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wan (C)\LightMinderSMD\"/>
    </mc:Choice>
  </mc:AlternateContent>
  <xr:revisionPtr revIDLastSave="0" documentId="13_ncr:40009_{1E0A690C-8D02-4477-A94E-6950FFC385E5}" xr6:coauthVersionLast="47" xr6:coauthVersionMax="47" xr10:uidLastSave="{00000000-0000-0000-0000-000000000000}"/>
  <bookViews>
    <workbookView xWindow="-120" yWindow="-120" windowWidth="29040" windowHeight="17640"/>
  </bookViews>
  <sheets>
    <sheet name="LightMinderSMD_V1 _Final" sheetId="1" r:id="rId1"/>
  </sheets>
  <calcPr calcId="0"/>
</workbook>
</file>

<file path=xl/calcChain.xml><?xml version="1.0" encoding="utf-8"?>
<calcChain xmlns="http://schemas.openxmlformats.org/spreadsheetml/2006/main">
  <c r="K21" i="1" l="1"/>
  <c r="L21" i="1"/>
  <c r="K20" i="1"/>
  <c r="L20" i="1" s="1"/>
  <c r="E3" i="1"/>
  <c r="E4" i="1"/>
  <c r="K4" i="1" s="1"/>
  <c r="L4" i="1" s="1"/>
  <c r="E5" i="1"/>
  <c r="K5" i="1" s="1"/>
  <c r="L5" i="1" s="1"/>
  <c r="E6" i="1"/>
  <c r="K6" i="1" s="1"/>
  <c r="L6" i="1" s="1"/>
  <c r="E7" i="1"/>
  <c r="K7" i="1" s="1"/>
  <c r="L7" i="1" s="1"/>
  <c r="E8" i="1"/>
  <c r="E9" i="1"/>
  <c r="E10" i="1"/>
  <c r="K10" i="1" s="1"/>
  <c r="L10" i="1" s="1"/>
  <c r="E11" i="1"/>
  <c r="K11" i="1" s="1"/>
  <c r="L11" i="1" s="1"/>
  <c r="E12" i="1"/>
  <c r="K12" i="1" s="1"/>
  <c r="L12" i="1" s="1"/>
  <c r="E13" i="1"/>
  <c r="K13" i="1" s="1"/>
  <c r="L13" i="1" s="1"/>
  <c r="E14" i="1"/>
  <c r="K14" i="1" s="1"/>
  <c r="L14" i="1" s="1"/>
  <c r="E15" i="1"/>
  <c r="K15" i="1" s="1"/>
  <c r="L15" i="1" s="1"/>
  <c r="E16" i="1"/>
  <c r="K16" i="1" s="1"/>
  <c r="L16" i="1" s="1"/>
  <c r="E17" i="1"/>
  <c r="K17" i="1" s="1"/>
  <c r="L17" i="1" s="1"/>
  <c r="E18" i="1"/>
  <c r="E19" i="1"/>
  <c r="K19" i="1" s="1"/>
  <c r="L19" i="1" s="1"/>
  <c r="E20" i="1"/>
  <c r="E21" i="1"/>
  <c r="E22" i="1"/>
  <c r="K22" i="1" s="1"/>
  <c r="L22" i="1" s="1"/>
  <c r="E23" i="1"/>
  <c r="K23" i="1" s="1"/>
  <c r="L23" i="1" s="1"/>
  <c r="E24" i="1"/>
  <c r="E2" i="1"/>
  <c r="K2" i="1" s="1"/>
  <c r="L2" i="1" s="1"/>
  <c r="K3" i="1"/>
  <c r="L3" i="1" s="1"/>
  <c r="K8" i="1"/>
  <c r="L8" i="1" s="1"/>
  <c r="K9" i="1"/>
  <c r="L9" i="1" s="1"/>
  <c r="K18" i="1"/>
  <c r="L18" i="1" s="1"/>
  <c r="K24" i="1"/>
  <c r="L24" i="1" s="1"/>
  <c r="L26" i="1" l="1"/>
</calcChain>
</file>

<file path=xl/sharedStrings.xml><?xml version="1.0" encoding="utf-8"?>
<sst xmlns="http://schemas.openxmlformats.org/spreadsheetml/2006/main" count="145" uniqueCount="100">
  <si>
    <t>Id</t>
  </si>
  <si>
    <t>Designator</t>
  </si>
  <si>
    <t>Package</t>
  </si>
  <si>
    <t>Quantity</t>
  </si>
  <si>
    <t>Designation</t>
  </si>
  <si>
    <t>Supplier and ref</t>
  </si>
  <si>
    <t>R14R15R11</t>
  </si>
  <si>
    <t>R_0603_1608Metric</t>
  </si>
  <si>
    <t>C9C5</t>
  </si>
  <si>
    <t>C_0603_1608Metric</t>
  </si>
  <si>
    <t>470nF</t>
  </si>
  <si>
    <t>C8C4C3</t>
  </si>
  <si>
    <t>100n</t>
  </si>
  <si>
    <t>C7C6</t>
  </si>
  <si>
    <t>20p</t>
  </si>
  <si>
    <t>R12R9R5</t>
  </si>
  <si>
    <t>10k</t>
  </si>
  <si>
    <t>R10R8</t>
  </si>
  <si>
    <t>1k</t>
  </si>
  <si>
    <t>R13</t>
  </si>
  <si>
    <t>R2R1</t>
  </si>
  <si>
    <t>18k</t>
  </si>
  <si>
    <t>R4R3</t>
  </si>
  <si>
    <t>1.3k</t>
  </si>
  <si>
    <t>Q3</t>
  </si>
  <si>
    <t>STD35P6LLF6</t>
  </si>
  <si>
    <t>J3</t>
  </si>
  <si>
    <t>PinHeader_1x04_P2.54mm_Vertical</t>
  </si>
  <si>
    <t>Conn_01x04</t>
  </si>
  <si>
    <t>J2</t>
  </si>
  <si>
    <t>PinHeader_2x03_P2.54mm_Vertical</t>
  </si>
  <si>
    <t>AVR-ISP-6</t>
  </si>
  <si>
    <t>J4</t>
  </si>
  <si>
    <t>PinHeader_1x02_P2.54mm_Vertical</t>
  </si>
  <si>
    <t>Conn_01x02_Female</t>
  </si>
  <si>
    <t>J1</t>
  </si>
  <si>
    <t>Conn_01x04_Female</t>
  </si>
  <si>
    <t>U2</t>
  </si>
  <si>
    <t>SOT-23</t>
  </si>
  <si>
    <t>LM3480-3.3</t>
  </si>
  <si>
    <t>Q2Q1</t>
  </si>
  <si>
    <t>Q_NPN_BEC</t>
  </si>
  <si>
    <t>F1</t>
  </si>
  <si>
    <t>FUSC3226X100N</t>
  </si>
  <si>
    <t>1210L020WR</t>
  </si>
  <si>
    <t>D10D9D8D6</t>
  </si>
  <si>
    <t>LED_0805_2012Metric_Castellated</t>
  </si>
  <si>
    <t>LED</t>
  </si>
  <si>
    <t>D7</t>
  </si>
  <si>
    <t>DO-214ACSMA</t>
  </si>
  <si>
    <t>20v TVS</t>
  </si>
  <si>
    <t>C2C1</t>
  </si>
  <si>
    <t>10u</t>
  </si>
  <si>
    <t>Y1</t>
  </si>
  <si>
    <t>Crystal_SMD_3225-4Pin_3.2x2.5mm</t>
  </si>
  <si>
    <t>Crystal_GND24</t>
  </si>
  <si>
    <t>D1</t>
  </si>
  <si>
    <t>D_SOD-323F</t>
  </si>
  <si>
    <t>20v</t>
  </si>
  <si>
    <t>U1</t>
  </si>
  <si>
    <t>TQFP-32_7x7mm_P0.8mm</t>
  </si>
  <si>
    <t>ATmega328P-AU</t>
  </si>
  <si>
    <t>RS PN</t>
  </si>
  <si>
    <t>Price ea</t>
  </si>
  <si>
    <t>MOQ</t>
  </si>
  <si>
    <t>Cost</t>
  </si>
  <si>
    <t>Order Quantity</t>
  </si>
  <si>
    <t>213-2266</t>
  </si>
  <si>
    <t>Replace with 1k</t>
  </si>
  <si>
    <t>678-9897</t>
  </si>
  <si>
    <t>678-9857</t>
  </si>
  <si>
    <t>Total</t>
  </si>
  <si>
    <t>790-4625</t>
  </si>
  <si>
    <t>208-8586</t>
  </si>
  <si>
    <t>287-667</t>
  </si>
  <si>
    <t>Build Count</t>
  </si>
  <si>
    <t>SOT95P240X115-3N (SOT23)</t>
  </si>
  <si>
    <t>647-8241</t>
  </si>
  <si>
    <t>654-5773</t>
  </si>
  <si>
    <t>195-2380</t>
  </si>
  <si>
    <t>135-8336</t>
  </si>
  <si>
    <t>698-3251</t>
  </si>
  <si>
    <t>147-415</t>
  </si>
  <si>
    <t>815-1377</t>
  </si>
  <si>
    <t>520-ECS-80-1033CHNTR</t>
  </si>
  <si>
    <t>Mouser</t>
  </si>
  <si>
    <t>RS</t>
  </si>
  <si>
    <t>771-BZX84J-B20,115</t>
  </si>
  <si>
    <t>100r</t>
  </si>
  <si>
    <t>Mouser Order</t>
  </si>
  <si>
    <t>y</t>
  </si>
  <si>
    <t>621-DMP6180SK3Q-13</t>
  </si>
  <si>
    <t>821-TS3480CX33RFG</t>
  </si>
  <si>
    <t>241-MMBT3904R100001</t>
  </si>
  <si>
    <t>576-1206L012WR</t>
  </si>
  <si>
    <t>710-150080GS75000</t>
  </si>
  <si>
    <t>710-824501131</t>
  </si>
  <si>
    <t>81-GRM188R60J106ME4D</t>
  </si>
  <si>
    <t>651-1725672</t>
  </si>
  <si>
    <t>651-1725656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</si>
</sst>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£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333333"/>
      <name val="Arial"/>
      <family val="2"/>
    </font>
    <font>
      <sz val="10"/>
      <color rgb="FF333333"/>
      <name val="Arial"/>
      <family val="2"/>
    </font>
    <font>
      <sz val="9"/>
      <color rgb="FF004A85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D9D9D9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165" fontId="0" fillId="0" borderId="0" xfId="0" applyNumberFormat="1"/>
    <xf numFmtId="0" fontId="18" fillId="0" borderId="0" xfId="42" applyAlignment="1">
      <alignment vertical="center" wrapText="1"/>
    </xf>
    <xf numFmtId="0" fontId="19" fillId="0" borderId="0" xfId="0" applyFont="1"/>
    <xf numFmtId="0" fontId="19" fillId="33" borderId="10" xfId="0" applyFont="1" applyFill="1" applyBorder="1" applyAlignment="1">
      <alignment horizontal="left" vertical="center" indent="1"/>
    </xf>
    <xf numFmtId="0" fontId="19" fillId="0" borderId="0" xfId="0" applyFont="1" applyAlignment="1">
      <alignment vertical="center"/>
    </xf>
    <xf numFmtId="0" fontId="20" fillId="0" borderId="0" xfId="0" applyFont="1"/>
    <xf numFmtId="0" fontId="21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k.rs-online.com/web/p/leds/6545773" TargetMode="External"/><Relationship Id="rId13" Type="http://schemas.openxmlformats.org/officeDocument/2006/relationships/hyperlink" Target="https://uk.rs-online.com/web/p/mlccs-multilayer-ceramic-capacitors/8151377" TargetMode="External"/><Relationship Id="rId3" Type="http://schemas.openxmlformats.org/officeDocument/2006/relationships/hyperlink" Target="https://uk.rs-online.com/web/p/surface-mount-resistors/6789857" TargetMode="External"/><Relationship Id="rId7" Type="http://schemas.openxmlformats.org/officeDocument/2006/relationships/hyperlink" Target="https://uk.rs-online.com/web/p/resettable-surface-mount-fuses/6478241" TargetMode="External"/><Relationship Id="rId12" Type="http://schemas.openxmlformats.org/officeDocument/2006/relationships/hyperlink" Target="https://uk.rs-online.com/web/p/mlccs-multilayer-ceramic-capacitors/0147415" TargetMode="External"/><Relationship Id="rId2" Type="http://schemas.openxmlformats.org/officeDocument/2006/relationships/hyperlink" Target="https://uk.rs-online.com/web/p/surface-mount-resistors/6789897" TargetMode="External"/><Relationship Id="rId1" Type="http://schemas.openxmlformats.org/officeDocument/2006/relationships/hyperlink" Target="https://uk.rs-online.com/web/p/surface-mount-resistors/2132266" TargetMode="External"/><Relationship Id="rId6" Type="http://schemas.openxmlformats.org/officeDocument/2006/relationships/hyperlink" Target="https://uk.rs-online.com/web/p/bipolar-transistors/0287667" TargetMode="External"/><Relationship Id="rId11" Type="http://schemas.openxmlformats.org/officeDocument/2006/relationships/hyperlink" Target="https://uk.rs-online.com/web/p/mlccs-multilayer-ceramic-capacitors/6983251" TargetMode="External"/><Relationship Id="rId5" Type="http://schemas.openxmlformats.org/officeDocument/2006/relationships/hyperlink" Target="https://uk.rs-online.com/web/p/voltage-regulators/2088586" TargetMode="External"/><Relationship Id="rId10" Type="http://schemas.openxmlformats.org/officeDocument/2006/relationships/hyperlink" Target="https://uk.rs-online.com/web/p/mlccs-multilayer-ceramic-capacitors/1358336" TargetMode="External"/><Relationship Id="rId4" Type="http://schemas.openxmlformats.org/officeDocument/2006/relationships/hyperlink" Target="https://uk.rs-online.com/web/p/mosfets/7904625" TargetMode="External"/><Relationship Id="rId9" Type="http://schemas.openxmlformats.org/officeDocument/2006/relationships/hyperlink" Target="https://uk.rs-online.com/web/p/tvs-diodes/1952380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workbookViewId="0">
      <selection activeCell="H26" sqref="H26"/>
    </sheetView>
  </sheetViews>
  <sheetFormatPr defaultRowHeight="15" x14ac:dyDescent="0.25"/>
  <cols>
    <col min="1" max="1" width="3" bestFit="1" customWidth="1"/>
    <col min="2" max="2" width="11.140625" bestFit="1" customWidth="1"/>
    <col min="3" max="3" width="33" bestFit="1" customWidth="1"/>
    <col min="4" max="4" width="9.85546875" customWidth="1"/>
    <col min="5" max="5" width="8.7109375" bestFit="1" customWidth="1"/>
    <col min="6" max="6" width="27.28515625" customWidth="1"/>
    <col min="7" max="7" width="15.28515625" bestFit="1" customWidth="1"/>
    <col min="8" max="8" width="21.85546875" bestFit="1" customWidth="1"/>
    <col min="9" max="9" width="9.140625" style="1"/>
    <col min="11" max="11" width="14.42578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71</v>
      </c>
      <c r="F1" t="s">
        <v>4</v>
      </c>
      <c r="G1" t="s">
        <v>5</v>
      </c>
      <c r="H1" t="s">
        <v>62</v>
      </c>
      <c r="I1" s="1" t="s">
        <v>63</v>
      </c>
      <c r="J1" t="s">
        <v>64</v>
      </c>
      <c r="K1" t="s">
        <v>66</v>
      </c>
      <c r="L1" t="s">
        <v>65</v>
      </c>
      <c r="M1" t="s">
        <v>89</v>
      </c>
      <c r="Q1" t="s">
        <v>75</v>
      </c>
      <c r="R1">
        <v>10</v>
      </c>
    </row>
    <row r="2" spans="1:18" x14ac:dyDescent="0.25">
      <c r="A2">
        <v>1</v>
      </c>
      <c r="B2" t="s">
        <v>6</v>
      </c>
      <c r="C2" t="s">
        <v>7</v>
      </c>
      <c r="D2">
        <v>3</v>
      </c>
      <c r="E2">
        <f>D2*$R$1</f>
        <v>30</v>
      </c>
      <c r="F2" t="s">
        <v>88</v>
      </c>
      <c r="G2" t="s">
        <v>86</v>
      </c>
      <c r="H2">
        <v>7408798</v>
      </c>
      <c r="I2" s="1">
        <v>1.7999999999999999E-2</v>
      </c>
      <c r="J2">
        <v>50</v>
      </c>
      <c r="K2">
        <f>IF(J2&lt;E2, E2,J2)</f>
        <v>50</v>
      </c>
      <c r="L2" s="1">
        <f>I2*K2</f>
        <v>0.89999999999999991</v>
      </c>
      <c r="M2" t="s">
        <v>90</v>
      </c>
    </row>
    <row r="3" spans="1:18" x14ac:dyDescent="0.25">
      <c r="A3">
        <v>3</v>
      </c>
      <c r="B3" t="s">
        <v>8</v>
      </c>
      <c r="C3" t="s">
        <v>9</v>
      </c>
      <c r="D3">
        <v>2</v>
      </c>
      <c r="E3">
        <f t="shared" ref="E3:E24" si="0">D3*$R$1</f>
        <v>20</v>
      </c>
      <c r="F3" t="s">
        <v>10</v>
      </c>
      <c r="G3" t="s">
        <v>86</v>
      </c>
      <c r="H3" s="2" t="s">
        <v>80</v>
      </c>
      <c r="I3" s="1">
        <v>8.0000000000000002E-3</v>
      </c>
      <c r="J3">
        <v>100</v>
      </c>
      <c r="K3">
        <f t="shared" ref="K3:K24" si="1">IF(J3&lt;E3, E3,J3)</f>
        <v>100</v>
      </c>
      <c r="L3" s="1">
        <f t="shared" ref="L3:L24" si="2">I3*K3</f>
        <v>0.8</v>
      </c>
      <c r="M3" t="s">
        <v>90</v>
      </c>
    </row>
    <row r="4" spans="1:18" x14ac:dyDescent="0.25">
      <c r="A4">
        <v>4</v>
      </c>
      <c r="B4" t="s">
        <v>11</v>
      </c>
      <c r="C4" t="s">
        <v>9</v>
      </c>
      <c r="D4">
        <v>3</v>
      </c>
      <c r="E4">
        <f t="shared" si="0"/>
        <v>30</v>
      </c>
      <c r="F4" t="s">
        <v>12</v>
      </c>
      <c r="G4" t="s">
        <v>86</v>
      </c>
      <c r="H4" s="2" t="s">
        <v>81</v>
      </c>
      <c r="I4" s="1">
        <v>8.0000000000000002E-3</v>
      </c>
      <c r="J4">
        <v>100</v>
      </c>
      <c r="K4">
        <f t="shared" si="1"/>
        <v>100</v>
      </c>
      <c r="L4" s="1">
        <f t="shared" si="2"/>
        <v>0.8</v>
      </c>
      <c r="M4" t="s">
        <v>90</v>
      </c>
    </row>
    <row r="5" spans="1:18" x14ac:dyDescent="0.25">
      <c r="A5">
        <v>5</v>
      </c>
      <c r="B5" t="s">
        <v>13</v>
      </c>
      <c r="C5" t="s">
        <v>9</v>
      </c>
      <c r="D5">
        <v>2</v>
      </c>
      <c r="E5">
        <f t="shared" si="0"/>
        <v>20</v>
      </c>
      <c r="F5" t="s">
        <v>14</v>
      </c>
      <c r="G5" t="s">
        <v>86</v>
      </c>
      <c r="H5" s="2" t="s">
        <v>82</v>
      </c>
      <c r="I5" s="1">
        <v>2.1000000000000001E-2</v>
      </c>
      <c r="J5">
        <v>50</v>
      </c>
      <c r="K5">
        <f t="shared" si="1"/>
        <v>50</v>
      </c>
      <c r="L5" s="1">
        <f t="shared" si="2"/>
        <v>1.05</v>
      </c>
      <c r="M5" t="s">
        <v>90</v>
      </c>
    </row>
    <row r="6" spans="1:18" x14ac:dyDescent="0.25">
      <c r="A6">
        <v>6</v>
      </c>
      <c r="B6" t="s">
        <v>15</v>
      </c>
      <c r="C6" t="s">
        <v>7</v>
      </c>
      <c r="D6">
        <v>3</v>
      </c>
      <c r="E6">
        <f t="shared" si="0"/>
        <v>30</v>
      </c>
      <c r="F6" t="s">
        <v>16</v>
      </c>
      <c r="G6" t="s">
        <v>86</v>
      </c>
      <c r="H6">
        <v>4708805</v>
      </c>
      <c r="I6" s="1">
        <v>1.7000000000000001E-2</v>
      </c>
      <c r="J6">
        <v>50</v>
      </c>
      <c r="K6">
        <f t="shared" si="1"/>
        <v>50</v>
      </c>
      <c r="L6" s="1">
        <f t="shared" si="2"/>
        <v>0.85000000000000009</v>
      </c>
      <c r="M6" t="s">
        <v>90</v>
      </c>
    </row>
    <row r="7" spans="1:18" x14ac:dyDescent="0.25">
      <c r="A7">
        <v>7</v>
      </c>
      <c r="B7" t="s">
        <v>17</v>
      </c>
      <c r="C7" t="s">
        <v>7</v>
      </c>
      <c r="D7">
        <v>3</v>
      </c>
      <c r="E7">
        <f t="shared" si="0"/>
        <v>30</v>
      </c>
      <c r="F7" t="s">
        <v>18</v>
      </c>
      <c r="G7" t="s">
        <v>86</v>
      </c>
      <c r="H7" s="2" t="s">
        <v>67</v>
      </c>
      <c r="I7" s="1">
        <v>3.5999999999999997E-2</v>
      </c>
      <c r="J7">
        <v>50</v>
      </c>
      <c r="K7">
        <f t="shared" si="1"/>
        <v>50</v>
      </c>
      <c r="L7" s="1">
        <f t="shared" si="2"/>
        <v>1.7999999999999998</v>
      </c>
      <c r="M7" t="s">
        <v>90</v>
      </c>
    </row>
    <row r="8" spans="1:18" x14ac:dyDescent="0.25">
      <c r="A8">
        <v>8</v>
      </c>
      <c r="B8" t="s">
        <v>19</v>
      </c>
      <c r="C8" t="s">
        <v>7</v>
      </c>
      <c r="D8">
        <v>0</v>
      </c>
      <c r="E8">
        <f t="shared" si="0"/>
        <v>0</v>
      </c>
      <c r="F8">
        <v>750</v>
      </c>
      <c r="K8">
        <f t="shared" si="1"/>
        <v>0</v>
      </c>
      <c r="L8" s="1">
        <f t="shared" si="2"/>
        <v>0</v>
      </c>
      <c r="N8" t="s">
        <v>68</v>
      </c>
    </row>
    <row r="9" spans="1:18" x14ac:dyDescent="0.25">
      <c r="A9">
        <v>9</v>
      </c>
      <c r="B9" t="s">
        <v>20</v>
      </c>
      <c r="C9" t="s">
        <v>7</v>
      </c>
      <c r="D9">
        <v>2</v>
      </c>
      <c r="E9">
        <f t="shared" si="0"/>
        <v>20</v>
      </c>
      <c r="F9" t="s">
        <v>21</v>
      </c>
      <c r="G9" t="s">
        <v>86</v>
      </c>
      <c r="H9" s="2" t="s">
        <v>70</v>
      </c>
      <c r="I9" s="1">
        <v>4.3999999999999997E-2</v>
      </c>
      <c r="J9">
        <v>50</v>
      </c>
      <c r="K9">
        <f t="shared" si="1"/>
        <v>50</v>
      </c>
      <c r="L9" s="1">
        <f t="shared" si="2"/>
        <v>2.1999999999999997</v>
      </c>
      <c r="M9" t="s">
        <v>90</v>
      </c>
    </row>
    <row r="10" spans="1:18" x14ac:dyDescent="0.25">
      <c r="A10">
        <v>10</v>
      </c>
      <c r="B10" t="s">
        <v>22</v>
      </c>
      <c r="C10" t="s">
        <v>7</v>
      </c>
      <c r="D10">
        <v>2</v>
      </c>
      <c r="E10">
        <f t="shared" si="0"/>
        <v>20</v>
      </c>
      <c r="F10" t="s">
        <v>23</v>
      </c>
      <c r="G10" t="s">
        <v>86</v>
      </c>
      <c r="H10" s="2" t="s">
        <v>69</v>
      </c>
      <c r="I10" s="1">
        <v>4.4999999999999998E-2</v>
      </c>
      <c r="J10">
        <v>50</v>
      </c>
      <c r="K10">
        <f t="shared" si="1"/>
        <v>50</v>
      </c>
      <c r="L10" s="1">
        <f t="shared" si="2"/>
        <v>2.25</v>
      </c>
      <c r="M10" t="s">
        <v>90</v>
      </c>
    </row>
    <row r="11" spans="1:18" ht="15.75" thickBot="1" x14ac:dyDescent="0.3">
      <c r="A11">
        <v>11</v>
      </c>
      <c r="B11" t="s">
        <v>24</v>
      </c>
      <c r="C11" t="s">
        <v>25</v>
      </c>
      <c r="D11">
        <v>1</v>
      </c>
      <c r="E11">
        <f t="shared" si="0"/>
        <v>10</v>
      </c>
      <c r="F11" t="s">
        <v>25</v>
      </c>
      <c r="G11" t="s">
        <v>86</v>
      </c>
      <c r="H11" s="2" t="s">
        <v>72</v>
      </c>
      <c r="I11" s="1">
        <v>0.47399999999999998</v>
      </c>
      <c r="J11">
        <v>10</v>
      </c>
      <c r="K11">
        <f t="shared" si="1"/>
        <v>10</v>
      </c>
      <c r="L11" s="1">
        <f t="shared" si="2"/>
        <v>4.74</v>
      </c>
      <c r="M11" t="s">
        <v>90</v>
      </c>
      <c r="N11" s="4" t="s">
        <v>91</v>
      </c>
    </row>
    <row r="12" spans="1:18" x14ac:dyDescent="0.25">
      <c r="A12">
        <v>12</v>
      </c>
      <c r="B12" t="s">
        <v>26</v>
      </c>
      <c r="C12" t="s">
        <v>27</v>
      </c>
      <c r="D12">
        <v>1</v>
      </c>
      <c r="E12">
        <f t="shared" si="0"/>
        <v>10</v>
      </c>
      <c r="F12" t="s">
        <v>28</v>
      </c>
      <c r="K12">
        <f t="shared" si="1"/>
        <v>10</v>
      </c>
      <c r="L12" s="1">
        <f t="shared" si="2"/>
        <v>0</v>
      </c>
    </row>
    <row r="13" spans="1:18" x14ac:dyDescent="0.25">
      <c r="A13">
        <v>13</v>
      </c>
      <c r="B13" t="s">
        <v>29</v>
      </c>
      <c r="C13" t="s">
        <v>30</v>
      </c>
      <c r="D13">
        <v>1</v>
      </c>
      <c r="E13">
        <f t="shared" si="0"/>
        <v>10</v>
      </c>
      <c r="F13" t="s">
        <v>31</v>
      </c>
      <c r="K13">
        <f t="shared" si="1"/>
        <v>10</v>
      </c>
      <c r="L13" s="1">
        <f t="shared" si="2"/>
        <v>0</v>
      </c>
    </row>
    <row r="14" spans="1:18" x14ac:dyDescent="0.25">
      <c r="A14">
        <v>14</v>
      </c>
      <c r="B14" t="s">
        <v>32</v>
      </c>
      <c r="C14" t="s">
        <v>33</v>
      </c>
      <c r="D14">
        <v>1</v>
      </c>
      <c r="E14">
        <f t="shared" si="0"/>
        <v>10</v>
      </c>
      <c r="F14" t="s">
        <v>34</v>
      </c>
      <c r="K14">
        <f t="shared" si="1"/>
        <v>10</v>
      </c>
      <c r="L14" s="1">
        <f t="shared" si="2"/>
        <v>0</v>
      </c>
      <c r="M14" t="s">
        <v>90</v>
      </c>
      <c r="N14" s="6" t="s">
        <v>99</v>
      </c>
    </row>
    <row r="15" spans="1:18" x14ac:dyDescent="0.25">
      <c r="A15">
        <v>15</v>
      </c>
      <c r="B15" t="s">
        <v>35</v>
      </c>
      <c r="C15" t="s">
        <v>27</v>
      </c>
      <c r="D15">
        <v>1</v>
      </c>
      <c r="E15">
        <f t="shared" si="0"/>
        <v>10</v>
      </c>
      <c r="F15" t="s">
        <v>36</v>
      </c>
      <c r="K15">
        <f t="shared" si="1"/>
        <v>10</v>
      </c>
      <c r="L15" s="1">
        <f t="shared" si="2"/>
        <v>0</v>
      </c>
      <c r="M15" t="s">
        <v>90</v>
      </c>
      <c r="N15" s="7" t="s">
        <v>98</v>
      </c>
    </row>
    <row r="16" spans="1:18" x14ac:dyDescent="0.25">
      <c r="A16">
        <v>16</v>
      </c>
      <c r="B16" t="s">
        <v>37</v>
      </c>
      <c r="C16" t="s">
        <v>38</v>
      </c>
      <c r="D16">
        <v>1</v>
      </c>
      <c r="E16">
        <f t="shared" si="0"/>
        <v>10</v>
      </c>
      <c r="F16" t="s">
        <v>39</v>
      </c>
      <c r="G16" t="s">
        <v>86</v>
      </c>
      <c r="H16" s="2" t="s">
        <v>73</v>
      </c>
      <c r="I16" s="1">
        <v>0.80300000000000005</v>
      </c>
      <c r="J16">
        <v>10</v>
      </c>
      <c r="K16">
        <f t="shared" si="1"/>
        <v>10</v>
      </c>
      <c r="L16" s="1">
        <f t="shared" si="2"/>
        <v>8.0300000000000011</v>
      </c>
      <c r="M16" t="s">
        <v>90</v>
      </c>
      <c r="N16" s="3" t="s">
        <v>92</v>
      </c>
    </row>
    <row r="17" spans="1:14" x14ac:dyDescent="0.25">
      <c r="A17">
        <v>17</v>
      </c>
      <c r="B17" t="s">
        <v>40</v>
      </c>
      <c r="C17" t="s">
        <v>76</v>
      </c>
      <c r="D17">
        <v>2</v>
      </c>
      <c r="E17">
        <f t="shared" si="0"/>
        <v>20</v>
      </c>
      <c r="F17" t="s">
        <v>41</v>
      </c>
      <c r="G17" t="s">
        <v>86</v>
      </c>
      <c r="H17" s="2" t="s">
        <v>74</v>
      </c>
      <c r="I17" s="1">
        <v>0.151</v>
      </c>
      <c r="J17">
        <v>10</v>
      </c>
      <c r="K17">
        <f t="shared" si="1"/>
        <v>20</v>
      </c>
      <c r="L17" s="1">
        <f t="shared" si="2"/>
        <v>3.02</v>
      </c>
      <c r="M17" t="s">
        <v>90</v>
      </c>
      <c r="N17" s="5" t="s">
        <v>93</v>
      </c>
    </row>
    <row r="18" spans="1:14" ht="15.75" thickBot="1" x14ac:dyDescent="0.3">
      <c r="A18">
        <v>18</v>
      </c>
      <c r="B18" t="s">
        <v>42</v>
      </c>
      <c r="C18" t="s">
        <v>43</v>
      </c>
      <c r="D18">
        <v>1</v>
      </c>
      <c r="E18">
        <f t="shared" si="0"/>
        <v>10</v>
      </c>
      <c r="F18" t="s">
        <v>44</v>
      </c>
      <c r="G18" t="s">
        <v>86</v>
      </c>
      <c r="H18" s="2" t="s">
        <v>77</v>
      </c>
      <c r="I18" s="1">
        <v>0.24399999999999999</v>
      </c>
      <c r="J18">
        <v>10</v>
      </c>
      <c r="K18">
        <f t="shared" si="1"/>
        <v>10</v>
      </c>
      <c r="L18" s="1">
        <f t="shared" si="2"/>
        <v>2.44</v>
      </c>
      <c r="M18" t="s">
        <v>90</v>
      </c>
      <c r="N18" s="4" t="s">
        <v>94</v>
      </c>
    </row>
    <row r="19" spans="1:14" x14ac:dyDescent="0.25">
      <c r="A19">
        <v>19</v>
      </c>
      <c r="B19" t="s">
        <v>45</v>
      </c>
      <c r="C19" t="s">
        <v>46</v>
      </c>
      <c r="D19">
        <v>4</v>
      </c>
      <c r="E19">
        <f t="shared" si="0"/>
        <v>40</v>
      </c>
      <c r="F19" t="s">
        <v>47</v>
      </c>
      <c r="G19" t="s">
        <v>86</v>
      </c>
      <c r="H19" s="2" t="s">
        <v>78</v>
      </c>
      <c r="I19" s="1">
        <v>0.14000000000000001</v>
      </c>
      <c r="J19">
        <v>50</v>
      </c>
      <c r="K19">
        <f t="shared" si="1"/>
        <v>50</v>
      </c>
      <c r="L19" s="1">
        <f t="shared" si="2"/>
        <v>7.0000000000000009</v>
      </c>
      <c r="M19" t="s">
        <v>90</v>
      </c>
      <c r="N19" s="3" t="s">
        <v>95</v>
      </c>
    </row>
    <row r="20" spans="1:14" x14ac:dyDescent="0.25">
      <c r="A20">
        <v>20</v>
      </c>
      <c r="B20" t="s">
        <v>48</v>
      </c>
      <c r="C20" t="s">
        <v>49</v>
      </c>
      <c r="D20">
        <v>1</v>
      </c>
      <c r="E20">
        <f t="shared" si="0"/>
        <v>10</v>
      </c>
      <c r="F20" t="s">
        <v>50</v>
      </c>
      <c r="G20" t="s">
        <v>86</v>
      </c>
      <c r="H20" s="2" t="s">
        <v>79</v>
      </c>
      <c r="I20" s="1">
        <v>6.6000000000000003E-2</v>
      </c>
      <c r="J20">
        <v>25</v>
      </c>
      <c r="K20">
        <f t="shared" ref="K20:K21" si="3">IF(J20&lt;E20, E20,J20)</f>
        <v>25</v>
      </c>
      <c r="L20" s="1">
        <f t="shared" ref="L20:L21" si="4">I20*K20</f>
        <v>1.6500000000000001</v>
      </c>
      <c r="M20" s="1" t="s">
        <v>90</v>
      </c>
      <c r="N20" s="6" t="s">
        <v>96</v>
      </c>
    </row>
    <row r="21" spans="1:14" ht="15.75" thickBot="1" x14ac:dyDescent="0.3">
      <c r="A21">
        <v>21</v>
      </c>
      <c r="B21" t="s">
        <v>51</v>
      </c>
      <c r="C21" t="s">
        <v>9</v>
      </c>
      <c r="D21">
        <v>2</v>
      </c>
      <c r="E21">
        <f t="shared" si="0"/>
        <v>20</v>
      </c>
      <c r="F21" t="s">
        <v>52</v>
      </c>
      <c r="G21" t="s">
        <v>86</v>
      </c>
      <c r="H21" s="2" t="s">
        <v>83</v>
      </c>
      <c r="I21" s="1">
        <v>0.253</v>
      </c>
      <c r="J21">
        <v>25</v>
      </c>
      <c r="K21">
        <f t="shared" si="3"/>
        <v>25</v>
      </c>
      <c r="L21" s="1">
        <f t="shared" si="4"/>
        <v>6.3250000000000002</v>
      </c>
      <c r="M21" t="s">
        <v>90</v>
      </c>
      <c r="N21" s="4" t="s">
        <v>97</v>
      </c>
    </row>
    <row r="22" spans="1:14" x14ac:dyDescent="0.25">
      <c r="A22">
        <v>22</v>
      </c>
      <c r="B22" t="s">
        <v>53</v>
      </c>
      <c r="C22" t="s">
        <v>54</v>
      </c>
      <c r="D22">
        <v>1</v>
      </c>
      <c r="E22">
        <f t="shared" si="0"/>
        <v>10</v>
      </c>
      <c r="F22" t="s">
        <v>55</v>
      </c>
      <c r="G22" t="s">
        <v>85</v>
      </c>
      <c r="H22" s="3" t="s">
        <v>84</v>
      </c>
      <c r="K22">
        <f t="shared" si="1"/>
        <v>10</v>
      </c>
      <c r="L22" s="1">
        <f t="shared" si="2"/>
        <v>0</v>
      </c>
      <c r="M22" t="s">
        <v>90</v>
      </c>
    </row>
    <row r="23" spans="1:14" x14ac:dyDescent="0.25">
      <c r="A23">
        <v>23</v>
      </c>
      <c r="B23" t="s">
        <v>56</v>
      </c>
      <c r="C23" t="s">
        <v>57</v>
      </c>
      <c r="D23">
        <v>1</v>
      </c>
      <c r="E23">
        <f t="shared" si="0"/>
        <v>10</v>
      </c>
      <c r="F23" t="s">
        <v>58</v>
      </c>
      <c r="G23" t="s">
        <v>85</v>
      </c>
      <c r="H23" s="3" t="s">
        <v>87</v>
      </c>
      <c r="K23">
        <f t="shared" si="1"/>
        <v>10</v>
      </c>
      <c r="L23" s="1">
        <f t="shared" si="2"/>
        <v>0</v>
      </c>
      <c r="M23" t="s">
        <v>90</v>
      </c>
    </row>
    <row r="24" spans="1:14" x14ac:dyDescent="0.25">
      <c r="A24">
        <v>24</v>
      </c>
      <c r="B24" t="s">
        <v>59</v>
      </c>
      <c r="C24" t="s">
        <v>60</v>
      </c>
      <c r="D24">
        <v>1</v>
      </c>
      <c r="E24">
        <f t="shared" si="0"/>
        <v>10</v>
      </c>
      <c r="F24" t="s">
        <v>61</v>
      </c>
      <c r="K24">
        <f t="shared" si="1"/>
        <v>10</v>
      </c>
      <c r="L24" s="1">
        <f t="shared" si="2"/>
        <v>0</v>
      </c>
      <c r="M24" t="s">
        <v>90</v>
      </c>
    </row>
    <row r="26" spans="1:14" x14ac:dyDescent="0.25">
      <c r="K26" t="s">
        <v>71</v>
      </c>
      <c r="L26" s="1">
        <f>SUM(L2:L24)</f>
        <v>43.855000000000004</v>
      </c>
    </row>
  </sheetData>
  <hyperlinks>
    <hyperlink ref="H7" r:id="rId1" display="https://uk.rs-online.com/web/p/surface-mount-resistors/2132266"/>
    <hyperlink ref="H10" r:id="rId2" display="https://uk.rs-online.com/web/p/surface-mount-resistors/6789897"/>
    <hyperlink ref="H9" r:id="rId3" display="https://uk.rs-online.com/web/p/surface-mount-resistors/6789857"/>
    <hyperlink ref="H11" r:id="rId4" display="https://uk.rs-online.com/web/p/mosfets/7904625"/>
    <hyperlink ref="H16" r:id="rId5" display="https://uk.rs-online.com/web/p/voltage-regulators/2088586"/>
    <hyperlink ref="H17" r:id="rId6" display="https://uk.rs-online.com/web/p/bipolar-transistors/0287667"/>
    <hyperlink ref="H18" r:id="rId7" display="https://uk.rs-online.com/web/p/resettable-surface-mount-fuses/6478241"/>
    <hyperlink ref="H19" r:id="rId8" display="https://uk.rs-online.com/web/p/leds/6545773"/>
    <hyperlink ref="H20" r:id="rId9" display="https://uk.rs-online.com/web/p/tvs-diodes/1952380"/>
    <hyperlink ref="H3" r:id="rId10" display="https://uk.rs-online.com/web/p/mlccs-multilayer-ceramic-capacitors/1358336"/>
    <hyperlink ref="H4" r:id="rId11" display="https://uk.rs-online.com/web/p/mlccs-multilayer-ceramic-capacitors/6983251"/>
    <hyperlink ref="H5" r:id="rId12" display="https://uk.rs-online.com/web/p/mlccs-multilayer-ceramic-capacitors/0147415"/>
    <hyperlink ref="H21" r:id="rId13" display="https://uk.rs-online.com/web/p/mlccs-multilayer-ceramic-capacitors/8151377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LightMinderSMD_V1 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Griffin, Rowan (R.)</dc:creator>
  <cp:lastModifiedBy>Griffin, Rowan (R.)</cp:lastModifiedBy>
  <dcterms:created xsi:type="dcterms:W3CDTF">2021-12-15T15:59:47Z</dcterms:created>
  <dcterms:modified xsi:type="dcterms:W3CDTF">2021-12-24T17:09:11Z</dcterms:modified>
</cp:coreProperties>
</file>