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_stawski.ORCA\Desktop\"/>
    </mc:Choice>
  </mc:AlternateContent>
  <bookViews>
    <workbookView xWindow="0" yWindow="0" windowWidth="16170" windowHeight="6045" firstSheet="2" activeTab="4"/>
  </bookViews>
  <sheets>
    <sheet name="Raport wyników 1" sheetId="4" r:id="rId1"/>
    <sheet name="Arkusz1" sheetId="1" r:id="rId2"/>
    <sheet name="Raport wyników 2" sheetId="5" r:id="rId3"/>
    <sheet name="Arkusz2" sheetId="2" r:id="rId4"/>
    <sheet name="Arkusz3" sheetId="3" r:id="rId5"/>
  </sheets>
  <definedNames>
    <definedName name="solver_adj" localSheetId="1" hidden="1">Arkusz1!$B$10:$E$10</definedName>
    <definedName name="solver_adj" localSheetId="3" hidden="1">Arkusz2!$B$4:$I$4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Arkusz1!$B$10:$E$10</definedName>
    <definedName name="solver_lhs1" localSheetId="3" hidden="1">Arkusz2!$B$4:$I$4</definedName>
    <definedName name="solver_lhs2" localSheetId="1" hidden="1">Arkusz1!$F$14:$F$16</definedName>
    <definedName name="solver_lhs2" localSheetId="3" hidden="1">Arkusz2!$J$12:$J$13</definedName>
    <definedName name="solver_lhs3" localSheetId="1" hidden="1">Arkusz1!$F$17:$F$20</definedName>
    <definedName name="solver_lhs3" localSheetId="3" hidden="1">Arkusz2!$J$8:$J$11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3</definedName>
    <definedName name="solver_num" localSheetId="3" hidden="1">3</definedName>
    <definedName name="solver_nwt" localSheetId="1" hidden="1">1</definedName>
    <definedName name="solver_nwt" localSheetId="3" hidden="1">1</definedName>
    <definedName name="solver_opt" localSheetId="1" hidden="1">Arkusz1!$F$11</definedName>
    <definedName name="solver_opt" localSheetId="3" hidden="1">Arkusz2!$J$5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4</definedName>
    <definedName name="solver_rel1" localSheetId="3" hidden="1">4</definedName>
    <definedName name="solver_rel2" localSheetId="1" hidden="1">1</definedName>
    <definedName name="solver_rel2" localSheetId="3" hidden="1">3</definedName>
    <definedName name="solver_rel3" localSheetId="1" hidden="1">3</definedName>
    <definedName name="solver_rel3" localSheetId="3" hidden="1">1</definedName>
    <definedName name="solver_rhs1" localSheetId="1" hidden="1">całkowita</definedName>
    <definedName name="solver_rhs1" localSheetId="3" hidden="1">całkowita</definedName>
    <definedName name="solver_rhs2" localSheetId="1" hidden="1">Arkusz1!$H$14:$H$16</definedName>
    <definedName name="solver_rhs2" localSheetId="3" hidden="1">Arkusz2!$L$12:$L$13</definedName>
    <definedName name="solver_rhs3" localSheetId="1" hidden="1">Arkusz1!$H$17:$H$20</definedName>
    <definedName name="solver_rhs3" localSheetId="3" hidden="1">Arkusz2!$L$8:$L$11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1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3" l="1"/>
  <c r="O5" i="3"/>
  <c r="Q6" i="3"/>
  <c r="Q4" i="3"/>
  <c r="O3" i="3"/>
  <c r="Q5" i="3"/>
  <c r="Q3" i="3"/>
  <c r="J6" i="2"/>
  <c r="J7" i="2"/>
  <c r="J8" i="2"/>
  <c r="J9" i="2"/>
  <c r="J10" i="2"/>
  <c r="J11" i="2"/>
  <c r="J12" i="2"/>
  <c r="J13" i="2"/>
  <c r="J5" i="2"/>
  <c r="M3" i="3"/>
  <c r="N3" i="3"/>
  <c r="M4" i="3"/>
  <c r="N4" i="3"/>
  <c r="M5" i="3"/>
  <c r="N5" i="3"/>
  <c r="M6" i="3"/>
  <c r="N6" i="3"/>
  <c r="L4" i="3"/>
  <c r="L5" i="3"/>
  <c r="L6" i="3"/>
  <c r="L3" i="3"/>
  <c r="K3" i="3"/>
  <c r="K4" i="3"/>
  <c r="K5" i="3"/>
  <c r="K6" i="3"/>
  <c r="J4" i="3"/>
  <c r="J5" i="3"/>
  <c r="J6" i="3"/>
  <c r="J3" i="3"/>
  <c r="F17" i="1" l="1"/>
  <c r="F18" i="1"/>
  <c r="F19" i="1"/>
  <c r="F20" i="1"/>
  <c r="F14" i="1"/>
  <c r="F15" i="1"/>
  <c r="F16" i="1"/>
  <c r="F11" i="1"/>
</calcChain>
</file>

<file path=xl/sharedStrings.xml><?xml version="1.0" encoding="utf-8"?>
<sst xmlns="http://schemas.openxmlformats.org/spreadsheetml/2006/main" count="227" uniqueCount="130">
  <si>
    <t>zad1</t>
  </si>
  <si>
    <t>zmien</t>
  </si>
  <si>
    <t>zysk</t>
  </si>
  <si>
    <t>ogra</t>
  </si>
  <si>
    <t>NP.</t>
  </si>
  <si>
    <t>SB</t>
  </si>
  <si>
    <t>HA</t>
  </si>
  <si>
    <t>FE</t>
  </si>
  <si>
    <t>max</t>
  </si>
  <si>
    <t>bra</t>
  </si>
  <si>
    <t>kol</t>
  </si>
  <si>
    <t>per</t>
  </si>
  <si>
    <t>&lt;=</t>
  </si>
  <si>
    <t>brzego</t>
  </si>
  <si>
    <t>&gt;=</t>
  </si>
  <si>
    <t>POJAZD </t>
  </si>
  <si>
    <t> cena [tys. zł] </t>
  </si>
  <si>
    <t> zużycie [l/100 km] </t>
  </si>
  <si>
    <t> moc [KM] </t>
  </si>
  <si>
    <t> bagaż [dm3] </t>
  </si>
  <si>
    <t> przyśp [s]</t>
  </si>
  <si>
    <t> długość [m] </t>
  </si>
  <si>
    <t> Ford</t>
  </si>
  <si>
    <t> Toyota</t>
  </si>
  <si>
    <t> Renault</t>
  </si>
  <si>
    <t> Seat</t>
  </si>
  <si>
    <t>cena</t>
  </si>
  <si>
    <t>zuż</t>
  </si>
  <si>
    <t>moc</t>
  </si>
  <si>
    <t>bagaz</t>
  </si>
  <si>
    <t>przy</t>
  </si>
  <si>
    <t>dług</t>
  </si>
  <si>
    <t>des</t>
  </si>
  <si>
    <t>sty</t>
  </si>
  <si>
    <t>nom ?</t>
  </si>
  <si>
    <t>pralnie</t>
  </si>
  <si>
    <t>S1</t>
  </si>
  <si>
    <t>S2</t>
  </si>
  <si>
    <t>S3</t>
  </si>
  <si>
    <t>S4</t>
  </si>
  <si>
    <t>N1</t>
  </si>
  <si>
    <t>N2</t>
  </si>
  <si>
    <t>N3</t>
  </si>
  <si>
    <t>N4</t>
  </si>
  <si>
    <t>funk</t>
  </si>
  <si>
    <t>min</t>
  </si>
  <si>
    <t>ogr</t>
  </si>
  <si>
    <t>I</t>
  </si>
  <si>
    <t>II</t>
  </si>
  <si>
    <t>III</t>
  </si>
  <si>
    <t>IV</t>
  </si>
  <si>
    <t>s</t>
  </si>
  <si>
    <t>n</t>
  </si>
  <si>
    <t>oceny</t>
  </si>
  <si>
    <t>Toyota</t>
  </si>
  <si>
    <t>Ford</t>
  </si>
  <si>
    <t>Renault</t>
  </si>
  <si>
    <t>Seat</t>
  </si>
  <si>
    <t>Microsoft Excel 16.0 Raport wyników</t>
  </si>
  <si>
    <t>Arkusz: [zadania_egzamin.xlsx]Arkusz1</t>
  </si>
  <si>
    <t>Raport utworzony: 2019-05-21 12:27:14</t>
  </si>
  <si>
    <t>Wynik: Dodatek Solver znalazł rozwiązanie. Wszystkie ograniczenia i warunki optymalizacji są spełnione.</t>
  </si>
  <si>
    <t>Aparat dodatku Solver</t>
  </si>
  <si>
    <t>Aparat: LP simpleks</t>
  </si>
  <si>
    <t>Czas rozwiązania: 0,016 sek.</t>
  </si>
  <si>
    <t>Liczba iteracji: 8 Podproblemy: 0</t>
  </si>
  <si>
    <t>Opcje dodatku Solver</t>
  </si>
  <si>
    <t>Maksymalny czas Nieograniczone,  Iteracje Nieograniczone, Precision 0,000001, Użyj skalowania automatycznego</t>
  </si>
  <si>
    <t>Maksymalna liczba podproblemów Nieograniczone, Maksymalna liczba rozwiązań całkowitoliczbowych Nieograniczone, Tolerancja całkowitoliczbowa 1%, Przyjmij nieujemne</t>
  </si>
  <si>
    <t>Komórka celu (Maks)</t>
  </si>
  <si>
    <t>Komórka</t>
  </si>
  <si>
    <t>Nazwa</t>
  </si>
  <si>
    <t>Wartość początkowa</t>
  </si>
  <si>
    <t>Wartość końcowa</t>
  </si>
  <si>
    <t>Komórki zmiennych</t>
  </si>
  <si>
    <t>Całkowite</t>
  </si>
  <si>
    <t>Ograniczenia</t>
  </si>
  <si>
    <t>Wartość komórki</t>
  </si>
  <si>
    <t>Formuła</t>
  </si>
  <si>
    <t>Stan</t>
  </si>
  <si>
    <t>Zapas czasu</t>
  </si>
  <si>
    <t>$F$11</t>
  </si>
  <si>
    <t>$B$10</t>
  </si>
  <si>
    <t>$C$10</t>
  </si>
  <si>
    <t>$D$10</t>
  </si>
  <si>
    <t>$E$10</t>
  </si>
  <si>
    <t>$F$14</t>
  </si>
  <si>
    <t>$F$14&lt;=$H$14</t>
  </si>
  <si>
    <t>Wiążące</t>
  </si>
  <si>
    <t>$F$15</t>
  </si>
  <si>
    <t>$F$15&lt;=$H$15</t>
  </si>
  <si>
    <t>$F$16</t>
  </si>
  <si>
    <t>$F$16&lt;=$H$16</t>
  </si>
  <si>
    <t>$F$17</t>
  </si>
  <si>
    <t>$F$17&gt;=$H$17</t>
  </si>
  <si>
    <t>Niewiążące</t>
  </si>
  <si>
    <t>$F$18</t>
  </si>
  <si>
    <t>$F$18&gt;=$H$18</t>
  </si>
  <si>
    <t>$F$19</t>
  </si>
  <si>
    <t>$F$19&gt;=$H$19</t>
  </si>
  <si>
    <t>$F$20</t>
  </si>
  <si>
    <t>$F$20&gt;=$H$20</t>
  </si>
  <si>
    <t>$B$10:$E$10=Całkowite</t>
  </si>
  <si>
    <t>Arkusz: [zadania_egzamin.xlsx]Arkusz2</t>
  </si>
  <si>
    <t>Raport utworzony: 2019-05-21 12:27:52</t>
  </si>
  <si>
    <t>Liczba iteracji: 12 Podproblemy: 0</t>
  </si>
  <si>
    <t>Komórka celu (Min)</t>
  </si>
  <si>
    <t>$J$5</t>
  </si>
  <si>
    <t>$B$4</t>
  </si>
  <si>
    <t>$C$4</t>
  </si>
  <si>
    <t>$D$4</t>
  </si>
  <si>
    <t>$E$4</t>
  </si>
  <si>
    <t>$F$4</t>
  </si>
  <si>
    <t>$G$4</t>
  </si>
  <si>
    <t>$H$4</t>
  </si>
  <si>
    <t>$I$4</t>
  </si>
  <si>
    <t>$J$12</t>
  </si>
  <si>
    <t>$J$12&gt;=$L$12</t>
  </si>
  <si>
    <t>$J$13</t>
  </si>
  <si>
    <t>$J$13&gt;=$L$13</t>
  </si>
  <si>
    <t>$J$8</t>
  </si>
  <si>
    <t>$J$8&lt;=$L$8</t>
  </si>
  <si>
    <t>$J$9</t>
  </si>
  <si>
    <t>$J$9&lt;=$L$9</t>
  </si>
  <si>
    <t>$J$10</t>
  </si>
  <si>
    <t>$J$10&lt;=$L$10</t>
  </si>
  <si>
    <t>$J$11</t>
  </si>
  <si>
    <t>$J$11&lt;=$L$11</t>
  </si>
  <si>
    <t>$B$4:$I$4=Całkowite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</si>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</sst>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indexed="1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opLeftCell="A9" workbookViewId="0">
      <selection sqref="A1:O36"/>
    </sheetView>
  </sheetViews>
  <sheetFormatPr defaultRowHeight="15" x14ac:dyDescent="0.25"/>
  <cols>
    <col min="1" max="1" width="2.28515625" customWidth="1"/>
    <col min="2" max="2" width="22" customWidth="1"/>
    <col min="3" max="3" width="7" customWidth="1"/>
    <col min="4" max="4" width="19.42578125" bestFit="1" customWidth="1"/>
    <col min="5" max="5" width="16.7109375" bestFit="1" customWidth="1"/>
    <col min="6" max="7" width="11.140625" bestFit="1" customWidth="1"/>
  </cols>
  <sheetData>
    <row r="1" spans="1:5" x14ac:dyDescent="0.25">
      <c r="A1" s="4" t="s">
        <v>58</v>
      </c>
    </row>
    <row r="2" spans="1:5" x14ac:dyDescent="0.25">
      <c r="A2" s="4" t="s">
        <v>59</v>
      </c>
    </row>
    <row r="3" spans="1:5" x14ac:dyDescent="0.25">
      <c r="A3" s="4" t="s">
        <v>60</v>
      </c>
    </row>
    <row r="4" spans="1:5" x14ac:dyDescent="0.25">
      <c r="A4" s="4" t="s">
        <v>61</v>
      </c>
    </row>
    <row r="5" spans="1:5" x14ac:dyDescent="0.25">
      <c r="A5" s="4" t="s">
        <v>62</v>
      </c>
    </row>
    <row r="6" spans="1:5" x14ac:dyDescent="0.25">
      <c r="A6" s="4"/>
      <c r="B6" t="s">
        <v>63</v>
      </c>
    </row>
    <row r="7" spans="1:5" x14ac:dyDescent="0.25">
      <c r="A7" s="4"/>
      <c r="B7" t="s">
        <v>64</v>
      </c>
    </row>
    <row r="8" spans="1:5" x14ac:dyDescent="0.25">
      <c r="A8" s="4"/>
      <c r="B8" t="s">
        <v>65</v>
      </c>
    </row>
    <row r="9" spans="1:5" x14ac:dyDescent="0.25">
      <c r="A9" s="4" t="s">
        <v>66</v>
      </c>
    </row>
    <row r="10" spans="1:5" x14ac:dyDescent="0.25">
      <c r="B10" t="s">
        <v>67</v>
      </c>
    </row>
    <row r="11" spans="1:5" x14ac:dyDescent="0.25">
      <c r="B11" t="s">
        <v>68</v>
      </c>
    </row>
    <row r="14" spans="1:5" ht="15.75" thickBot="1" x14ac:dyDescent="0.3">
      <c r="A14" t="s">
        <v>69</v>
      </c>
    </row>
    <row r="15" spans="1:5" ht="15.75" thickBot="1" x14ac:dyDescent="0.3">
      <c r="B15" s="6" t="s">
        <v>70</v>
      </c>
      <c r="C15" s="6" t="s">
        <v>71</v>
      </c>
      <c r="D15" s="6" t="s">
        <v>72</v>
      </c>
      <c r="E15" s="6" t="s">
        <v>73</v>
      </c>
    </row>
    <row r="16" spans="1:5" ht="15.75" thickBot="1" x14ac:dyDescent="0.3">
      <c r="B16" s="5" t="s">
        <v>81</v>
      </c>
      <c r="C16" s="5" t="s">
        <v>2</v>
      </c>
      <c r="D16" s="8">
        <v>138400</v>
      </c>
      <c r="E16" s="8">
        <v>138400</v>
      </c>
    </row>
    <row r="19" spans="1:7" ht="15.75" thickBot="1" x14ac:dyDescent="0.3">
      <c r="A19" t="s">
        <v>74</v>
      </c>
    </row>
    <row r="20" spans="1:7" ht="15.75" thickBot="1" x14ac:dyDescent="0.3">
      <c r="B20" s="6" t="s">
        <v>70</v>
      </c>
      <c r="C20" s="6" t="s">
        <v>71</v>
      </c>
      <c r="D20" s="6" t="s">
        <v>72</v>
      </c>
      <c r="E20" s="6" t="s">
        <v>73</v>
      </c>
      <c r="F20" s="6" t="s">
        <v>75</v>
      </c>
    </row>
    <row r="21" spans="1:7" x14ac:dyDescent="0.25">
      <c r="B21" s="7" t="s">
        <v>82</v>
      </c>
      <c r="C21" s="7" t="s">
        <v>4</v>
      </c>
      <c r="D21" s="9">
        <v>1000</v>
      </c>
      <c r="E21" s="9">
        <v>1000</v>
      </c>
      <c r="F21" s="7" t="s">
        <v>75</v>
      </c>
    </row>
    <row r="22" spans="1:7" x14ac:dyDescent="0.25">
      <c r="B22" s="7" t="s">
        <v>83</v>
      </c>
      <c r="C22" s="7" t="s">
        <v>5</v>
      </c>
      <c r="D22" s="9">
        <v>0</v>
      </c>
      <c r="E22" s="9">
        <v>0</v>
      </c>
      <c r="F22" s="7" t="s">
        <v>75</v>
      </c>
    </row>
    <row r="23" spans="1:7" x14ac:dyDescent="0.25">
      <c r="B23" s="7" t="s">
        <v>84</v>
      </c>
      <c r="C23" s="7" t="s">
        <v>6</v>
      </c>
      <c r="D23" s="9">
        <v>320</v>
      </c>
      <c r="E23" s="9">
        <v>320</v>
      </c>
      <c r="F23" s="7" t="s">
        <v>75</v>
      </c>
    </row>
    <row r="24" spans="1:7" ht="15.75" thickBot="1" x14ac:dyDescent="0.3">
      <c r="B24" s="5" t="s">
        <v>85</v>
      </c>
      <c r="C24" s="5" t="s">
        <v>7</v>
      </c>
      <c r="D24" s="8">
        <v>720</v>
      </c>
      <c r="E24" s="8">
        <v>720</v>
      </c>
      <c r="F24" s="5" t="s">
        <v>75</v>
      </c>
    </row>
    <row r="27" spans="1:7" ht="15.75" thickBot="1" x14ac:dyDescent="0.3">
      <c r="A27" t="s">
        <v>76</v>
      </c>
    </row>
    <row r="28" spans="1:7" ht="15.75" thickBot="1" x14ac:dyDescent="0.3">
      <c r="B28" s="6" t="s">
        <v>70</v>
      </c>
      <c r="C28" s="6" t="s">
        <v>71</v>
      </c>
      <c r="D28" s="6" t="s">
        <v>77</v>
      </c>
      <c r="E28" s="6" t="s">
        <v>78</v>
      </c>
      <c r="F28" s="6" t="s">
        <v>79</v>
      </c>
      <c r="G28" s="6" t="s">
        <v>80</v>
      </c>
    </row>
    <row r="29" spans="1:7" x14ac:dyDescent="0.25">
      <c r="B29" s="7" t="s">
        <v>86</v>
      </c>
      <c r="C29" s="7" t="s">
        <v>9</v>
      </c>
      <c r="D29" s="9">
        <v>800</v>
      </c>
      <c r="E29" s="7" t="s">
        <v>87</v>
      </c>
      <c r="F29" s="7" t="s">
        <v>88</v>
      </c>
      <c r="G29" s="7">
        <v>0</v>
      </c>
    </row>
    <row r="30" spans="1:7" x14ac:dyDescent="0.25">
      <c r="B30" s="7" t="s">
        <v>89</v>
      </c>
      <c r="C30" s="7" t="s">
        <v>10</v>
      </c>
      <c r="D30" s="9">
        <v>640</v>
      </c>
      <c r="E30" s="7" t="s">
        <v>90</v>
      </c>
      <c r="F30" s="7" t="s">
        <v>88</v>
      </c>
      <c r="G30" s="7">
        <v>0</v>
      </c>
    </row>
    <row r="31" spans="1:7" x14ac:dyDescent="0.25">
      <c r="B31" s="7" t="s">
        <v>91</v>
      </c>
      <c r="C31" s="7" t="s">
        <v>11</v>
      </c>
      <c r="D31" s="9">
        <v>600</v>
      </c>
      <c r="E31" s="7" t="s">
        <v>92</v>
      </c>
      <c r="F31" s="7" t="s">
        <v>88</v>
      </c>
      <c r="G31" s="7">
        <v>0</v>
      </c>
    </row>
    <row r="32" spans="1:7" x14ac:dyDescent="0.25">
      <c r="B32" s="7" t="s">
        <v>93</v>
      </c>
      <c r="C32" s="7" t="s">
        <v>13</v>
      </c>
      <c r="D32" s="9">
        <v>1000</v>
      </c>
      <c r="E32" s="7" t="s">
        <v>94</v>
      </c>
      <c r="F32" s="7" t="s">
        <v>95</v>
      </c>
      <c r="G32" s="9">
        <v>1000</v>
      </c>
    </row>
    <row r="33" spans="2:7" x14ac:dyDescent="0.25">
      <c r="B33" s="7" t="s">
        <v>96</v>
      </c>
      <c r="C33" s="7"/>
      <c r="D33" s="9">
        <v>0</v>
      </c>
      <c r="E33" s="7" t="s">
        <v>97</v>
      </c>
      <c r="F33" s="7" t="s">
        <v>88</v>
      </c>
      <c r="G33" s="9">
        <v>0</v>
      </c>
    </row>
    <row r="34" spans="2:7" x14ac:dyDescent="0.25">
      <c r="B34" s="7" t="s">
        <v>98</v>
      </c>
      <c r="C34" s="7"/>
      <c r="D34" s="9">
        <v>320</v>
      </c>
      <c r="E34" s="7" t="s">
        <v>99</v>
      </c>
      <c r="F34" s="7" t="s">
        <v>95</v>
      </c>
      <c r="G34" s="9">
        <v>320</v>
      </c>
    </row>
    <row r="35" spans="2:7" x14ac:dyDescent="0.25">
      <c r="B35" s="7" t="s">
        <v>100</v>
      </c>
      <c r="C35" s="7"/>
      <c r="D35" s="9">
        <v>720</v>
      </c>
      <c r="E35" s="7" t="s">
        <v>101</v>
      </c>
      <c r="F35" s="7" t="s">
        <v>95</v>
      </c>
      <c r="G35" s="9">
        <v>720</v>
      </c>
    </row>
    <row r="36" spans="2:7" ht="15.75" thickBot="1" x14ac:dyDescent="0.3">
      <c r="B36" s="5" t="s">
        <v>102</v>
      </c>
      <c r="C36" s="5"/>
      <c r="D36" s="5"/>
      <c r="E36" s="5"/>
      <c r="F36" s="5"/>
      <c r="G3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20"/>
  <sheetViews>
    <sheetView topLeftCell="A7" workbookViewId="0">
      <selection activeCell="J21" sqref="J21"/>
    </sheetView>
  </sheetViews>
  <sheetFormatPr defaultRowHeight="15" x14ac:dyDescent="0.25"/>
  <sheetData>
    <row r="7" spans="1:8" x14ac:dyDescent="0.25">
      <c r="A7" t="s">
        <v>0</v>
      </c>
    </row>
    <row r="9" spans="1:8" x14ac:dyDescent="0.25">
      <c r="A9" t="s">
        <v>1</v>
      </c>
      <c r="B9" t="s">
        <v>4</v>
      </c>
      <c r="C9" t="s">
        <v>5</v>
      </c>
      <c r="D9" t="s">
        <v>6</v>
      </c>
      <c r="E9" t="s">
        <v>7</v>
      </c>
    </row>
    <row r="10" spans="1:8" x14ac:dyDescent="0.25">
      <c r="B10">
        <v>1000</v>
      </c>
      <c r="C10">
        <v>0</v>
      </c>
      <c r="D10">
        <v>320</v>
      </c>
      <c r="E10">
        <v>720</v>
      </c>
    </row>
    <row r="11" spans="1:8" x14ac:dyDescent="0.25">
      <c r="A11" t="s">
        <v>2</v>
      </c>
      <c r="B11">
        <v>80</v>
      </c>
      <c r="C11">
        <v>60</v>
      </c>
      <c r="D11">
        <v>70</v>
      </c>
      <c r="E11">
        <v>50</v>
      </c>
      <c r="F11">
        <f>SUMPRODUCT($B$10:$E$10,B11:E11)</f>
        <v>138400</v>
      </c>
      <c r="G11" t="s">
        <v>8</v>
      </c>
    </row>
    <row r="13" spans="1:8" x14ac:dyDescent="0.25">
      <c r="A13" t="s">
        <v>3</v>
      </c>
    </row>
    <row r="14" spans="1:8" x14ac:dyDescent="0.25">
      <c r="A14" t="s">
        <v>9</v>
      </c>
      <c r="B14">
        <v>0.2</v>
      </c>
      <c r="C14">
        <v>0.4</v>
      </c>
      <c r="D14">
        <v>0.3</v>
      </c>
      <c r="E14">
        <v>0.7</v>
      </c>
      <c r="F14">
        <f t="shared" ref="F14:F20" si="0">SUMPRODUCT($B$10:$E$10,B14:E14)</f>
        <v>800</v>
      </c>
      <c r="G14" t="s">
        <v>12</v>
      </c>
      <c r="H14">
        <v>800</v>
      </c>
    </row>
    <row r="15" spans="1:8" x14ac:dyDescent="0.25">
      <c r="A15" t="s">
        <v>10</v>
      </c>
      <c r="B15">
        <v>0.4</v>
      </c>
      <c r="C15">
        <v>0.5</v>
      </c>
      <c r="D15">
        <v>0.3</v>
      </c>
      <c r="E15">
        <v>0.2</v>
      </c>
      <c r="F15">
        <f t="shared" si="0"/>
        <v>640</v>
      </c>
      <c r="G15" t="s">
        <v>12</v>
      </c>
      <c r="H15">
        <v>640</v>
      </c>
    </row>
    <row r="16" spans="1:8" x14ac:dyDescent="0.25">
      <c r="A16" t="s">
        <v>11</v>
      </c>
      <c r="B16">
        <v>0.4</v>
      </c>
      <c r="C16">
        <v>0.1</v>
      </c>
      <c r="D16">
        <v>0.4</v>
      </c>
      <c r="E16">
        <v>0.1</v>
      </c>
      <c r="F16">
        <f t="shared" si="0"/>
        <v>600</v>
      </c>
      <c r="G16" t="s">
        <v>12</v>
      </c>
      <c r="H16">
        <v>600</v>
      </c>
    </row>
    <row r="17" spans="1:8" x14ac:dyDescent="0.25">
      <c r="A17" t="s">
        <v>13</v>
      </c>
      <c r="B17">
        <v>1</v>
      </c>
      <c r="F17">
        <f t="shared" si="0"/>
        <v>1000</v>
      </c>
      <c r="G17" t="s">
        <v>14</v>
      </c>
      <c r="H17">
        <v>0</v>
      </c>
    </row>
    <row r="18" spans="1:8" x14ac:dyDescent="0.25">
      <c r="C18">
        <v>1</v>
      </c>
      <c r="F18">
        <f t="shared" si="0"/>
        <v>0</v>
      </c>
      <c r="G18" t="s">
        <v>14</v>
      </c>
      <c r="H18">
        <v>0</v>
      </c>
    </row>
    <row r="19" spans="1:8" x14ac:dyDescent="0.25">
      <c r="D19">
        <v>1</v>
      </c>
      <c r="F19">
        <f t="shared" si="0"/>
        <v>320</v>
      </c>
      <c r="G19" t="s">
        <v>14</v>
      </c>
      <c r="H19">
        <v>0</v>
      </c>
    </row>
    <row r="20" spans="1:8" x14ac:dyDescent="0.25">
      <c r="E20">
        <v>1</v>
      </c>
      <c r="F20">
        <f t="shared" si="0"/>
        <v>720</v>
      </c>
      <c r="G20" t="s">
        <v>14</v>
      </c>
      <c r="H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workbookViewId="0">
      <selection sqref="A1:O40"/>
    </sheetView>
  </sheetViews>
  <sheetFormatPr defaultRowHeight="15" x14ac:dyDescent="0.25"/>
  <cols>
    <col min="1" max="1" width="2.28515625" customWidth="1"/>
    <col min="2" max="2" width="19.42578125" customWidth="1"/>
    <col min="3" max="3" width="6.85546875" customWidth="1"/>
    <col min="4" max="4" width="19.42578125" bestFit="1" customWidth="1"/>
    <col min="5" max="5" width="16.7109375" bestFit="1" customWidth="1"/>
    <col min="6" max="6" width="9.85546875" bestFit="1" customWidth="1"/>
    <col min="7" max="7" width="11.140625" bestFit="1" customWidth="1"/>
  </cols>
  <sheetData>
    <row r="1" spans="1:5" x14ac:dyDescent="0.25">
      <c r="A1" s="4" t="s">
        <v>58</v>
      </c>
    </row>
    <row r="2" spans="1:5" x14ac:dyDescent="0.25">
      <c r="A2" s="4" t="s">
        <v>103</v>
      </c>
    </row>
    <row r="3" spans="1:5" x14ac:dyDescent="0.25">
      <c r="A3" s="4" t="s">
        <v>104</v>
      </c>
    </row>
    <row r="4" spans="1:5" x14ac:dyDescent="0.25">
      <c r="A4" s="4" t="s">
        <v>61</v>
      </c>
    </row>
    <row r="5" spans="1:5" x14ac:dyDescent="0.25">
      <c r="A5" s="4" t="s">
        <v>62</v>
      </c>
    </row>
    <row r="6" spans="1:5" x14ac:dyDescent="0.25">
      <c r="A6" s="4"/>
      <c r="B6" t="s">
        <v>63</v>
      </c>
    </row>
    <row r="7" spans="1:5" x14ac:dyDescent="0.25">
      <c r="A7" s="4"/>
      <c r="B7" t="s">
        <v>64</v>
      </c>
    </row>
    <row r="8" spans="1:5" x14ac:dyDescent="0.25">
      <c r="A8" s="4"/>
      <c r="B8" t="s">
        <v>105</v>
      </c>
    </row>
    <row r="9" spans="1:5" x14ac:dyDescent="0.25">
      <c r="A9" s="4" t="s">
        <v>66</v>
      </c>
    </row>
    <row r="10" spans="1:5" x14ac:dyDescent="0.25">
      <c r="B10" t="s">
        <v>67</v>
      </c>
    </row>
    <row r="11" spans="1:5" x14ac:dyDescent="0.25">
      <c r="B11" t="s">
        <v>68</v>
      </c>
    </row>
    <row r="14" spans="1:5" ht="15.75" thickBot="1" x14ac:dyDescent="0.3">
      <c r="A14" t="s">
        <v>106</v>
      </c>
    </row>
    <row r="15" spans="1:5" ht="15.75" thickBot="1" x14ac:dyDescent="0.3">
      <c r="B15" s="6" t="s">
        <v>70</v>
      </c>
      <c r="C15" s="6" t="s">
        <v>71</v>
      </c>
      <c r="D15" s="6" t="s">
        <v>72</v>
      </c>
      <c r="E15" s="6" t="s">
        <v>73</v>
      </c>
    </row>
    <row r="16" spans="1:5" ht="15.75" thickBot="1" x14ac:dyDescent="0.3">
      <c r="B16" s="5" t="s">
        <v>107</v>
      </c>
      <c r="C16" s="5" t="s">
        <v>44</v>
      </c>
      <c r="D16" s="8">
        <v>35</v>
      </c>
      <c r="E16" s="8">
        <v>35</v>
      </c>
    </row>
    <row r="19" spans="1:7" ht="15.75" thickBot="1" x14ac:dyDescent="0.3">
      <c r="A19" t="s">
        <v>74</v>
      </c>
    </row>
    <row r="20" spans="1:7" ht="15.75" thickBot="1" x14ac:dyDescent="0.3">
      <c r="B20" s="6" t="s">
        <v>70</v>
      </c>
      <c r="C20" s="6" t="s">
        <v>71</v>
      </c>
      <c r="D20" s="6" t="s">
        <v>72</v>
      </c>
      <c r="E20" s="6" t="s">
        <v>73</v>
      </c>
      <c r="F20" s="6" t="s">
        <v>75</v>
      </c>
    </row>
    <row r="21" spans="1:7" x14ac:dyDescent="0.25">
      <c r="B21" s="7" t="s">
        <v>108</v>
      </c>
      <c r="C21" s="7" t="s">
        <v>36</v>
      </c>
      <c r="D21" s="9">
        <v>0</v>
      </c>
      <c r="E21" s="9">
        <v>0</v>
      </c>
      <c r="F21" s="7" t="s">
        <v>75</v>
      </c>
    </row>
    <row r="22" spans="1:7" x14ac:dyDescent="0.25">
      <c r="B22" s="7" t="s">
        <v>109</v>
      </c>
      <c r="C22" s="7" t="s">
        <v>37</v>
      </c>
      <c r="D22" s="9">
        <v>2</v>
      </c>
      <c r="E22" s="9">
        <v>2</v>
      </c>
      <c r="F22" s="7" t="s">
        <v>75</v>
      </c>
    </row>
    <row r="23" spans="1:7" x14ac:dyDescent="0.25">
      <c r="B23" s="7" t="s">
        <v>110</v>
      </c>
      <c r="C23" s="7" t="s">
        <v>38</v>
      </c>
      <c r="D23" s="9">
        <v>4</v>
      </c>
      <c r="E23" s="9">
        <v>4</v>
      </c>
      <c r="F23" s="7" t="s">
        <v>75</v>
      </c>
    </row>
    <row r="24" spans="1:7" x14ac:dyDescent="0.25">
      <c r="B24" s="7" t="s">
        <v>111</v>
      </c>
      <c r="C24" s="7" t="s">
        <v>39</v>
      </c>
      <c r="D24" s="9">
        <v>0</v>
      </c>
      <c r="E24" s="9">
        <v>0</v>
      </c>
      <c r="F24" s="7" t="s">
        <v>75</v>
      </c>
    </row>
    <row r="25" spans="1:7" x14ac:dyDescent="0.25">
      <c r="B25" s="7" t="s">
        <v>112</v>
      </c>
      <c r="C25" s="7" t="s">
        <v>40</v>
      </c>
      <c r="D25" s="9">
        <v>3</v>
      </c>
      <c r="E25" s="9">
        <v>3</v>
      </c>
      <c r="F25" s="7" t="s">
        <v>75</v>
      </c>
    </row>
    <row r="26" spans="1:7" x14ac:dyDescent="0.25">
      <c r="B26" s="7" t="s">
        <v>113</v>
      </c>
      <c r="C26" s="7" t="s">
        <v>41</v>
      </c>
      <c r="D26" s="9">
        <v>0</v>
      </c>
      <c r="E26" s="9">
        <v>0</v>
      </c>
      <c r="F26" s="7" t="s">
        <v>75</v>
      </c>
    </row>
    <row r="27" spans="1:7" x14ac:dyDescent="0.25">
      <c r="B27" s="7" t="s">
        <v>114</v>
      </c>
      <c r="C27" s="7" t="s">
        <v>42</v>
      </c>
      <c r="D27" s="9">
        <v>0</v>
      </c>
      <c r="E27" s="9">
        <v>0</v>
      </c>
      <c r="F27" s="7" t="s">
        <v>75</v>
      </c>
    </row>
    <row r="28" spans="1:7" ht="15.75" thickBot="1" x14ac:dyDescent="0.3">
      <c r="B28" s="5" t="s">
        <v>115</v>
      </c>
      <c r="C28" s="5" t="s">
        <v>43</v>
      </c>
      <c r="D28" s="8">
        <v>7</v>
      </c>
      <c r="E28" s="8">
        <v>7</v>
      </c>
      <c r="F28" s="5" t="s">
        <v>75</v>
      </c>
    </row>
    <row r="31" spans="1:7" ht="15.75" thickBot="1" x14ac:dyDescent="0.3">
      <c r="A31" t="s">
        <v>76</v>
      </c>
    </row>
    <row r="32" spans="1:7" ht="15.75" thickBot="1" x14ac:dyDescent="0.3">
      <c r="B32" s="6" t="s">
        <v>70</v>
      </c>
      <c r="C32" s="6" t="s">
        <v>71</v>
      </c>
      <c r="D32" s="6" t="s">
        <v>77</v>
      </c>
      <c r="E32" s="6" t="s">
        <v>78</v>
      </c>
      <c r="F32" s="6" t="s">
        <v>79</v>
      </c>
      <c r="G32" s="6" t="s">
        <v>80</v>
      </c>
    </row>
    <row r="33" spans="2:7" x14ac:dyDescent="0.25">
      <c r="B33" s="7" t="s">
        <v>116</v>
      </c>
      <c r="C33" s="7" t="s">
        <v>51</v>
      </c>
      <c r="D33" s="9">
        <v>6</v>
      </c>
      <c r="E33" s="7" t="s">
        <v>117</v>
      </c>
      <c r="F33" s="7" t="s">
        <v>88</v>
      </c>
      <c r="G33" s="9">
        <v>0</v>
      </c>
    </row>
    <row r="34" spans="2:7" x14ac:dyDescent="0.25">
      <c r="B34" s="7" t="s">
        <v>118</v>
      </c>
      <c r="C34" s="7" t="s">
        <v>52</v>
      </c>
      <c r="D34" s="9">
        <v>10</v>
      </c>
      <c r="E34" s="7" t="s">
        <v>119</v>
      </c>
      <c r="F34" s="7" t="s">
        <v>88</v>
      </c>
      <c r="G34" s="9">
        <v>0</v>
      </c>
    </row>
    <row r="35" spans="2:7" x14ac:dyDescent="0.25">
      <c r="B35" s="7" t="s">
        <v>120</v>
      </c>
      <c r="C35" s="7" t="s">
        <v>47</v>
      </c>
      <c r="D35" s="9">
        <v>3</v>
      </c>
      <c r="E35" s="7" t="s">
        <v>121</v>
      </c>
      <c r="F35" s="7" t="s">
        <v>88</v>
      </c>
      <c r="G35" s="7">
        <v>0</v>
      </c>
    </row>
    <row r="36" spans="2:7" x14ac:dyDescent="0.25">
      <c r="B36" s="7" t="s">
        <v>122</v>
      </c>
      <c r="C36" s="7" t="s">
        <v>48</v>
      </c>
      <c r="D36" s="9">
        <v>2</v>
      </c>
      <c r="E36" s="7" t="s">
        <v>123</v>
      </c>
      <c r="F36" s="7" t="s">
        <v>88</v>
      </c>
      <c r="G36" s="7">
        <v>0</v>
      </c>
    </row>
    <row r="37" spans="2:7" x14ac:dyDescent="0.25">
      <c r="B37" s="7" t="s">
        <v>124</v>
      </c>
      <c r="C37" s="7" t="s">
        <v>49</v>
      </c>
      <c r="D37" s="9">
        <v>4</v>
      </c>
      <c r="E37" s="7" t="s">
        <v>125</v>
      </c>
      <c r="F37" s="7" t="s">
        <v>88</v>
      </c>
      <c r="G37" s="7">
        <v>0</v>
      </c>
    </row>
    <row r="38" spans="2:7" x14ac:dyDescent="0.25">
      <c r="B38" s="7" t="s">
        <v>126</v>
      </c>
      <c r="C38" s="7" t="s">
        <v>50</v>
      </c>
      <c r="D38" s="9">
        <v>7</v>
      </c>
      <c r="E38" s="7" t="s">
        <v>127</v>
      </c>
      <c r="F38" s="7" t="s">
        <v>88</v>
      </c>
      <c r="G38" s="7">
        <v>0</v>
      </c>
    </row>
    <row r="39" spans="2:7" ht="15.75" thickBot="1" x14ac:dyDescent="0.3">
      <c r="B39" s="5" t="s">
        <v>128</v>
      </c>
      <c r="C39" s="5"/>
      <c r="D39" s="5"/>
      <c r="E39" s="5"/>
      <c r="F39" s="5"/>
      <c r="G3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B14" sqref="B14"/>
    </sheetView>
  </sheetViews>
  <sheetFormatPr defaultRowHeight="15" x14ac:dyDescent="0.25"/>
  <sheetData>
    <row r="1" spans="1:12" x14ac:dyDescent="0.25">
      <c r="A1" t="s">
        <v>35</v>
      </c>
    </row>
    <row r="3" spans="1:12" x14ac:dyDescent="0.25">
      <c r="A3" t="s">
        <v>1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</row>
    <row r="4" spans="1:12" x14ac:dyDescent="0.25">
      <c r="B4">
        <v>0</v>
      </c>
      <c r="C4">
        <v>2</v>
      </c>
      <c r="D4">
        <v>4</v>
      </c>
      <c r="E4">
        <v>0</v>
      </c>
      <c r="F4">
        <v>3</v>
      </c>
      <c r="G4">
        <v>0</v>
      </c>
      <c r="H4">
        <v>0</v>
      </c>
      <c r="I4">
        <v>7</v>
      </c>
    </row>
    <row r="5" spans="1:12" x14ac:dyDescent="0.25">
      <c r="A5" t="s">
        <v>44</v>
      </c>
      <c r="B5">
        <v>3</v>
      </c>
      <c r="C5">
        <v>1</v>
      </c>
      <c r="D5">
        <v>5</v>
      </c>
      <c r="E5">
        <v>4</v>
      </c>
      <c r="F5">
        <v>2</v>
      </c>
      <c r="G5">
        <v>4</v>
      </c>
      <c r="H5">
        <v>7</v>
      </c>
      <c r="I5">
        <v>1</v>
      </c>
      <c r="J5">
        <f>SUMPRODUCT($B$4:$I$4,B5:I5)</f>
        <v>35</v>
      </c>
      <c r="K5" t="s">
        <v>45</v>
      </c>
    </row>
    <row r="6" spans="1:12" x14ac:dyDescent="0.25">
      <c r="J6">
        <f t="shared" ref="J6:J13" si="0">SUMPRODUCT($B$4:$I$4,B6:I6)</f>
        <v>0</v>
      </c>
    </row>
    <row r="7" spans="1:12" x14ac:dyDescent="0.25">
      <c r="A7" t="s">
        <v>46</v>
      </c>
      <c r="J7">
        <f t="shared" si="0"/>
        <v>0</v>
      </c>
    </row>
    <row r="8" spans="1:12" x14ac:dyDescent="0.25">
      <c r="A8" t="s">
        <v>47</v>
      </c>
      <c r="B8">
        <v>1</v>
      </c>
      <c r="F8">
        <v>1</v>
      </c>
      <c r="J8">
        <f t="shared" si="0"/>
        <v>3</v>
      </c>
      <c r="K8" t="s">
        <v>12</v>
      </c>
      <c r="L8">
        <v>3</v>
      </c>
    </row>
    <row r="9" spans="1:12" x14ac:dyDescent="0.25">
      <c r="A9" t="s">
        <v>48</v>
      </c>
      <c r="C9">
        <v>1</v>
      </c>
      <c r="G9">
        <v>1</v>
      </c>
      <c r="J9">
        <f t="shared" si="0"/>
        <v>2</v>
      </c>
      <c r="K9" t="s">
        <v>12</v>
      </c>
      <c r="L9">
        <v>2</v>
      </c>
    </row>
    <row r="10" spans="1:12" x14ac:dyDescent="0.25">
      <c r="A10" t="s">
        <v>49</v>
      </c>
      <c r="D10">
        <v>1</v>
      </c>
      <c r="H10">
        <v>1</v>
      </c>
      <c r="J10">
        <f t="shared" si="0"/>
        <v>4</v>
      </c>
      <c r="K10" t="s">
        <v>12</v>
      </c>
      <c r="L10">
        <v>4</v>
      </c>
    </row>
    <row r="11" spans="1:12" x14ac:dyDescent="0.25">
      <c r="A11" t="s">
        <v>50</v>
      </c>
      <c r="E11">
        <v>1</v>
      </c>
      <c r="I11">
        <v>1</v>
      </c>
      <c r="J11">
        <f t="shared" si="0"/>
        <v>7</v>
      </c>
      <c r="K11" t="s">
        <v>12</v>
      </c>
      <c r="L11">
        <v>7</v>
      </c>
    </row>
    <row r="12" spans="1:12" x14ac:dyDescent="0.25">
      <c r="A12" t="s">
        <v>51</v>
      </c>
      <c r="B12">
        <v>1</v>
      </c>
      <c r="C12">
        <v>1</v>
      </c>
      <c r="D12">
        <v>1</v>
      </c>
      <c r="E12">
        <v>1</v>
      </c>
      <c r="J12">
        <f t="shared" si="0"/>
        <v>6</v>
      </c>
      <c r="K12" t="s">
        <v>14</v>
      </c>
      <c r="L12">
        <v>6</v>
      </c>
    </row>
    <row r="13" spans="1:12" x14ac:dyDescent="0.25">
      <c r="A13" t="s">
        <v>52</v>
      </c>
      <c r="F13">
        <v>1</v>
      </c>
      <c r="G13">
        <v>1</v>
      </c>
      <c r="H13">
        <v>1</v>
      </c>
      <c r="I13">
        <v>1</v>
      </c>
      <c r="J13">
        <f t="shared" si="0"/>
        <v>10</v>
      </c>
      <c r="K13" t="s">
        <v>14</v>
      </c>
      <c r="L13">
        <v>10</v>
      </c>
    </row>
    <row r="14" spans="1:12" x14ac:dyDescent="0.25">
      <c r="A14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L11" sqref="L11"/>
    </sheetView>
  </sheetViews>
  <sheetFormatPr defaultRowHeight="15" x14ac:dyDescent="0.25"/>
  <cols>
    <col min="17" max="17" width="9.85546875" bestFit="1" customWidth="1"/>
  </cols>
  <sheetData>
    <row r="1" spans="1:18" x14ac:dyDescent="0.25">
      <c r="J1" t="s">
        <v>32</v>
      </c>
      <c r="K1" t="s">
        <v>32</v>
      </c>
      <c r="L1" t="s">
        <v>33</v>
      </c>
      <c r="M1" t="s">
        <v>33</v>
      </c>
      <c r="N1" t="s">
        <v>33</v>
      </c>
      <c r="O1" t="s">
        <v>34</v>
      </c>
    </row>
    <row r="2" spans="1:18" ht="45" x14ac:dyDescent="0.2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Q2" t="s">
        <v>53</v>
      </c>
    </row>
    <row r="3" spans="1:18" x14ac:dyDescent="0.25">
      <c r="A3" s="3" t="s">
        <v>22</v>
      </c>
      <c r="B3" s="1">
        <v>80</v>
      </c>
      <c r="C3" s="1">
        <v>6.1</v>
      </c>
      <c r="D3" s="1">
        <v>75</v>
      </c>
      <c r="E3" s="1">
        <v>290</v>
      </c>
      <c r="F3" s="1">
        <v>12.4</v>
      </c>
      <c r="G3" s="1">
        <v>3.9</v>
      </c>
      <c r="J3">
        <f>(MAX(B$3:B$6)-B3)/(MAX(B$3:B$6)-MIN(B$3:B$6))</f>
        <v>1</v>
      </c>
      <c r="K3">
        <f>(MAX(C$3:C$6)-C3)/(MAX(C$3:C$6)-MIN(C$3:C$6))</f>
        <v>1</v>
      </c>
      <c r="L3">
        <f>(D3-MIN(D$3:D$6))/(MAX(D$3:D$6)-MIN(D$3:D$6))</f>
        <v>0</v>
      </c>
      <c r="M3">
        <f t="shared" ref="M3:N6" si="0">(E3-MIN(E$3:E$6))/(MAX(E$3:E$6)-MIN(E$3:E$6))</f>
        <v>0</v>
      </c>
      <c r="N3">
        <f t="shared" si="0"/>
        <v>1</v>
      </c>
      <c r="O3">
        <f>(G3-MIN(G3:G6))/(4-MIN(G3:G6))</f>
        <v>0</v>
      </c>
      <c r="Q3">
        <f>SUMPRODUCT($B$7:$G$7,J3:O3)</f>
        <v>3</v>
      </c>
      <c r="R3" t="s">
        <v>55</v>
      </c>
    </row>
    <row r="4" spans="1:18" x14ac:dyDescent="0.25">
      <c r="A4" s="3" t="s">
        <v>23</v>
      </c>
      <c r="B4" s="1">
        <v>103</v>
      </c>
      <c r="C4" s="1">
        <v>6.9</v>
      </c>
      <c r="D4" s="1">
        <v>120</v>
      </c>
      <c r="E4" s="1">
        <v>470</v>
      </c>
      <c r="F4" s="1">
        <v>8.3000000000000007</v>
      </c>
      <c r="G4" s="1">
        <v>4.4000000000000004</v>
      </c>
      <c r="J4">
        <f t="shared" ref="J4:K6" si="1">(MAX(B$3:B$6)-B4)/(MAX(B$3:B$6)-MIN(B$3:B$6))</f>
        <v>0.41025641025641024</v>
      </c>
      <c r="K4">
        <f t="shared" si="1"/>
        <v>0.27272727272727243</v>
      </c>
      <c r="L4">
        <f t="shared" ref="L4:L6" si="2">(D4-MIN(D$3:D$6))/(MAX(D$3:D$6)-MIN(D$3:D$6))</f>
        <v>0.81818181818181823</v>
      </c>
      <c r="M4">
        <f t="shared" si="0"/>
        <v>0.8571428571428571</v>
      </c>
      <c r="N4">
        <f t="shared" si="0"/>
        <v>0</v>
      </c>
      <c r="O4">
        <v>1</v>
      </c>
      <c r="Q4">
        <f t="shared" ref="Q4:Q6" si="3">SUMPRODUCT($B$7:$G$7,J4:O4)</f>
        <v>3.3583083583083582</v>
      </c>
      <c r="R4" t="s">
        <v>54</v>
      </c>
    </row>
    <row r="5" spans="1:18" x14ac:dyDescent="0.25">
      <c r="A5" s="3" t="s">
        <v>24</v>
      </c>
      <c r="B5" s="1">
        <v>95</v>
      </c>
      <c r="C5" s="1">
        <v>6.2</v>
      </c>
      <c r="D5" s="1">
        <v>90</v>
      </c>
      <c r="E5" s="1">
        <v>350</v>
      </c>
      <c r="F5" s="1">
        <v>9.8000000000000007</v>
      </c>
      <c r="G5" s="1">
        <v>5</v>
      </c>
      <c r="J5">
        <f t="shared" si="1"/>
        <v>0.61538461538461542</v>
      </c>
      <c r="K5">
        <f t="shared" si="1"/>
        <v>0.90909090909090862</v>
      </c>
      <c r="L5">
        <f t="shared" si="2"/>
        <v>0.27272727272727271</v>
      </c>
      <c r="M5">
        <f t="shared" si="0"/>
        <v>0.2857142857142857</v>
      </c>
      <c r="N5">
        <f t="shared" si="0"/>
        <v>0.36585365853658541</v>
      </c>
      <c r="O5">
        <f>(G5-MAX(G5:G8))/(4.5-MAX(G5:G8))</f>
        <v>0.44444444444444464</v>
      </c>
      <c r="Q5">
        <f t="shared" si="3"/>
        <v>2.8932151858981126</v>
      </c>
      <c r="R5" t="s">
        <v>56</v>
      </c>
    </row>
    <row r="6" spans="1:18" x14ac:dyDescent="0.25">
      <c r="A6" s="3" t="s">
        <v>25</v>
      </c>
      <c r="B6" s="1">
        <v>119</v>
      </c>
      <c r="C6" s="1">
        <v>7.2</v>
      </c>
      <c r="D6" s="1">
        <v>130</v>
      </c>
      <c r="E6" s="1">
        <v>500</v>
      </c>
      <c r="F6" s="1">
        <v>9.1999999999999993</v>
      </c>
      <c r="G6" s="1">
        <v>5.4</v>
      </c>
      <c r="J6">
        <f t="shared" si="1"/>
        <v>0</v>
      </c>
      <c r="K6">
        <f t="shared" si="1"/>
        <v>0</v>
      </c>
      <c r="L6">
        <f t="shared" si="2"/>
        <v>1</v>
      </c>
      <c r="M6">
        <f t="shared" si="0"/>
        <v>1</v>
      </c>
      <c r="N6">
        <f t="shared" si="0"/>
        <v>0.21951219512195089</v>
      </c>
      <c r="O6">
        <f>(G6-MAX(G6:G9))/(4.5-MAX(G6:G9))</f>
        <v>0</v>
      </c>
      <c r="Q6">
        <f t="shared" si="3"/>
        <v>2.219512195121951</v>
      </c>
      <c r="R6" t="s">
        <v>57</v>
      </c>
    </row>
    <row r="7" spans="1:18" x14ac:dyDescent="0.25"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</row>
    <row r="9" spans="1:18" x14ac:dyDescent="0.25">
      <c r="M9">
        <v>3.49</v>
      </c>
      <c r="N9" t="s">
        <v>54</v>
      </c>
    </row>
    <row r="10" spans="1:18" x14ac:dyDescent="0.25">
      <c r="M10">
        <v>3</v>
      </c>
      <c r="N10" t="s">
        <v>55</v>
      </c>
    </row>
    <row r="11" spans="1:18" x14ac:dyDescent="0.25">
      <c r="M11">
        <v>2.89</v>
      </c>
      <c r="N11" t="s">
        <v>56</v>
      </c>
    </row>
    <row r="12" spans="1:18" x14ac:dyDescent="0.25">
      <c r="M12">
        <v>2.21</v>
      </c>
      <c r="N1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Raport wyników 1</vt:lpstr>
      <vt:lpstr>Arkusz1</vt:lpstr>
      <vt:lpstr>Raport wyników 2</vt:lpstr>
      <vt:lpstr>Arkusz2</vt:lpstr>
      <vt:lpstr>Arkusz3</vt:lpstr>
    </vt:vector>
  </TitlesOfParts>
  <Company>WWSI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2019-05-21T09:46:01Z</dcterms:created>
  <dcterms:modified xsi:type="dcterms:W3CDTF">2019-05-21T10:51:54Z</dcterms:modified>
</cp:coreProperties>
</file>