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E6" i="1"/>
  <c r="F6" s="1"/>
  <c r="E7"/>
  <c r="E8"/>
  <c r="E9"/>
  <c r="E10"/>
  <c r="F10"/>
  <c r="F7"/>
  <c r="F8"/>
  <c r="F9"/>
  <c r="F11"/>
  <c r="E11"/>
  <c r="AP31"/>
  <c r="I21"/>
  <c r="I22"/>
  <c r="I23"/>
  <c r="I24"/>
  <c r="I25"/>
  <c r="I20"/>
  <c r="F25"/>
  <c r="E25"/>
  <c r="F24"/>
  <c r="E24"/>
  <c r="G24" s="1"/>
  <c r="F22"/>
  <c r="E22"/>
  <c r="F23"/>
  <c r="E23"/>
  <c r="AD31"/>
  <c r="AJ31" s="1"/>
  <c r="T31"/>
  <c r="H21"/>
  <c r="H22"/>
  <c r="H23"/>
  <c r="H24"/>
  <c r="H25"/>
  <c r="G21"/>
  <c r="G22"/>
  <c r="G23"/>
  <c r="G25"/>
  <c r="F21"/>
  <c r="E21"/>
  <c r="G20"/>
  <c r="F20"/>
  <c r="H20" s="1"/>
  <c r="E20"/>
  <c r="C9"/>
  <c r="C10" s="1"/>
  <c r="C11" s="1"/>
  <c r="C7"/>
  <c r="C6" s="1"/>
  <c r="C5" s="1"/>
  <c r="C24"/>
  <c r="C25" s="1"/>
  <c r="C23"/>
  <c r="C21"/>
  <c r="C20" s="1"/>
  <c r="C19" s="1"/>
  <c r="L19"/>
  <c r="L20"/>
  <c r="L21"/>
  <c r="L22"/>
  <c r="L23"/>
  <c r="L24"/>
  <c r="L25"/>
  <c r="J24"/>
  <c r="J25" s="1"/>
  <c r="J23"/>
  <c r="L11"/>
  <c r="L10"/>
  <c r="L9"/>
  <c r="J9"/>
  <c r="J10" s="1"/>
  <c r="J11" s="1"/>
  <c r="L6"/>
  <c r="L7"/>
  <c r="L8"/>
  <c r="L5"/>
  <c r="J21"/>
  <c r="J20" s="1"/>
  <c r="J19" s="1"/>
  <c r="J7"/>
  <c r="J6"/>
  <c r="J5" s="1"/>
</calcChain>
</file>

<file path=xl/sharedStrings.xml><?xml version="1.0" encoding="utf-8"?>
<sst xmlns="http://schemas.openxmlformats.org/spreadsheetml/2006/main" count="31" uniqueCount="14">
  <si>
    <t>GWS</t>
  </si>
  <si>
    <t>Zmienny problem</t>
  </si>
  <si>
    <t>1 GPU</t>
  </si>
  <si>
    <t>czas [t]</t>
  </si>
  <si>
    <t>moc [W]</t>
  </si>
  <si>
    <t>2 GPU</t>
  </si>
  <si>
    <t>energia [J]</t>
  </si>
  <si>
    <t>moc [W] 2nd GPU</t>
  </si>
  <si>
    <t>energia [J] 2nd GPU</t>
  </si>
  <si>
    <t>1 CPU</t>
  </si>
  <si>
    <t>2 CPU</t>
  </si>
  <si>
    <t>B/D</t>
  </si>
  <si>
    <t>problem size 16384</t>
  </si>
  <si>
    <t>SUM [J]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</si>
</sst>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1" fontId="0" fillId="0" borderId="0" xfId="0" applyNumberFormat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Zmienny problem z</a:t>
            </a:r>
            <a:r>
              <a:rPr lang="pl-PL" baseline="0"/>
              <a:t> optymalnym Global Size = 32768 - zużycie energii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2x CPU</c:v>
          </c:tx>
          <c:xVal>
            <c:numRef>
              <c:f>Arkusz1!$J$5:$J$11</c:f>
              <c:numCache>
                <c:formatCode>General</c:formatCode>
                <c:ptCount val="7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</c:numCache>
            </c:numRef>
          </c:xVal>
          <c:yVal>
            <c:numRef>
              <c:f>Arkusz1!$M$19:$M$25</c:f>
              <c:numCache>
                <c:formatCode>General</c:formatCode>
                <c:ptCount val="7"/>
                <c:pt idx="0">
                  <c:v>286</c:v>
                </c:pt>
                <c:pt idx="1">
                  <c:v>453</c:v>
                </c:pt>
                <c:pt idx="2">
                  <c:v>781</c:v>
                </c:pt>
                <c:pt idx="3">
                  <c:v>1305</c:v>
                </c:pt>
                <c:pt idx="4">
                  <c:v>2481</c:v>
                </c:pt>
                <c:pt idx="5">
                  <c:v>5032</c:v>
                </c:pt>
                <c:pt idx="6">
                  <c:v>9809</c:v>
                </c:pt>
              </c:numCache>
            </c:numRef>
          </c:yVal>
          <c:smooth val="1"/>
        </c:ser>
        <c:ser>
          <c:idx val="1"/>
          <c:order val="1"/>
          <c:tx>
            <c:v>1x CPU</c:v>
          </c:tx>
          <c:xVal>
            <c:numRef>
              <c:f>Arkusz1!$J$5:$J$11</c:f>
              <c:numCache>
                <c:formatCode>General</c:formatCode>
                <c:ptCount val="7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</c:numCache>
            </c:numRef>
          </c:xVal>
          <c:yVal>
            <c:numRef>
              <c:f>Arkusz1!$M$5:$M$11</c:f>
              <c:numCache>
                <c:formatCode>General</c:formatCode>
                <c:ptCount val="7"/>
                <c:pt idx="0">
                  <c:v>345</c:v>
                </c:pt>
                <c:pt idx="1">
                  <c:v>543</c:v>
                </c:pt>
                <c:pt idx="2">
                  <c:v>737</c:v>
                </c:pt>
                <c:pt idx="3">
                  <c:v>1408</c:v>
                </c:pt>
                <c:pt idx="4">
                  <c:v>3734</c:v>
                </c:pt>
                <c:pt idx="5">
                  <c:v>6700</c:v>
                </c:pt>
                <c:pt idx="6">
                  <c:v>13179</c:v>
                </c:pt>
              </c:numCache>
            </c:numRef>
          </c:yVal>
          <c:smooth val="1"/>
        </c:ser>
        <c:ser>
          <c:idx val="2"/>
          <c:order val="2"/>
          <c:tx>
            <c:v>1x GPU</c:v>
          </c:tx>
          <c:xVal>
            <c:numRef>
              <c:f>Arkusz1!$J$6:$J$11</c:f>
              <c:numCache>
                <c:formatCode>General</c:formatCode>
                <c:ptCount val="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</c:numCache>
            </c:numRef>
          </c:xVal>
          <c:yVal>
            <c:numRef>
              <c:f>Arkusz1!$F$6:$F$11</c:f>
              <c:numCache>
                <c:formatCode>General</c:formatCode>
                <c:ptCount val="6"/>
                <c:pt idx="0">
                  <c:v>112.64299910999999</c:v>
                </c:pt>
                <c:pt idx="1">
                  <c:v>237.552398302</c:v>
                </c:pt>
                <c:pt idx="2">
                  <c:v>583.23853420800003</c:v>
                </c:pt>
                <c:pt idx="3">
                  <c:v>1145.6181065359999</c:v>
                </c:pt>
                <c:pt idx="4">
                  <c:v>2457.950350175</c:v>
                </c:pt>
                <c:pt idx="5">
                  <c:v>4946.0029904204657</c:v>
                </c:pt>
              </c:numCache>
            </c:numRef>
          </c:yVal>
          <c:smooth val="1"/>
        </c:ser>
        <c:ser>
          <c:idx val="3"/>
          <c:order val="3"/>
          <c:tx>
            <c:v>2x GPU</c:v>
          </c:tx>
          <c:xVal>
            <c:numRef>
              <c:f>Arkusz1!$J$6:$J$11</c:f>
              <c:numCache>
                <c:formatCode>General</c:formatCode>
                <c:ptCount val="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</c:numCache>
            </c:numRef>
          </c:xVal>
          <c:yVal>
            <c:numRef>
              <c:f>Arkusz1!$I$20:$I$25</c:f>
              <c:numCache>
                <c:formatCode>General</c:formatCode>
                <c:ptCount val="6"/>
                <c:pt idx="0">
                  <c:v>111.74771934699999</c:v>
                </c:pt>
                <c:pt idx="1">
                  <c:v>312.439013316</c:v>
                </c:pt>
                <c:pt idx="2">
                  <c:v>538.46687544299994</c:v>
                </c:pt>
                <c:pt idx="3">
                  <c:v>1235.1601536220001</c:v>
                </c:pt>
                <c:pt idx="4">
                  <c:v>2540.2060166513329</c:v>
                </c:pt>
                <c:pt idx="5">
                  <c:v>4802.9652354157497</c:v>
                </c:pt>
              </c:numCache>
            </c:numRef>
          </c:yVal>
          <c:smooth val="1"/>
        </c:ser>
        <c:axId val="114692480"/>
        <c:axId val="114684672"/>
      </c:scatterChart>
      <c:valAx>
        <c:axId val="114692480"/>
        <c:scaling>
          <c:logBase val="2"/>
          <c:orientation val="minMax"/>
          <c:min val="819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100" b="1" i="0" baseline="0"/>
                  <a:t>wielkość obszaru obliczeń dla całki</a:t>
                </a:r>
                <a:endParaRPr lang="pl-PL" sz="600"/>
              </a:p>
            </c:rich>
          </c:tx>
          <c:layout/>
        </c:title>
        <c:numFmt formatCode="General" sourceLinked="1"/>
        <c:tickLblPos val="nextTo"/>
        <c:crossAx val="114684672"/>
        <c:crosses val="autoZero"/>
        <c:crossBetween val="midCat"/>
      </c:valAx>
      <c:valAx>
        <c:axId val="114684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Energia [J]</a:t>
                </a:r>
              </a:p>
            </c:rich>
          </c:tx>
          <c:layout/>
        </c:title>
        <c:numFmt formatCode="General" sourceLinked="1"/>
        <c:tickLblPos val="nextTo"/>
        <c:crossAx val="11469248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Zmienny problem z optymalnym Global Size = 32768 - czas wykonania zadania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1x CPU</c:v>
          </c:tx>
          <c:xVal>
            <c:numRef>
              <c:f>Arkusz1!$J$5:$J$11</c:f>
              <c:numCache>
                <c:formatCode>General</c:formatCode>
                <c:ptCount val="7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</c:numCache>
            </c:numRef>
          </c:xVal>
          <c:yVal>
            <c:numRef>
              <c:f>Arkusz1!$K$5:$K$11</c:f>
              <c:numCache>
                <c:formatCode>General</c:formatCode>
                <c:ptCount val="7"/>
                <c:pt idx="0">
                  <c:v>1.8252549389999999</c:v>
                </c:pt>
                <c:pt idx="1">
                  <c:v>2.7948053279999998</c:v>
                </c:pt>
                <c:pt idx="2">
                  <c:v>3.7148681369999998</c:v>
                </c:pt>
                <c:pt idx="3">
                  <c:v>7.1661400730000002</c:v>
                </c:pt>
                <c:pt idx="4">
                  <c:v>15.250616387000001</c:v>
                </c:pt>
                <c:pt idx="5">
                  <c:v>28.163869985000002</c:v>
                </c:pt>
                <c:pt idx="6">
                  <c:v>56.002499788000002</c:v>
                </c:pt>
              </c:numCache>
            </c:numRef>
          </c:yVal>
          <c:smooth val="1"/>
        </c:ser>
        <c:ser>
          <c:idx val="1"/>
          <c:order val="1"/>
          <c:tx>
            <c:v>2x CPU</c:v>
          </c:tx>
          <c:xVal>
            <c:numRef>
              <c:f>Arkusz1!$J$5:$J$11</c:f>
              <c:numCache>
                <c:formatCode>General</c:formatCode>
                <c:ptCount val="7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</c:numCache>
            </c:numRef>
          </c:xVal>
          <c:yVal>
            <c:numRef>
              <c:f>Arkusz1!$K$19:$K$25</c:f>
              <c:numCache>
                <c:formatCode>General</c:formatCode>
                <c:ptCount val="7"/>
                <c:pt idx="0">
                  <c:v>1.1011645320000001</c:v>
                </c:pt>
                <c:pt idx="1">
                  <c:v>1.96437182</c:v>
                </c:pt>
                <c:pt idx="2">
                  <c:v>4.2016166899999998</c:v>
                </c:pt>
                <c:pt idx="3">
                  <c:v>7.3773301089999999</c:v>
                </c:pt>
                <c:pt idx="4">
                  <c:v>14.633657843</c:v>
                </c:pt>
                <c:pt idx="5">
                  <c:v>28.095348124000001</c:v>
                </c:pt>
                <c:pt idx="6">
                  <c:v>56.610518092</c:v>
                </c:pt>
              </c:numCache>
            </c:numRef>
          </c:yVal>
          <c:smooth val="1"/>
        </c:ser>
        <c:ser>
          <c:idx val="2"/>
          <c:order val="2"/>
          <c:tx>
            <c:v>1x GPU</c:v>
          </c:tx>
          <c:xVal>
            <c:numRef>
              <c:f>Arkusz1!$J$6:$J$11</c:f>
              <c:numCache>
                <c:formatCode>General</c:formatCode>
                <c:ptCount val="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</c:numCache>
            </c:numRef>
          </c:xVal>
          <c:yVal>
            <c:numRef>
              <c:f>Arkusz1!$D$6:$D$11</c:f>
              <c:numCache>
                <c:formatCode>General</c:formatCode>
                <c:ptCount val="6"/>
                <c:pt idx="0">
                  <c:v>1.3906543099999999</c:v>
                </c:pt>
                <c:pt idx="1">
                  <c:v>2.391467097</c:v>
                </c:pt>
                <c:pt idx="2">
                  <c:v>4.42517856</c:v>
                </c:pt>
                <c:pt idx="3">
                  <c:v>7.7406628819999996</c:v>
                </c:pt>
                <c:pt idx="4">
                  <c:v>16.496311075000001</c:v>
                </c:pt>
                <c:pt idx="5">
                  <c:v>29.753376721999999</c:v>
                </c:pt>
              </c:numCache>
            </c:numRef>
          </c:yVal>
          <c:smooth val="1"/>
        </c:ser>
        <c:ser>
          <c:idx val="3"/>
          <c:order val="3"/>
          <c:tx>
            <c:v>2x GPU</c:v>
          </c:tx>
          <c:xVal>
            <c:numRef>
              <c:f>Arkusz1!$J$6:$J$11</c:f>
              <c:numCache>
                <c:formatCode>General</c:formatCode>
                <c:ptCount val="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</c:numCache>
            </c:numRef>
          </c:xVal>
          <c:yVal>
            <c:numRef>
              <c:f>Arkusz1!$D$20:$D$25</c:f>
              <c:numCache>
                <c:formatCode>General</c:formatCode>
                <c:ptCount val="6"/>
                <c:pt idx="0">
                  <c:v>1.0693561659999999</c:v>
                </c:pt>
                <c:pt idx="1">
                  <c:v>1.590020424</c:v>
                </c:pt>
                <c:pt idx="2">
                  <c:v>2.551975713</c:v>
                </c:pt>
                <c:pt idx="3">
                  <c:v>4.5780583899999998</c:v>
                </c:pt>
                <c:pt idx="4">
                  <c:v>8.5914521419999996</c:v>
                </c:pt>
                <c:pt idx="5">
                  <c:v>15.235417083</c:v>
                </c:pt>
              </c:numCache>
            </c:numRef>
          </c:yVal>
          <c:smooth val="1"/>
        </c:ser>
        <c:axId val="139235712"/>
        <c:axId val="114694400"/>
      </c:scatterChart>
      <c:valAx>
        <c:axId val="139235712"/>
        <c:scaling>
          <c:logBase val="2"/>
          <c:orientation val="minMax"/>
          <c:min val="819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 obszaru obliczeń dla całki</a:t>
                </a:r>
              </a:p>
            </c:rich>
          </c:tx>
          <c:layout/>
        </c:title>
        <c:numFmt formatCode="General" sourceLinked="1"/>
        <c:tickLblPos val="nextTo"/>
        <c:crossAx val="114694400"/>
        <c:crosses val="autoZero"/>
        <c:crossBetween val="midCat"/>
      </c:valAx>
      <c:valAx>
        <c:axId val="114694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3923571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1304925</xdr:colOff>
      <xdr:row>10</xdr:row>
      <xdr:rowOff>57150</xdr:rowOff>
    </xdr:from>
    <xdr:to>
      <xdr:col>15</xdr:col>
      <xdr:colOff>390525</xdr:colOff>
      <xdr:row>31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1066800</xdr:colOff>
      <xdr:row>10</xdr:row>
      <xdr:rowOff>76200</xdr:rowOff>
    </xdr:from>
    <xdr:to>
      <xdr:col>9</xdr:col>
      <xdr:colOff>304800</xdr:colOff>
      <xdr:row>29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AY64"/>
  <sheetViews>
    <sheetView tabSelected="1" workbookViewId="0">
      <selection activeCell="K5" sqref="K5:K11"/>
    </sheetView>
  </sheetViews>
  <sheetFormatPr defaultRowHeight="15"/>
  <cols>
    <col min="3" max="3" width="18" customWidth="1"/>
    <col min="4" max="4" width="21.28515625" customWidth="1"/>
    <col min="5" max="5" width="13" customWidth="1"/>
    <col min="6" max="6" width="21.42578125" customWidth="1"/>
    <col min="7" max="7" width="12" customWidth="1"/>
    <col min="8" max="8" width="20.140625" customWidth="1"/>
    <col min="10" max="10" width="20.140625" customWidth="1"/>
    <col min="11" max="11" width="15.5703125" customWidth="1"/>
    <col min="12" max="12" width="14.7109375" customWidth="1"/>
    <col min="13" max="13" width="17.28515625" customWidth="1"/>
    <col min="14" max="14" width="22.140625" customWidth="1"/>
  </cols>
  <sheetData>
    <row r="2" spans="3:51">
      <c r="G2" s="2" t="s">
        <v>0</v>
      </c>
      <c r="H2" s="2">
        <v>32768</v>
      </c>
    </row>
    <row r="3" spans="3:51">
      <c r="D3" t="s">
        <v>2</v>
      </c>
      <c r="K3" t="s">
        <v>9</v>
      </c>
    </row>
    <row r="4" spans="3:51">
      <c r="C4" s="1" t="s">
        <v>1</v>
      </c>
      <c r="D4" s="1" t="s">
        <v>3</v>
      </c>
      <c r="E4" s="1" t="s">
        <v>4</v>
      </c>
      <c r="F4" s="1" t="s">
        <v>6</v>
      </c>
      <c r="J4" s="1" t="s">
        <v>1</v>
      </c>
      <c r="K4" s="1" t="s">
        <v>3</v>
      </c>
      <c r="L4" s="1" t="s">
        <v>4</v>
      </c>
      <c r="M4" s="1" t="s">
        <v>6</v>
      </c>
      <c r="T4">
        <v>32768</v>
      </c>
      <c r="Y4">
        <v>65536</v>
      </c>
      <c r="AD4">
        <v>131072</v>
      </c>
      <c r="AJ4">
        <v>262144</v>
      </c>
      <c r="AV4">
        <v>524288</v>
      </c>
    </row>
    <row r="5" spans="3:51">
      <c r="C5">
        <f>C6/2</f>
        <v>8192</v>
      </c>
      <c r="D5">
        <v>0.89332909199999999</v>
      </c>
      <c r="E5" s="4" t="s">
        <v>11</v>
      </c>
      <c r="F5" s="4" t="s">
        <v>11</v>
      </c>
      <c r="J5">
        <f>J6/2</f>
        <v>8192</v>
      </c>
      <c r="K5">
        <v>1.8252549389999999</v>
      </c>
      <c r="L5">
        <f>M5/K5</f>
        <v>189.01469193613835</v>
      </c>
      <c r="M5">
        <v>345</v>
      </c>
    </row>
    <row r="6" spans="3:51">
      <c r="C6">
        <f>C7/2</f>
        <v>16384</v>
      </c>
      <c r="D6">
        <v>1.3906543099999999</v>
      </c>
      <c r="E6">
        <f xml:space="preserve"> AVERAGE(Q6:Q7)</f>
        <v>81</v>
      </c>
      <c r="F6">
        <f t="shared" ref="F5:F10" si="0">E6*D6</f>
        <v>112.64299910999999</v>
      </c>
      <c r="J6">
        <f>J7/2</f>
        <v>16384</v>
      </c>
      <c r="K6">
        <v>2.7948053279999998</v>
      </c>
      <c r="L6">
        <f t="shared" ref="L6:L11" si="1">M6/K6</f>
        <v>194.2890241978242</v>
      </c>
      <c r="M6">
        <v>543</v>
      </c>
      <c r="O6" s="3">
        <v>0.80077546296296298</v>
      </c>
      <c r="P6">
        <v>0</v>
      </c>
      <c r="Q6">
        <v>13</v>
      </c>
      <c r="R6">
        <v>36</v>
      </c>
      <c r="T6" s="3">
        <v>0.79937499999999995</v>
      </c>
      <c r="U6">
        <v>0</v>
      </c>
      <c r="V6">
        <v>13</v>
      </c>
      <c r="W6">
        <v>36</v>
      </c>
      <c r="Y6" s="3">
        <v>0.79798611111111117</v>
      </c>
      <c r="Z6">
        <v>0</v>
      </c>
      <c r="AA6">
        <v>12</v>
      </c>
      <c r="AB6">
        <v>36</v>
      </c>
      <c r="AD6" s="3">
        <v>0.79520833333333341</v>
      </c>
      <c r="AE6">
        <v>0</v>
      </c>
      <c r="AF6">
        <v>13</v>
      </c>
      <c r="AG6">
        <v>36</v>
      </c>
      <c r="AJ6" s="3">
        <v>0.79312499999999997</v>
      </c>
      <c r="AK6">
        <v>0</v>
      </c>
      <c r="AL6">
        <v>12</v>
      </c>
      <c r="AM6">
        <v>36</v>
      </c>
      <c r="AV6" s="3">
        <v>0.78894675925925928</v>
      </c>
      <c r="AW6">
        <v>0</v>
      </c>
      <c r="AX6">
        <v>14</v>
      </c>
      <c r="AY6">
        <v>36</v>
      </c>
    </row>
    <row r="7" spans="3:51">
      <c r="C7">
        <f>C8/2</f>
        <v>32768</v>
      </c>
      <c r="D7">
        <v>2.391467097</v>
      </c>
      <c r="E7">
        <f>AVERAGE(V6:V8)</f>
        <v>99.333333333333329</v>
      </c>
      <c r="F7">
        <f t="shared" si="0"/>
        <v>237.552398302</v>
      </c>
      <c r="J7">
        <f>J8/2</f>
        <v>32768</v>
      </c>
      <c r="K7">
        <v>3.7148681369999998</v>
      </c>
      <c r="L7">
        <f t="shared" si="1"/>
        <v>198.39196784927498</v>
      </c>
      <c r="M7">
        <v>737</v>
      </c>
      <c r="O7" s="3">
        <v>0.80077546296296298</v>
      </c>
      <c r="P7">
        <v>0</v>
      </c>
      <c r="Q7">
        <v>149</v>
      </c>
      <c r="R7">
        <v>40</v>
      </c>
      <c r="T7" s="3">
        <v>0.7993865740740741</v>
      </c>
      <c r="U7">
        <v>0</v>
      </c>
      <c r="V7">
        <v>182</v>
      </c>
      <c r="W7">
        <v>40</v>
      </c>
      <c r="Y7" s="3">
        <v>0.79799768518518521</v>
      </c>
      <c r="Z7">
        <v>0</v>
      </c>
      <c r="AA7">
        <v>181</v>
      </c>
      <c r="AB7">
        <v>40</v>
      </c>
      <c r="AD7" s="3">
        <v>0.79521990740740733</v>
      </c>
      <c r="AE7">
        <v>0</v>
      </c>
      <c r="AF7">
        <v>181</v>
      </c>
      <c r="AG7">
        <v>40</v>
      </c>
      <c r="AJ7" s="3">
        <v>0.79313657407407412</v>
      </c>
      <c r="AK7">
        <v>0</v>
      </c>
      <c r="AL7">
        <v>180</v>
      </c>
      <c r="AM7">
        <v>39</v>
      </c>
      <c r="AV7" s="3">
        <v>0.78895833333333332</v>
      </c>
      <c r="AW7">
        <v>0</v>
      </c>
      <c r="AX7">
        <v>185</v>
      </c>
      <c r="AY7">
        <v>40</v>
      </c>
    </row>
    <row r="8" spans="3:51">
      <c r="C8">
        <v>65536</v>
      </c>
      <c r="D8">
        <v>4.42517856</v>
      </c>
      <c r="E8">
        <f>AVERAGE(AA6:AA10)</f>
        <v>131.80000000000001</v>
      </c>
      <c r="F8">
        <f t="shared" si="0"/>
        <v>583.23853420800003</v>
      </c>
      <c r="J8">
        <v>65536</v>
      </c>
      <c r="K8">
        <v>7.1661400730000002</v>
      </c>
      <c r="L8">
        <f t="shared" si="1"/>
        <v>196.4795532402371</v>
      </c>
      <c r="M8">
        <v>1408</v>
      </c>
      <c r="T8" s="3">
        <v>0.79939814814814814</v>
      </c>
      <c r="U8">
        <v>0</v>
      </c>
      <c r="V8">
        <v>103</v>
      </c>
      <c r="W8">
        <v>41</v>
      </c>
      <c r="Y8" s="3">
        <v>0.79800925925925925</v>
      </c>
      <c r="Z8">
        <v>0</v>
      </c>
      <c r="AA8">
        <v>182</v>
      </c>
      <c r="AB8">
        <v>42</v>
      </c>
      <c r="AD8" s="3">
        <v>0.79523148148148148</v>
      </c>
      <c r="AE8">
        <v>0</v>
      </c>
      <c r="AF8">
        <v>182</v>
      </c>
      <c r="AG8">
        <v>42</v>
      </c>
      <c r="AJ8" s="3">
        <v>0.79314814814814805</v>
      </c>
      <c r="AK8">
        <v>0</v>
      </c>
      <c r="AL8">
        <v>182</v>
      </c>
      <c r="AM8">
        <v>41</v>
      </c>
      <c r="AV8" s="3">
        <v>0.78896990740740736</v>
      </c>
      <c r="AW8">
        <v>0</v>
      </c>
      <c r="AX8">
        <v>186</v>
      </c>
      <c r="AY8">
        <v>42</v>
      </c>
    </row>
    <row r="9" spans="3:51">
      <c r="C9">
        <f>C8*2</f>
        <v>131072</v>
      </c>
      <c r="D9">
        <v>7.7406628819999996</v>
      </c>
      <c r="E9">
        <f>AVERAGE(AF6:AF13)</f>
        <v>148</v>
      </c>
      <c r="F9">
        <f t="shared" si="0"/>
        <v>1145.6181065359999</v>
      </c>
      <c r="J9">
        <f>J8*2</f>
        <v>131072</v>
      </c>
      <c r="K9">
        <v>15.250616387000001</v>
      </c>
      <c r="L9">
        <f t="shared" si="1"/>
        <v>244.84256276900081</v>
      </c>
      <c r="M9">
        <v>3734</v>
      </c>
      <c r="Y9" s="3">
        <v>0.79802083333333329</v>
      </c>
      <c r="Z9">
        <v>0</v>
      </c>
      <c r="AA9">
        <v>183</v>
      </c>
      <c r="AB9">
        <v>42</v>
      </c>
      <c r="AD9" s="3">
        <v>0.79524305555555552</v>
      </c>
      <c r="AE9">
        <v>0</v>
      </c>
      <c r="AF9">
        <v>183</v>
      </c>
      <c r="AG9">
        <v>43</v>
      </c>
      <c r="AJ9" s="3">
        <v>0.7931597222222222</v>
      </c>
      <c r="AK9">
        <v>0</v>
      </c>
      <c r="AL9">
        <v>183</v>
      </c>
      <c r="AM9">
        <v>42</v>
      </c>
      <c r="AV9" s="3">
        <v>0.78898148148148151</v>
      </c>
      <c r="AW9">
        <v>0</v>
      </c>
      <c r="AX9">
        <v>186</v>
      </c>
      <c r="AY9">
        <v>43</v>
      </c>
    </row>
    <row r="10" spans="3:51">
      <c r="C10">
        <f t="shared" ref="C10:C11" si="2">C9*2</f>
        <v>262144</v>
      </c>
      <c r="D10">
        <v>16.496311075000001</v>
      </c>
      <c r="E10">
        <f>AVERAGE(AL6:AL22)</f>
        <v>149</v>
      </c>
      <c r="F10">
        <f>E10*D10</f>
        <v>2457.950350175</v>
      </c>
      <c r="J10">
        <f t="shared" ref="J10:J11" si="3">J9*2</f>
        <v>262144</v>
      </c>
      <c r="K10">
        <v>28.163869985000002</v>
      </c>
      <c r="L10">
        <f t="shared" si="1"/>
        <v>237.89344303777858</v>
      </c>
      <c r="M10">
        <v>6700</v>
      </c>
      <c r="Y10" s="3">
        <v>0.79803240740740744</v>
      </c>
      <c r="Z10">
        <v>0</v>
      </c>
      <c r="AA10">
        <v>101</v>
      </c>
      <c r="AB10">
        <v>42</v>
      </c>
      <c r="AD10" s="3">
        <v>0.79525462962962967</v>
      </c>
      <c r="AE10">
        <v>0</v>
      </c>
      <c r="AF10">
        <v>183</v>
      </c>
      <c r="AG10">
        <v>43</v>
      </c>
      <c r="AJ10" s="3">
        <v>0.79317129629629635</v>
      </c>
      <c r="AK10">
        <v>0</v>
      </c>
      <c r="AL10">
        <v>183</v>
      </c>
      <c r="AM10">
        <v>43</v>
      </c>
      <c r="AV10" s="3">
        <v>0.78899305555555566</v>
      </c>
      <c r="AW10">
        <v>0</v>
      </c>
      <c r="AX10">
        <v>187</v>
      </c>
      <c r="AY10">
        <v>44</v>
      </c>
    </row>
    <row r="11" spans="3:51">
      <c r="C11">
        <f t="shared" si="2"/>
        <v>524288</v>
      </c>
      <c r="D11">
        <v>29.753376721999999</v>
      </c>
      <c r="E11">
        <f>AVERAGE(AX6:AX35)</f>
        <v>166.23333333333332</v>
      </c>
      <c r="F11">
        <f>E11*D11</f>
        <v>4946.0029904204657</v>
      </c>
      <c r="J11">
        <f t="shared" si="3"/>
        <v>524288</v>
      </c>
      <c r="K11">
        <v>56.002499788000002</v>
      </c>
      <c r="L11">
        <f t="shared" si="1"/>
        <v>235.32878085602789</v>
      </c>
      <c r="M11">
        <v>13179</v>
      </c>
      <c r="AD11" s="3">
        <v>0.7952662037037036</v>
      </c>
      <c r="AE11">
        <v>0</v>
      </c>
      <c r="AF11">
        <v>183</v>
      </c>
      <c r="AG11">
        <v>44</v>
      </c>
      <c r="AJ11" s="3">
        <v>0.79318287037037039</v>
      </c>
      <c r="AK11">
        <v>0</v>
      </c>
      <c r="AL11">
        <v>183</v>
      </c>
      <c r="AM11">
        <v>43</v>
      </c>
      <c r="AV11" s="3">
        <v>0.78900462962962958</v>
      </c>
      <c r="AW11">
        <v>0</v>
      </c>
      <c r="AX11">
        <v>187</v>
      </c>
      <c r="AY11">
        <v>44</v>
      </c>
    </row>
    <row r="12" spans="3:51">
      <c r="AD12" s="3">
        <v>0.79527777777777775</v>
      </c>
      <c r="AE12">
        <v>0</v>
      </c>
      <c r="AF12">
        <v>152</v>
      </c>
      <c r="AG12">
        <v>44</v>
      </c>
      <c r="AJ12" s="3">
        <v>0.79319444444444442</v>
      </c>
      <c r="AK12">
        <v>0</v>
      </c>
      <c r="AL12">
        <v>183</v>
      </c>
      <c r="AM12">
        <v>44</v>
      </c>
      <c r="AV12" s="3">
        <v>0.78901620370370373</v>
      </c>
      <c r="AW12">
        <v>0</v>
      </c>
      <c r="AX12">
        <v>186</v>
      </c>
      <c r="AY12">
        <v>45</v>
      </c>
    </row>
    <row r="13" spans="3:51">
      <c r="AD13" s="3">
        <v>0.7952893518518519</v>
      </c>
      <c r="AE13">
        <v>0</v>
      </c>
      <c r="AF13">
        <v>107</v>
      </c>
      <c r="AG13">
        <v>43</v>
      </c>
      <c r="AJ13" s="3">
        <v>0.79320601851851846</v>
      </c>
      <c r="AK13">
        <v>0</v>
      </c>
      <c r="AL13">
        <v>183</v>
      </c>
      <c r="AM13">
        <v>44</v>
      </c>
      <c r="AV13" s="3">
        <v>0.78902777777777777</v>
      </c>
      <c r="AW13">
        <v>0</v>
      </c>
      <c r="AX13">
        <v>187</v>
      </c>
      <c r="AY13">
        <v>45</v>
      </c>
    </row>
    <row r="14" spans="3:51">
      <c r="AJ14" s="3">
        <v>0.79321759259259261</v>
      </c>
      <c r="AK14">
        <v>0</v>
      </c>
      <c r="AL14">
        <v>183</v>
      </c>
      <c r="AM14">
        <v>45</v>
      </c>
      <c r="AV14" s="3">
        <v>0.78903935185185192</v>
      </c>
      <c r="AW14">
        <v>0</v>
      </c>
      <c r="AX14">
        <v>187</v>
      </c>
      <c r="AY14">
        <v>46</v>
      </c>
    </row>
    <row r="15" spans="3:51">
      <c r="AJ15" s="3">
        <v>0.79322916666666676</v>
      </c>
      <c r="AK15">
        <v>0</v>
      </c>
      <c r="AL15">
        <v>183</v>
      </c>
      <c r="AM15">
        <v>46</v>
      </c>
      <c r="AV15" s="3">
        <v>0.78905092592592585</v>
      </c>
      <c r="AW15">
        <v>0</v>
      </c>
      <c r="AX15">
        <v>187</v>
      </c>
      <c r="AY15">
        <v>46</v>
      </c>
    </row>
    <row r="16" spans="3:51">
      <c r="AJ16" s="3">
        <v>0.79324074074074069</v>
      </c>
      <c r="AK16">
        <v>0</v>
      </c>
      <c r="AL16">
        <v>183</v>
      </c>
      <c r="AM16">
        <v>46</v>
      </c>
      <c r="AV16" s="3">
        <v>0.7890625</v>
      </c>
      <c r="AW16">
        <v>0</v>
      </c>
      <c r="AX16">
        <v>187</v>
      </c>
      <c r="AY16">
        <v>47</v>
      </c>
    </row>
    <row r="17" spans="3:51">
      <c r="D17" t="s">
        <v>5</v>
      </c>
      <c r="K17" t="s">
        <v>10</v>
      </c>
      <c r="AJ17" s="3">
        <v>0.79325231481481484</v>
      </c>
      <c r="AK17">
        <v>0</v>
      </c>
      <c r="AL17">
        <v>183</v>
      </c>
      <c r="AM17">
        <v>46</v>
      </c>
      <c r="AV17" s="3">
        <v>0.78907407407407415</v>
      </c>
      <c r="AW17">
        <v>0</v>
      </c>
      <c r="AX17">
        <v>187</v>
      </c>
      <c r="AY17">
        <v>47</v>
      </c>
    </row>
    <row r="18" spans="3:51">
      <c r="C18" s="1" t="s">
        <v>1</v>
      </c>
      <c r="D18" s="1" t="s">
        <v>3</v>
      </c>
      <c r="E18" s="1" t="s">
        <v>4</v>
      </c>
      <c r="F18" s="1" t="s">
        <v>7</v>
      </c>
      <c r="G18" s="1" t="s">
        <v>6</v>
      </c>
      <c r="H18" s="1" t="s">
        <v>8</v>
      </c>
      <c r="I18" s="1" t="s">
        <v>13</v>
      </c>
      <c r="J18" s="1" t="s">
        <v>1</v>
      </c>
      <c r="K18" s="1" t="s">
        <v>3</v>
      </c>
      <c r="L18" s="1" t="s">
        <v>4</v>
      </c>
      <c r="M18" s="1" t="s">
        <v>6</v>
      </c>
      <c r="N18" s="1"/>
      <c r="AJ18" s="3">
        <v>0.79326388888888888</v>
      </c>
      <c r="AK18">
        <v>0</v>
      </c>
      <c r="AL18">
        <v>108</v>
      </c>
      <c r="AM18">
        <v>46</v>
      </c>
      <c r="AV18" s="3">
        <v>0.78908564814814808</v>
      </c>
      <c r="AW18">
        <v>0</v>
      </c>
      <c r="AX18">
        <v>187</v>
      </c>
      <c r="AY18">
        <v>47</v>
      </c>
    </row>
    <row r="19" spans="3:51">
      <c r="C19">
        <f>C20/2</f>
        <v>8192</v>
      </c>
      <c r="D19">
        <v>0.81254554099999998</v>
      </c>
      <c r="E19" s="4" t="s">
        <v>11</v>
      </c>
      <c r="F19" s="4" t="s">
        <v>11</v>
      </c>
      <c r="G19" s="4" t="s">
        <v>11</v>
      </c>
      <c r="H19" s="4" t="s">
        <v>11</v>
      </c>
      <c r="J19">
        <f>J20/2</f>
        <v>8192</v>
      </c>
      <c r="K19">
        <v>1.1011645320000001</v>
      </c>
      <c r="L19">
        <f t="shared" ref="L19:L24" si="4">M19/K19</f>
        <v>259.72503807451</v>
      </c>
      <c r="M19">
        <v>286</v>
      </c>
      <c r="AJ19" s="3">
        <v>0.79327546296296303</v>
      </c>
      <c r="AK19">
        <v>0</v>
      </c>
      <c r="AL19">
        <v>101</v>
      </c>
      <c r="AM19">
        <v>45</v>
      </c>
      <c r="AV19" s="3">
        <v>0.78909722222222223</v>
      </c>
      <c r="AW19">
        <v>0</v>
      </c>
      <c r="AX19">
        <v>188</v>
      </c>
      <c r="AY19">
        <v>48</v>
      </c>
    </row>
    <row r="20" spans="3:51">
      <c r="C20">
        <f>C21/2</f>
        <v>16384</v>
      </c>
      <c r="D20">
        <v>1.0693561659999999</v>
      </c>
      <c r="E20">
        <f>AVERAGE(L33,L35)</f>
        <v>53</v>
      </c>
      <c r="F20">
        <f>AVERAGE(L34,L36)</f>
        <v>51.5</v>
      </c>
      <c r="G20">
        <f>E20*D20</f>
        <v>56.675876797999997</v>
      </c>
      <c r="H20">
        <f>F20*D20</f>
        <v>55.071842548999996</v>
      </c>
      <c r="I20">
        <f>G20+H20</f>
        <v>111.74771934699999</v>
      </c>
      <c r="J20">
        <f>J21/2</f>
        <v>16384</v>
      </c>
      <c r="K20">
        <v>1.96437182</v>
      </c>
      <c r="L20">
        <f t="shared" si="4"/>
        <v>230.60807296655273</v>
      </c>
      <c r="M20">
        <v>453</v>
      </c>
      <c r="AJ20" s="3">
        <v>0.79328703703703696</v>
      </c>
      <c r="AK20">
        <v>0</v>
      </c>
      <c r="AL20">
        <v>101</v>
      </c>
      <c r="AM20">
        <v>44</v>
      </c>
      <c r="AV20" s="3">
        <v>0.78910879629629627</v>
      </c>
      <c r="AW20">
        <v>0</v>
      </c>
      <c r="AX20">
        <v>188</v>
      </c>
      <c r="AY20">
        <v>48</v>
      </c>
    </row>
    <row r="21" spans="3:51">
      <c r="C21">
        <f>C22/2</f>
        <v>32768</v>
      </c>
      <c r="D21">
        <v>1.590020424</v>
      </c>
      <c r="E21">
        <f>AVERAGE(Q33,Q35)</f>
        <v>97.5</v>
      </c>
      <c r="F21">
        <f>AVERAGE(Q34,Q36)</f>
        <v>99</v>
      </c>
      <c r="G21">
        <f t="shared" ref="G21:G25" si="5">E21*D21</f>
        <v>155.02699134</v>
      </c>
      <c r="H21">
        <f t="shared" ref="H21:H25" si="6">F21*D21</f>
        <v>157.41202197600001</v>
      </c>
      <c r="I21">
        <f t="shared" ref="I21:I25" si="7">G21+H21</f>
        <v>312.439013316</v>
      </c>
      <c r="J21">
        <f>J22/2</f>
        <v>32768</v>
      </c>
      <c r="K21">
        <v>4.2016166899999998</v>
      </c>
      <c r="L21">
        <f t="shared" si="4"/>
        <v>185.88083055239389</v>
      </c>
      <c r="M21">
        <v>781</v>
      </c>
      <c r="AJ21" s="3">
        <v>0.79329861111111111</v>
      </c>
      <c r="AK21">
        <v>0</v>
      </c>
      <c r="AL21">
        <v>101</v>
      </c>
      <c r="AM21">
        <v>44</v>
      </c>
      <c r="AV21" s="3">
        <v>0.78912037037037042</v>
      </c>
      <c r="AW21">
        <v>0</v>
      </c>
      <c r="AX21">
        <v>188</v>
      </c>
      <c r="AY21">
        <v>48</v>
      </c>
    </row>
    <row r="22" spans="3:51">
      <c r="C22">
        <v>65536</v>
      </c>
      <c r="D22">
        <v>2.551975713</v>
      </c>
      <c r="E22">
        <f>AVERAGE(AA33,AA35,AA37)</f>
        <v>104.66666666666667</v>
      </c>
      <c r="F22">
        <f>AVERAGE(AA34,AA36,AA38)</f>
        <v>106.33333333333333</v>
      </c>
      <c r="G22">
        <f t="shared" si="5"/>
        <v>267.106791294</v>
      </c>
      <c r="H22">
        <f t="shared" si="6"/>
        <v>271.36008414899999</v>
      </c>
      <c r="I22">
        <f t="shared" si="7"/>
        <v>538.46687544299994</v>
      </c>
      <c r="J22">
        <v>65536</v>
      </c>
      <c r="K22">
        <v>7.3773301089999999</v>
      </c>
      <c r="L22">
        <f t="shared" si="4"/>
        <v>176.89326364940084</v>
      </c>
      <c r="M22">
        <v>1305</v>
      </c>
      <c r="AJ22" s="3">
        <v>0.79331018518518526</v>
      </c>
      <c r="AK22">
        <v>0</v>
      </c>
      <c r="AL22">
        <v>101</v>
      </c>
      <c r="AM22">
        <v>44</v>
      </c>
      <c r="AV22" s="3">
        <v>0.78913194444444434</v>
      </c>
      <c r="AW22">
        <v>0</v>
      </c>
      <c r="AX22">
        <v>188</v>
      </c>
      <c r="AY22">
        <v>49</v>
      </c>
    </row>
    <row r="23" spans="3:51">
      <c r="C23">
        <f>C22*2</f>
        <v>131072</v>
      </c>
      <c r="D23">
        <v>4.5780583899999998</v>
      </c>
      <c r="E23">
        <f>AVERAGE(AF33,AF35,AF37,AF39,AF41)</f>
        <v>135</v>
      </c>
      <c r="F23">
        <f>AVERAGE(AF34,AF36,AF38,AF40,AF42)</f>
        <v>134.80000000000001</v>
      </c>
      <c r="G23">
        <f t="shared" si="5"/>
        <v>618.03788265000003</v>
      </c>
      <c r="H23">
        <f t="shared" si="6"/>
        <v>617.12227097200002</v>
      </c>
      <c r="I23">
        <f t="shared" si="7"/>
        <v>1235.1601536220001</v>
      </c>
      <c r="J23">
        <f>J22*2</f>
        <v>131072</v>
      </c>
      <c r="K23">
        <v>14.633657843</v>
      </c>
      <c r="L23">
        <f t="shared" si="4"/>
        <v>169.54065939069258</v>
      </c>
      <c r="M23">
        <v>2481</v>
      </c>
      <c r="AV23" s="3">
        <v>0.78914351851851849</v>
      </c>
      <c r="AW23">
        <v>0</v>
      </c>
      <c r="AX23">
        <v>188</v>
      </c>
      <c r="AY23">
        <v>49</v>
      </c>
    </row>
    <row r="24" spans="3:51">
      <c r="C24">
        <f t="shared" ref="C24:C25" si="8">C23*2</f>
        <v>262144</v>
      </c>
      <c r="D24">
        <v>8.5914521419999996</v>
      </c>
      <c r="E24">
        <f>AVERAGE(AL33,AL35,AL37,AL39,AL41,AL43,AL45,AL47,AL49)</f>
        <v>148.88888888888889</v>
      </c>
      <c r="F24">
        <f>AVERAGE(AL34,AL36,AL38,AL40,AL42,AL44,AL46,AL48,AL50)</f>
        <v>146.77777777777777</v>
      </c>
      <c r="G24">
        <f t="shared" si="5"/>
        <v>1279.1717633644444</v>
      </c>
      <c r="H24">
        <f t="shared" si="6"/>
        <v>1261.0342532868888</v>
      </c>
      <c r="I24">
        <f t="shared" si="7"/>
        <v>2540.2060166513329</v>
      </c>
      <c r="J24">
        <f t="shared" ref="J24:J25" si="9">J23*2</f>
        <v>262144</v>
      </c>
      <c r="K24">
        <v>28.095348124000001</v>
      </c>
      <c r="L24">
        <f t="shared" si="4"/>
        <v>179.10438332321266</v>
      </c>
      <c r="M24">
        <v>5032</v>
      </c>
      <c r="AV24" s="3">
        <v>0.78915509259259264</v>
      </c>
      <c r="AW24">
        <v>0</v>
      </c>
      <c r="AX24">
        <v>188</v>
      </c>
      <c r="AY24">
        <v>49</v>
      </c>
    </row>
    <row r="25" spans="3:51">
      <c r="C25">
        <f t="shared" si="8"/>
        <v>524288</v>
      </c>
      <c r="D25">
        <v>15.235417083</v>
      </c>
      <c r="E25">
        <f>AVERAGE(AR33,AR35,AR37,AR39,AR41,AR43,AR45,AR47,AR49,AR51,AR53,AR55,AR57,AR59,AR61,AR63)</f>
        <v>157.8125</v>
      </c>
      <c r="F25">
        <f>AVERAGE(AR34,AR36,AR38,AR40,AR42,AR44,AR46,AR48,AR50,AR52,AR54,AR56,AR58,AR60,AR62,AR64)</f>
        <v>157.4375</v>
      </c>
      <c r="G25">
        <f t="shared" si="5"/>
        <v>2404.3392584109374</v>
      </c>
      <c r="H25">
        <f t="shared" si="6"/>
        <v>2398.6259770048123</v>
      </c>
      <c r="I25">
        <f t="shared" si="7"/>
        <v>4802.9652354157497</v>
      </c>
      <c r="J25">
        <f t="shared" si="9"/>
        <v>524288</v>
      </c>
      <c r="K25">
        <v>56.610518092</v>
      </c>
      <c r="L25">
        <f>M25/K25</f>
        <v>173.27168749911465</v>
      </c>
      <c r="M25">
        <v>9809</v>
      </c>
      <c r="AV25" s="3">
        <v>0.78916666666666668</v>
      </c>
      <c r="AW25">
        <v>0</v>
      </c>
      <c r="AX25">
        <v>188</v>
      </c>
      <c r="AY25">
        <v>49</v>
      </c>
    </row>
    <row r="26" spans="3:51">
      <c r="AV26" s="3">
        <v>0.78917824074074072</v>
      </c>
      <c r="AW26">
        <v>0</v>
      </c>
      <c r="AX26">
        <v>188</v>
      </c>
      <c r="AY26">
        <v>50</v>
      </c>
    </row>
    <row r="27" spans="3:51">
      <c r="AV27" s="3">
        <v>0.78918981481481476</v>
      </c>
      <c r="AW27">
        <v>0</v>
      </c>
      <c r="AX27">
        <v>188</v>
      </c>
      <c r="AY27">
        <v>50</v>
      </c>
    </row>
    <row r="28" spans="3:51">
      <c r="AV28" s="3">
        <v>0.78920138888888891</v>
      </c>
      <c r="AW28">
        <v>0</v>
      </c>
      <c r="AX28">
        <v>188</v>
      </c>
      <c r="AY28">
        <v>50</v>
      </c>
    </row>
    <row r="29" spans="3:51">
      <c r="AV29" s="3">
        <v>0.78921296296296306</v>
      </c>
      <c r="AW29">
        <v>0</v>
      </c>
      <c r="AX29">
        <v>187</v>
      </c>
      <c r="AY29">
        <v>50</v>
      </c>
    </row>
    <row r="30" spans="3:51">
      <c r="AV30" s="3">
        <v>0.78922453703703699</v>
      </c>
      <c r="AW30">
        <v>0</v>
      </c>
      <c r="AX30">
        <v>112</v>
      </c>
      <c r="AY30">
        <v>49</v>
      </c>
    </row>
    <row r="31" spans="3:51">
      <c r="J31" t="s">
        <v>12</v>
      </c>
      <c r="O31">
        <v>16384</v>
      </c>
      <c r="T31">
        <f>Y31/2</f>
        <v>32768</v>
      </c>
      <c r="Y31">
        <v>65536</v>
      </c>
      <c r="AD31">
        <f>Y31*2</f>
        <v>131072</v>
      </c>
      <c r="AJ31">
        <f>AD31*2</f>
        <v>262144</v>
      </c>
      <c r="AP31">
        <f>AJ31*2</f>
        <v>524288</v>
      </c>
      <c r="AV31" s="3">
        <v>0.78923611111111114</v>
      </c>
      <c r="AW31">
        <v>0</v>
      </c>
      <c r="AX31">
        <v>111</v>
      </c>
      <c r="AY31">
        <v>48</v>
      </c>
    </row>
    <row r="32" spans="3:51">
      <c r="AV32" s="3">
        <v>0.78924768518518518</v>
      </c>
      <c r="AW32">
        <v>0</v>
      </c>
      <c r="AX32">
        <v>111</v>
      </c>
      <c r="AY32">
        <v>48</v>
      </c>
    </row>
    <row r="33" spans="10:51">
      <c r="J33" s="3">
        <v>0.77226851851851863</v>
      </c>
      <c r="K33">
        <v>0</v>
      </c>
      <c r="L33">
        <v>14</v>
      </c>
      <c r="M33">
        <v>36</v>
      </c>
      <c r="O33" s="3">
        <v>0.77574074074074073</v>
      </c>
      <c r="P33">
        <v>0</v>
      </c>
      <c r="Q33">
        <v>14</v>
      </c>
      <c r="R33">
        <v>36</v>
      </c>
      <c r="T33" s="3">
        <v>0.77712962962962961</v>
      </c>
      <c r="U33">
        <v>0</v>
      </c>
      <c r="V33">
        <v>14</v>
      </c>
      <c r="W33">
        <v>36</v>
      </c>
      <c r="Y33" s="3">
        <v>0.78130787037037042</v>
      </c>
      <c r="Z33">
        <v>0</v>
      </c>
      <c r="AA33">
        <v>14</v>
      </c>
      <c r="AB33">
        <v>36</v>
      </c>
      <c r="AD33" s="3">
        <v>0.77921296296296294</v>
      </c>
      <c r="AE33">
        <v>0</v>
      </c>
      <c r="AF33">
        <v>14</v>
      </c>
      <c r="AG33">
        <v>36</v>
      </c>
      <c r="AJ33" s="3">
        <v>0.78408564814814818</v>
      </c>
      <c r="AK33">
        <v>0</v>
      </c>
      <c r="AL33">
        <v>14</v>
      </c>
      <c r="AM33">
        <v>36</v>
      </c>
      <c r="AP33" s="3">
        <v>0.78686342592592595</v>
      </c>
      <c r="AQ33">
        <v>0</v>
      </c>
      <c r="AR33">
        <v>14</v>
      </c>
      <c r="AS33">
        <v>36</v>
      </c>
      <c r="AV33" s="3">
        <v>0.78925925925925933</v>
      </c>
      <c r="AW33">
        <v>0</v>
      </c>
      <c r="AX33">
        <v>111</v>
      </c>
      <c r="AY33">
        <v>48</v>
      </c>
    </row>
    <row r="34" spans="10:51">
      <c r="J34" s="3">
        <v>0.77226851851851863</v>
      </c>
      <c r="K34">
        <v>1</v>
      </c>
      <c r="L34">
        <v>14</v>
      </c>
      <c r="M34">
        <v>36</v>
      </c>
      <c r="O34" s="3">
        <v>0.77574074074074073</v>
      </c>
      <c r="P34">
        <v>1</v>
      </c>
      <c r="Q34">
        <v>14</v>
      </c>
      <c r="R34">
        <v>36</v>
      </c>
      <c r="T34" s="3">
        <v>0.77712962962962961</v>
      </c>
      <c r="U34">
        <v>1</v>
      </c>
      <c r="V34">
        <v>14</v>
      </c>
      <c r="W34">
        <v>35</v>
      </c>
      <c r="Y34" s="3">
        <v>0.78130787037037042</v>
      </c>
      <c r="Z34">
        <v>1</v>
      </c>
      <c r="AA34">
        <v>14</v>
      </c>
      <c r="AB34">
        <v>36</v>
      </c>
      <c r="AD34" s="3">
        <v>0.77921296296296294</v>
      </c>
      <c r="AE34">
        <v>1</v>
      </c>
      <c r="AF34">
        <v>14</v>
      </c>
      <c r="AG34">
        <v>36</v>
      </c>
      <c r="AJ34" s="3">
        <v>0.78408564814814818</v>
      </c>
      <c r="AK34">
        <v>1</v>
      </c>
      <c r="AL34">
        <v>14</v>
      </c>
      <c r="AM34">
        <v>36</v>
      </c>
      <c r="AP34" s="3">
        <v>0.78686342592592595</v>
      </c>
      <c r="AQ34">
        <v>1</v>
      </c>
      <c r="AR34">
        <v>14</v>
      </c>
      <c r="AS34">
        <v>36</v>
      </c>
      <c r="AV34" s="3">
        <v>0.78927083333333325</v>
      </c>
      <c r="AW34">
        <v>0</v>
      </c>
      <c r="AX34">
        <v>111</v>
      </c>
      <c r="AY34">
        <v>48</v>
      </c>
    </row>
    <row r="35" spans="10:51">
      <c r="J35" s="3">
        <v>0.77228009259259256</v>
      </c>
      <c r="K35">
        <v>0</v>
      </c>
      <c r="L35">
        <v>92</v>
      </c>
      <c r="M35">
        <v>39</v>
      </c>
      <c r="O35" s="3">
        <v>0.77575231481481488</v>
      </c>
      <c r="P35">
        <v>0</v>
      </c>
      <c r="Q35">
        <v>181</v>
      </c>
      <c r="R35">
        <v>39</v>
      </c>
      <c r="T35" s="3">
        <v>0.77714120370370365</v>
      </c>
      <c r="U35">
        <v>0</v>
      </c>
      <c r="V35">
        <v>184</v>
      </c>
      <c r="W35">
        <v>39</v>
      </c>
      <c r="Y35" s="3">
        <v>0.78131944444444434</v>
      </c>
      <c r="Z35">
        <v>0</v>
      </c>
      <c r="AA35">
        <v>184</v>
      </c>
      <c r="AB35">
        <v>39</v>
      </c>
      <c r="AD35" s="3">
        <v>0.77923611111111113</v>
      </c>
      <c r="AE35">
        <v>0</v>
      </c>
      <c r="AF35">
        <v>185</v>
      </c>
      <c r="AG35">
        <v>39</v>
      </c>
      <c r="AJ35" s="3">
        <v>0.78409722222222233</v>
      </c>
      <c r="AK35">
        <v>0</v>
      </c>
      <c r="AL35">
        <v>185</v>
      </c>
      <c r="AM35">
        <v>39</v>
      </c>
      <c r="AP35" s="3">
        <v>0.7868750000000001</v>
      </c>
      <c r="AQ35">
        <v>0</v>
      </c>
      <c r="AR35">
        <v>185</v>
      </c>
      <c r="AS35">
        <v>40</v>
      </c>
      <c r="AV35" s="3">
        <v>0.7892824074074074</v>
      </c>
      <c r="AW35">
        <v>0</v>
      </c>
      <c r="AX35">
        <v>111</v>
      </c>
      <c r="AY35">
        <v>48</v>
      </c>
    </row>
    <row r="36" spans="10:51">
      <c r="J36" s="3">
        <v>0.77228009259259256</v>
      </c>
      <c r="K36">
        <v>1</v>
      </c>
      <c r="L36">
        <v>89</v>
      </c>
      <c r="M36">
        <v>38</v>
      </c>
      <c r="O36" s="3">
        <v>0.77575231481481488</v>
      </c>
      <c r="P36">
        <v>1</v>
      </c>
      <c r="Q36">
        <v>184</v>
      </c>
      <c r="R36">
        <v>40</v>
      </c>
      <c r="T36" s="3">
        <v>0.77714120370370365</v>
      </c>
      <c r="U36">
        <v>1</v>
      </c>
      <c r="V36">
        <v>181</v>
      </c>
      <c r="W36">
        <v>39</v>
      </c>
      <c r="Y36" s="3">
        <v>0.78131944444444434</v>
      </c>
      <c r="Z36">
        <v>1</v>
      </c>
      <c r="AA36">
        <v>182</v>
      </c>
      <c r="AB36">
        <v>39</v>
      </c>
      <c r="AD36" s="3">
        <v>0.77923611111111113</v>
      </c>
      <c r="AE36">
        <v>1</v>
      </c>
      <c r="AF36">
        <v>182</v>
      </c>
      <c r="AG36">
        <v>39</v>
      </c>
      <c r="AJ36" s="3">
        <v>0.78409722222222233</v>
      </c>
      <c r="AK36">
        <v>1</v>
      </c>
      <c r="AL36">
        <v>181</v>
      </c>
      <c r="AM36">
        <v>39</v>
      </c>
      <c r="AP36" s="3">
        <v>0.7868750000000001</v>
      </c>
      <c r="AQ36">
        <v>1</v>
      </c>
      <c r="AR36">
        <v>182</v>
      </c>
      <c r="AS36">
        <v>39</v>
      </c>
    </row>
    <row r="37" spans="10:51">
      <c r="T37" s="3">
        <v>0.7771527777777778</v>
      </c>
      <c r="U37">
        <v>0</v>
      </c>
      <c r="V37">
        <v>113</v>
      </c>
      <c r="W37">
        <v>41</v>
      </c>
      <c r="Y37" s="3">
        <v>0.78133101851851849</v>
      </c>
      <c r="Z37">
        <v>0</v>
      </c>
      <c r="AA37">
        <v>116</v>
      </c>
      <c r="AB37">
        <v>41</v>
      </c>
      <c r="AD37" s="3">
        <v>0.77924768518518517</v>
      </c>
      <c r="AE37">
        <v>0</v>
      </c>
      <c r="AF37">
        <v>186</v>
      </c>
      <c r="AG37">
        <v>41</v>
      </c>
      <c r="AJ37" s="3">
        <v>0.78410879629629626</v>
      </c>
      <c r="AK37">
        <v>0</v>
      </c>
      <c r="AL37">
        <v>186</v>
      </c>
      <c r="AM37">
        <v>41</v>
      </c>
      <c r="AP37" s="3">
        <v>0.78688657407407403</v>
      </c>
      <c r="AQ37">
        <v>0</v>
      </c>
      <c r="AR37">
        <v>186</v>
      </c>
      <c r="AS37">
        <v>42</v>
      </c>
    </row>
    <row r="38" spans="10:51">
      <c r="T38" s="3">
        <v>0.7771527777777778</v>
      </c>
      <c r="U38">
        <v>1</v>
      </c>
      <c r="V38">
        <v>127</v>
      </c>
      <c r="W38">
        <v>41</v>
      </c>
      <c r="Y38" s="3">
        <v>0.78133101851851849</v>
      </c>
      <c r="Z38">
        <v>1</v>
      </c>
      <c r="AA38">
        <v>123</v>
      </c>
      <c r="AB38">
        <v>41</v>
      </c>
      <c r="AD38" s="3">
        <v>0.77924768518518517</v>
      </c>
      <c r="AE38">
        <v>1</v>
      </c>
      <c r="AF38">
        <v>187</v>
      </c>
      <c r="AG38">
        <v>42</v>
      </c>
      <c r="AJ38" s="3">
        <v>0.78410879629629626</v>
      </c>
      <c r="AK38">
        <v>1</v>
      </c>
      <c r="AL38">
        <v>186</v>
      </c>
      <c r="AM38">
        <v>41</v>
      </c>
      <c r="AP38" s="3">
        <v>0.78688657407407403</v>
      </c>
      <c r="AQ38">
        <v>1</v>
      </c>
      <c r="AR38">
        <v>187</v>
      </c>
      <c r="AS38">
        <v>42</v>
      </c>
    </row>
    <row r="39" spans="10:51">
      <c r="AD39" s="3">
        <v>0.77925925925925921</v>
      </c>
      <c r="AE39">
        <v>0</v>
      </c>
      <c r="AF39">
        <v>186</v>
      </c>
      <c r="AG39">
        <v>43</v>
      </c>
      <c r="AJ39" s="3">
        <v>0.78412037037037041</v>
      </c>
      <c r="AK39">
        <v>0</v>
      </c>
      <c r="AL39">
        <v>186</v>
      </c>
      <c r="AM39">
        <v>42</v>
      </c>
      <c r="AP39" s="3">
        <v>0.78689814814814818</v>
      </c>
      <c r="AQ39">
        <v>0</v>
      </c>
      <c r="AR39">
        <v>187</v>
      </c>
      <c r="AS39">
        <v>43</v>
      </c>
    </row>
    <row r="40" spans="10:51">
      <c r="AD40" s="3">
        <v>0.77925925925925921</v>
      </c>
      <c r="AE40">
        <v>1</v>
      </c>
      <c r="AF40">
        <v>187</v>
      </c>
      <c r="AG40">
        <v>43</v>
      </c>
      <c r="AJ40" s="3">
        <v>0.78412037037037041</v>
      </c>
      <c r="AK40">
        <v>1</v>
      </c>
      <c r="AL40">
        <v>187</v>
      </c>
      <c r="AM40">
        <v>42</v>
      </c>
      <c r="AP40" s="3">
        <v>0.78689814814814818</v>
      </c>
      <c r="AQ40">
        <v>1</v>
      </c>
      <c r="AR40">
        <v>187</v>
      </c>
      <c r="AS40">
        <v>43</v>
      </c>
    </row>
    <row r="41" spans="10:51">
      <c r="AD41" s="3">
        <v>0.77927083333333336</v>
      </c>
      <c r="AE41">
        <v>0</v>
      </c>
      <c r="AF41">
        <v>104</v>
      </c>
      <c r="AG41">
        <v>42</v>
      </c>
      <c r="AJ41" s="3">
        <v>0.78413194444444445</v>
      </c>
      <c r="AK41">
        <v>0</v>
      </c>
      <c r="AL41">
        <v>187</v>
      </c>
      <c r="AM41">
        <v>43</v>
      </c>
      <c r="AP41" s="3">
        <v>0.78690972222222222</v>
      </c>
      <c r="AQ41">
        <v>0</v>
      </c>
      <c r="AR41">
        <v>187</v>
      </c>
      <c r="AS41">
        <v>43</v>
      </c>
    </row>
    <row r="42" spans="10:51">
      <c r="AD42" s="3">
        <v>0.77927083333333336</v>
      </c>
      <c r="AE42">
        <v>1</v>
      </c>
      <c r="AF42">
        <v>104</v>
      </c>
      <c r="AG42">
        <v>42</v>
      </c>
      <c r="AJ42" s="3">
        <v>0.78413194444444445</v>
      </c>
      <c r="AK42">
        <v>1</v>
      </c>
      <c r="AL42">
        <v>187</v>
      </c>
      <c r="AM42">
        <v>43</v>
      </c>
      <c r="AP42" s="3">
        <v>0.78690972222222222</v>
      </c>
      <c r="AQ42">
        <v>1</v>
      </c>
      <c r="AR42">
        <v>187</v>
      </c>
      <c r="AS42">
        <v>43</v>
      </c>
    </row>
    <row r="43" spans="10:51">
      <c r="AJ43" s="3">
        <v>0.78414351851851849</v>
      </c>
      <c r="AK43">
        <v>0</v>
      </c>
      <c r="AL43">
        <v>187</v>
      </c>
      <c r="AM43">
        <v>44</v>
      </c>
      <c r="AP43" s="3">
        <v>0.78692129629629637</v>
      </c>
      <c r="AQ43">
        <v>0</v>
      </c>
      <c r="AR43">
        <v>187</v>
      </c>
      <c r="AS43">
        <v>44</v>
      </c>
    </row>
    <row r="44" spans="10:51">
      <c r="AJ44" s="3">
        <v>0.78414351851851849</v>
      </c>
      <c r="AK44">
        <v>1</v>
      </c>
      <c r="AL44">
        <v>187</v>
      </c>
      <c r="AM44">
        <v>44</v>
      </c>
      <c r="AP44" s="3">
        <v>0.78692129629629637</v>
      </c>
      <c r="AQ44">
        <v>1</v>
      </c>
      <c r="AR44">
        <v>187</v>
      </c>
      <c r="AS44">
        <v>44</v>
      </c>
    </row>
    <row r="45" spans="10:51">
      <c r="AJ45" s="3">
        <v>0.78415509259259253</v>
      </c>
      <c r="AK45">
        <v>0</v>
      </c>
      <c r="AL45">
        <v>187</v>
      </c>
      <c r="AM45">
        <v>44</v>
      </c>
      <c r="AP45" s="3">
        <v>0.7869328703703703</v>
      </c>
      <c r="AQ45">
        <v>0</v>
      </c>
      <c r="AR45">
        <v>187</v>
      </c>
      <c r="AS45">
        <v>45</v>
      </c>
    </row>
    <row r="46" spans="10:51">
      <c r="AJ46" s="3">
        <v>0.78415509259259253</v>
      </c>
      <c r="AK46">
        <v>1</v>
      </c>
      <c r="AL46">
        <v>187</v>
      </c>
      <c r="AM46">
        <v>44</v>
      </c>
      <c r="AP46" s="3">
        <v>0.7869328703703703</v>
      </c>
      <c r="AQ46">
        <v>1</v>
      </c>
      <c r="AR46">
        <v>187</v>
      </c>
      <c r="AS46">
        <v>44</v>
      </c>
    </row>
    <row r="47" spans="10:51">
      <c r="AJ47" s="3">
        <v>0.78416666666666668</v>
      </c>
      <c r="AK47">
        <v>0</v>
      </c>
      <c r="AL47">
        <v>104</v>
      </c>
      <c r="AM47">
        <v>43</v>
      </c>
      <c r="AP47" s="3">
        <v>0.78694444444444445</v>
      </c>
      <c r="AQ47">
        <v>0</v>
      </c>
      <c r="AR47">
        <v>187</v>
      </c>
      <c r="AS47">
        <v>45</v>
      </c>
    </row>
    <row r="48" spans="10:51">
      <c r="AJ48" s="3">
        <v>0.78416666666666668</v>
      </c>
      <c r="AK48">
        <v>1</v>
      </c>
      <c r="AL48">
        <v>110</v>
      </c>
      <c r="AM48">
        <v>43</v>
      </c>
      <c r="AP48" s="3">
        <v>0.78694444444444445</v>
      </c>
      <c r="AQ48">
        <v>1</v>
      </c>
      <c r="AR48">
        <v>187</v>
      </c>
      <c r="AS48">
        <v>45</v>
      </c>
    </row>
    <row r="49" spans="36:45">
      <c r="AJ49" s="3">
        <v>0.78417824074074083</v>
      </c>
      <c r="AK49">
        <v>0</v>
      </c>
      <c r="AL49">
        <v>104</v>
      </c>
      <c r="AM49">
        <v>43</v>
      </c>
      <c r="AP49" s="3">
        <v>0.7869560185185186</v>
      </c>
      <c r="AQ49">
        <v>0</v>
      </c>
      <c r="AR49">
        <v>187</v>
      </c>
      <c r="AS49">
        <v>46</v>
      </c>
    </row>
    <row r="50" spans="36:45">
      <c r="AJ50" s="3">
        <v>0.78417824074074083</v>
      </c>
      <c r="AK50">
        <v>1</v>
      </c>
      <c r="AL50">
        <v>82</v>
      </c>
      <c r="AM50">
        <v>42</v>
      </c>
      <c r="AP50" s="3">
        <v>0.7869560185185186</v>
      </c>
      <c r="AQ50">
        <v>1</v>
      </c>
      <c r="AR50">
        <v>188</v>
      </c>
      <c r="AS50">
        <v>45</v>
      </c>
    </row>
    <row r="51" spans="36:45">
      <c r="AP51" s="3">
        <v>0.78696759259259252</v>
      </c>
      <c r="AQ51">
        <v>0</v>
      </c>
      <c r="AR51">
        <v>187</v>
      </c>
      <c r="AS51">
        <v>46</v>
      </c>
    </row>
    <row r="52" spans="36:45">
      <c r="AP52" s="3">
        <v>0.78696759259259252</v>
      </c>
      <c r="AQ52">
        <v>1</v>
      </c>
      <c r="AR52">
        <v>187</v>
      </c>
      <c r="AS52">
        <v>46</v>
      </c>
    </row>
    <row r="53" spans="36:45">
      <c r="AP53" s="3">
        <v>0.78697916666666667</v>
      </c>
      <c r="AQ53">
        <v>0</v>
      </c>
      <c r="AR53">
        <v>188</v>
      </c>
      <c r="AS53">
        <v>47</v>
      </c>
    </row>
    <row r="54" spans="36:45">
      <c r="AP54" s="3">
        <v>0.78697916666666667</v>
      </c>
      <c r="AQ54">
        <v>1</v>
      </c>
      <c r="AR54">
        <v>188</v>
      </c>
      <c r="AS54">
        <v>46</v>
      </c>
    </row>
    <row r="55" spans="36:45">
      <c r="AP55" s="3">
        <v>0.78699074074074071</v>
      </c>
      <c r="AQ55">
        <v>0</v>
      </c>
      <c r="AR55">
        <v>188</v>
      </c>
      <c r="AS55">
        <v>47</v>
      </c>
    </row>
    <row r="56" spans="36:45">
      <c r="AP56" s="3">
        <v>0.78699074074074071</v>
      </c>
      <c r="AQ56">
        <v>1</v>
      </c>
      <c r="AR56">
        <v>188</v>
      </c>
      <c r="AS56">
        <v>46</v>
      </c>
    </row>
    <row r="57" spans="36:45">
      <c r="AP57" s="3">
        <v>0.78700231481481486</v>
      </c>
      <c r="AQ57">
        <v>0</v>
      </c>
      <c r="AR57">
        <v>123</v>
      </c>
      <c r="AS57">
        <v>47</v>
      </c>
    </row>
    <row r="58" spans="36:45">
      <c r="AP58" s="3">
        <v>0.78700231481481486</v>
      </c>
      <c r="AQ58">
        <v>1</v>
      </c>
      <c r="AR58">
        <v>120</v>
      </c>
      <c r="AS58">
        <v>46</v>
      </c>
    </row>
    <row r="59" spans="36:45">
      <c r="AP59" s="3">
        <v>0.78701388888888879</v>
      </c>
      <c r="AQ59">
        <v>0</v>
      </c>
      <c r="AR59">
        <v>111</v>
      </c>
      <c r="AS59">
        <v>45</v>
      </c>
    </row>
    <row r="60" spans="36:45">
      <c r="AP60" s="3">
        <v>0.78701388888888879</v>
      </c>
      <c r="AQ60">
        <v>1</v>
      </c>
      <c r="AR60">
        <v>111</v>
      </c>
      <c r="AS60">
        <v>45</v>
      </c>
    </row>
    <row r="61" spans="36:45">
      <c r="AP61" s="3">
        <v>0.78702546296296294</v>
      </c>
      <c r="AQ61">
        <v>0</v>
      </c>
      <c r="AR61">
        <v>111</v>
      </c>
      <c r="AS61">
        <v>45</v>
      </c>
    </row>
    <row r="62" spans="36:45">
      <c r="AP62" s="3">
        <v>0.78702546296296294</v>
      </c>
      <c r="AQ62">
        <v>1</v>
      </c>
      <c r="AR62">
        <v>111</v>
      </c>
      <c r="AS62">
        <v>45</v>
      </c>
    </row>
    <row r="63" spans="36:45">
      <c r="AP63" s="3">
        <v>0.78703703703703709</v>
      </c>
      <c r="AQ63">
        <v>0</v>
      </c>
      <c r="AR63">
        <v>110</v>
      </c>
      <c r="AS63">
        <v>45</v>
      </c>
    </row>
    <row r="64" spans="36:45">
      <c r="AP64" s="3">
        <v>0.78703703703703709</v>
      </c>
      <c r="AQ64">
        <v>1</v>
      </c>
      <c r="AR64">
        <v>108</v>
      </c>
      <c r="AS64">
        <v>45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2017-01-10T19:25:31Z</dcterms:modified>
</cp:coreProperties>
</file>