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00"/>
  </bookViews>
  <sheets>
    <sheet name="Zamówienie" sheetId="7" r:id="rId1"/>
    <sheet name="Telewizory" sheetId="3" r:id="rId2"/>
    <sheet name="Wykres" sheetId="6" r:id="rId3"/>
    <sheet name="BMI" sheetId="5" r:id="rId4"/>
    <sheet name="Arkusz2" sheetId="8" r:id="rId5"/>
  </sheets>
  <externalReferences>
    <externalReference r:id="rId6"/>
  </externalReferences>
  <definedNames>
    <definedName name="_xlchart.v1.0" hidden="1">Wykres!$A$7:$A$40</definedName>
    <definedName name="_xlchart.v1.1" hidden="1">Wykres!$B$6</definedName>
    <definedName name="_xlchart.v1.2" hidden="1">Wykres!$B$7:$B$40</definedName>
    <definedName name="Baszta">'[1]Arkusz1 (2)'!$E$3:$S$3</definedName>
    <definedName name="Fryc">'[1]Arkusz1 (2)'!$E$5:$S$5,'[1]Arkusz1 (2)'!$B$5</definedName>
    <definedName name="Gajda">'[1]Arkusz1 (2)'!$E$6:$S$6,'[1]Arkusz1 (2)'!$B$6</definedName>
    <definedName name="Kot">'[1]Arkusz1 (2)'!$E$7:$S$7,'[1]Arkusz1 (2)'!$B$7</definedName>
    <definedName name="Kowalski">'[1]Arkusz1 (2)'!$E$8:$S$8,'[1]Arkusz1 (2)'!$B$8</definedName>
    <definedName name="Nowak">'[1]Arkusz1 (2)'!$E$9:$S$9,'[1]Arkusz1 (2)'!$B$9</definedName>
    <definedName name="NowakT">'[1]Arkusz1 (2)'!$E$10:$S$10,'[1]Arkusz1 (2)'!$B$10</definedName>
    <definedName name="religia">'[1]Arkusz1 (2)'!$E$3:$E$11</definedName>
    <definedName name="Rydz">'[1]Arkusz1 (2)'!$E$11:$S$11,'[1]Arkusz1 (2)'!$B$11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5" l="1"/>
  <c r="C21" i="5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7" i="6"/>
  <c r="E26" i="3"/>
  <c r="E24" i="3"/>
  <c r="J8" i="3"/>
  <c r="J9" i="3"/>
  <c r="J10" i="3"/>
  <c r="J11" i="3"/>
  <c r="J12" i="3"/>
  <c r="J13" i="3"/>
  <c r="J14" i="3"/>
  <c r="J15" i="3"/>
  <c r="J16" i="3"/>
  <c r="J17" i="3"/>
  <c r="J18" i="3"/>
  <c r="J19" i="3"/>
  <c r="J7" i="3"/>
  <c r="I8" i="3"/>
  <c r="I9" i="3"/>
  <c r="I10" i="3"/>
  <c r="I11" i="3"/>
  <c r="I12" i="3"/>
  <c r="I13" i="3"/>
  <c r="I14" i="3"/>
  <c r="I15" i="3"/>
  <c r="I16" i="3"/>
  <c r="I17" i="3"/>
  <c r="I18" i="3"/>
  <c r="I19" i="3"/>
  <c r="I7" i="3"/>
  <c r="H24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9" i="7"/>
  <c r="F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E21" i="5" l="1"/>
  <c r="F21" i="5" s="1"/>
</calcChain>
</file>

<file path=xl/comments1.xml><?xml version="1.0" encoding="utf-8"?>
<comments xmlns="http://schemas.openxmlformats.org/spreadsheetml/2006/main">
  <authors>
    <author>Autor</author>
  </authors>
  <commentList>
    <comment ref="F8" authorId="0" shapeId="0">
      <text>
        <r>
          <rPr>
            <b/>
            <sz val="9"/>
            <color indexed="81"/>
            <rFont val="Tahoma"/>
            <family val="2"/>
            <charset val="238"/>
          </rPr>
          <t xml:space="preserve">Wypełnij kolumnę </t>
        </r>
        <r>
          <rPr>
            <b/>
            <i/>
            <sz val="9"/>
            <color indexed="81"/>
            <rFont val="Tahoma"/>
            <family val="2"/>
            <charset val="238"/>
          </rPr>
          <t>Zamawiać</t>
        </r>
        <r>
          <rPr>
            <b/>
            <sz val="9"/>
            <color indexed="81"/>
            <rFont val="Tahoma"/>
            <family val="2"/>
            <charset val="238"/>
          </rPr>
          <t xml:space="preserve"> słowami </t>
        </r>
        <r>
          <rPr>
            <b/>
            <sz val="9"/>
            <color indexed="16"/>
            <rFont val="Tahoma"/>
            <family val="2"/>
            <charset val="238"/>
          </rPr>
          <t>TAK</t>
        </r>
        <r>
          <rPr>
            <b/>
            <sz val="9"/>
            <color indexed="81"/>
            <rFont val="Tahoma"/>
            <family val="2"/>
            <charset val="238"/>
          </rPr>
          <t xml:space="preserve"> lub</t>
        </r>
        <r>
          <rPr>
            <b/>
            <sz val="9"/>
            <color indexed="16"/>
            <rFont val="Tahoma"/>
            <family val="2"/>
            <charset val="238"/>
          </rPr>
          <t xml:space="preserve"> NIE</t>
        </r>
        <r>
          <rPr>
            <b/>
            <sz val="9"/>
            <color indexed="81"/>
            <rFont val="Tahoma"/>
            <family val="2"/>
            <charset val="238"/>
          </rPr>
          <t>, w zależności od tego, czy aktualny stan artykułów w magazynie jest wystarczający w stosunku do potrzeb, czy też nie.</t>
        </r>
      </text>
    </comment>
    <comment ref="G8" authorId="0" shapeId="0">
      <text>
        <r>
          <rPr>
            <b/>
            <sz val="9"/>
            <color indexed="81"/>
            <rFont val="Tahoma"/>
            <family val="2"/>
            <charset val="238"/>
          </rPr>
          <t xml:space="preserve">Jeśli zamawiamy dany artykuł, to równocześnie uzupełniamy jego stan magazynowy </t>
        </r>
        <r>
          <rPr>
            <b/>
            <sz val="9"/>
            <color indexed="16"/>
            <rFont val="Tahoma"/>
            <family val="2"/>
            <charset val="238"/>
          </rPr>
          <t>do 50 sztuk</t>
        </r>
        <r>
          <rPr>
            <b/>
            <sz val="9"/>
            <color indexed="81"/>
            <rFont val="Tahoma"/>
            <family val="2"/>
            <charset val="238"/>
          </rPr>
          <t>, w przeciwnym przypadku wpisujemy</t>
        </r>
        <r>
          <rPr>
            <b/>
            <sz val="9"/>
            <color indexed="16"/>
            <rFont val="Tahoma"/>
            <family val="2"/>
            <charset val="238"/>
          </rPr>
          <t xml:space="preserve"> 0</t>
        </r>
        <r>
          <rPr>
            <sz val="8"/>
            <color indexed="81"/>
            <rFont val="Tahoma"/>
            <charset val="238"/>
          </rPr>
          <t xml:space="preserve">
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  <charset val="238"/>
          </rPr>
          <t>Oblicz ile pieniędzy potrzeba na wykonanie zaplanowanych zakupów dla poszczególnych artykułów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  <charset val="238"/>
          </rPr>
          <t>Kwota potrzebna na zrealizowanie zamówienia</t>
        </r>
      </text>
    </comment>
  </commentList>
</comments>
</file>

<file path=xl/sharedStrings.xml><?xml version="1.0" encoding="utf-8"?>
<sst xmlns="http://schemas.openxmlformats.org/spreadsheetml/2006/main" count="116" uniqueCount="88">
  <si>
    <t>plazma</t>
  </si>
  <si>
    <t>1024 x 768</t>
  </si>
  <si>
    <t xml:space="preserve">42PN450B </t>
  </si>
  <si>
    <t>LG</t>
  </si>
  <si>
    <t>LED</t>
  </si>
  <si>
    <t>1920x1081</t>
  </si>
  <si>
    <t xml:space="preserve">KDL-50W829B </t>
  </si>
  <si>
    <t>Sony</t>
  </si>
  <si>
    <t>1920x1080</t>
  </si>
  <si>
    <t xml:space="preserve">UE22H5610 </t>
  </si>
  <si>
    <t>Samsung</t>
  </si>
  <si>
    <t>3840x2160</t>
  </si>
  <si>
    <t xml:space="preserve">65PFL9708S </t>
  </si>
  <si>
    <t>Philips</t>
  </si>
  <si>
    <t>LCD</t>
  </si>
  <si>
    <t xml:space="preserve">32PFH5509/88 </t>
  </si>
  <si>
    <t>1366x768</t>
  </si>
  <si>
    <t xml:space="preserve">32W2433DG </t>
  </si>
  <si>
    <t>Toshiba</t>
  </si>
  <si>
    <t xml:space="preserve">KDL-32W706B </t>
  </si>
  <si>
    <t xml:space="preserve">28MT45D </t>
  </si>
  <si>
    <t xml:space="preserve">UE50HU6900 </t>
  </si>
  <si>
    <t xml:space="preserve">42LB670V </t>
  </si>
  <si>
    <t xml:space="preserve">KDL-40W605B </t>
  </si>
  <si>
    <t xml:space="preserve">UE40H6400 </t>
  </si>
  <si>
    <t xml:space="preserve">KD-49X8505B </t>
  </si>
  <si>
    <t>Czy Sony?</t>
  </si>
  <si>
    <t>Cena</t>
  </si>
  <si>
    <t>Ilość [szt]</t>
  </si>
  <si>
    <t>Technologia</t>
  </si>
  <si>
    <t>Rozdzielczość</t>
  </si>
  <si>
    <t>Wielkość [cale]</t>
  </si>
  <si>
    <t>Model</t>
  </si>
  <si>
    <t>Firma</t>
  </si>
  <si>
    <t>LP</t>
  </si>
  <si>
    <t xml:space="preserve">Utworzyć kalkulator indeksu masy ciała (BMI - Body Mass Index). Indeks ten obliczamy ze wzoru:
BMI = masa ciała/wzrost^2,
przy czym masę wyrażamy w kilogramach, a wzrost w metrach. Kalkulator w zależności od wartości indeksu wyświetla odpowiedni komunikat według następującego przelicznika:
do 18,5 niedobór masy
18,6 - 24,9 - masa prawidłowa
25,0 - 29,9 - nadwaga
30 - 34,9  - 1. st. otyłości
35 - 39,9  - 2. st. otyłości.
</t>
  </si>
  <si>
    <t>BMI</t>
  </si>
  <si>
    <t>Interpretacja BMI</t>
  </si>
  <si>
    <t>Czy Sony i czy 40 cali?</t>
  </si>
  <si>
    <t>Ilość sprzedanych telewizorów Sony</t>
  </si>
  <si>
    <t>Ile jest wśród telewizorów modeli LCD</t>
  </si>
  <si>
    <t>masa ciała [kg]</t>
  </si>
  <si>
    <t>wzrost [cm]</t>
  </si>
  <si>
    <t xml:space="preserve">ZADANIE 3 </t>
  </si>
  <si>
    <t xml:space="preserve">Stabelaryzuj i wykreśl funkcje dane wzorami: </t>
  </si>
  <si>
    <t>Zadanie 1</t>
  </si>
  <si>
    <t>Zadanie 2</t>
  </si>
  <si>
    <t>(3 pkt)</t>
  </si>
  <si>
    <t>(2pkt)</t>
  </si>
  <si>
    <t xml:space="preserve">Proszę uzupełnić odpowiednimi formułami zaznaczone na żółto pola </t>
  </si>
  <si>
    <t>POZYCJA</t>
  </si>
  <si>
    <t>Stan</t>
  </si>
  <si>
    <t>Potrzeby</t>
  </si>
  <si>
    <t>Zamawiać?</t>
  </si>
  <si>
    <t>Ile?</t>
  </si>
  <si>
    <t>Zaliczka</t>
  </si>
  <si>
    <t xml:space="preserve">Suma </t>
  </si>
  <si>
    <t>Zadanie 4</t>
  </si>
  <si>
    <t>na ocenę celującą</t>
  </si>
  <si>
    <t>Punktacja</t>
  </si>
  <si>
    <t>(5 pkt)</t>
  </si>
  <si>
    <t>bardzo dobry</t>
  </si>
  <si>
    <t>10-12</t>
  </si>
  <si>
    <t>celujący</t>
  </si>
  <si>
    <t>dopuszczający</t>
  </si>
  <si>
    <t>5-7</t>
  </si>
  <si>
    <t>dostateczny</t>
  </si>
  <si>
    <t>3-4</t>
  </si>
  <si>
    <t>8-9</t>
  </si>
  <si>
    <t>dobry</t>
  </si>
  <si>
    <t>MAGAZYN</t>
  </si>
  <si>
    <t>Koperta A4</t>
  </si>
  <si>
    <t>Koperta A5</t>
  </si>
  <si>
    <t>Długopis</t>
  </si>
  <si>
    <t>Ołówek</t>
  </si>
  <si>
    <t>Blok A4</t>
  </si>
  <si>
    <t>Blok A5</t>
  </si>
  <si>
    <t>Pióro</t>
  </si>
  <si>
    <t>Linijka</t>
  </si>
  <si>
    <t>Ekierka</t>
  </si>
  <si>
    <t>Kątomierz</t>
  </si>
  <si>
    <t>Zeszyt A5</t>
  </si>
  <si>
    <t>Zeszyt A4</t>
  </si>
  <si>
    <t>Pisaki</t>
  </si>
  <si>
    <t>Kredki</t>
  </si>
  <si>
    <t xml:space="preserve">         f(x)= -x2+2x-8</t>
  </si>
  <si>
    <t>f(x)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</si>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</sst>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i/>
      <sz val="10"/>
      <name val="Arial CE"/>
      <charset val="238"/>
    </font>
    <font>
      <b/>
      <sz val="10"/>
      <name val="Arial CE"/>
      <charset val="238"/>
    </font>
    <font>
      <b/>
      <sz val="9"/>
      <color indexed="81"/>
      <name val="Tahoma"/>
      <family val="2"/>
      <charset val="238"/>
    </font>
    <font>
      <b/>
      <i/>
      <sz val="9"/>
      <color indexed="81"/>
      <name val="Tahoma"/>
      <family val="2"/>
      <charset val="238"/>
    </font>
    <font>
      <b/>
      <sz val="9"/>
      <color indexed="16"/>
      <name val="Tahoma"/>
      <family val="2"/>
      <charset val="238"/>
    </font>
    <font>
      <sz val="8"/>
      <color indexed="81"/>
      <name val="Tahoma"/>
      <charset val="238"/>
    </font>
    <font>
      <b/>
      <sz val="20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5" fillId="0" borderId="0"/>
  </cellStyleXfs>
  <cellXfs count="34">
    <xf numFmtId="0" fontId="0" fillId="0" borderId="0" xfId="0"/>
    <xf numFmtId="0" fontId="3" fillId="0" borderId="0" xfId="1"/>
    <xf numFmtId="0" fontId="3" fillId="0" borderId="2" xfId="1" applyBorder="1"/>
    <xf numFmtId="0" fontId="3" fillId="0" borderId="5" xfId="1" applyBorder="1"/>
    <xf numFmtId="0" fontId="4" fillId="2" borderId="4" xfId="1" applyFont="1" applyFill="1" applyBorder="1" applyAlignment="1">
      <alignment horizontal="center"/>
    </xf>
    <xf numFmtId="0" fontId="4" fillId="2" borderId="4" xfId="1" applyFont="1" applyFill="1" applyBorder="1" applyAlignment="1">
      <alignment horizontal="center" wrapText="1"/>
    </xf>
    <xf numFmtId="0" fontId="5" fillId="0" borderId="0" xfId="3"/>
    <xf numFmtId="0" fontId="6" fillId="3" borderId="2" xfId="3" applyFont="1" applyFill="1" applyBorder="1" applyAlignment="1">
      <alignment horizontal="center"/>
    </xf>
    <xf numFmtId="0" fontId="6" fillId="3" borderId="3" xfId="3" applyFont="1" applyFill="1" applyBorder="1" applyAlignment="1">
      <alignment horizontal="center"/>
    </xf>
    <xf numFmtId="0" fontId="7" fillId="4" borderId="0" xfId="1" applyFont="1" applyFill="1" applyAlignment="1">
      <alignment horizontal="right"/>
    </xf>
    <xf numFmtId="0" fontId="3" fillId="4" borderId="0" xfId="1" applyFill="1"/>
    <xf numFmtId="0" fontId="3" fillId="4" borderId="1" xfId="1" applyFill="1" applyBorder="1"/>
    <xf numFmtId="0" fontId="3" fillId="4" borderId="2" xfId="1" applyFill="1" applyBorder="1"/>
    <xf numFmtId="2" fontId="5" fillId="4" borderId="2" xfId="3" applyNumberFormat="1" applyFill="1" applyBorder="1"/>
    <xf numFmtId="2" fontId="5" fillId="0" borderId="2" xfId="3" applyNumberFormat="1" applyBorder="1"/>
    <xf numFmtId="0" fontId="4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0" xfId="1" applyFont="1"/>
    <xf numFmtId="0" fontId="12" fillId="0" borderId="2" xfId="0" applyFont="1" applyBorder="1" applyAlignment="1">
      <alignment horizontal="center"/>
    </xf>
    <xf numFmtId="0" fontId="10" fillId="0" borderId="2" xfId="0" applyFont="1" applyBorder="1"/>
    <xf numFmtId="0" fontId="10" fillId="0" borderId="2" xfId="0" applyFont="1" applyBorder="1" applyAlignment="1">
      <alignment horizontal="right"/>
    </xf>
    <xf numFmtId="0" fontId="12" fillId="0" borderId="0" xfId="0" applyFont="1" applyAlignment="1">
      <alignment horizontal="center"/>
    </xf>
    <xf numFmtId="0" fontId="0" fillId="0" borderId="0" xfId="0" applyProtection="1">
      <protection locked="0"/>
    </xf>
    <xf numFmtId="0" fontId="0" fillId="4" borderId="2" xfId="0" applyFill="1" applyBorder="1" applyProtection="1">
      <protection locked="0"/>
    </xf>
    <xf numFmtId="0" fontId="17" fillId="0" borderId="0" xfId="0" applyFont="1"/>
    <xf numFmtId="0" fontId="0" fillId="0" borderId="0" xfId="0" applyNumberFormat="1"/>
    <xf numFmtId="49" fontId="0" fillId="0" borderId="0" xfId="0" applyNumberFormat="1" applyAlignment="1">
      <alignment horizontal="right"/>
    </xf>
    <xf numFmtId="0" fontId="11" fillId="5" borderId="6" xfId="0" applyFont="1" applyFill="1" applyBorder="1" applyAlignment="1">
      <alignment horizontal="center" vertical="center"/>
    </xf>
    <xf numFmtId="0" fontId="11" fillId="0" borderId="3" xfId="0" applyFont="1" applyBorder="1" applyAlignment="1" applyProtection="1">
      <alignment horizontal="center"/>
      <protection locked="0"/>
    </xf>
    <xf numFmtId="0" fontId="11" fillId="0" borderId="7" xfId="0" applyFont="1" applyBorder="1" applyAlignment="1" applyProtection="1">
      <alignment horizontal="center"/>
      <protection locked="0"/>
    </xf>
    <xf numFmtId="0" fontId="5" fillId="0" borderId="0" xfId="3" applyAlignment="1">
      <alignment wrapText="1"/>
    </xf>
    <xf numFmtId="0" fontId="1" fillId="4" borderId="2" xfId="1" applyFont="1" applyFill="1" applyBorder="1"/>
  </cellXfs>
  <cellStyles count="4">
    <cellStyle name="Normalny" xfId="0" builtinId="0"/>
    <cellStyle name="Normalny 2" xfId="1"/>
    <cellStyle name="Normalny 3" xfId="2"/>
    <cellStyle name="Normalny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Wykres!$B$6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Wykres!$A$7:$A$40</c:f>
              <c:numCache>
                <c:formatCode>General</c:formatCode>
                <c:ptCount val="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</c:numCache>
            </c:numRef>
          </c:xVal>
          <c:yVal>
            <c:numRef>
              <c:f>Wykres!$B$7:$B$40</c:f>
              <c:numCache>
                <c:formatCode>General</c:formatCode>
                <c:ptCount val="34"/>
                <c:pt idx="0">
                  <c:v>-8</c:v>
                </c:pt>
                <c:pt idx="1">
                  <c:v>-7</c:v>
                </c:pt>
                <c:pt idx="2">
                  <c:v>-8</c:v>
                </c:pt>
                <c:pt idx="3">
                  <c:v>-11</c:v>
                </c:pt>
                <c:pt idx="4">
                  <c:v>-16</c:v>
                </c:pt>
                <c:pt idx="5">
                  <c:v>-23</c:v>
                </c:pt>
                <c:pt idx="6">
                  <c:v>-32</c:v>
                </c:pt>
                <c:pt idx="7">
                  <c:v>-43</c:v>
                </c:pt>
                <c:pt idx="8">
                  <c:v>-56</c:v>
                </c:pt>
                <c:pt idx="9">
                  <c:v>-71</c:v>
                </c:pt>
                <c:pt idx="10">
                  <c:v>-88</c:v>
                </c:pt>
                <c:pt idx="11">
                  <c:v>-107</c:v>
                </c:pt>
                <c:pt idx="12">
                  <c:v>-128</c:v>
                </c:pt>
                <c:pt idx="13">
                  <c:v>-151</c:v>
                </c:pt>
                <c:pt idx="14">
                  <c:v>-176</c:v>
                </c:pt>
                <c:pt idx="15">
                  <c:v>-203</c:v>
                </c:pt>
                <c:pt idx="16">
                  <c:v>-232</c:v>
                </c:pt>
                <c:pt idx="17">
                  <c:v>-263</c:v>
                </c:pt>
                <c:pt idx="18">
                  <c:v>-296</c:v>
                </c:pt>
                <c:pt idx="19">
                  <c:v>-331</c:v>
                </c:pt>
                <c:pt idx="20">
                  <c:v>-368</c:v>
                </c:pt>
                <c:pt idx="21">
                  <c:v>-407</c:v>
                </c:pt>
                <c:pt idx="22">
                  <c:v>-448</c:v>
                </c:pt>
                <c:pt idx="23">
                  <c:v>-491</c:v>
                </c:pt>
                <c:pt idx="24">
                  <c:v>-536</c:v>
                </c:pt>
                <c:pt idx="25">
                  <c:v>-583</c:v>
                </c:pt>
                <c:pt idx="26">
                  <c:v>-632</c:v>
                </c:pt>
                <c:pt idx="27">
                  <c:v>-683</c:v>
                </c:pt>
                <c:pt idx="28">
                  <c:v>-736</c:v>
                </c:pt>
                <c:pt idx="29">
                  <c:v>-791</c:v>
                </c:pt>
                <c:pt idx="30">
                  <c:v>-848</c:v>
                </c:pt>
                <c:pt idx="31">
                  <c:v>-907</c:v>
                </c:pt>
                <c:pt idx="32">
                  <c:v>-968</c:v>
                </c:pt>
                <c:pt idx="33">
                  <c:v>-1031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0C-4902-9C2F-800F19D71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9786080"/>
        <c:axId val="1659790656"/>
      </c:scatterChart>
      <c:valAx>
        <c:axId val="165978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59790656"/>
        <c:crosses val="autoZero"/>
        <c:crossBetween val="midCat"/>
      </c:valAx>
      <c:valAx>
        <c:axId val="165979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59786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12</xdr:col>
      <xdr:colOff>304800</xdr:colOff>
      <xdr:row>18</xdr:row>
      <xdr:rowOff>190500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!system\OneDrive\!slow7\Excel%20w%20zadaniach\funkcje%20logiczne%20jezeli\arkusz%20uczn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kusz1"/>
      <sheetName val="Arkusz1 (2)"/>
      <sheetName val="Arkusz2"/>
      <sheetName val="Arkusz3"/>
      <sheetName val="Arkusz4"/>
    </sheetNames>
    <sheetDataSet>
      <sheetData sheetId="0" refreshError="1"/>
      <sheetData sheetId="1">
        <row r="3">
          <cell r="E3">
            <v>2</v>
          </cell>
          <cell r="F3">
            <v>5</v>
          </cell>
          <cell r="G3">
            <v>1</v>
          </cell>
          <cell r="H3">
            <v>3</v>
          </cell>
          <cell r="I3">
            <v>3</v>
          </cell>
          <cell r="J3">
            <v>2</v>
          </cell>
          <cell r="K3">
            <v>5</v>
          </cell>
          <cell r="L3">
            <v>6</v>
          </cell>
          <cell r="M3">
            <v>5</v>
          </cell>
          <cell r="N3">
            <v>6</v>
          </cell>
          <cell r="O3">
            <v>3</v>
          </cell>
          <cell r="P3">
            <v>1</v>
          </cell>
          <cell r="Q3">
            <v>2</v>
          </cell>
          <cell r="R3">
            <v>2</v>
          </cell>
          <cell r="S3">
            <v>1</v>
          </cell>
        </row>
        <row r="4">
          <cell r="E4">
            <v>3</v>
          </cell>
        </row>
        <row r="5">
          <cell r="B5" t="str">
            <v>Fryc</v>
          </cell>
          <cell r="E5">
            <v>6</v>
          </cell>
          <cell r="F5">
            <v>1</v>
          </cell>
          <cell r="G5">
            <v>6</v>
          </cell>
          <cell r="H5">
            <v>5</v>
          </cell>
          <cell r="I5">
            <v>4</v>
          </cell>
          <cell r="J5">
            <v>6</v>
          </cell>
          <cell r="K5">
            <v>2</v>
          </cell>
          <cell r="L5">
            <v>2</v>
          </cell>
          <cell r="M5">
            <v>1</v>
          </cell>
          <cell r="N5">
            <v>4</v>
          </cell>
          <cell r="O5">
            <v>1</v>
          </cell>
          <cell r="P5">
            <v>6</v>
          </cell>
          <cell r="Q5">
            <v>4</v>
          </cell>
          <cell r="R5">
            <v>6</v>
          </cell>
          <cell r="S5">
            <v>3</v>
          </cell>
        </row>
        <row r="6">
          <cell r="B6" t="str">
            <v>Gajda</v>
          </cell>
          <cell r="E6">
            <v>4</v>
          </cell>
          <cell r="F6">
            <v>2</v>
          </cell>
          <cell r="G6">
            <v>3</v>
          </cell>
          <cell r="H6">
            <v>6</v>
          </cell>
          <cell r="I6">
            <v>6</v>
          </cell>
          <cell r="J6">
            <v>1</v>
          </cell>
          <cell r="K6">
            <v>1</v>
          </cell>
          <cell r="L6">
            <v>2</v>
          </cell>
          <cell r="M6">
            <v>4</v>
          </cell>
          <cell r="N6">
            <v>5</v>
          </cell>
          <cell r="O6">
            <v>3</v>
          </cell>
          <cell r="P6">
            <v>5</v>
          </cell>
          <cell r="Q6">
            <v>2</v>
          </cell>
          <cell r="R6">
            <v>3</v>
          </cell>
          <cell r="S6">
            <v>4</v>
          </cell>
        </row>
        <row r="7">
          <cell r="B7" t="str">
            <v>Kot</v>
          </cell>
          <cell r="E7">
            <v>5</v>
          </cell>
          <cell r="F7">
            <v>5</v>
          </cell>
          <cell r="G7">
            <v>1</v>
          </cell>
          <cell r="H7">
            <v>5</v>
          </cell>
          <cell r="I7">
            <v>3</v>
          </cell>
          <cell r="J7">
            <v>5</v>
          </cell>
          <cell r="K7">
            <v>4</v>
          </cell>
          <cell r="L7">
            <v>1</v>
          </cell>
          <cell r="M7">
            <v>3</v>
          </cell>
          <cell r="N7">
            <v>6</v>
          </cell>
          <cell r="O7">
            <v>4</v>
          </cell>
          <cell r="P7">
            <v>5</v>
          </cell>
          <cell r="Q7">
            <v>4</v>
          </cell>
          <cell r="R7">
            <v>5</v>
          </cell>
          <cell r="S7">
            <v>1</v>
          </cell>
        </row>
        <row r="8">
          <cell r="B8" t="str">
            <v>Kowalski</v>
          </cell>
          <cell r="E8">
            <v>1</v>
          </cell>
          <cell r="F8">
            <v>2</v>
          </cell>
          <cell r="G8">
            <v>4</v>
          </cell>
          <cell r="H8">
            <v>6</v>
          </cell>
          <cell r="I8">
            <v>2</v>
          </cell>
          <cell r="J8">
            <v>6</v>
          </cell>
          <cell r="K8">
            <v>3</v>
          </cell>
          <cell r="L8">
            <v>3</v>
          </cell>
          <cell r="M8">
            <v>2</v>
          </cell>
          <cell r="N8">
            <v>6</v>
          </cell>
          <cell r="O8">
            <v>6</v>
          </cell>
          <cell r="P8">
            <v>1</v>
          </cell>
          <cell r="Q8">
            <v>5</v>
          </cell>
          <cell r="R8">
            <v>3</v>
          </cell>
          <cell r="S8">
            <v>5</v>
          </cell>
        </row>
        <row r="9">
          <cell r="B9" t="str">
            <v>Nowak</v>
          </cell>
          <cell r="E9">
            <v>3</v>
          </cell>
          <cell r="F9">
            <v>6</v>
          </cell>
          <cell r="G9">
            <v>4</v>
          </cell>
          <cell r="H9">
            <v>2</v>
          </cell>
          <cell r="I9">
            <v>4</v>
          </cell>
          <cell r="J9">
            <v>5</v>
          </cell>
          <cell r="K9">
            <v>5</v>
          </cell>
          <cell r="L9">
            <v>4</v>
          </cell>
          <cell r="M9">
            <v>4</v>
          </cell>
          <cell r="N9">
            <v>4</v>
          </cell>
          <cell r="O9">
            <v>3</v>
          </cell>
          <cell r="P9">
            <v>6</v>
          </cell>
          <cell r="Q9">
            <v>6</v>
          </cell>
          <cell r="R9">
            <v>2</v>
          </cell>
          <cell r="S9">
            <v>3</v>
          </cell>
        </row>
        <row r="10">
          <cell r="B10" t="str">
            <v>Nowak</v>
          </cell>
          <cell r="E10">
            <v>1</v>
          </cell>
          <cell r="F10">
            <v>6</v>
          </cell>
          <cell r="G10">
            <v>5</v>
          </cell>
          <cell r="H10">
            <v>6</v>
          </cell>
          <cell r="I10">
            <v>6</v>
          </cell>
          <cell r="J10">
            <v>2</v>
          </cell>
          <cell r="K10">
            <v>5</v>
          </cell>
          <cell r="L10">
            <v>2</v>
          </cell>
          <cell r="M10">
            <v>5</v>
          </cell>
          <cell r="N10">
            <v>6</v>
          </cell>
          <cell r="O10">
            <v>4</v>
          </cell>
          <cell r="P10">
            <v>5</v>
          </cell>
          <cell r="Q10">
            <v>2</v>
          </cell>
          <cell r="R10">
            <v>5</v>
          </cell>
          <cell r="S10">
            <v>4</v>
          </cell>
        </row>
        <row r="11">
          <cell r="B11" t="str">
            <v>Rydz</v>
          </cell>
          <cell r="E11">
            <v>2</v>
          </cell>
          <cell r="F11">
            <v>6</v>
          </cell>
          <cell r="G11">
            <v>2</v>
          </cell>
          <cell r="H11">
            <v>2</v>
          </cell>
          <cell r="I11">
            <v>6</v>
          </cell>
          <cell r="J11">
            <v>5</v>
          </cell>
          <cell r="K11">
            <v>1</v>
          </cell>
          <cell r="L11">
            <v>5</v>
          </cell>
          <cell r="M11">
            <v>1</v>
          </cell>
          <cell r="N11">
            <v>1</v>
          </cell>
          <cell r="O11">
            <v>5</v>
          </cell>
          <cell r="P11">
            <v>4</v>
          </cell>
          <cell r="Q11">
            <v>4</v>
          </cell>
          <cell r="R11">
            <v>4</v>
          </cell>
          <cell r="S11">
            <v>4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4"/>
  <sheetViews>
    <sheetView tabSelected="1" workbookViewId="0">
      <selection activeCell="C27" sqref="C27"/>
    </sheetView>
  </sheetViews>
  <sheetFormatPr defaultRowHeight="15"/>
  <cols>
    <col min="2" max="2" width="11.7109375" customWidth="1"/>
    <col min="6" max="6" width="11.7109375" customWidth="1"/>
    <col min="7" max="7" width="10.5703125" customWidth="1"/>
    <col min="8" max="8" width="10.7109375" customWidth="1"/>
  </cols>
  <sheetData>
    <row r="1" spans="1:9" ht="18.75">
      <c r="A1" s="19" t="s">
        <v>45</v>
      </c>
      <c r="B1" s="19"/>
      <c r="C1" s="19" t="s">
        <v>47</v>
      </c>
      <c r="D1" s="19"/>
      <c r="E1" s="19"/>
      <c r="F1" s="19"/>
      <c r="G1" s="19"/>
    </row>
    <row r="2" spans="1:9" ht="18.75">
      <c r="A2" s="19"/>
      <c r="B2" s="19"/>
      <c r="C2" s="19"/>
      <c r="D2" s="19"/>
      <c r="E2" s="19"/>
      <c r="F2" s="19"/>
      <c r="G2" s="19"/>
    </row>
    <row r="3" spans="1:9" ht="18.75">
      <c r="A3" s="19" t="s">
        <v>49</v>
      </c>
      <c r="B3" s="19"/>
      <c r="C3" s="19"/>
      <c r="D3" s="19"/>
      <c r="E3" s="19"/>
      <c r="F3" s="19"/>
      <c r="G3" s="19"/>
    </row>
    <row r="7" spans="1:9">
      <c r="B7" s="29" t="s">
        <v>70</v>
      </c>
      <c r="C7" s="29"/>
      <c r="D7" s="29"/>
      <c r="E7" s="29"/>
      <c r="F7" s="29"/>
      <c r="G7" s="29"/>
      <c r="H7" s="29"/>
    </row>
    <row r="8" spans="1:9">
      <c r="B8" s="20" t="s">
        <v>50</v>
      </c>
      <c r="C8" s="20" t="s">
        <v>27</v>
      </c>
      <c r="D8" s="20" t="s">
        <v>51</v>
      </c>
      <c r="E8" s="20" t="s">
        <v>52</v>
      </c>
      <c r="F8" s="20" t="s">
        <v>53</v>
      </c>
      <c r="G8" s="20" t="s">
        <v>54</v>
      </c>
      <c r="H8" s="20" t="s">
        <v>55</v>
      </c>
    </row>
    <row r="9" spans="1:9">
      <c r="B9" s="21" t="s">
        <v>71</v>
      </c>
      <c r="C9" s="22">
        <v>2.5</v>
      </c>
      <c r="D9" s="22">
        <v>10</v>
      </c>
      <c r="E9" s="22">
        <v>50</v>
      </c>
      <c r="F9" s="25" t="b">
        <f>IF(D9&lt;E9,TRUE,FALSE)</f>
        <v>1</v>
      </c>
      <c r="G9" s="25">
        <f>IF(F9,E9-D9,0)</f>
        <v>40</v>
      </c>
      <c r="H9" s="25">
        <f>G9*C9</f>
        <v>100</v>
      </c>
    </row>
    <row r="10" spans="1:9">
      <c r="A10" s="23"/>
      <c r="B10" s="21" t="s">
        <v>72</v>
      </c>
      <c r="C10" s="22">
        <v>4</v>
      </c>
      <c r="D10" s="22">
        <v>25</v>
      </c>
      <c r="E10" s="22">
        <v>40</v>
      </c>
      <c r="F10" s="25" t="b">
        <f t="shared" ref="F10:F22" si="0">IF(D10&lt;E10,TRUE,FALSE)</f>
        <v>1</v>
      </c>
      <c r="G10" s="25">
        <f t="shared" ref="G10:G22" si="1">IF(F10,E10-D10,0)</f>
        <v>15</v>
      </c>
      <c r="H10" s="25">
        <f t="shared" ref="H10:H22" si="2">G10*C10</f>
        <v>60</v>
      </c>
      <c r="I10" s="23"/>
    </row>
    <row r="11" spans="1:9">
      <c r="B11" s="21" t="s">
        <v>73</v>
      </c>
      <c r="C11" s="22">
        <v>2</v>
      </c>
      <c r="D11" s="22">
        <v>23</v>
      </c>
      <c r="E11" s="22">
        <v>30</v>
      </c>
      <c r="F11" s="25" t="b">
        <f t="shared" si="0"/>
        <v>1</v>
      </c>
      <c r="G11" s="25">
        <f t="shared" si="1"/>
        <v>7</v>
      </c>
      <c r="H11" s="25">
        <f t="shared" si="2"/>
        <v>14</v>
      </c>
    </row>
    <row r="12" spans="1:9">
      <c r="B12" s="21" t="s">
        <v>74</v>
      </c>
      <c r="C12" s="22">
        <v>7</v>
      </c>
      <c r="D12" s="22">
        <v>23</v>
      </c>
      <c r="E12" s="22">
        <v>10</v>
      </c>
      <c r="F12" s="25" t="b">
        <f t="shared" si="0"/>
        <v>0</v>
      </c>
      <c r="G12" s="25">
        <f t="shared" si="1"/>
        <v>0</v>
      </c>
      <c r="H12" s="25">
        <f t="shared" si="2"/>
        <v>0</v>
      </c>
    </row>
    <row r="13" spans="1:9">
      <c r="B13" s="21" t="s">
        <v>75</v>
      </c>
      <c r="C13" s="22">
        <v>3.99</v>
      </c>
      <c r="D13" s="22">
        <v>12</v>
      </c>
      <c r="E13" s="22">
        <v>20</v>
      </c>
      <c r="F13" s="25" t="b">
        <f t="shared" si="0"/>
        <v>1</v>
      </c>
      <c r="G13" s="25">
        <f t="shared" si="1"/>
        <v>8</v>
      </c>
      <c r="H13" s="25">
        <f t="shared" si="2"/>
        <v>31.92</v>
      </c>
    </row>
    <row r="14" spans="1:9">
      <c r="B14" s="21" t="s">
        <v>76</v>
      </c>
      <c r="C14" s="22">
        <v>2.88</v>
      </c>
      <c r="D14" s="22">
        <v>8</v>
      </c>
      <c r="E14" s="22">
        <v>20</v>
      </c>
      <c r="F14" s="25" t="b">
        <f t="shared" si="0"/>
        <v>1</v>
      </c>
      <c r="G14" s="25">
        <f t="shared" si="1"/>
        <v>12</v>
      </c>
      <c r="H14" s="25">
        <f t="shared" si="2"/>
        <v>34.56</v>
      </c>
    </row>
    <row r="15" spans="1:9">
      <c r="B15" s="21" t="s">
        <v>77</v>
      </c>
      <c r="C15" s="22">
        <v>12</v>
      </c>
      <c r="D15" s="22">
        <v>56</v>
      </c>
      <c r="E15" s="22">
        <v>50</v>
      </c>
      <c r="F15" s="25" t="b">
        <f t="shared" si="0"/>
        <v>0</v>
      </c>
      <c r="G15" s="25">
        <f t="shared" si="1"/>
        <v>0</v>
      </c>
      <c r="H15" s="25">
        <f t="shared" si="2"/>
        <v>0</v>
      </c>
    </row>
    <row r="16" spans="1:9">
      <c r="B16" s="21" t="s">
        <v>78</v>
      </c>
      <c r="C16" s="22">
        <v>2</v>
      </c>
      <c r="D16" s="22">
        <v>89</v>
      </c>
      <c r="E16" s="22">
        <v>23</v>
      </c>
      <c r="F16" s="25" t="b">
        <f t="shared" si="0"/>
        <v>0</v>
      </c>
      <c r="G16" s="25">
        <f t="shared" si="1"/>
        <v>0</v>
      </c>
      <c r="H16" s="25">
        <f t="shared" si="2"/>
        <v>0</v>
      </c>
    </row>
    <row r="17" spans="2:18">
      <c r="B17" s="21" t="s">
        <v>79</v>
      </c>
      <c r="C17" s="22">
        <v>1.5</v>
      </c>
      <c r="D17" s="22">
        <v>75</v>
      </c>
      <c r="E17" s="22">
        <v>45</v>
      </c>
      <c r="F17" s="25" t="b">
        <f t="shared" si="0"/>
        <v>0</v>
      </c>
      <c r="G17" s="25">
        <f t="shared" si="1"/>
        <v>0</v>
      </c>
      <c r="H17" s="25">
        <f t="shared" si="2"/>
        <v>0</v>
      </c>
      <c r="L17" s="1"/>
      <c r="M17" s="1"/>
      <c r="N17" s="1"/>
      <c r="O17" s="1"/>
      <c r="P17" s="1"/>
      <c r="Q17" s="1"/>
      <c r="R17" s="1"/>
    </row>
    <row r="18" spans="2:18">
      <c r="B18" s="21" t="s">
        <v>80</v>
      </c>
      <c r="C18" s="22">
        <v>2.2999999999999998</v>
      </c>
      <c r="D18" s="22">
        <v>65</v>
      </c>
      <c r="E18" s="22">
        <v>10</v>
      </c>
      <c r="F18" s="25" t="b">
        <f t="shared" si="0"/>
        <v>0</v>
      </c>
      <c r="G18" s="25">
        <f t="shared" si="1"/>
        <v>0</v>
      </c>
      <c r="H18" s="25">
        <f t="shared" si="2"/>
        <v>0</v>
      </c>
    </row>
    <row r="19" spans="2:18">
      <c r="B19" s="21" t="s">
        <v>81</v>
      </c>
      <c r="C19" s="22">
        <v>2.6</v>
      </c>
      <c r="D19" s="22">
        <v>84</v>
      </c>
      <c r="E19" s="22">
        <v>100</v>
      </c>
      <c r="F19" s="25" t="b">
        <f t="shared" si="0"/>
        <v>1</v>
      </c>
      <c r="G19" s="25">
        <f t="shared" si="1"/>
        <v>16</v>
      </c>
      <c r="H19" s="25">
        <f t="shared" si="2"/>
        <v>41.6</v>
      </c>
    </row>
    <row r="20" spans="2:18">
      <c r="B20" s="21" t="s">
        <v>82</v>
      </c>
      <c r="C20" s="22">
        <v>5.6</v>
      </c>
      <c r="D20" s="22">
        <v>33</v>
      </c>
      <c r="E20" s="22">
        <v>20</v>
      </c>
      <c r="F20" s="25" t="b">
        <f t="shared" si="0"/>
        <v>0</v>
      </c>
      <c r="G20" s="25">
        <f t="shared" si="1"/>
        <v>0</v>
      </c>
      <c r="H20" s="25">
        <f t="shared" si="2"/>
        <v>0</v>
      </c>
    </row>
    <row r="21" spans="2:18">
      <c r="B21" s="21" t="s">
        <v>83</v>
      </c>
      <c r="C21" s="22">
        <v>15</v>
      </c>
      <c r="D21" s="22">
        <v>10</v>
      </c>
      <c r="E21" s="22">
        <v>10</v>
      </c>
      <c r="F21" s="25" t="b">
        <f t="shared" si="0"/>
        <v>0</v>
      </c>
      <c r="G21" s="25">
        <f t="shared" si="1"/>
        <v>0</v>
      </c>
      <c r="H21" s="25">
        <f t="shared" si="2"/>
        <v>0</v>
      </c>
    </row>
    <row r="22" spans="2:18">
      <c r="B22" s="21" t="s">
        <v>84</v>
      </c>
      <c r="C22" s="22">
        <v>14</v>
      </c>
      <c r="D22" s="22">
        <v>40</v>
      </c>
      <c r="E22" s="22">
        <v>50</v>
      </c>
      <c r="F22" s="25" t="b">
        <f t="shared" si="0"/>
        <v>1</v>
      </c>
      <c r="G22" s="25">
        <f t="shared" si="1"/>
        <v>10</v>
      </c>
      <c r="H22" s="25">
        <f t="shared" si="2"/>
        <v>140</v>
      </c>
    </row>
    <row r="23" spans="2:18">
      <c r="F23" s="24"/>
      <c r="G23" s="24"/>
      <c r="H23" s="24"/>
    </row>
    <row r="24" spans="2:18">
      <c r="F24" s="30" t="s">
        <v>56</v>
      </c>
      <c r="G24" s="31"/>
      <c r="H24" s="25">
        <f>SUM(H9:H22)</f>
        <v>422.08000000000004</v>
      </c>
    </row>
  </sheetData>
  <mergeCells count="2">
    <mergeCell ref="B7:H7"/>
    <mergeCell ref="F24:G2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workbookViewId="0">
      <selection activeCell="F26" sqref="F26"/>
    </sheetView>
  </sheetViews>
  <sheetFormatPr defaultColWidth="9.140625" defaultRowHeight="15"/>
  <cols>
    <col min="1" max="1" width="9.140625" style="1"/>
    <col min="2" max="2" width="16.140625" style="1" customWidth="1"/>
    <col min="3" max="3" width="15.28515625" style="1" customWidth="1"/>
    <col min="4" max="4" width="12.7109375" style="1" customWidth="1"/>
    <col min="5" max="5" width="13" style="1" customWidth="1"/>
    <col min="6" max="6" width="13.85546875" style="1" customWidth="1"/>
    <col min="7" max="7" width="9.140625" style="1"/>
    <col min="8" max="8" width="10.5703125" style="1" customWidth="1"/>
    <col min="9" max="9" width="11" style="1" customWidth="1"/>
    <col min="10" max="10" width="22.28515625" style="1" customWidth="1"/>
    <col min="11" max="16384" width="9.140625" style="1"/>
  </cols>
  <sheetData>
    <row r="2" spans="1:10" s="19" customFormat="1" ht="18.75">
      <c r="A2" s="19" t="s">
        <v>46</v>
      </c>
      <c r="C2" s="19" t="s">
        <v>60</v>
      </c>
    </row>
    <row r="3" spans="1:10" s="19" customFormat="1" ht="18.75"/>
    <row r="4" spans="1:10" s="19" customFormat="1" ht="18.75">
      <c r="A4" s="19" t="s">
        <v>49</v>
      </c>
    </row>
    <row r="6" spans="1:10" ht="30.75" thickBot="1">
      <c r="A6" s="4" t="s">
        <v>34</v>
      </c>
      <c r="B6" s="4" t="s">
        <v>33</v>
      </c>
      <c r="C6" s="4" t="s">
        <v>32</v>
      </c>
      <c r="D6" s="5" t="s">
        <v>31</v>
      </c>
      <c r="E6" s="4" t="s">
        <v>30</v>
      </c>
      <c r="F6" s="4" t="s">
        <v>29</v>
      </c>
      <c r="G6" s="4" t="s">
        <v>28</v>
      </c>
      <c r="H6" s="4" t="s">
        <v>27</v>
      </c>
      <c r="I6" s="4" t="s">
        <v>26</v>
      </c>
      <c r="J6" s="4" t="s">
        <v>38</v>
      </c>
    </row>
    <row r="7" spans="1:10">
      <c r="A7" s="3">
        <v>1</v>
      </c>
      <c r="B7" s="3" t="s">
        <v>7</v>
      </c>
      <c r="C7" s="3" t="s">
        <v>25</v>
      </c>
      <c r="D7" s="3">
        <v>49</v>
      </c>
      <c r="E7" s="3" t="s">
        <v>11</v>
      </c>
      <c r="F7" s="3" t="s">
        <v>4</v>
      </c>
      <c r="G7" s="2">
        <v>2</v>
      </c>
      <c r="H7" s="2">
        <v>2000</v>
      </c>
      <c r="I7" s="12" t="b">
        <f>IF(B7="Sony",TRUE,FALSE)</f>
        <v>1</v>
      </c>
      <c r="J7" s="33" t="b">
        <f>IF(AND(B7="Sony",D7=40),TRUE,FALSE)</f>
        <v>0</v>
      </c>
    </row>
    <row r="8" spans="1:10">
      <c r="A8" s="2">
        <v>2</v>
      </c>
      <c r="B8" s="2" t="s">
        <v>10</v>
      </c>
      <c r="C8" s="2" t="s">
        <v>24</v>
      </c>
      <c r="D8" s="2">
        <v>40</v>
      </c>
      <c r="E8" s="2" t="s">
        <v>8</v>
      </c>
      <c r="F8" s="2" t="s">
        <v>14</v>
      </c>
      <c r="G8" s="2">
        <v>1</v>
      </c>
      <c r="H8" s="2">
        <v>2300</v>
      </c>
      <c r="I8" s="12" t="b">
        <f t="shared" ref="I8:I19" si="0">IF(B8="Sony",TRUE,FALSE)</f>
        <v>0</v>
      </c>
      <c r="J8" s="33" t="b">
        <f t="shared" ref="J8:J19" si="1">IF(AND(B8="Sony",D8=40),TRUE,FALSE)</f>
        <v>0</v>
      </c>
    </row>
    <row r="9" spans="1:10">
      <c r="A9" s="2">
        <v>3</v>
      </c>
      <c r="B9" s="2" t="s">
        <v>7</v>
      </c>
      <c r="C9" s="2" t="s">
        <v>23</v>
      </c>
      <c r="D9" s="2">
        <v>40</v>
      </c>
      <c r="E9" s="2" t="s">
        <v>5</v>
      </c>
      <c r="F9" s="2" t="s">
        <v>4</v>
      </c>
      <c r="G9" s="2">
        <v>4</v>
      </c>
      <c r="H9" s="2">
        <v>3200</v>
      </c>
      <c r="I9" s="12" t="b">
        <f t="shared" si="0"/>
        <v>1</v>
      </c>
      <c r="J9" s="33" t="b">
        <f t="shared" si="1"/>
        <v>1</v>
      </c>
    </row>
    <row r="10" spans="1:10">
      <c r="A10" s="2">
        <v>4</v>
      </c>
      <c r="B10" s="2" t="s">
        <v>3</v>
      </c>
      <c r="C10" s="2" t="s">
        <v>22</v>
      </c>
      <c r="D10" s="2">
        <v>42</v>
      </c>
      <c r="E10" s="2" t="s">
        <v>8</v>
      </c>
      <c r="F10" s="2" t="s">
        <v>14</v>
      </c>
      <c r="G10" s="2">
        <v>1</v>
      </c>
      <c r="H10" s="2">
        <v>3400</v>
      </c>
      <c r="I10" s="12" t="b">
        <f t="shared" si="0"/>
        <v>0</v>
      </c>
      <c r="J10" s="33" t="b">
        <f t="shared" si="1"/>
        <v>0</v>
      </c>
    </row>
    <row r="11" spans="1:10">
      <c r="A11" s="2">
        <v>5</v>
      </c>
      <c r="B11" s="2" t="s">
        <v>10</v>
      </c>
      <c r="C11" s="2" t="s">
        <v>21</v>
      </c>
      <c r="D11" s="2">
        <v>50</v>
      </c>
      <c r="E11" s="2" t="s">
        <v>11</v>
      </c>
      <c r="F11" s="2" t="s">
        <v>4</v>
      </c>
      <c r="G11" s="2">
        <v>1</v>
      </c>
      <c r="H11" s="2">
        <v>4200</v>
      </c>
      <c r="I11" s="12" t="b">
        <f t="shared" si="0"/>
        <v>0</v>
      </c>
      <c r="J11" s="33" t="b">
        <f t="shared" si="1"/>
        <v>0</v>
      </c>
    </row>
    <row r="12" spans="1:10">
      <c r="A12" s="2">
        <v>6</v>
      </c>
      <c r="B12" s="2" t="s">
        <v>3</v>
      </c>
      <c r="C12" s="2" t="s">
        <v>20</v>
      </c>
      <c r="D12" s="2">
        <v>27.5</v>
      </c>
      <c r="E12" s="2" t="s">
        <v>16</v>
      </c>
      <c r="F12" s="2" t="s">
        <v>14</v>
      </c>
      <c r="G12" s="2">
        <v>5</v>
      </c>
      <c r="H12" s="2">
        <v>890</v>
      </c>
      <c r="I12" s="12" t="b">
        <f t="shared" si="0"/>
        <v>0</v>
      </c>
      <c r="J12" s="33" t="b">
        <f t="shared" si="1"/>
        <v>0</v>
      </c>
    </row>
    <row r="13" spans="1:10">
      <c r="A13" s="2">
        <v>7</v>
      </c>
      <c r="B13" s="2" t="s">
        <v>7</v>
      </c>
      <c r="C13" s="2" t="s">
        <v>19</v>
      </c>
      <c r="D13" s="2">
        <v>32</v>
      </c>
      <c r="E13" s="2" t="s">
        <v>5</v>
      </c>
      <c r="F13" s="2" t="s">
        <v>4</v>
      </c>
      <c r="G13" s="2">
        <v>2</v>
      </c>
      <c r="H13" s="2">
        <v>1100</v>
      </c>
      <c r="I13" s="12" t="b">
        <f t="shared" si="0"/>
        <v>1</v>
      </c>
      <c r="J13" s="33" t="b">
        <f t="shared" si="1"/>
        <v>0</v>
      </c>
    </row>
    <row r="14" spans="1:10">
      <c r="A14" s="2">
        <v>8</v>
      </c>
      <c r="B14" s="2" t="s">
        <v>18</v>
      </c>
      <c r="C14" s="2" t="s">
        <v>17</v>
      </c>
      <c r="D14" s="2">
        <v>32</v>
      </c>
      <c r="E14" s="2" t="s">
        <v>16</v>
      </c>
      <c r="F14" s="2" t="s">
        <v>14</v>
      </c>
      <c r="G14" s="2">
        <v>5</v>
      </c>
      <c r="H14" s="2">
        <v>1250</v>
      </c>
      <c r="I14" s="12" t="b">
        <f t="shared" si="0"/>
        <v>0</v>
      </c>
      <c r="J14" s="33" t="b">
        <f t="shared" si="1"/>
        <v>0</v>
      </c>
    </row>
    <row r="15" spans="1:10">
      <c r="A15" s="2">
        <v>9</v>
      </c>
      <c r="B15" s="2" t="s">
        <v>13</v>
      </c>
      <c r="C15" s="2" t="s">
        <v>15</v>
      </c>
      <c r="D15" s="2">
        <v>32</v>
      </c>
      <c r="E15" s="2" t="s">
        <v>8</v>
      </c>
      <c r="F15" s="2" t="s">
        <v>14</v>
      </c>
      <c r="G15" s="2">
        <v>1</v>
      </c>
      <c r="H15" s="2">
        <v>950</v>
      </c>
      <c r="I15" s="12" t="b">
        <f t="shared" si="0"/>
        <v>0</v>
      </c>
      <c r="J15" s="33" t="b">
        <f t="shared" si="1"/>
        <v>0</v>
      </c>
    </row>
    <row r="16" spans="1:10">
      <c r="A16" s="2">
        <v>10</v>
      </c>
      <c r="B16" s="2" t="s">
        <v>13</v>
      </c>
      <c r="C16" s="2" t="s">
        <v>12</v>
      </c>
      <c r="D16" s="2">
        <v>65</v>
      </c>
      <c r="E16" s="2" t="s">
        <v>11</v>
      </c>
      <c r="F16" s="2" t="s">
        <v>4</v>
      </c>
      <c r="G16" s="2">
        <v>1</v>
      </c>
      <c r="H16" s="2">
        <v>5500</v>
      </c>
      <c r="I16" s="12" t="b">
        <f t="shared" si="0"/>
        <v>0</v>
      </c>
      <c r="J16" s="33" t="b">
        <f t="shared" si="1"/>
        <v>0</v>
      </c>
    </row>
    <row r="17" spans="1:10">
      <c r="A17" s="2">
        <v>11</v>
      </c>
      <c r="B17" s="2" t="s">
        <v>10</v>
      </c>
      <c r="C17" s="2" t="s">
        <v>9</v>
      </c>
      <c r="D17" s="2">
        <v>22</v>
      </c>
      <c r="E17" s="2" t="s">
        <v>8</v>
      </c>
      <c r="F17" s="2" t="s">
        <v>4</v>
      </c>
      <c r="G17" s="2">
        <v>2</v>
      </c>
      <c r="H17" s="2">
        <v>990</v>
      </c>
      <c r="I17" s="12" t="b">
        <f t="shared" si="0"/>
        <v>0</v>
      </c>
      <c r="J17" s="33" t="b">
        <f t="shared" si="1"/>
        <v>0</v>
      </c>
    </row>
    <row r="18" spans="1:10">
      <c r="A18" s="2">
        <v>12</v>
      </c>
      <c r="B18" s="2" t="s">
        <v>7</v>
      </c>
      <c r="C18" s="2" t="s">
        <v>6</v>
      </c>
      <c r="D18" s="2">
        <v>50</v>
      </c>
      <c r="E18" s="2" t="s">
        <v>5</v>
      </c>
      <c r="F18" s="2" t="s">
        <v>4</v>
      </c>
      <c r="G18" s="2">
        <v>3</v>
      </c>
      <c r="H18" s="2">
        <v>4700</v>
      </c>
      <c r="I18" s="12" t="b">
        <f t="shared" si="0"/>
        <v>1</v>
      </c>
      <c r="J18" s="33" t="b">
        <f t="shared" si="1"/>
        <v>0</v>
      </c>
    </row>
    <row r="19" spans="1:10">
      <c r="A19" s="2">
        <v>13</v>
      </c>
      <c r="B19" s="2" t="s">
        <v>3</v>
      </c>
      <c r="C19" s="2" t="s">
        <v>2</v>
      </c>
      <c r="D19" s="2">
        <v>42</v>
      </c>
      <c r="E19" s="2" t="s">
        <v>1</v>
      </c>
      <c r="F19" s="2" t="s">
        <v>0</v>
      </c>
      <c r="G19" s="2">
        <v>5</v>
      </c>
      <c r="H19" s="2">
        <v>2100</v>
      </c>
      <c r="I19" s="12" t="b">
        <f t="shared" si="0"/>
        <v>0</v>
      </c>
      <c r="J19" s="33" t="b">
        <f t="shared" si="1"/>
        <v>0</v>
      </c>
    </row>
    <row r="23" spans="1:10" ht="15.75" thickBot="1"/>
    <row r="24" spans="1:10" ht="16.5" thickBot="1">
      <c r="B24" s="10"/>
      <c r="C24" s="10"/>
      <c r="D24" s="9" t="s">
        <v>39</v>
      </c>
      <c r="E24" s="11">
        <f>SUMIFS(G7:G19,I7:I19,TRUE)</f>
        <v>11</v>
      </c>
    </row>
    <row r="25" spans="1:10" ht="15.75" thickBot="1"/>
    <row r="26" spans="1:10" ht="16.5" thickBot="1">
      <c r="B26" s="10"/>
      <c r="C26" s="10"/>
      <c r="D26" s="9" t="s">
        <v>40</v>
      </c>
      <c r="E26" s="11">
        <f>COUNTIFS(F7:F19,"LCD")</f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>
      <selection activeCell="C10" sqref="C10"/>
    </sheetView>
  </sheetViews>
  <sheetFormatPr defaultRowHeight="15"/>
  <cols>
    <col min="2" max="2" width="10.85546875" bestFit="1" customWidth="1"/>
  </cols>
  <sheetData>
    <row r="2" spans="1:6" ht="14.45" customHeight="1">
      <c r="A2" s="17" t="s">
        <v>43</v>
      </c>
      <c r="B2" s="15"/>
      <c r="C2" s="15"/>
      <c r="D2" s="17" t="s">
        <v>48</v>
      </c>
      <c r="E2" s="15"/>
    </row>
    <row r="3" spans="1:6" ht="14.45" customHeight="1">
      <c r="A3" s="17"/>
      <c r="B3" s="15"/>
      <c r="C3" s="15"/>
      <c r="D3" s="15"/>
      <c r="E3" s="15"/>
    </row>
    <row r="4" spans="1:6" ht="14.45" customHeight="1">
      <c r="A4" s="16" t="s">
        <v>44</v>
      </c>
    </row>
    <row r="5" spans="1:6" ht="27.6" customHeight="1">
      <c r="B5" s="18" t="s">
        <v>85</v>
      </c>
    </row>
    <row r="6" spans="1:6">
      <c r="A6" t="s">
        <v>87</v>
      </c>
      <c r="B6" t="s">
        <v>86</v>
      </c>
    </row>
    <row r="7" spans="1:6" ht="14.45" customHeight="1">
      <c r="A7" s="16">
        <v>0</v>
      </c>
      <c r="B7" s="16">
        <f>-POWER(A7,2)+(2*A7)-8</f>
        <v>-8</v>
      </c>
      <c r="C7" s="16"/>
      <c r="D7" s="16"/>
      <c r="E7" s="16"/>
      <c r="F7" s="16"/>
    </row>
    <row r="8" spans="1:6" ht="15.75">
      <c r="A8" s="16">
        <v>1</v>
      </c>
      <c r="B8" s="16">
        <f t="shared" ref="B8:B40" si="0">-POWER(A8,2)+(2*A8)-8</f>
        <v>-7</v>
      </c>
      <c r="C8" s="16"/>
    </row>
    <row r="9" spans="1:6" ht="15.75">
      <c r="A9" s="16">
        <v>2</v>
      </c>
      <c r="B9" s="16">
        <f t="shared" si="0"/>
        <v>-8</v>
      </c>
      <c r="C9" s="16"/>
    </row>
    <row r="10" spans="1:6" ht="14.45" customHeight="1">
      <c r="A10" s="16">
        <v>3</v>
      </c>
      <c r="B10" s="16">
        <f t="shared" si="0"/>
        <v>-11</v>
      </c>
      <c r="C10" s="16"/>
    </row>
    <row r="11" spans="1:6" ht="15.75">
      <c r="A11" s="16">
        <v>4</v>
      </c>
      <c r="B11" s="16">
        <f t="shared" si="0"/>
        <v>-16</v>
      </c>
      <c r="C11" s="16"/>
    </row>
    <row r="12" spans="1:6" ht="15.75">
      <c r="A12" s="16">
        <v>5</v>
      </c>
      <c r="B12" s="16">
        <f t="shared" si="0"/>
        <v>-23</v>
      </c>
      <c r="C12" s="16"/>
    </row>
    <row r="13" spans="1:6" ht="15.75">
      <c r="A13" s="16">
        <v>6</v>
      </c>
      <c r="B13" s="16">
        <f t="shared" si="0"/>
        <v>-32</v>
      </c>
      <c r="C13" s="16"/>
    </row>
    <row r="14" spans="1:6" ht="15.75">
      <c r="A14" s="16">
        <v>7</v>
      </c>
      <c r="B14" s="16">
        <f t="shared" si="0"/>
        <v>-43</v>
      </c>
      <c r="C14" s="16"/>
    </row>
    <row r="15" spans="1:6" ht="15.75">
      <c r="A15" s="16">
        <v>8</v>
      </c>
      <c r="B15" s="16">
        <f t="shared" si="0"/>
        <v>-56</v>
      </c>
      <c r="C15" s="16"/>
    </row>
    <row r="16" spans="1:6" ht="15.75">
      <c r="A16" s="16">
        <v>9</v>
      </c>
      <c r="B16" s="16">
        <f t="shared" si="0"/>
        <v>-71</v>
      </c>
      <c r="C16" s="16"/>
    </row>
    <row r="17" spans="1:3" ht="15.75">
      <c r="A17" s="16">
        <v>10</v>
      </c>
      <c r="B17" s="16">
        <f t="shared" si="0"/>
        <v>-88</v>
      </c>
      <c r="C17" s="16"/>
    </row>
    <row r="18" spans="1:3" ht="15.75">
      <c r="A18" s="16">
        <v>11</v>
      </c>
      <c r="B18" s="16">
        <f t="shared" si="0"/>
        <v>-107</v>
      </c>
      <c r="C18" s="16"/>
    </row>
    <row r="19" spans="1:3" ht="15.75">
      <c r="A19" s="16">
        <v>12</v>
      </c>
      <c r="B19" s="16">
        <f t="shared" si="0"/>
        <v>-128</v>
      </c>
      <c r="C19" s="16"/>
    </row>
    <row r="20" spans="1:3" ht="15.75">
      <c r="A20" s="16">
        <v>13</v>
      </c>
      <c r="B20" s="16">
        <f t="shared" si="0"/>
        <v>-151</v>
      </c>
      <c r="C20" s="16"/>
    </row>
    <row r="21" spans="1:3" ht="15.75">
      <c r="A21" s="16">
        <v>14</v>
      </c>
      <c r="B21" s="16">
        <f t="shared" si="0"/>
        <v>-176</v>
      </c>
      <c r="C21" s="16"/>
    </row>
    <row r="22" spans="1:3" ht="15.75">
      <c r="A22" s="16">
        <v>15</v>
      </c>
      <c r="B22" s="16">
        <f t="shared" si="0"/>
        <v>-203</v>
      </c>
      <c r="C22" s="16"/>
    </row>
    <row r="23" spans="1:3" ht="15.75">
      <c r="A23" s="16">
        <v>16</v>
      </c>
      <c r="B23" s="16">
        <f t="shared" si="0"/>
        <v>-232</v>
      </c>
    </row>
    <row r="24" spans="1:3" ht="15.75">
      <c r="A24" s="16">
        <v>17</v>
      </c>
      <c r="B24" s="16">
        <f t="shared" si="0"/>
        <v>-263</v>
      </c>
    </row>
    <row r="25" spans="1:3" ht="15.75">
      <c r="A25" s="16">
        <v>18</v>
      </c>
      <c r="B25" s="16">
        <f t="shared" si="0"/>
        <v>-296</v>
      </c>
    </row>
    <row r="26" spans="1:3" ht="15.75">
      <c r="A26" s="16">
        <v>19</v>
      </c>
      <c r="B26" s="16">
        <f t="shared" si="0"/>
        <v>-331</v>
      </c>
    </row>
    <row r="27" spans="1:3" ht="15.75">
      <c r="A27" s="16">
        <v>20</v>
      </c>
      <c r="B27" s="16">
        <f t="shared" si="0"/>
        <v>-368</v>
      </c>
    </row>
    <row r="28" spans="1:3" ht="15.75">
      <c r="A28" s="16">
        <v>21</v>
      </c>
      <c r="B28" s="16">
        <f t="shared" si="0"/>
        <v>-407</v>
      </c>
    </row>
    <row r="29" spans="1:3" ht="15.75">
      <c r="A29" s="16">
        <v>22</v>
      </c>
      <c r="B29" s="16">
        <f t="shared" si="0"/>
        <v>-448</v>
      </c>
    </row>
    <row r="30" spans="1:3" ht="15.75">
      <c r="A30" s="16">
        <v>23</v>
      </c>
      <c r="B30" s="16">
        <f t="shared" si="0"/>
        <v>-491</v>
      </c>
    </row>
    <row r="31" spans="1:3" ht="15.75">
      <c r="A31" s="16">
        <v>24</v>
      </c>
      <c r="B31" s="16">
        <f t="shared" si="0"/>
        <v>-536</v>
      </c>
    </row>
    <row r="32" spans="1:3" ht="15.75">
      <c r="A32" s="16">
        <v>25</v>
      </c>
      <c r="B32" s="16">
        <f t="shared" si="0"/>
        <v>-583</v>
      </c>
    </row>
    <row r="33" spans="1:2" ht="15.75">
      <c r="A33" s="16">
        <v>26</v>
      </c>
      <c r="B33" s="16">
        <f t="shared" si="0"/>
        <v>-632</v>
      </c>
    </row>
    <row r="34" spans="1:2" ht="15.75">
      <c r="A34" s="16">
        <v>27</v>
      </c>
      <c r="B34" s="16">
        <f t="shared" si="0"/>
        <v>-683</v>
      </c>
    </row>
    <row r="35" spans="1:2" ht="15.75">
      <c r="A35" s="16">
        <v>28</v>
      </c>
      <c r="B35" s="16">
        <f t="shared" si="0"/>
        <v>-736</v>
      </c>
    </row>
    <row r="36" spans="1:2" ht="15.75">
      <c r="A36" s="16">
        <v>29</v>
      </c>
      <c r="B36" s="16">
        <f t="shared" si="0"/>
        <v>-791</v>
      </c>
    </row>
    <row r="37" spans="1:2" ht="15.75">
      <c r="A37" s="16">
        <v>30</v>
      </c>
      <c r="B37" s="16">
        <f t="shared" si="0"/>
        <v>-848</v>
      </c>
    </row>
    <row r="38" spans="1:2" ht="15.75">
      <c r="A38" s="16">
        <v>31</v>
      </c>
      <c r="B38" s="16">
        <f t="shared" si="0"/>
        <v>-907</v>
      </c>
    </row>
    <row r="39" spans="1:2" ht="15.75">
      <c r="A39" s="16">
        <v>32</v>
      </c>
      <c r="B39" s="16">
        <f t="shared" si="0"/>
        <v>-968</v>
      </c>
    </row>
    <row r="40" spans="1:2" ht="15.75">
      <c r="A40" s="16">
        <v>33</v>
      </c>
      <c r="B40" s="16">
        <f t="shared" si="0"/>
        <v>-1031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workbookViewId="0">
      <selection activeCell="E22" sqref="E22"/>
    </sheetView>
  </sheetViews>
  <sheetFormatPr defaultColWidth="9.140625" defaultRowHeight="14.25"/>
  <cols>
    <col min="1" max="1" width="14.140625" style="6" customWidth="1"/>
    <col min="2" max="2" width="14" style="6" customWidth="1"/>
    <col min="3" max="3" width="16.42578125" style="6" customWidth="1"/>
    <col min="4" max="4" width="17.28515625" style="6" customWidth="1"/>
    <col min="5" max="5" width="9.140625" style="6"/>
    <col min="6" max="6" width="26.28515625" style="6" customWidth="1"/>
    <col min="7" max="16384" width="9.140625" style="6"/>
  </cols>
  <sheetData>
    <row r="2" spans="1:8" ht="18.75">
      <c r="A2" s="19" t="s">
        <v>57</v>
      </c>
      <c r="C2" s="19" t="s">
        <v>58</v>
      </c>
      <c r="E2" s="17"/>
    </row>
    <row r="3" spans="1:8" ht="18.75">
      <c r="A3" s="19"/>
      <c r="C3" s="19"/>
    </row>
    <row r="4" spans="1:8">
      <c r="A4" s="32" t="s">
        <v>35</v>
      </c>
      <c r="B4" s="32"/>
      <c r="C4" s="32"/>
      <c r="D4" s="32"/>
      <c r="E4" s="32"/>
      <c r="F4" s="32"/>
      <c r="G4" s="32"/>
      <c r="H4" s="32"/>
    </row>
    <row r="5" spans="1:8">
      <c r="A5" s="32"/>
      <c r="B5" s="32"/>
      <c r="C5" s="32"/>
      <c r="D5" s="32"/>
      <c r="E5" s="32"/>
      <c r="F5" s="32"/>
      <c r="G5" s="32"/>
      <c r="H5" s="32"/>
    </row>
    <row r="6" spans="1:8">
      <c r="A6" s="32"/>
      <c r="B6" s="32"/>
      <c r="C6" s="32"/>
      <c r="D6" s="32"/>
      <c r="E6" s="32"/>
      <c r="F6" s="32"/>
      <c r="G6" s="32"/>
      <c r="H6" s="32"/>
    </row>
    <row r="7" spans="1:8">
      <c r="A7" s="32"/>
      <c r="B7" s="32"/>
      <c r="C7" s="32"/>
      <c r="D7" s="32"/>
      <c r="E7" s="32"/>
      <c r="F7" s="32"/>
      <c r="G7" s="32"/>
      <c r="H7" s="32"/>
    </row>
    <row r="8" spans="1:8">
      <c r="A8" s="32"/>
      <c r="B8" s="32"/>
      <c r="C8" s="32"/>
      <c r="D8" s="32"/>
      <c r="E8" s="32"/>
      <c r="F8" s="32"/>
      <c r="G8" s="32"/>
      <c r="H8" s="32"/>
    </row>
    <row r="9" spans="1:8">
      <c r="A9" s="32"/>
      <c r="B9" s="32"/>
      <c r="C9" s="32"/>
      <c r="D9" s="32"/>
      <c r="E9" s="32"/>
      <c r="F9" s="32"/>
      <c r="G9" s="32"/>
      <c r="H9" s="32"/>
    </row>
    <row r="10" spans="1:8">
      <c r="A10" s="32"/>
      <c r="B10" s="32"/>
      <c r="C10" s="32"/>
      <c r="D10" s="32"/>
      <c r="E10" s="32"/>
      <c r="F10" s="32"/>
      <c r="G10" s="32"/>
      <c r="H10" s="32"/>
    </row>
    <row r="11" spans="1:8">
      <c r="A11" s="32"/>
      <c r="B11" s="32"/>
      <c r="C11" s="32"/>
      <c r="D11" s="32"/>
      <c r="E11" s="32"/>
      <c r="F11" s="32"/>
      <c r="G11" s="32"/>
      <c r="H11" s="32"/>
    </row>
    <row r="12" spans="1:8">
      <c r="A12" s="32"/>
      <c r="B12" s="32"/>
      <c r="C12" s="32"/>
      <c r="D12" s="32"/>
      <c r="E12" s="32"/>
      <c r="F12" s="32"/>
      <c r="G12" s="32"/>
      <c r="H12" s="32"/>
    </row>
    <row r="13" spans="1:8">
      <c r="A13" s="32"/>
      <c r="B13" s="32"/>
      <c r="C13" s="32"/>
      <c r="D13" s="32"/>
      <c r="E13" s="32"/>
      <c r="F13" s="32"/>
      <c r="G13" s="32"/>
      <c r="H13" s="32"/>
    </row>
    <row r="14" spans="1:8">
      <c r="A14" s="32"/>
      <c r="B14" s="32"/>
      <c r="C14" s="32"/>
      <c r="D14" s="32"/>
      <c r="E14" s="32"/>
      <c r="F14" s="32"/>
      <c r="G14" s="32"/>
      <c r="H14" s="32"/>
    </row>
    <row r="15" spans="1:8">
      <c r="A15" s="32"/>
      <c r="B15" s="32"/>
      <c r="C15" s="32"/>
      <c r="D15" s="32"/>
      <c r="E15" s="32"/>
      <c r="F15" s="32"/>
      <c r="G15" s="32"/>
      <c r="H15" s="32"/>
    </row>
    <row r="16" spans="1:8">
      <c r="A16" s="32"/>
      <c r="B16" s="32"/>
      <c r="C16" s="32"/>
      <c r="D16" s="32"/>
      <c r="E16" s="32"/>
      <c r="F16" s="32"/>
      <c r="G16" s="32"/>
      <c r="H16" s="32"/>
    </row>
    <row r="17" spans="1:8">
      <c r="A17" s="32"/>
      <c r="B17" s="32"/>
      <c r="C17" s="32"/>
      <c r="D17" s="32"/>
      <c r="E17" s="32"/>
      <c r="F17" s="32"/>
      <c r="G17" s="32"/>
      <c r="H17" s="32"/>
    </row>
    <row r="20" spans="1:8" ht="15">
      <c r="C20" s="7" t="s">
        <v>41</v>
      </c>
      <c r="D20" s="7" t="s">
        <v>42</v>
      </c>
      <c r="E20" s="8" t="s">
        <v>36</v>
      </c>
      <c r="F20" s="8" t="s">
        <v>37</v>
      </c>
    </row>
    <row r="21" spans="1:8">
      <c r="C21" s="14">
        <f ca="1">RANDBETWEEN(60,100)</f>
        <v>62</v>
      </c>
      <c r="D21" s="14">
        <f ca="1">RANDBETWEEN(150,190)</f>
        <v>173</v>
      </c>
      <c r="E21" s="13">
        <f ca="1">C21/POWER(D21/100,2)</f>
        <v>20.715693808680545</v>
      </c>
      <c r="F21" s="13" t="str">
        <f ca="1">IF(E21&gt;35,"2. st. Otyłości.",IF(E21&gt;30, "1. st. Otyłości",IF(E21&gt;25, "nadwaga",IF(E21&gt;18.6,"masa prawidłowa","niedobór masy"))))</f>
        <v>masa prawidłowa</v>
      </c>
    </row>
  </sheetData>
  <mergeCells count="1">
    <mergeCell ref="A4:H17"/>
  </mergeCells>
  <pageMargins left="0.7" right="0.7" top="0.75" bottom="0.75" header="0.3" footer="0.3"/>
  <pageSetup paperSize="9"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"/>
  <sheetViews>
    <sheetView workbookViewId="0">
      <selection activeCell="B6" sqref="B6"/>
    </sheetView>
  </sheetViews>
  <sheetFormatPr defaultRowHeight="15"/>
  <sheetData>
    <row r="3" spans="2:3" ht="26.25">
      <c r="B3" s="26" t="s">
        <v>59</v>
      </c>
    </row>
    <row r="5" spans="2:3">
      <c r="B5" s="28" t="s">
        <v>62</v>
      </c>
      <c r="C5" t="s">
        <v>63</v>
      </c>
    </row>
    <row r="6" spans="2:3">
      <c r="B6" s="28">
        <v>10</v>
      </c>
      <c r="C6" t="s">
        <v>61</v>
      </c>
    </row>
    <row r="7" spans="2:3">
      <c r="B7" s="28" t="s">
        <v>68</v>
      </c>
      <c r="C7" t="s">
        <v>69</v>
      </c>
    </row>
    <row r="8" spans="2:3">
      <c r="B8" s="28" t="s">
        <v>65</v>
      </c>
      <c r="C8" t="s">
        <v>66</v>
      </c>
    </row>
    <row r="9" spans="2:3">
      <c r="B9" s="28" t="s">
        <v>67</v>
      </c>
      <c r="C9" t="s">
        <v>64</v>
      </c>
    </row>
    <row r="12" spans="2:3">
      <c r="B12" s="28"/>
    </row>
    <row r="13" spans="2:3">
      <c r="B13" s="2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Zamówienie</vt:lpstr>
      <vt:lpstr>Telewizory</vt:lpstr>
      <vt:lpstr>Wykres</vt:lpstr>
      <vt:lpstr>BMI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2023-03-04T08:53:02Z</dcterms:modified>
</cp:coreProperties>
</file>