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2300" activeTab="4"/>
  </bookViews>
  <sheets>
    <sheet name="Zamówienie" sheetId="7" r:id="rId1"/>
    <sheet name="telefony" sheetId="3" r:id="rId2"/>
    <sheet name="Wykres" sheetId="6" r:id="rId3"/>
    <sheet name="BMI" sheetId="5" r:id="rId4"/>
    <sheet name="Arkusz2" sheetId="8" r:id="rId5"/>
  </sheets>
  <externalReferences>
    <externalReference r:id="rId6"/>
  </externalReferences>
  <definedNames>
    <definedName name="Baszta">'[1]Arkusz1 (2)'!$E$3:$S$3</definedName>
    <definedName name="Fryc">'[1]Arkusz1 (2)'!$E$5:$S$5,'[1]Arkusz1 (2)'!$B$5</definedName>
    <definedName name="Gajda">'[1]Arkusz1 (2)'!$E$6:$S$6,'[1]Arkusz1 (2)'!$B$6</definedName>
    <definedName name="Kot">'[1]Arkusz1 (2)'!$E$7:$S$7,'[1]Arkusz1 (2)'!$B$7</definedName>
    <definedName name="Kowalski">'[1]Arkusz1 (2)'!$E$8:$S$8,'[1]Arkusz1 (2)'!$B$8</definedName>
    <definedName name="Nowak">'[1]Arkusz1 (2)'!$E$9:$S$9,'[1]Arkusz1 (2)'!$B$9</definedName>
    <definedName name="NowakT">'[1]Arkusz1 (2)'!$E$10:$S$10,'[1]Arkusz1 (2)'!$B$10</definedName>
    <definedName name="religia">'[1]Arkusz1 (2)'!$E$3:$E$11</definedName>
    <definedName name="Rydz">'[1]Arkusz1 (2)'!$E$11:$S$11,'[1]Arkusz1 (2)'!$B$11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5" l="1"/>
  <c r="G12" i="5"/>
  <c r="G13" i="5"/>
  <c r="G14" i="5"/>
  <c r="G15" i="5"/>
  <c r="G10" i="5"/>
  <c r="E11" i="5"/>
  <c r="E12" i="5"/>
  <c r="E13" i="5"/>
  <c r="E14" i="5"/>
  <c r="E15" i="5"/>
  <c r="E10" i="5"/>
  <c r="F11" i="5"/>
  <c r="F12" i="5"/>
  <c r="F13" i="5"/>
  <c r="F14" i="5"/>
  <c r="F15" i="5"/>
  <c r="F10" i="5"/>
  <c r="A2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7" i="6"/>
  <c r="F25" i="3"/>
  <c r="F23" i="3"/>
  <c r="H8" i="3"/>
  <c r="H9" i="3"/>
  <c r="H10" i="3"/>
  <c r="H11" i="3"/>
  <c r="H12" i="3"/>
  <c r="H13" i="3"/>
  <c r="H14" i="3"/>
  <c r="H15" i="3"/>
  <c r="H16" i="3"/>
  <c r="H17" i="3"/>
  <c r="H18" i="3"/>
  <c r="H19" i="3"/>
  <c r="H7" i="3"/>
  <c r="G8" i="3"/>
  <c r="G9" i="3"/>
  <c r="G10" i="3"/>
  <c r="G11" i="3"/>
  <c r="G12" i="3"/>
  <c r="G13" i="3"/>
  <c r="G14" i="3"/>
  <c r="G15" i="3"/>
  <c r="G16" i="3"/>
  <c r="G17" i="3"/>
  <c r="G18" i="3"/>
  <c r="G19" i="3"/>
  <c r="G7" i="3"/>
  <c r="H24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9" i="7"/>
</calcChain>
</file>

<file path=xl/comments1.xml><?xml version="1.0" encoding="utf-8"?>
<comments xmlns="http://schemas.openxmlformats.org/spreadsheetml/2006/main">
  <authors>
    <author>Autor</author>
  </authors>
  <commentList>
    <comment ref="F8" authorId="0" shapeId="0">
      <text>
        <r>
          <rPr>
            <b/>
            <sz val="9"/>
            <color indexed="81"/>
            <rFont val="Tahoma"/>
            <family val="2"/>
            <charset val="238"/>
          </rPr>
          <t xml:space="preserve">Wypełnij kolumnę </t>
        </r>
        <r>
          <rPr>
            <b/>
            <i/>
            <sz val="9"/>
            <color indexed="81"/>
            <rFont val="Tahoma"/>
            <family val="2"/>
            <charset val="238"/>
          </rPr>
          <t>Zamawiać</t>
        </r>
        <r>
          <rPr>
            <b/>
            <sz val="9"/>
            <color indexed="81"/>
            <rFont val="Tahoma"/>
            <family val="2"/>
            <charset val="238"/>
          </rPr>
          <t xml:space="preserve"> słowami </t>
        </r>
        <r>
          <rPr>
            <b/>
            <sz val="9"/>
            <color indexed="16"/>
            <rFont val="Tahoma"/>
            <family val="2"/>
            <charset val="238"/>
          </rPr>
          <t>TAK</t>
        </r>
        <r>
          <rPr>
            <b/>
            <sz val="9"/>
            <color indexed="81"/>
            <rFont val="Tahoma"/>
            <family val="2"/>
            <charset val="238"/>
          </rPr>
          <t xml:space="preserve"> lub</t>
        </r>
        <r>
          <rPr>
            <b/>
            <sz val="9"/>
            <color indexed="16"/>
            <rFont val="Tahoma"/>
            <family val="2"/>
            <charset val="238"/>
          </rPr>
          <t xml:space="preserve"> NIE</t>
        </r>
        <r>
          <rPr>
            <b/>
            <sz val="9"/>
            <color indexed="81"/>
            <rFont val="Tahoma"/>
            <family val="2"/>
            <charset val="238"/>
          </rPr>
          <t>, w zależności od tego, czy aktualny stan artykułów w magazynie jest wystarczający w stosunku do potrzeb, czy też nie.</t>
        </r>
      </text>
    </comment>
    <comment ref="G8" authorId="0" shapeId="0">
      <text>
        <r>
          <rPr>
            <b/>
            <sz val="9"/>
            <color indexed="81"/>
            <rFont val="Tahoma"/>
            <family val="2"/>
            <charset val="238"/>
          </rPr>
          <t xml:space="preserve">Jeśli zamawiamy dany artykuł, to równocześnie uzupełniamy jego stan magazynowy </t>
        </r>
        <r>
          <rPr>
            <b/>
            <sz val="9"/>
            <color indexed="16"/>
            <rFont val="Tahoma"/>
            <family val="2"/>
            <charset val="238"/>
          </rPr>
          <t>do 100 sztuk</t>
        </r>
        <r>
          <rPr>
            <b/>
            <sz val="9"/>
            <color indexed="81"/>
            <rFont val="Tahoma"/>
            <family val="2"/>
            <charset val="238"/>
          </rPr>
          <t>, w przeciwnym przypadku wpisujemy</t>
        </r>
        <r>
          <rPr>
            <b/>
            <sz val="9"/>
            <color indexed="16"/>
            <rFont val="Tahoma"/>
            <family val="2"/>
            <charset val="238"/>
          </rPr>
          <t xml:space="preserve"> 0</t>
        </r>
        <r>
          <rPr>
            <sz val="8"/>
            <color indexed="81"/>
            <rFont val="Tahoma"/>
            <charset val="238"/>
          </rPr>
          <t xml:space="preserve">
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  <charset val="238"/>
          </rPr>
          <t>Oblicz ile pieniędzy potrzeba na wykonanie zaplanowanych zakupów dla poszczególnych artykułów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  <charset val="238"/>
          </rPr>
          <t>Kwota potrzebna na zrealizowanie zamówienia</t>
        </r>
      </text>
    </comment>
  </commentList>
</comments>
</file>

<file path=xl/sharedStrings.xml><?xml version="1.0" encoding="utf-8"?>
<sst xmlns="http://schemas.openxmlformats.org/spreadsheetml/2006/main" count="101" uniqueCount="79">
  <si>
    <t>Samsung</t>
  </si>
  <si>
    <t>Cena</t>
  </si>
  <si>
    <t>Ilość [szt]</t>
  </si>
  <si>
    <t>Model</t>
  </si>
  <si>
    <t>Firma</t>
  </si>
  <si>
    <t>LP</t>
  </si>
  <si>
    <t xml:space="preserve">ZADANIE 3 </t>
  </si>
  <si>
    <t xml:space="preserve">Stabelaryzuj i wykreśl funkcje dane wzorami: </t>
  </si>
  <si>
    <t>Zadanie 1</t>
  </si>
  <si>
    <t>Zadanie 2</t>
  </si>
  <si>
    <t>(3 pkt)</t>
  </si>
  <si>
    <t>(2pkt)</t>
  </si>
  <si>
    <t xml:space="preserve">Proszę uzupełnić odpowiednimi formułami zaznaczone na żółto pola </t>
  </si>
  <si>
    <r>
      <t xml:space="preserve">         f(x)= -x</t>
    </r>
    <r>
      <rPr>
        <b/>
        <vertAlign val="superscript"/>
        <sz val="18"/>
        <color theme="1"/>
        <rFont val="Calibri"/>
        <family val="2"/>
        <charset val="238"/>
        <scheme val="minor"/>
      </rPr>
      <t>3</t>
    </r>
    <r>
      <rPr>
        <b/>
        <sz val="18"/>
        <color theme="1"/>
        <rFont val="Calibri"/>
        <family val="2"/>
        <charset val="238"/>
        <scheme val="minor"/>
      </rPr>
      <t>+2x</t>
    </r>
    <r>
      <rPr>
        <b/>
        <vertAlign val="superscript"/>
        <sz val="18"/>
        <color theme="1"/>
        <rFont val="Calibri"/>
        <family val="2"/>
        <charset val="238"/>
        <scheme val="minor"/>
      </rPr>
      <t>2</t>
    </r>
    <r>
      <rPr>
        <b/>
        <sz val="18"/>
        <color theme="1"/>
        <rFont val="Calibri"/>
        <family val="2"/>
        <charset val="238"/>
        <scheme val="minor"/>
      </rPr>
      <t>-8</t>
    </r>
  </si>
  <si>
    <t>ZAMÓWIENIE</t>
  </si>
  <si>
    <t>POZYCJA</t>
  </si>
  <si>
    <t>Stan</t>
  </si>
  <si>
    <t>Potrzeby</t>
  </si>
  <si>
    <t>Zamawiać?</t>
  </si>
  <si>
    <t>Ile?</t>
  </si>
  <si>
    <t>Zaliczka</t>
  </si>
  <si>
    <t>Zaszyty</t>
  </si>
  <si>
    <t>Długopisy</t>
  </si>
  <si>
    <t>Gumki</t>
  </si>
  <si>
    <t>Pióra</t>
  </si>
  <si>
    <t>Flamastry</t>
  </si>
  <si>
    <t>Korektory</t>
  </si>
  <si>
    <t>Batoniki</t>
  </si>
  <si>
    <t>Segregatory</t>
  </si>
  <si>
    <t>Spinacze</t>
  </si>
  <si>
    <t>Bruliony</t>
  </si>
  <si>
    <t>Napoje</t>
  </si>
  <si>
    <r>
      <t>Wafelki</t>
    </r>
    <r>
      <rPr>
        <sz val="8"/>
        <rFont val="Arial"/>
        <family val="2"/>
        <charset val="238"/>
      </rPr>
      <t> </t>
    </r>
  </si>
  <si>
    <t>Maskotki</t>
  </si>
  <si>
    <t>Dyskietki</t>
  </si>
  <si>
    <t xml:space="preserve">Suma </t>
  </si>
  <si>
    <t>Zadanie 4</t>
  </si>
  <si>
    <t>na ocenę celującą</t>
  </si>
  <si>
    <t>Punktacja</t>
  </si>
  <si>
    <t>(5 pkt)</t>
  </si>
  <si>
    <t>bardzo dobry</t>
  </si>
  <si>
    <t>10-12</t>
  </si>
  <si>
    <t>celujący</t>
  </si>
  <si>
    <t>dopuszczający</t>
  </si>
  <si>
    <t>5-7</t>
  </si>
  <si>
    <t>dostateczny</t>
  </si>
  <si>
    <t>3-4</t>
  </si>
  <si>
    <t>8-9</t>
  </si>
  <si>
    <t>dobry</t>
  </si>
  <si>
    <t>Xiaomi</t>
  </si>
  <si>
    <t>Czy Xiaomi?</t>
  </si>
  <si>
    <t>Apple</t>
  </si>
  <si>
    <t>realme</t>
  </si>
  <si>
    <t>redmi 10c</t>
  </si>
  <si>
    <t>s21</t>
  </si>
  <si>
    <t>iphone 12</t>
  </si>
  <si>
    <t>Wyświetlacz</t>
  </si>
  <si>
    <t>Czy Xiaomi lub czy wyświetlacz 6,2?</t>
  </si>
  <si>
    <t>Ilość sprzedanych telefonów Samsung</t>
  </si>
  <si>
    <t>Ile jest wśród telefonów z wyświetlaczem 6,71</t>
  </si>
  <si>
    <t>Wykonaj obliczenia korzystając z zagnieżdżonej funkcji warunkowej oraz stosując odpowiednie formuły adresowania komórek</t>
  </si>
  <si>
    <t>Pracownik</t>
  </si>
  <si>
    <t>Roczna płaca zasadnicza pracownika</t>
  </si>
  <si>
    <t>Dział w firmie</t>
  </si>
  <si>
    <t>Staż pracy w latach</t>
  </si>
  <si>
    <t>Dodatek funkcyjny</t>
  </si>
  <si>
    <t>Dodatek stażowy</t>
  </si>
  <si>
    <t>Do wypłaty</t>
  </si>
  <si>
    <t>[1]</t>
  </si>
  <si>
    <t>marketing</t>
  </si>
  <si>
    <t>logistyka</t>
  </si>
  <si>
    <t>sprzedaż</t>
  </si>
  <si>
    <r>
      <t xml:space="preserve">[1] </t>
    </r>
    <r>
      <rPr>
        <i/>
        <sz val="10"/>
        <rFont val="Times New Roman"/>
        <family val="1"/>
        <charset val="238"/>
      </rPr>
      <t>marketing – 1/20 płacy zasadniczej, logistyka – 1/10 płacy zasadniczej, sprzedaż – 1/15 płacy zasadniczej</t>
    </r>
  </si>
  <si>
    <t xml:space="preserve">[2] </t>
  </si>
  <si>
    <r>
      <t xml:space="preserve">[2] </t>
    </r>
    <r>
      <rPr>
        <i/>
        <sz val="10"/>
        <rFont val="Times New Roman"/>
        <family val="1"/>
        <charset val="238"/>
      </rPr>
      <t>do 10 lat (staż pracy) – brak dodatku, od 11 do 15 – 1% (z płacy zasadniczej), powyżej 15 – 2,5%</t>
    </r>
  </si>
  <si>
    <t>[3]</t>
  </si>
  <si>
    <r>
      <t>[3]</t>
    </r>
    <r>
      <rPr>
        <i/>
        <sz val="10"/>
        <rFont val="Times New Roman"/>
        <family val="1"/>
        <charset val="238"/>
      </rPr>
      <t xml:space="preserve"> = płaca zasadnicza + [1] + [2] </t>
    </r>
  </si>
  <si>
    <t>f(x)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</si>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</sst>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#,##0\ &quot;zł&quot;;[Red]\-#,##0\ &quot;zł&quot;"/>
    <numFmt numFmtId="8" formatCode="#,##0.00\ &quot;zł&quot;;[Red]\-#,##0.00\ &quot;zł&quot;"/>
    <numFmt numFmtId="164" formatCode="#,##0\ &quot;zł&quot;"/>
    <numFmt numFmtId="165" formatCode="#,##0.00\ &quot;zł&quot;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zcionka tekstu podstawowego"/>
      <family val="2"/>
      <charset val="238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vertAlign val="superscript"/>
      <sz val="18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b/>
      <i/>
      <sz val="10"/>
      <name val="Arial CE"/>
      <charset val="238"/>
    </font>
    <font>
      <b/>
      <sz val="10"/>
      <name val="Arial CE"/>
      <charset val="238"/>
    </font>
    <font>
      <sz val="8"/>
      <name val="Arial"/>
      <family val="2"/>
      <charset val="238"/>
    </font>
    <font>
      <b/>
      <sz val="9"/>
      <color indexed="81"/>
      <name val="Tahoma"/>
      <family val="2"/>
      <charset val="238"/>
    </font>
    <font>
      <b/>
      <i/>
      <sz val="9"/>
      <color indexed="81"/>
      <name val="Tahoma"/>
      <family val="2"/>
      <charset val="238"/>
    </font>
    <font>
      <b/>
      <sz val="9"/>
      <color indexed="16"/>
      <name val="Tahoma"/>
      <family val="2"/>
      <charset val="238"/>
    </font>
    <font>
      <sz val="8"/>
      <color indexed="81"/>
      <name val="Tahoma"/>
      <charset val="238"/>
    </font>
    <font>
      <b/>
      <sz val="20"/>
      <color theme="1"/>
      <name val="Calibri"/>
      <family val="2"/>
      <charset val="238"/>
      <scheme val="minor"/>
    </font>
    <font>
      <b/>
      <i/>
      <sz val="10"/>
      <name val="Times New Roman"/>
      <family val="1"/>
      <charset val="238"/>
    </font>
    <font>
      <sz val="10"/>
      <name val="Times New Roman"/>
      <family val="1"/>
      <charset val="238"/>
    </font>
    <font>
      <i/>
      <sz val="10"/>
      <name val="Times New Roman"/>
      <family val="1"/>
      <charset val="238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3" fillId="0" borderId="0"/>
    <xf numFmtId="0" fontId="6" fillId="0" borderId="0"/>
  </cellStyleXfs>
  <cellXfs count="48">
    <xf numFmtId="0" fontId="0" fillId="0" borderId="0" xfId="0"/>
    <xf numFmtId="0" fontId="4" fillId="0" borderId="0" xfId="1"/>
    <xf numFmtId="0" fontId="4" fillId="0" borderId="2" xfId="1" applyBorder="1"/>
    <xf numFmtId="0" fontId="4" fillId="0" borderId="5" xfId="1" applyBorder="1"/>
    <xf numFmtId="0" fontId="5" fillId="2" borderId="4" xfId="1" applyFont="1" applyFill="1" applyBorder="1" applyAlignment="1">
      <alignment horizontal="center"/>
    </xf>
    <xf numFmtId="0" fontId="5" fillId="2" borderId="4" xfId="1" applyFont="1" applyFill="1" applyBorder="1" applyAlignment="1">
      <alignment horizontal="center" wrapText="1"/>
    </xf>
    <xf numFmtId="0" fontId="6" fillId="0" borderId="0" xfId="3"/>
    <xf numFmtId="0" fontId="7" fillId="3" borderId="0" xfId="1" applyFont="1" applyFill="1" applyAlignment="1">
      <alignment horizontal="right"/>
    </xf>
    <xf numFmtId="0" fontId="4" fillId="3" borderId="0" xfId="1" applyFill="1"/>
    <xf numFmtId="0" fontId="4" fillId="3" borderId="1" xfId="1" applyFill="1" applyBorder="1"/>
    <xf numFmtId="0" fontId="4" fillId="3" borderId="2" xfId="1" applyFill="1" applyBorder="1"/>
    <xf numFmtId="0" fontId="5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8" fillId="0" borderId="0" xfId="1" applyFont="1"/>
    <xf numFmtId="0" fontId="13" fillId="0" borderId="2" xfId="0" applyFont="1" applyBorder="1" applyAlignment="1">
      <alignment horizontal="center"/>
    </xf>
    <xf numFmtId="0" fontId="11" fillId="0" borderId="2" xfId="0" applyFont="1" applyBorder="1"/>
    <xf numFmtId="0" fontId="11" fillId="0" borderId="2" xfId="0" applyFont="1" applyBorder="1" applyAlignment="1">
      <alignment horizontal="right"/>
    </xf>
    <xf numFmtId="0" fontId="13" fillId="0" borderId="0" xfId="0" applyFont="1" applyAlignment="1">
      <alignment horizontal="center"/>
    </xf>
    <xf numFmtId="0" fontId="0" fillId="0" borderId="0" xfId="0" applyProtection="1">
      <protection locked="0"/>
    </xf>
    <xf numFmtId="0" fontId="0" fillId="3" borderId="2" xfId="0" applyFill="1" applyBorder="1" applyProtection="1">
      <protection locked="0"/>
    </xf>
    <xf numFmtId="0" fontId="19" fillId="0" borderId="0" xfId="0" applyFont="1"/>
    <xf numFmtId="0" fontId="0" fillId="0" borderId="0" xfId="0" applyNumberFormat="1"/>
    <xf numFmtId="49" fontId="0" fillId="0" borderId="0" xfId="0" applyNumberFormat="1" applyAlignment="1">
      <alignment horizontal="right"/>
    </xf>
    <xf numFmtId="0" fontId="2" fillId="0" borderId="5" xfId="1" applyFont="1" applyBorder="1" applyAlignment="1">
      <alignment horizontal="left" vertical="center"/>
    </xf>
    <xf numFmtId="0" fontId="2" fillId="0" borderId="2" xfId="1" applyFont="1" applyBorder="1" applyAlignment="1">
      <alignment horizontal="left" vertical="center"/>
    </xf>
    <xf numFmtId="0" fontId="20" fillId="0" borderId="0" xfId="0" applyFont="1"/>
    <xf numFmtId="0" fontId="21" fillId="5" borderId="2" xfId="0" applyFont="1" applyFill="1" applyBorder="1" applyAlignment="1">
      <alignment horizontal="center" vertical="top" wrapText="1"/>
    </xf>
    <xf numFmtId="0" fontId="21" fillId="6" borderId="10" xfId="0" applyFont="1" applyFill="1" applyBorder="1" applyAlignment="1">
      <alignment horizontal="center" vertical="top" wrapText="1"/>
    </xf>
    <xf numFmtId="6" fontId="21" fillId="6" borderId="10" xfId="0" applyNumberFormat="1" applyFont="1" applyFill="1" applyBorder="1" applyAlignment="1">
      <alignment horizontal="center" vertical="top" wrapText="1"/>
    </xf>
    <xf numFmtId="0" fontId="21" fillId="0" borderId="2" xfId="0" applyFont="1" applyBorder="1" applyAlignment="1">
      <alignment horizontal="center" vertical="top" wrapText="1"/>
    </xf>
    <xf numFmtId="6" fontId="21" fillId="0" borderId="2" xfId="0" applyNumberFormat="1" applyFont="1" applyBorder="1" applyAlignment="1">
      <alignment horizontal="center" vertical="top" wrapText="1"/>
    </xf>
    <xf numFmtId="0" fontId="21" fillId="6" borderId="2" xfId="0" applyFont="1" applyFill="1" applyBorder="1" applyAlignment="1">
      <alignment horizontal="center" vertical="top" wrapText="1"/>
    </xf>
    <xf numFmtId="6" fontId="21" fillId="6" borderId="2" xfId="0" applyNumberFormat="1" applyFont="1" applyFill="1" applyBorder="1" applyAlignment="1">
      <alignment horizontal="center" vertical="top" wrapText="1"/>
    </xf>
    <xf numFmtId="0" fontId="0" fillId="7" borderId="0" xfId="0" applyFill="1"/>
    <xf numFmtId="0" fontId="20" fillId="7" borderId="0" xfId="0" applyFont="1" applyFill="1"/>
    <xf numFmtId="0" fontId="22" fillId="7" borderId="0" xfId="0" applyFont="1" applyFill="1"/>
    <xf numFmtId="0" fontId="12" fillId="4" borderId="6" xfId="0" applyFont="1" applyFill="1" applyBorder="1" applyAlignment="1">
      <alignment horizontal="center" vertical="center"/>
    </xf>
    <xf numFmtId="0" fontId="12" fillId="0" borderId="3" xfId="0" applyFont="1" applyBorder="1" applyAlignment="1" applyProtection="1">
      <alignment horizontal="center"/>
      <protection locked="0"/>
    </xf>
    <xf numFmtId="0" fontId="12" fillId="0" borderId="7" xfId="0" applyFont="1" applyBorder="1" applyAlignment="1" applyProtection="1">
      <alignment horizontal="center"/>
      <protection locked="0"/>
    </xf>
    <xf numFmtId="0" fontId="21" fillId="5" borderId="8" xfId="0" applyFont="1" applyFill="1" applyBorder="1" applyAlignment="1">
      <alignment horizontal="center" vertical="center" wrapText="1"/>
    </xf>
    <xf numFmtId="0" fontId="21" fillId="5" borderId="9" xfId="0" applyFont="1" applyFill="1" applyBorder="1" applyAlignment="1">
      <alignment horizontal="center" vertical="center" wrapText="1"/>
    </xf>
    <xf numFmtId="0" fontId="21" fillId="5" borderId="2" xfId="0" applyFont="1" applyFill="1" applyBorder="1" applyAlignment="1">
      <alignment horizontal="center" vertical="center" wrapText="1"/>
    </xf>
    <xf numFmtId="0" fontId="1" fillId="3" borderId="2" xfId="1" applyFont="1" applyFill="1" applyBorder="1"/>
    <xf numFmtId="164" fontId="21" fillId="6" borderId="10" xfId="0" applyNumberFormat="1" applyFont="1" applyFill="1" applyBorder="1" applyAlignment="1">
      <alignment vertical="top" wrapText="1"/>
    </xf>
    <xf numFmtId="165" fontId="21" fillId="6" borderId="10" xfId="0" applyNumberFormat="1" applyFont="1" applyFill="1" applyBorder="1" applyAlignment="1">
      <alignment vertical="top" wrapText="1"/>
    </xf>
    <xf numFmtId="8" fontId="21" fillId="6" borderId="10" xfId="0" applyNumberFormat="1" applyFont="1" applyFill="1" applyBorder="1" applyAlignment="1">
      <alignment vertical="top" wrapText="1"/>
    </xf>
  </cellXfs>
  <cellStyles count="4">
    <cellStyle name="Normalny" xfId="0" builtinId="0"/>
    <cellStyle name="Normalny 2" xfId="1"/>
    <cellStyle name="Normalny 3" xfId="2"/>
    <cellStyle name="Normalny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Wykres!$B$6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Wykres!$A$7:$A$27</c:f>
              <c:numCache>
                <c:formatCode>General</c:formatCode>
                <c:ptCount val="21"/>
                <c:pt idx="0">
                  <c:v>1192</c:v>
                </c:pt>
                <c:pt idx="1">
                  <c:v>883</c:v>
                </c:pt>
                <c:pt idx="2">
                  <c:v>632</c:v>
                </c:pt>
                <c:pt idx="3">
                  <c:v>433</c:v>
                </c:pt>
                <c:pt idx="4">
                  <c:v>280</c:v>
                </c:pt>
                <c:pt idx="5">
                  <c:v>167</c:v>
                </c:pt>
                <c:pt idx="6">
                  <c:v>88</c:v>
                </c:pt>
                <c:pt idx="7">
                  <c:v>37</c:v>
                </c:pt>
                <c:pt idx="8">
                  <c:v>8</c:v>
                </c:pt>
                <c:pt idx="9">
                  <c:v>-5</c:v>
                </c:pt>
                <c:pt idx="10">
                  <c:v>-8</c:v>
                </c:pt>
                <c:pt idx="11">
                  <c:v>-7</c:v>
                </c:pt>
                <c:pt idx="12">
                  <c:v>-8</c:v>
                </c:pt>
                <c:pt idx="13">
                  <c:v>-17</c:v>
                </c:pt>
                <c:pt idx="14">
                  <c:v>-40</c:v>
                </c:pt>
                <c:pt idx="15">
                  <c:v>-83</c:v>
                </c:pt>
                <c:pt idx="16">
                  <c:v>-152</c:v>
                </c:pt>
                <c:pt idx="17">
                  <c:v>-253</c:v>
                </c:pt>
                <c:pt idx="18">
                  <c:v>-392</c:v>
                </c:pt>
                <c:pt idx="19">
                  <c:v>-575</c:v>
                </c:pt>
                <c:pt idx="20">
                  <c:v>-808</c:v>
                </c:pt>
              </c:numCache>
            </c:numRef>
          </c:xVal>
          <c:yVal>
            <c:numRef>
              <c:f>Wykres!$B$7:$B$27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4E-467D-8AB1-7DC671799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668000"/>
        <c:axId val="1673654688"/>
      </c:scatterChart>
      <c:valAx>
        <c:axId val="167366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3654688"/>
        <c:crosses val="autoZero"/>
        <c:crossBetween val="midCat"/>
      </c:valAx>
      <c:valAx>
        <c:axId val="167365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366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12</xdr:col>
      <xdr:colOff>304800</xdr:colOff>
      <xdr:row>18</xdr:row>
      <xdr:rowOff>190500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!system\OneDrive\!slow7\Excel%20w%20zadaniach\funkcje%20logiczne%20jezeli\arkusz%20uczn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usz1"/>
      <sheetName val="Arkusz1 (2)"/>
      <sheetName val="Arkusz2"/>
      <sheetName val="Arkusz3"/>
      <sheetName val="Arkusz4"/>
    </sheetNames>
    <sheetDataSet>
      <sheetData sheetId="0" refreshError="1"/>
      <sheetData sheetId="1">
        <row r="3">
          <cell r="E3">
            <v>2</v>
          </cell>
          <cell r="F3">
            <v>5</v>
          </cell>
          <cell r="G3">
            <v>1</v>
          </cell>
          <cell r="H3">
            <v>3</v>
          </cell>
          <cell r="I3">
            <v>3</v>
          </cell>
          <cell r="J3">
            <v>2</v>
          </cell>
          <cell r="K3">
            <v>5</v>
          </cell>
          <cell r="L3">
            <v>6</v>
          </cell>
          <cell r="M3">
            <v>5</v>
          </cell>
          <cell r="N3">
            <v>6</v>
          </cell>
          <cell r="O3">
            <v>3</v>
          </cell>
          <cell r="P3">
            <v>1</v>
          </cell>
          <cell r="Q3">
            <v>2</v>
          </cell>
          <cell r="R3">
            <v>2</v>
          </cell>
          <cell r="S3">
            <v>1</v>
          </cell>
        </row>
        <row r="4">
          <cell r="E4">
            <v>3</v>
          </cell>
        </row>
        <row r="5">
          <cell r="B5" t="str">
            <v>Fryc</v>
          </cell>
          <cell r="E5">
            <v>6</v>
          </cell>
          <cell r="F5">
            <v>1</v>
          </cell>
          <cell r="G5">
            <v>6</v>
          </cell>
          <cell r="H5">
            <v>5</v>
          </cell>
          <cell r="I5">
            <v>4</v>
          </cell>
          <cell r="J5">
            <v>6</v>
          </cell>
          <cell r="K5">
            <v>2</v>
          </cell>
          <cell r="L5">
            <v>2</v>
          </cell>
          <cell r="M5">
            <v>1</v>
          </cell>
          <cell r="N5">
            <v>4</v>
          </cell>
          <cell r="O5">
            <v>1</v>
          </cell>
          <cell r="P5">
            <v>6</v>
          </cell>
          <cell r="Q5">
            <v>4</v>
          </cell>
          <cell r="R5">
            <v>6</v>
          </cell>
          <cell r="S5">
            <v>3</v>
          </cell>
        </row>
        <row r="6">
          <cell r="B6" t="str">
            <v>Gajda</v>
          </cell>
          <cell r="E6">
            <v>4</v>
          </cell>
          <cell r="F6">
            <v>2</v>
          </cell>
          <cell r="G6">
            <v>3</v>
          </cell>
          <cell r="H6">
            <v>6</v>
          </cell>
          <cell r="I6">
            <v>6</v>
          </cell>
          <cell r="J6">
            <v>1</v>
          </cell>
          <cell r="K6">
            <v>1</v>
          </cell>
          <cell r="L6">
            <v>2</v>
          </cell>
          <cell r="M6">
            <v>4</v>
          </cell>
          <cell r="N6">
            <v>5</v>
          </cell>
          <cell r="O6">
            <v>3</v>
          </cell>
          <cell r="P6">
            <v>5</v>
          </cell>
          <cell r="Q6">
            <v>2</v>
          </cell>
          <cell r="R6">
            <v>3</v>
          </cell>
          <cell r="S6">
            <v>4</v>
          </cell>
        </row>
        <row r="7">
          <cell r="B7" t="str">
            <v>Kot</v>
          </cell>
          <cell r="E7">
            <v>5</v>
          </cell>
          <cell r="F7">
            <v>5</v>
          </cell>
          <cell r="G7">
            <v>1</v>
          </cell>
          <cell r="H7">
            <v>5</v>
          </cell>
          <cell r="I7">
            <v>3</v>
          </cell>
          <cell r="J7">
            <v>5</v>
          </cell>
          <cell r="K7">
            <v>4</v>
          </cell>
          <cell r="L7">
            <v>1</v>
          </cell>
          <cell r="M7">
            <v>3</v>
          </cell>
          <cell r="N7">
            <v>6</v>
          </cell>
          <cell r="O7">
            <v>4</v>
          </cell>
          <cell r="P7">
            <v>5</v>
          </cell>
          <cell r="Q7">
            <v>4</v>
          </cell>
          <cell r="R7">
            <v>5</v>
          </cell>
          <cell r="S7">
            <v>1</v>
          </cell>
        </row>
        <row r="8">
          <cell r="B8" t="str">
            <v>Kowalski</v>
          </cell>
          <cell r="E8">
            <v>1</v>
          </cell>
          <cell r="F8">
            <v>2</v>
          </cell>
          <cell r="G8">
            <v>4</v>
          </cell>
          <cell r="H8">
            <v>6</v>
          </cell>
          <cell r="I8">
            <v>2</v>
          </cell>
          <cell r="J8">
            <v>6</v>
          </cell>
          <cell r="K8">
            <v>3</v>
          </cell>
          <cell r="L8">
            <v>3</v>
          </cell>
          <cell r="M8">
            <v>2</v>
          </cell>
          <cell r="N8">
            <v>6</v>
          </cell>
          <cell r="O8">
            <v>6</v>
          </cell>
          <cell r="P8">
            <v>1</v>
          </cell>
          <cell r="Q8">
            <v>5</v>
          </cell>
          <cell r="R8">
            <v>3</v>
          </cell>
          <cell r="S8">
            <v>5</v>
          </cell>
        </row>
        <row r="9">
          <cell r="B9" t="str">
            <v>Nowak</v>
          </cell>
          <cell r="E9">
            <v>3</v>
          </cell>
          <cell r="F9">
            <v>6</v>
          </cell>
          <cell r="G9">
            <v>4</v>
          </cell>
          <cell r="H9">
            <v>2</v>
          </cell>
          <cell r="I9">
            <v>4</v>
          </cell>
          <cell r="J9">
            <v>5</v>
          </cell>
          <cell r="K9">
            <v>5</v>
          </cell>
          <cell r="L9">
            <v>4</v>
          </cell>
          <cell r="M9">
            <v>4</v>
          </cell>
          <cell r="N9">
            <v>4</v>
          </cell>
          <cell r="O9">
            <v>3</v>
          </cell>
          <cell r="P9">
            <v>6</v>
          </cell>
          <cell r="Q9">
            <v>6</v>
          </cell>
          <cell r="R9">
            <v>2</v>
          </cell>
          <cell r="S9">
            <v>3</v>
          </cell>
        </row>
        <row r="10">
          <cell r="B10" t="str">
            <v>Nowak</v>
          </cell>
          <cell r="E10">
            <v>1</v>
          </cell>
          <cell r="F10">
            <v>6</v>
          </cell>
          <cell r="G10">
            <v>5</v>
          </cell>
          <cell r="H10">
            <v>6</v>
          </cell>
          <cell r="I10">
            <v>6</v>
          </cell>
          <cell r="J10">
            <v>2</v>
          </cell>
          <cell r="K10">
            <v>5</v>
          </cell>
          <cell r="L10">
            <v>2</v>
          </cell>
          <cell r="M10">
            <v>5</v>
          </cell>
          <cell r="N10">
            <v>6</v>
          </cell>
          <cell r="O10">
            <v>4</v>
          </cell>
          <cell r="P10">
            <v>5</v>
          </cell>
          <cell r="Q10">
            <v>2</v>
          </cell>
          <cell r="R10">
            <v>5</v>
          </cell>
          <cell r="S10">
            <v>4</v>
          </cell>
        </row>
        <row r="11">
          <cell r="B11" t="str">
            <v>Rydz</v>
          </cell>
          <cell r="E11">
            <v>2</v>
          </cell>
          <cell r="F11">
            <v>6</v>
          </cell>
          <cell r="G11">
            <v>2</v>
          </cell>
          <cell r="H11">
            <v>2</v>
          </cell>
          <cell r="I11">
            <v>6</v>
          </cell>
          <cell r="J11">
            <v>5</v>
          </cell>
          <cell r="K11">
            <v>1</v>
          </cell>
          <cell r="L11">
            <v>5</v>
          </cell>
          <cell r="M11">
            <v>1</v>
          </cell>
          <cell r="N11">
            <v>1</v>
          </cell>
          <cell r="O11">
            <v>5</v>
          </cell>
          <cell r="P11">
            <v>4</v>
          </cell>
          <cell r="Q11">
            <v>4</v>
          </cell>
          <cell r="R11">
            <v>4</v>
          </cell>
          <cell r="S11">
            <v>4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4"/>
  <sheetViews>
    <sheetView workbookViewId="0">
      <selection activeCell="I24" sqref="I24"/>
    </sheetView>
  </sheetViews>
  <sheetFormatPr defaultRowHeight="15"/>
  <cols>
    <col min="6" max="6" width="11.7109375" customWidth="1"/>
    <col min="7" max="7" width="10.5703125" customWidth="1"/>
    <col min="8" max="8" width="10.7109375" customWidth="1"/>
  </cols>
  <sheetData>
    <row r="1" spans="1:9" ht="18.75">
      <c r="A1" s="15" t="s">
        <v>8</v>
      </c>
      <c r="B1" s="15"/>
      <c r="C1" s="15" t="s">
        <v>10</v>
      </c>
      <c r="D1" s="15"/>
      <c r="E1" s="15"/>
      <c r="F1" s="15"/>
      <c r="G1" s="15"/>
    </row>
    <row r="2" spans="1:9" ht="18.75">
      <c r="A2" s="15"/>
      <c r="B2" s="15"/>
      <c r="C2" s="15"/>
      <c r="D2" s="15"/>
      <c r="E2" s="15"/>
      <c r="F2" s="15"/>
      <c r="G2" s="15"/>
    </row>
    <row r="3" spans="1:9" ht="18.75">
      <c r="A3" s="15" t="s">
        <v>12</v>
      </c>
      <c r="B3" s="15"/>
      <c r="C3" s="15"/>
      <c r="D3" s="15"/>
      <c r="E3" s="15"/>
      <c r="F3" s="15"/>
      <c r="G3" s="15"/>
    </row>
    <row r="7" spans="1:9">
      <c r="B7" s="38" t="s">
        <v>14</v>
      </c>
      <c r="C7" s="38"/>
      <c r="D7" s="38"/>
      <c r="E7" s="38"/>
      <c r="F7" s="38"/>
      <c r="G7" s="38"/>
      <c r="H7" s="38"/>
    </row>
    <row r="8" spans="1:9">
      <c r="B8" s="16" t="s">
        <v>15</v>
      </c>
      <c r="C8" s="16" t="s">
        <v>1</v>
      </c>
      <c r="D8" s="16" t="s">
        <v>16</v>
      </c>
      <c r="E8" s="16" t="s">
        <v>17</v>
      </c>
      <c r="F8" s="16" t="s">
        <v>18</v>
      </c>
      <c r="G8" s="16" t="s">
        <v>19</v>
      </c>
      <c r="H8" s="16" t="s">
        <v>20</v>
      </c>
    </row>
    <row r="9" spans="1:9">
      <c r="B9" s="17" t="s">
        <v>21</v>
      </c>
      <c r="C9" s="18">
        <v>1.25</v>
      </c>
      <c r="D9" s="18">
        <v>4</v>
      </c>
      <c r="E9" s="18">
        <v>7</v>
      </c>
      <c r="F9" s="21" t="b">
        <f>IF(D9&lt;E9,TRUE,FALSE)</f>
        <v>1</v>
      </c>
      <c r="G9" s="21">
        <f>IF(F9,E9-D9,0)</f>
        <v>3</v>
      </c>
      <c r="H9" s="21">
        <f>G9*C9</f>
        <v>3.75</v>
      </c>
    </row>
    <row r="10" spans="1:9">
      <c r="A10" s="19"/>
      <c r="B10" s="17" t="s">
        <v>22</v>
      </c>
      <c r="C10" s="18">
        <v>4</v>
      </c>
      <c r="D10" s="18">
        <v>45</v>
      </c>
      <c r="E10" s="18">
        <v>40</v>
      </c>
      <c r="F10" s="21" t="b">
        <f t="shared" ref="F10:F22" si="0">IF(D10&lt;E10,TRUE,FALSE)</f>
        <v>0</v>
      </c>
      <c r="G10" s="21">
        <f t="shared" ref="G10:G22" si="1">IF(F10,E10-D10,0)</f>
        <v>0</v>
      </c>
      <c r="H10" s="21">
        <f t="shared" ref="H10:H22" si="2">G10*C10</f>
        <v>0</v>
      </c>
      <c r="I10" s="19"/>
    </row>
    <row r="11" spans="1:9">
      <c r="B11" s="17" t="s">
        <v>23</v>
      </c>
      <c r="C11" s="18">
        <v>1.66</v>
      </c>
      <c r="D11" s="18">
        <v>23</v>
      </c>
      <c r="E11" s="18">
        <v>30</v>
      </c>
      <c r="F11" s="21" t="b">
        <f t="shared" si="0"/>
        <v>1</v>
      </c>
      <c r="G11" s="21">
        <f t="shared" si="1"/>
        <v>7</v>
      </c>
      <c r="H11" s="21">
        <f t="shared" si="2"/>
        <v>11.62</v>
      </c>
    </row>
    <row r="12" spans="1:9">
      <c r="B12" s="17" t="s">
        <v>24</v>
      </c>
      <c r="C12" s="18">
        <v>7</v>
      </c>
      <c r="D12" s="18">
        <v>4</v>
      </c>
      <c r="E12" s="18">
        <v>10</v>
      </c>
      <c r="F12" s="21" t="b">
        <f t="shared" si="0"/>
        <v>1</v>
      </c>
      <c r="G12" s="21">
        <f t="shared" si="1"/>
        <v>6</v>
      </c>
      <c r="H12" s="21">
        <f t="shared" si="2"/>
        <v>42</v>
      </c>
    </row>
    <row r="13" spans="1:9">
      <c r="B13" s="17" t="s">
        <v>25</v>
      </c>
      <c r="C13" s="18">
        <v>3.99</v>
      </c>
      <c r="D13" s="18">
        <v>12</v>
      </c>
      <c r="E13" s="18">
        <v>20</v>
      </c>
      <c r="F13" s="21" t="b">
        <f t="shared" si="0"/>
        <v>1</v>
      </c>
      <c r="G13" s="21">
        <f t="shared" si="1"/>
        <v>8</v>
      </c>
      <c r="H13" s="21">
        <f t="shared" si="2"/>
        <v>31.92</v>
      </c>
    </row>
    <row r="14" spans="1:9">
      <c r="B14" s="17" t="s">
        <v>26</v>
      </c>
      <c r="C14" s="18">
        <v>2.88</v>
      </c>
      <c r="D14" s="18">
        <v>8</v>
      </c>
      <c r="E14" s="18">
        <v>5</v>
      </c>
      <c r="F14" s="21" t="b">
        <f t="shared" si="0"/>
        <v>0</v>
      </c>
      <c r="G14" s="21">
        <f t="shared" si="1"/>
        <v>0</v>
      </c>
      <c r="H14" s="21">
        <f t="shared" si="2"/>
        <v>0</v>
      </c>
    </row>
    <row r="15" spans="1:9">
      <c r="B15" s="17" t="s">
        <v>27</v>
      </c>
      <c r="C15" s="18">
        <v>2.88</v>
      </c>
      <c r="D15" s="18">
        <v>56</v>
      </c>
      <c r="E15" s="18">
        <v>50</v>
      </c>
      <c r="F15" s="21" t="b">
        <f t="shared" si="0"/>
        <v>0</v>
      </c>
      <c r="G15" s="21">
        <f t="shared" si="1"/>
        <v>0</v>
      </c>
      <c r="H15" s="21">
        <f t="shared" si="2"/>
        <v>0</v>
      </c>
    </row>
    <row r="16" spans="1:9">
      <c r="B16" s="17" t="s">
        <v>28</v>
      </c>
      <c r="C16" s="18">
        <v>12</v>
      </c>
      <c r="D16" s="18">
        <v>3</v>
      </c>
      <c r="E16" s="18">
        <v>5</v>
      </c>
      <c r="F16" s="21" t="b">
        <f t="shared" si="0"/>
        <v>1</v>
      </c>
      <c r="G16" s="21">
        <f t="shared" si="1"/>
        <v>2</v>
      </c>
      <c r="H16" s="21">
        <f t="shared" si="2"/>
        <v>24</v>
      </c>
    </row>
    <row r="17" spans="2:18">
      <c r="B17" s="17" t="s">
        <v>29</v>
      </c>
      <c r="C17" s="18">
        <v>0.33</v>
      </c>
      <c r="D17" s="18">
        <v>6</v>
      </c>
      <c r="E17" s="18">
        <v>4</v>
      </c>
      <c r="F17" s="21" t="b">
        <f t="shared" si="0"/>
        <v>0</v>
      </c>
      <c r="G17" s="21">
        <f t="shared" si="1"/>
        <v>0</v>
      </c>
      <c r="H17" s="21">
        <f t="shared" si="2"/>
        <v>0</v>
      </c>
      <c r="L17" s="1"/>
      <c r="M17" s="1"/>
      <c r="N17" s="1"/>
      <c r="O17" s="1"/>
      <c r="P17" s="1"/>
      <c r="Q17" s="1"/>
      <c r="R17" s="1"/>
    </row>
    <row r="18" spans="2:18">
      <c r="B18" s="17" t="s">
        <v>30</v>
      </c>
      <c r="C18" s="18">
        <v>6.89</v>
      </c>
      <c r="D18" s="18">
        <v>8</v>
      </c>
      <c r="E18" s="18">
        <v>10</v>
      </c>
      <c r="F18" s="21" t="b">
        <f t="shared" si="0"/>
        <v>1</v>
      </c>
      <c r="G18" s="21">
        <f t="shared" si="1"/>
        <v>2</v>
      </c>
      <c r="H18" s="21">
        <f t="shared" si="2"/>
        <v>13.78</v>
      </c>
    </row>
    <row r="19" spans="2:18">
      <c r="B19" s="17" t="s">
        <v>31</v>
      </c>
      <c r="C19" s="18">
        <v>0.85</v>
      </c>
      <c r="D19" s="18">
        <v>90</v>
      </c>
      <c r="E19" s="18">
        <v>100</v>
      </c>
      <c r="F19" s="21" t="b">
        <f t="shared" si="0"/>
        <v>1</v>
      </c>
      <c r="G19" s="21">
        <f t="shared" si="1"/>
        <v>10</v>
      </c>
      <c r="H19" s="21">
        <f t="shared" si="2"/>
        <v>8.5</v>
      </c>
    </row>
    <row r="20" spans="2:18">
      <c r="B20" s="17" t="s">
        <v>32</v>
      </c>
      <c r="C20" s="18">
        <v>3.45</v>
      </c>
      <c r="D20" s="18">
        <v>33</v>
      </c>
      <c r="E20" s="18">
        <v>20</v>
      </c>
      <c r="F20" s="21" t="b">
        <f t="shared" si="0"/>
        <v>0</v>
      </c>
      <c r="G20" s="21">
        <f t="shared" si="1"/>
        <v>0</v>
      </c>
      <c r="H20" s="21">
        <f t="shared" si="2"/>
        <v>0</v>
      </c>
    </row>
    <row r="21" spans="2:18">
      <c r="B21" s="17" t="s">
        <v>33</v>
      </c>
      <c r="C21" s="18">
        <v>9.5</v>
      </c>
      <c r="D21" s="18">
        <v>10</v>
      </c>
      <c r="E21" s="18">
        <v>10</v>
      </c>
      <c r="F21" s="21" t="b">
        <f t="shared" si="0"/>
        <v>0</v>
      </c>
      <c r="G21" s="21">
        <f t="shared" si="1"/>
        <v>0</v>
      </c>
      <c r="H21" s="21">
        <f t="shared" si="2"/>
        <v>0</v>
      </c>
    </row>
    <row r="22" spans="2:18">
      <c r="B22" s="17" t="s">
        <v>34</v>
      </c>
      <c r="C22" s="18">
        <v>6</v>
      </c>
      <c r="D22" s="18">
        <v>40</v>
      </c>
      <c r="E22" s="18">
        <v>50</v>
      </c>
      <c r="F22" s="21" t="b">
        <f t="shared" si="0"/>
        <v>1</v>
      </c>
      <c r="G22" s="21">
        <f t="shared" si="1"/>
        <v>10</v>
      </c>
      <c r="H22" s="21">
        <f t="shared" si="2"/>
        <v>60</v>
      </c>
    </row>
    <row r="23" spans="2:18">
      <c r="F23" s="20"/>
      <c r="G23" s="20"/>
      <c r="H23" s="20"/>
    </row>
    <row r="24" spans="2:18">
      <c r="F24" s="39" t="s">
        <v>35</v>
      </c>
      <c r="G24" s="40"/>
      <c r="H24" s="21">
        <f>SUM(H9:H22)</f>
        <v>195.57</v>
      </c>
    </row>
  </sheetData>
  <mergeCells count="2">
    <mergeCell ref="B7:H7"/>
    <mergeCell ref="F24:G24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workbookViewId="0">
      <selection activeCell="E22" sqref="E22"/>
    </sheetView>
  </sheetViews>
  <sheetFormatPr defaultColWidth="9.140625" defaultRowHeight="15"/>
  <cols>
    <col min="1" max="1" width="9.140625" style="1"/>
    <col min="2" max="2" width="16.140625" style="1" customWidth="1"/>
    <col min="3" max="3" width="15.28515625" style="1" customWidth="1"/>
    <col min="4" max="4" width="12.7109375" style="1" customWidth="1"/>
    <col min="5" max="5" width="9.140625" style="1"/>
    <col min="6" max="6" width="10.5703125" style="1" customWidth="1"/>
    <col min="7" max="7" width="11" style="1" customWidth="1"/>
    <col min="8" max="8" width="22.28515625" style="1" customWidth="1"/>
    <col min="9" max="16384" width="9.140625" style="1"/>
  </cols>
  <sheetData>
    <row r="2" spans="1:8" s="15" customFormat="1" ht="18.75">
      <c r="A2" s="15" t="s">
        <v>9</v>
      </c>
      <c r="C2" s="15" t="s">
        <v>39</v>
      </c>
    </row>
    <row r="3" spans="1:8" s="15" customFormat="1" ht="18.75"/>
    <row r="4" spans="1:8" s="15" customFormat="1" ht="18.75">
      <c r="A4" s="15" t="s">
        <v>12</v>
      </c>
    </row>
    <row r="6" spans="1:8" ht="15.75" thickBot="1">
      <c r="A6" s="4" t="s">
        <v>5</v>
      </c>
      <c r="B6" s="4" t="s">
        <v>4</v>
      </c>
      <c r="C6" s="4" t="s">
        <v>3</v>
      </c>
      <c r="D6" s="5" t="s">
        <v>56</v>
      </c>
      <c r="E6" s="4" t="s">
        <v>2</v>
      </c>
      <c r="F6" s="4" t="s">
        <v>1</v>
      </c>
      <c r="G6" s="4" t="s">
        <v>50</v>
      </c>
      <c r="H6" s="4" t="s">
        <v>57</v>
      </c>
    </row>
    <row r="7" spans="1:8">
      <c r="A7" s="3">
        <v>1</v>
      </c>
      <c r="B7" s="2" t="s">
        <v>49</v>
      </c>
      <c r="C7" s="25" t="s">
        <v>53</v>
      </c>
      <c r="D7" s="25">
        <v>6.71</v>
      </c>
      <c r="E7" s="2">
        <v>2</v>
      </c>
      <c r="F7" s="2">
        <v>749</v>
      </c>
      <c r="G7" s="10" t="b">
        <f>IF(B7="Xiaomi",TRUE,FALSE)</f>
        <v>1</v>
      </c>
      <c r="H7" s="44" t="b">
        <f>IF(AND(G7,D7=6.2),TRUE,FALSE)</f>
        <v>0</v>
      </c>
    </row>
    <row r="8" spans="1:8">
      <c r="A8" s="2">
        <v>2</v>
      </c>
      <c r="B8" s="2" t="s">
        <v>0</v>
      </c>
      <c r="C8" s="26" t="s">
        <v>54</v>
      </c>
      <c r="D8" s="26">
        <v>6.2</v>
      </c>
      <c r="E8" s="2">
        <v>1</v>
      </c>
      <c r="F8" s="2">
        <v>2549</v>
      </c>
      <c r="G8" s="10" t="b">
        <f t="shared" ref="G8:G19" si="0">IF(B8="Xiaomi",TRUE,FALSE)</f>
        <v>0</v>
      </c>
      <c r="H8" s="44" t="b">
        <f t="shared" ref="H8:H19" si="1">IF(AND(G8,D8=6.2),TRUE,FALSE)</f>
        <v>0</v>
      </c>
    </row>
    <row r="9" spans="1:8">
      <c r="A9" s="2">
        <v>3</v>
      </c>
      <c r="B9" s="2" t="s">
        <v>49</v>
      </c>
      <c r="C9" s="25" t="s">
        <v>53</v>
      </c>
      <c r="D9" s="25">
        <v>6.71</v>
      </c>
      <c r="E9" s="2">
        <v>4</v>
      </c>
      <c r="F9" s="2">
        <v>749</v>
      </c>
      <c r="G9" s="10" t="b">
        <f t="shared" si="0"/>
        <v>1</v>
      </c>
      <c r="H9" s="44" t="b">
        <f t="shared" si="1"/>
        <v>0</v>
      </c>
    </row>
    <row r="10" spans="1:8">
      <c r="A10" s="2">
        <v>4</v>
      </c>
      <c r="B10" s="2" t="s">
        <v>51</v>
      </c>
      <c r="C10" s="26" t="s">
        <v>55</v>
      </c>
      <c r="D10" s="26">
        <v>6.1</v>
      </c>
      <c r="E10" s="2">
        <v>1</v>
      </c>
      <c r="F10" s="2">
        <v>3649</v>
      </c>
      <c r="G10" s="10" t="b">
        <f t="shared" si="0"/>
        <v>0</v>
      </c>
      <c r="H10" s="44" t="b">
        <f t="shared" si="1"/>
        <v>0</v>
      </c>
    </row>
    <row r="11" spans="1:8">
      <c r="A11" s="2">
        <v>5</v>
      </c>
      <c r="B11" s="2" t="s">
        <v>0</v>
      </c>
      <c r="C11" s="26" t="s">
        <v>54</v>
      </c>
      <c r="D11" s="26">
        <v>6.2</v>
      </c>
      <c r="E11" s="2">
        <v>1</v>
      </c>
      <c r="F11" s="2">
        <v>2549</v>
      </c>
      <c r="G11" s="10" t="b">
        <f t="shared" si="0"/>
        <v>0</v>
      </c>
      <c r="H11" s="44" t="b">
        <f t="shared" si="1"/>
        <v>0</v>
      </c>
    </row>
    <row r="12" spans="1:8">
      <c r="A12" s="2">
        <v>6</v>
      </c>
      <c r="B12" s="2" t="s">
        <v>51</v>
      </c>
      <c r="C12" s="26" t="s">
        <v>55</v>
      </c>
      <c r="D12" s="26">
        <v>6.1</v>
      </c>
      <c r="E12" s="2">
        <v>5</v>
      </c>
      <c r="F12" s="2">
        <v>3649</v>
      </c>
      <c r="G12" s="10" t="b">
        <f t="shared" si="0"/>
        <v>0</v>
      </c>
      <c r="H12" s="44" t="b">
        <f t="shared" si="1"/>
        <v>0</v>
      </c>
    </row>
    <row r="13" spans="1:8">
      <c r="A13" s="2">
        <v>7</v>
      </c>
      <c r="B13" s="2" t="s">
        <v>49</v>
      </c>
      <c r="C13" s="25" t="s">
        <v>53</v>
      </c>
      <c r="D13" s="25">
        <v>6.71</v>
      </c>
      <c r="E13" s="2">
        <v>2</v>
      </c>
      <c r="F13" s="2">
        <v>749</v>
      </c>
      <c r="G13" s="10" t="b">
        <f t="shared" si="0"/>
        <v>1</v>
      </c>
      <c r="H13" s="44" t="b">
        <f t="shared" si="1"/>
        <v>0</v>
      </c>
    </row>
    <row r="14" spans="1:8">
      <c r="A14" s="2">
        <v>8</v>
      </c>
      <c r="B14" s="2" t="s">
        <v>51</v>
      </c>
      <c r="C14" s="26" t="s">
        <v>55</v>
      </c>
      <c r="D14" s="26">
        <v>6.1</v>
      </c>
      <c r="E14" s="2">
        <v>5</v>
      </c>
      <c r="F14" s="2">
        <v>3649</v>
      </c>
      <c r="G14" s="10" t="b">
        <f t="shared" si="0"/>
        <v>0</v>
      </c>
      <c r="H14" s="44" t="b">
        <f t="shared" si="1"/>
        <v>0</v>
      </c>
    </row>
    <row r="15" spans="1:8">
      <c r="A15" s="2">
        <v>9</v>
      </c>
      <c r="B15" s="2" t="s">
        <v>52</v>
      </c>
      <c r="C15" s="25">
        <v>8</v>
      </c>
      <c r="D15" s="25">
        <v>6.4</v>
      </c>
      <c r="E15" s="2">
        <v>1</v>
      </c>
      <c r="F15" s="2">
        <v>1300</v>
      </c>
      <c r="G15" s="10" t="b">
        <f t="shared" si="0"/>
        <v>0</v>
      </c>
      <c r="H15" s="44" t="b">
        <f t="shared" si="1"/>
        <v>0</v>
      </c>
    </row>
    <row r="16" spans="1:8">
      <c r="A16" s="2">
        <v>10</v>
      </c>
      <c r="B16" s="2" t="s">
        <v>52</v>
      </c>
      <c r="C16" s="25">
        <v>8</v>
      </c>
      <c r="D16" s="25">
        <v>6.4</v>
      </c>
      <c r="E16" s="2">
        <v>1</v>
      </c>
      <c r="F16" s="2">
        <v>1300</v>
      </c>
      <c r="G16" s="10" t="b">
        <f t="shared" si="0"/>
        <v>0</v>
      </c>
      <c r="H16" s="44" t="b">
        <f t="shared" si="1"/>
        <v>0</v>
      </c>
    </row>
    <row r="17" spans="1:8">
      <c r="A17" s="2">
        <v>11</v>
      </c>
      <c r="B17" s="2" t="s">
        <v>0</v>
      </c>
      <c r="C17" s="26" t="s">
        <v>54</v>
      </c>
      <c r="D17" s="26">
        <v>6.2</v>
      </c>
      <c r="E17" s="2">
        <v>2</v>
      </c>
      <c r="F17" s="2">
        <v>2549</v>
      </c>
      <c r="G17" s="10" t="b">
        <f t="shared" si="0"/>
        <v>0</v>
      </c>
      <c r="H17" s="44" t="b">
        <f t="shared" si="1"/>
        <v>0</v>
      </c>
    </row>
    <row r="18" spans="1:8">
      <c r="A18" s="2">
        <v>12</v>
      </c>
      <c r="B18" s="2" t="s">
        <v>49</v>
      </c>
      <c r="C18" s="25" t="s">
        <v>53</v>
      </c>
      <c r="D18" s="25">
        <v>6.71</v>
      </c>
      <c r="E18" s="2">
        <v>3</v>
      </c>
      <c r="F18" s="2">
        <v>749</v>
      </c>
      <c r="G18" s="10" t="b">
        <f t="shared" si="0"/>
        <v>1</v>
      </c>
      <c r="H18" s="44" t="b">
        <f t="shared" si="1"/>
        <v>0</v>
      </c>
    </row>
    <row r="19" spans="1:8">
      <c r="A19" s="2">
        <v>13</v>
      </c>
      <c r="B19" s="2" t="s">
        <v>51</v>
      </c>
      <c r="C19" s="26" t="s">
        <v>55</v>
      </c>
      <c r="D19" s="26">
        <v>6.1</v>
      </c>
      <c r="E19" s="2">
        <v>5</v>
      </c>
      <c r="F19" s="2">
        <v>3649</v>
      </c>
      <c r="G19" s="10" t="b">
        <f t="shared" si="0"/>
        <v>0</v>
      </c>
      <c r="H19" s="44" t="b">
        <f t="shared" si="1"/>
        <v>0</v>
      </c>
    </row>
    <row r="22" spans="1:8" ht="15.75" thickBot="1"/>
    <row r="23" spans="1:8" ht="16.5" thickBot="1">
      <c r="C23" s="8"/>
      <c r="D23" s="8"/>
      <c r="E23" s="7" t="s">
        <v>58</v>
      </c>
      <c r="F23" s="9">
        <f>SUMIFS(E7:E19,B7:B19,"Samsung")</f>
        <v>4</v>
      </c>
    </row>
    <row r="24" spans="1:8" ht="15.75" thickBot="1"/>
    <row r="25" spans="1:8" ht="16.5" thickBot="1">
      <c r="C25" s="8"/>
      <c r="D25" s="8"/>
      <c r="E25" s="7" t="s">
        <v>59</v>
      </c>
      <c r="F25" s="9">
        <f>COUNTIFS(D7:D19,6.71)</f>
        <v>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7"/>
  <sheetViews>
    <sheetView workbookViewId="0">
      <selection activeCell="A16" sqref="A16"/>
    </sheetView>
  </sheetViews>
  <sheetFormatPr defaultRowHeight="15"/>
  <sheetData>
    <row r="2" spans="1:6" ht="14.45" customHeight="1">
      <c r="A2" s="13" t="s">
        <v>6</v>
      </c>
      <c r="B2" s="11"/>
      <c r="C2" s="11"/>
      <c r="D2" s="13" t="s">
        <v>11</v>
      </c>
      <c r="E2" s="11"/>
    </row>
    <row r="3" spans="1:6" ht="14.45" customHeight="1">
      <c r="A3" s="13"/>
      <c r="B3" s="11"/>
      <c r="C3" s="11"/>
      <c r="D3" s="11"/>
      <c r="E3" s="11"/>
    </row>
    <row r="4" spans="1:6" ht="14.45" customHeight="1">
      <c r="A4" s="12" t="s">
        <v>7</v>
      </c>
    </row>
    <row r="5" spans="1:6" ht="27.6" customHeight="1">
      <c r="B5" s="14" t="s">
        <v>13</v>
      </c>
    </row>
    <row r="6" spans="1:6">
      <c r="A6" t="s">
        <v>77</v>
      </c>
      <c r="B6" t="s">
        <v>78</v>
      </c>
    </row>
    <row r="7" spans="1:6" ht="14.45" customHeight="1">
      <c r="A7" s="12">
        <f>-POWER(B7,3)+2*B7^2-8</f>
        <v>1192</v>
      </c>
      <c r="B7" s="12">
        <v>-10</v>
      </c>
      <c r="C7" s="12"/>
      <c r="D7" s="12"/>
      <c r="E7" s="12"/>
      <c r="F7" s="12"/>
    </row>
    <row r="8" spans="1:6" ht="15.75">
      <c r="A8" s="12">
        <f t="shared" ref="A8:A26" si="0">-POWER(B8,3)+2*B8^2-8</f>
        <v>883</v>
      </c>
      <c r="B8" s="12">
        <v>-9</v>
      </c>
    </row>
    <row r="9" spans="1:6" ht="15.75">
      <c r="A9" s="12">
        <f t="shared" si="0"/>
        <v>632</v>
      </c>
      <c r="B9" s="12">
        <v>-8</v>
      </c>
    </row>
    <row r="10" spans="1:6" ht="14.45" customHeight="1">
      <c r="A10" s="12">
        <f t="shared" si="0"/>
        <v>433</v>
      </c>
      <c r="B10" s="12">
        <v>-7</v>
      </c>
    </row>
    <row r="11" spans="1:6" ht="15.75">
      <c r="A11" s="12">
        <f t="shared" si="0"/>
        <v>280</v>
      </c>
      <c r="B11" s="12">
        <v>-6</v>
      </c>
    </row>
    <row r="12" spans="1:6" ht="15.75">
      <c r="A12" s="12">
        <f t="shared" si="0"/>
        <v>167</v>
      </c>
      <c r="B12" s="12">
        <v>-5</v>
      </c>
    </row>
    <row r="13" spans="1:6" ht="15.75">
      <c r="A13" s="12">
        <f t="shared" si="0"/>
        <v>88</v>
      </c>
      <c r="B13" s="12">
        <v>-4</v>
      </c>
    </row>
    <row r="14" spans="1:6" ht="15.75">
      <c r="A14" s="12">
        <f t="shared" si="0"/>
        <v>37</v>
      </c>
      <c r="B14" s="12">
        <v>-3</v>
      </c>
    </row>
    <row r="15" spans="1:6" ht="15.75">
      <c r="A15" s="12">
        <f t="shared" si="0"/>
        <v>8</v>
      </c>
      <c r="B15" s="12">
        <v>-2</v>
      </c>
    </row>
    <row r="16" spans="1:6" ht="15.75">
      <c r="A16" s="12">
        <f t="shared" si="0"/>
        <v>-5</v>
      </c>
      <c r="B16" s="12">
        <v>-1</v>
      </c>
    </row>
    <row r="17" spans="1:2" ht="15.75">
      <c r="A17" s="12">
        <f t="shared" si="0"/>
        <v>-8</v>
      </c>
      <c r="B17" s="12">
        <v>0</v>
      </c>
    </row>
    <row r="18" spans="1:2" ht="15.75">
      <c r="A18" s="12">
        <f t="shared" si="0"/>
        <v>-7</v>
      </c>
      <c r="B18" s="12">
        <v>1</v>
      </c>
    </row>
    <row r="19" spans="1:2" ht="15.75">
      <c r="A19" s="12">
        <f t="shared" si="0"/>
        <v>-8</v>
      </c>
      <c r="B19" s="12">
        <v>2</v>
      </c>
    </row>
    <row r="20" spans="1:2" ht="15.75">
      <c r="A20" s="12">
        <f t="shared" si="0"/>
        <v>-17</v>
      </c>
      <c r="B20" s="12">
        <v>3</v>
      </c>
    </row>
    <row r="21" spans="1:2" ht="15.75">
      <c r="A21" s="12">
        <f t="shared" si="0"/>
        <v>-40</v>
      </c>
      <c r="B21" s="12">
        <v>4</v>
      </c>
    </row>
    <row r="22" spans="1:2" ht="15.75">
      <c r="A22" s="12">
        <f t="shared" si="0"/>
        <v>-83</v>
      </c>
      <c r="B22" s="12">
        <v>5</v>
      </c>
    </row>
    <row r="23" spans="1:2" ht="15.75">
      <c r="A23" s="12">
        <f t="shared" si="0"/>
        <v>-152</v>
      </c>
      <c r="B23" s="12">
        <v>6</v>
      </c>
    </row>
    <row r="24" spans="1:2" ht="15.75">
      <c r="A24" s="12">
        <f t="shared" si="0"/>
        <v>-253</v>
      </c>
      <c r="B24" s="12">
        <v>7</v>
      </c>
    </row>
    <row r="25" spans="1:2" ht="15.75">
      <c r="A25" s="12">
        <f t="shared" si="0"/>
        <v>-392</v>
      </c>
      <c r="B25" s="12">
        <v>8</v>
      </c>
    </row>
    <row r="26" spans="1:2" ht="15.75">
      <c r="A26" s="12">
        <f t="shared" si="0"/>
        <v>-575</v>
      </c>
      <c r="B26" s="12">
        <v>9</v>
      </c>
    </row>
    <row r="27" spans="1:2" ht="15.75">
      <c r="A27" s="12">
        <f>-POWER(B27,3)+2*B27^2-8</f>
        <v>-808</v>
      </c>
      <c r="B27" s="12">
        <v>10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4"/>
  <sheetViews>
    <sheetView workbookViewId="0">
      <selection activeCell="H17" sqref="H17"/>
    </sheetView>
  </sheetViews>
  <sheetFormatPr defaultColWidth="9.140625" defaultRowHeight="14.25"/>
  <cols>
    <col min="1" max="1" width="14.140625" style="6" customWidth="1"/>
    <col min="2" max="2" width="14" style="6" customWidth="1"/>
    <col min="3" max="3" width="16.42578125" style="6" customWidth="1"/>
    <col min="4" max="4" width="17.28515625" style="6" customWidth="1"/>
    <col min="5" max="5" width="26.28515625" style="6" customWidth="1"/>
    <col min="6" max="6" width="9.140625" style="6"/>
    <col min="7" max="7" width="21.140625" style="6" customWidth="1"/>
    <col min="8" max="16384" width="9.140625" style="6"/>
  </cols>
  <sheetData>
    <row r="2" spans="1:10" ht="18.75">
      <c r="A2" s="15" t="s">
        <v>36</v>
      </c>
      <c r="C2" s="15" t="s">
        <v>37</v>
      </c>
    </row>
    <row r="3" spans="1:10" ht="18.75">
      <c r="A3" s="15"/>
      <c r="C3" s="15"/>
    </row>
    <row r="4" spans="1:10" ht="13.9" customHeight="1">
      <c r="A4" s="27" t="s">
        <v>60</v>
      </c>
      <c r="B4"/>
      <c r="C4"/>
      <c r="D4"/>
      <c r="E4"/>
      <c r="F4"/>
      <c r="G4"/>
      <c r="H4"/>
      <c r="I4"/>
      <c r="J4"/>
    </row>
    <row r="5" spans="1:10" ht="15">
      <c r="A5"/>
      <c r="B5"/>
      <c r="C5"/>
      <c r="D5"/>
      <c r="E5"/>
      <c r="F5"/>
      <c r="G5"/>
      <c r="H5"/>
      <c r="I5"/>
      <c r="J5"/>
    </row>
    <row r="6" spans="1:10" ht="25.5">
      <c r="A6" s="43" t="s">
        <v>61</v>
      </c>
      <c r="B6" s="43" t="s">
        <v>62</v>
      </c>
      <c r="C6" s="43" t="s">
        <v>63</v>
      </c>
      <c r="D6" s="43" t="s">
        <v>64</v>
      </c>
      <c r="E6" s="28" t="s">
        <v>65</v>
      </c>
      <c r="F6" s="28" t="s">
        <v>66</v>
      </c>
      <c r="G6" s="28" t="s">
        <v>67</v>
      </c>
      <c r="H6"/>
      <c r="I6"/>
      <c r="J6"/>
    </row>
    <row r="7" spans="1:10" ht="15">
      <c r="A7" s="43"/>
      <c r="B7" s="43"/>
      <c r="C7" s="43"/>
      <c r="D7" s="43"/>
      <c r="E7" s="41" t="s">
        <v>68</v>
      </c>
      <c r="F7" s="41" t="s">
        <v>73</v>
      </c>
      <c r="G7" s="41" t="s">
        <v>75</v>
      </c>
      <c r="H7"/>
      <c r="I7"/>
      <c r="J7"/>
    </row>
    <row r="8" spans="1:10" ht="15">
      <c r="A8" s="43"/>
      <c r="B8" s="43"/>
      <c r="C8" s="43"/>
      <c r="D8" s="43"/>
      <c r="E8" s="42"/>
      <c r="F8" s="42"/>
      <c r="G8" s="42"/>
      <c r="H8"/>
      <c r="I8"/>
      <c r="J8"/>
    </row>
    <row r="9" spans="1:10" ht="1.1499999999999999" customHeight="1" thickBot="1">
      <c r="A9" s="41"/>
      <c r="B9" s="41"/>
      <c r="C9" s="41"/>
      <c r="D9" s="41"/>
      <c r="E9" s="42"/>
      <c r="F9" s="42"/>
      <c r="G9" s="42"/>
      <c r="H9"/>
      <c r="I9"/>
      <c r="J9"/>
    </row>
    <row r="10" spans="1:10" ht="16.5" thickTop="1" thickBot="1">
      <c r="A10" s="29">
        <v>1</v>
      </c>
      <c r="B10" s="30">
        <v>39000</v>
      </c>
      <c r="C10" s="29" t="s">
        <v>69</v>
      </c>
      <c r="D10" s="29">
        <v>15</v>
      </c>
      <c r="E10" s="46">
        <f>IF(C10="marketing",B10*1/20,IF(C10="logistyka",B10*1/10,IF(C10="sprzedaż",B10*1/15,0)))</f>
        <v>1950</v>
      </c>
      <c r="F10" s="45">
        <f>IF(D10&gt;15,B10*2.5%,IF(D10&gt;10,B10*1%,B10*0%))</f>
        <v>390</v>
      </c>
      <c r="G10" s="47">
        <f>B10+E10+F10</f>
        <v>41340</v>
      </c>
      <c r="H10"/>
      <c r="I10"/>
      <c r="J10"/>
    </row>
    <row r="11" spans="1:10" ht="16.5" thickTop="1" thickBot="1">
      <c r="A11" s="31">
        <v>2</v>
      </c>
      <c r="B11" s="32">
        <v>67500</v>
      </c>
      <c r="C11" s="31" t="s">
        <v>70</v>
      </c>
      <c r="D11" s="31">
        <v>3</v>
      </c>
      <c r="E11" s="46">
        <f t="shared" ref="E11:E15" si="0">IF(C11="marketing",B11*1/20,IF(C11="logistyka",B11*1/10,IF(C11="sprzedaż",B11*1/15,0)))</f>
        <v>6750</v>
      </c>
      <c r="F11" s="45">
        <f t="shared" ref="F11:F15" si="1">IF(D11&gt;15,B11*2.5%,IF(D11&gt;10,B11*1%,B11*0%))</f>
        <v>0</v>
      </c>
      <c r="G11" s="47">
        <f t="shared" ref="G11:G15" si="2">B11+E11+F11</f>
        <v>74250</v>
      </c>
      <c r="H11"/>
      <c r="I11"/>
      <c r="J11"/>
    </row>
    <row r="12" spans="1:10" ht="16.5" thickTop="1" thickBot="1">
      <c r="A12" s="33">
        <v>3</v>
      </c>
      <c r="B12" s="34">
        <v>88500</v>
      </c>
      <c r="C12" s="33" t="s">
        <v>69</v>
      </c>
      <c r="D12" s="33">
        <v>13</v>
      </c>
      <c r="E12" s="46">
        <f t="shared" si="0"/>
        <v>4425</v>
      </c>
      <c r="F12" s="45">
        <f t="shared" si="1"/>
        <v>885</v>
      </c>
      <c r="G12" s="47">
        <f t="shared" si="2"/>
        <v>93810</v>
      </c>
      <c r="H12"/>
      <c r="I12"/>
      <c r="J12"/>
    </row>
    <row r="13" spans="1:10" ht="16.5" thickTop="1" thickBot="1">
      <c r="A13" s="31">
        <v>4</v>
      </c>
      <c r="B13" s="32">
        <v>98000</v>
      </c>
      <c r="C13" s="31" t="s">
        <v>70</v>
      </c>
      <c r="D13" s="31">
        <v>26</v>
      </c>
      <c r="E13" s="46">
        <f t="shared" si="0"/>
        <v>9800</v>
      </c>
      <c r="F13" s="45">
        <f t="shared" si="1"/>
        <v>2450</v>
      </c>
      <c r="G13" s="47">
        <f t="shared" si="2"/>
        <v>110250</v>
      </c>
      <c r="H13"/>
      <c r="I13"/>
      <c r="J13"/>
    </row>
    <row r="14" spans="1:10" ht="16.5" thickTop="1" thickBot="1">
      <c r="A14" s="33">
        <v>5</v>
      </c>
      <c r="B14" s="34">
        <v>112200</v>
      </c>
      <c r="C14" s="33" t="s">
        <v>70</v>
      </c>
      <c r="D14" s="33">
        <v>13</v>
      </c>
      <c r="E14" s="46">
        <f t="shared" si="0"/>
        <v>11220</v>
      </c>
      <c r="F14" s="45">
        <f t="shared" si="1"/>
        <v>1122</v>
      </c>
      <c r="G14" s="47">
        <f t="shared" si="2"/>
        <v>124542</v>
      </c>
      <c r="H14"/>
      <c r="I14"/>
      <c r="J14"/>
    </row>
    <row r="15" spans="1:10" ht="15.75" thickTop="1">
      <c r="A15" s="31">
        <v>6</v>
      </c>
      <c r="B15" s="32">
        <v>425000</v>
      </c>
      <c r="C15" s="31" t="s">
        <v>71</v>
      </c>
      <c r="D15" s="31">
        <v>18</v>
      </c>
      <c r="E15" s="46">
        <f t="shared" si="0"/>
        <v>28333.333333333332</v>
      </c>
      <c r="F15" s="45">
        <f t="shared" si="1"/>
        <v>10625</v>
      </c>
      <c r="G15" s="47">
        <f t="shared" si="2"/>
        <v>463958.33333333331</v>
      </c>
      <c r="H15"/>
      <c r="I15"/>
      <c r="J15"/>
    </row>
    <row r="16" spans="1:10" ht="15">
      <c r="A16"/>
      <c r="B16"/>
      <c r="C16"/>
      <c r="D16"/>
      <c r="E16"/>
      <c r="F16"/>
      <c r="G16"/>
      <c r="H16"/>
      <c r="I16"/>
      <c r="J16"/>
    </row>
    <row r="17" spans="1:10" ht="15">
      <c r="A17"/>
      <c r="B17"/>
      <c r="C17"/>
      <c r="D17"/>
      <c r="E17"/>
      <c r="F17"/>
      <c r="G17"/>
      <c r="H17"/>
      <c r="I17"/>
      <c r="J17"/>
    </row>
    <row r="18" spans="1:10" ht="15">
      <c r="A18" s="36"/>
      <c r="B18" s="35"/>
      <c r="C18" s="35"/>
      <c r="D18" s="35"/>
      <c r="E18" s="35"/>
      <c r="F18" s="35"/>
      <c r="G18" s="35"/>
      <c r="H18" s="35"/>
      <c r="I18" s="35"/>
      <c r="J18" s="35"/>
    </row>
    <row r="19" spans="1:10" ht="15">
      <c r="A19" s="36" t="s">
        <v>72</v>
      </c>
      <c r="B19" s="35"/>
      <c r="C19" s="35"/>
      <c r="D19" s="35"/>
      <c r="E19" s="35"/>
      <c r="F19" s="35"/>
      <c r="G19" s="35"/>
      <c r="H19" s="35"/>
      <c r="I19" s="35"/>
      <c r="J19" s="35"/>
    </row>
    <row r="20" spans="1:10" ht="15">
      <c r="A20" s="37"/>
      <c r="B20" s="35"/>
      <c r="C20" s="35"/>
      <c r="D20" s="35"/>
      <c r="E20" s="35"/>
      <c r="F20" s="35"/>
      <c r="G20" s="35"/>
      <c r="H20" s="35"/>
      <c r="I20" s="35"/>
      <c r="J20" s="35"/>
    </row>
    <row r="21" spans="1:10" ht="15">
      <c r="A21" s="36" t="s">
        <v>74</v>
      </c>
      <c r="B21" s="35"/>
      <c r="C21" s="35"/>
      <c r="D21" s="35"/>
      <c r="E21" s="35"/>
      <c r="F21" s="35"/>
      <c r="G21" s="35"/>
      <c r="H21" s="35"/>
      <c r="I21" s="35"/>
      <c r="J21" s="35"/>
    </row>
    <row r="22" spans="1:10" ht="15">
      <c r="A22" s="37"/>
      <c r="B22" s="35"/>
      <c r="C22" s="35"/>
      <c r="D22" s="35"/>
      <c r="E22" s="35"/>
      <c r="F22" s="35"/>
      <c r="G22" s="35"/>
      <c r="H22" s="35"/>
      <c r="I22" s="35"/>
      <c r="J22" s="35"/>
    </row>
    <row r="23" spans="1:10" ht="15">
      <c r="A23" s="36" t="s">
        <v>76</v>
      </c>
      <c r="B23" s="35"/>
      <c r="C23" s="35"/>
      <c r="D23" s="35"/>
      <c r="E23" s="35"/>
      <c r="F23" s="35"/>
      <c r="G23" s="35"/>
      <c r="H23" s="35"/>
      <c r="I23" s="35"/>
      <c r="J23" s="35"/>
    </row>
    <row r="24" spans="1:10" ht="15">
      <c r="A24" s="35"/>
      <c r="B24" s="35"/>
      <c r="C24" s="35"/>
      <c r="D24" s="35"/>
      <c r="E24" s="35"/>
      <c r="F24" s="35"/>
      <c r="G24" s="35"/>
      <c r="H24" s="35"/>
      <c r="I24" s="35"/>
      <c r="J24" s="35"/>
    </row>
  </sheetData>
  <mergeCells count="7">
    <mergeCell ref="G7:G9"/>
    <mergeCell ref="A6:A9"/>
    <mergeCell ref="B6:B9"/>
    <mergeCell ref="C6:C9"/>
    <mergeCell ref="D6:D9"/>
    <mergeCell ref="E7:E9"/>
    <mergeCell ref="F7:F9"/>
  </mergeCells>
  <pageMargins left="0.7" right="0.7" top="0.75" bottom="0.75" header="0.3" footer="0.3"/>
  <pageSetup paperSize="9" orientation="portrait" horizont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3"/>
  <sheetViews>
    <sheetView tabSelected="1" workbookViewId="0">
      <selection activeCell="J6" sqref="J6"/>
    </sheetView>
  </sheetViews>
  <sheetFormatPr defaultRowHeight="15"/>
  <sheetData>
    <row r="3" spans="2:3" ht="26.25">
      <c r="B3" s="22" t="s">
        <v>38</v>
      </c>
    </row>
    <row r="5" spans="2:3">
      <c r="B5" s="24" t="s">
        <v>41</v>
      </c>
      <c r="C5" t="s">
        <v>42</v>
      </c>
    </row>
    <row r="6" spans="2:3">
      <c r="B6" s="24">
        <v>10</v>
      </c>
      <c r="C6" t="s">
        <v>40</v>
      </c>
    </row>
    <row r="7" spans="2:3">
      <c r="B7" s="24" t="s">
        <v>47</v>
      </c>
      <c r="C7" t="s">
        <v>48</v>
      </c>
    </row>
    <row r="8" spans="2:3">
      <c r="B8" s="24" t="s">
        <v>44</v>
      </c>
      <c r="C8" t="s">
        <v>45</v>
      </c>
    </row>
    <row r="9" spans="2:3">
      <c r="B9" s="24" t="s">
        <v>46</v>
      </c>
      <c r="C9" t="s">
        <v>43</v>
      </c>
    </row>
    <row r="12" spans="2:3">
      <c r="B12" s="24"/>
    </row>
    <row r="13" spans="2:3">
      <c r="B13" s="2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Zamówienie</vt:lpstr>
      <vt:lpstr>telefony</vt:lpstr>
      <vt:lpstr>Wykres</vt:lpstr>
      <vt:lpstr>BMI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2023-03-04T09:07:44Z</dcterms:modified>
</cp:coreProperties>
</file>