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imbook 14 R5\Downloads\"/>
    </mc:Choice>
  </mc:AlternateContent>
  <xr:revisionPtr revIDLastSave="0" documentId="13_ncr:1_{E310922B-A167-4D90-AD3E-3C1D5CA9A7D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3" r:id="rId1"/>
    <sheet name="GAUSS-SEIDEL" sheetId="2" r:id="rId2"/>
    <sheet name="JACOBI" sheetId="1" r:id="rId3"/>
  </sheets>
  <calcPr calcId="191029"/>
</workbook>
</file>

<file path=xl/calcChain.xml><?xml version="1.0" encoding="utf-8"?>
<calcChain xmlns="http://schemas.openxmlformats.org/spreadsheetml/2006/main">
  <c r="C37" i="1" l="1"/>
  <c r="C36" i="1"/>
  <c r="C35" i="1"/>
  <c r="C34" i="1"/>
  <c r="C32" i="1"/>
  <c r="D8" i="1"/>
  <c r="D9" i="1"/>
  <c r="D7" i="1"/>
  <c r="C17" i="2"/>
  <c r="D8" i="2"/>
  <c r="D7" i="2"/>
  <c r="I6" i="2"/>
  <c r="H6" i="2"/>
  <c r="G6" i="2"/>
  <c r="F6" i="2"/>
  <c r="N6" i="2" s="1"/>
  <c r="I6" i="1"/>
  <c r="H6" i="1"/>
  <c r="G6" i="1"/>
  <c r="F6" i="1"/>
  <c r="N6" i="1" s="1"/>
  <c r="A8" i="2" l="1"/>
  <c r="A9" i="2" s="1"/>
  <c r="A10" i="2" s="1"/>
  <c r="A11" i="2" s="1"/>
  <c r="A12" i="2" s="1"/>
  <c r="A13" i="2" s="1"/>
  <c r="A14" i="2" s="1"/>
  <c r="A15" i="2" s="1"/>
  <c r="B7" i="2"/>
  <c r="A7" i="2"/>
  <c r="E7" i="1"/>
  <c r="M7" i="1" s="1"/>
  <c r="L7" i="1"/>
  <c r="C7" i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l="1"/>
  <c r="A25" i="1" s="1"/>
  <c r="A26" i="1" s="1"/>
  <c r="A27" i="1" s="1"/>
  <c r="A28" i="1" s="1"/>
  <c r="A29" i="1" s="1"/>
  <c r="J7" i="1"/>
  <c r="G7" i="1"/>
  <c r="I7" i="1"/>
  <c r="H7" i="1"/>
  <c r="F7" i="1"/>
  <c r="N7" i="1" s="1"/>
  <c r="C7" i="2"/>
  <c r="J7" i="2"/>
  <c r="L8" i="1"/>
  <c r="K7" i="1"/>
  <c r="B8" i="1"/>
  <c r="E8" i="1"/>
  <c r="M8" i="1" s="1"/>
  <c r="C8" i="1"/>
  <c r="F8" i="1" l="1"/>
  <c r="G8" i="1"/>
  <c r="H8" i="1"/>
  <c r="I8" i="1"/>
  <c r="K7" i="2"/>
  <c r="E7" i="2"/>
  <c r="E9" i="1"/>
  <c r="M9" i="1" s="1"/>
  <c r="J8" i="1"/>
  <c r="K8" i="1"/>
  <c r="B9" i="1"/>
  <c r="C9" i="1"/>
  <c r="D10" i="1" l="1"/>
  <c r="N8" i="1"/>
  <c r="F9" i="1"/>
  <c r="L7" i="2"/>
  <c r="I7" i="2"/>
  <c r="G7" i="2"/>
  <c r="H7" i="2"/>
  <c r="F7" i="2"/>
  <c r="G9" i="1"/>
  <c r="H9" i="1"/>
  <c r="I9" i="1"/>
  <c r="M7" i="2"/>
  <c r="B8" i="2"/>
  <c r="E10" i="1"/>
  <c r="M10" i="1" s="1"/>
  <c r="J9" i="1"/>
  <c r="L10" i="1"/>
  <c r="K9" i="1"/>
  <c r="B10" i="1"/>
  <c r="C10" i="1"/>
  <c r="L9" i="1"/>
  <c r="D11" i="1" l="1"/>
  <c r="L11" i="1" s="1"/>
  <c r="F10" i="1"/>
  <c r="N9" i="1"/>
  <c r="G10" i="1"/>
  <c r="H10" i="1"/>
  <c r="I10" i="1"/>
  <c r="N7" i="2"/>
  <c r="J8" i="2"/>
  <c r="C8" i="2"/>
  <c r="E11" i="1"/>
  <c r="M11" i="1" s="1"/>
  <c r="C11" i="1"/>
  <c r="D12" i="1" s="1"/>
  <c r="J10" i="1"/>
  <c r="K10" i="1"/>
  <c r="B11" i="1"/>
  <c r="N10" i="1" l="1"/>
  <c r="F11" i="1"/>
  <c r="G11" i="1"/>
  <c r="I11" i="1"/>
  <c r="H11" i="1"/>
  <c r="K8" i="2"/>
  <c r="J11" i="1"/>
  <c r="E12" i="1"/>
  <c r="M12" i="1" s="1"/>
  <c r="C12" i="1"/>
  <c r="B12" i="1"/>
  <c r="L12" i="1"/>
  <c r="K11" i="1"/>
  <c r="D13" i="1" l="1"/>
  <c r="F12" i="1"/>
  <c r="L8" i="2"/>
  <c r="I8" i="2"/>
  <c r="F8" i="2"/>
  <c r="G12" i="1"/>
  <c r="H12" i="1"/>
  <c r="I12" i="1"/>
  <c r="N11" i="1"/>
  <c r="E8" i="2"/>
  <c r="M8" i="2" s="1"/>
  <c r="K12" i="1"/>
  <c r="B13" i="1"/>
  <c r="L13" i="1"/>
  <c r="E13" i="1"/>
  <c r="M13" i="1" s="1"/>
  <c r="C13" i="1"/>
  <c r="J12" i="1"/>
  <c r="F13" i="1" l="1"/>
  <c r="D14" i="1"/>
  <c r="N12" i="1"/>
  <c r="H8" i="2"/>
  <c r="G8" i="2"/>
  <c r="N8" i="2" s="1"/>
  <c r="G13" i="1"/>
  <c r="I13" i="1"/>
  <c r="H13" i="1"/>
  <c r="B9" i="2"/>
  <c r="K13" i="1"/>
  <c r="L14" i="1"/>
  <c r="B14" i="1"/>
  <c r="E14" i="1"/>
  <c r="M14" i="1" s="1"/>
  <c r="C14" i="1"/>
  <c r="D15" i="1" s="1"/>
  <c r="J13" i="1"/>
  <c r="N13" i="1" l="1"/>
  <c r="F14" i="1"/>
  <c r="G14" i="1"/>
  <c r="H14" i="1"/>
  <c r="I14" i="1"/>
  <c r="C9" i="2"/>
  <c r="D9" i="2" s="1"/>
  <c r="J9" i="2"/>
  <c r="E15" i="1"/>
  <c r="M15" i="1" s="1"/>
  <c r="J14" i="1"/>
  <c r="C15" i="1"/>
  <c r="L15" i="1"/>
  <c r="K14" i="1"/>
  <c r="B15" i="1"/>
  <c r="D16" i="1" l="1"/>
  <c r="F15" i="1"/>
  <c r="K9" i="2"/>
  <c r="G15" i="1"/>
  <c r="I15" i="1"/>
  <c r="H15" i="1"/>
  <c r="N14" i="1"/>
  <c r="L9" i="2"/>
  <c r="C16" i="1"/>
  <c r="J15" i="1"/>
  <c r="E16" i="1"/>
  <c r="M16" i="1" s="1"/>
  <c r="K15" i="1"/>
  <c r="L16" i="1"/>
  <c r="B16" i="1"/>
  <c r="D17" i="1" l="1"/>
  <c r="L17" i="1" s="1"/>
  <c r="N15" i="1"/>
  <c r="F16" i="1"/>
  <c r="G16" i="1"/>
  <c r="H16" i="1"/>
  <c r="I16" i="1"/>
  <c r="E9" i="2"/>
  <c r="J16" i="1"/>
  <c r="C17" i="1"/>
  <c r="E17" i="1"/>
  <c r="M17" i="1" s="1"/>
  <c r="K16" i="1"/>
  <c r="B17" i="1"/>
  <c r="D18" i="1" l="1"/>
  <c r="N16" i="1"/>
  <c r="M9" i="2"/>
  <c r="H9" i="2"/>
  <c r="G9" i="2"/>
  <c r="G17" i="1"/>
  <c r="I17" i="1"/>
  <c r="H17" i="1"/>
  <c r="F9" i="2"/>
  <c r="F17" i="1"/>
  <c r="I9" i="2"/>
  <c r="B10" i="2"/>
  <c r="E18" i="1"/>
  <c r="M18" i="1" s="1"/>
  <c r="C18" i="1"/>
  <c r="D19" i="1" s="1"/>
  <c r="J17" i="1"/>
  <c r="B18" i="1"/>
  <c r="K17" i="1"/>
  <c r="N9" i="2" l="1"/>
  <c r="N17" i="1"/>
  <c r="G18" i="1"/>
  <c r="H18" i="1"/>
  <c r="I18" i="1"/>
  <c r="F18" i="1"/>
  <c r="C10" i="2"/>
  <c r="J10" i="2"/>
  <c r="L18" i="1"/>
  <c r="K18" i="1"/>
  <c r="B19" i="1"/>
  <c r="L19" i="1"/>
  <c r="J18" i="1"/>
  <c r="C19" i="1"/>
  <c r="E19" i="1"/>
  <c r="M19" i="1" s="1"/>
  <c r="D20" i="1" l="1"/>
  <c r="L20" i="1" s="1"/>
  <c r="K10" i="2"/>
  <c r="D10" i="2"/>
  <c r="G19" i="1"/>
  <c r="H19" i="1"/>
  <c r="I19" i="1"/>
  <c r="N18" i="1"/>
  <c r="F19" i="1"/>
  <c r="L10" i="2"/>
  <c r="B20" i="1"/>
  <c r="K19" i="1"/>
  <c r="J19" i="1"/>
  <c r="C20" i="1"/>
  <c r="E20" i="1"/>
  <c r="M20" i="1" s="1"/>
  <c r="D21" i="1" l="1"/>
  <c r="E10" i="2"/>
  <c r="M10" i="2" s="1"/>
  <c r="F20" i="1"/>
  <c r="H10" i="2"/>
  <c r="G20" i="1"/>
  <c r="H20" i="1"/>
  <c r="I20" i="1"/>
  <c r="B11" i="2"/>
  <c r="C11" i="2" s="1"/>
  <c r="D11" i="2" s="1"/>
  <c r="F10" i="2"/>
  <c r="N10" i="2" s="1"/>
  <c r="N19" i="1"/>
  <c r="G10" i="2"/>
  <c r="I10" i="2"/>
  <c r="B21" i="1"/>
  <c r="K20" i="1"/>
  <c r="L21" i="1"/>
  <c r="E21" i="1"/>
  <c r="M21" i="1" s="1"/>
  <c r="C21" i="1"/>
  <c r="J20" i="1"/>
  <c r="D22" i="1" l="1"/>
  <c r="N20" i="1"/>
  <c r="G21" i="1"/>
  <c r="I21" i="1"/>
  <c r="H21" i="1"/>
  <c r="J11" i="2"/>
  <c r="F21" i="1"/>
  <c r="K11" i="2"/>
  <c r="B22" i="1"/>
  <c r="L22" i="1"/>
  <c r="K21" i="1"/>
  <c r="J21" i="1"/>
  <c r="E22" i="1"/>
  <c r="M22" i="1" s="1"/>
  <c r="C22" i="1"/>
  <c r="D23" i="1" s="1"/>
  <c r="G22" i="1" l="1"/>
  <c r="H22" i="1"/>
  <c r="I22" i="1"/>
  <c r="H11" i="2"/>
  <c r="I11" i="2"/>
  <c r="F22" i="1"/>
  <c r="N21" i="1"/>
  <c r="L11" i="2"/>
  <c r="E11" i="2"/>
  <c r="F11" i="2" s="1"/>
  <c r="K22" i="1"/>
  <c r="B23" i="1"/>
  <c r="L23" i="1"/>
  <c r="C23" i="1"/>
  <c r="J22" i="1"/>
  <c r="E23" i="1"/>
  <c r="M23" i="1" s="1"/>
  <c r="D24" i="1" l="1"/>
  <c r="B24" i="1"/>
  <c r="C24" i="1"/>
  <c r="E24" i="1"/>
  <c r="M24" i="1" s="1"/>
  <c r="N22" i="1"/>
  <c r="G11" i="2"/>
  <c r="F23" i="1"/>
  <c r="G23" i="1"/>
  <c r="I23" i="1"/>
  <c r="H23" i="1"/>
  <c r="M11" i="2"/>
  <c r="B12" i="2"/>
  <c r="J23" i="1"/>
  <c r="K23" i="1"/>
  <c r="D25" i="1" l="1"/>
  <c r="L25" i="1" s="1"/>
  <c r="F24" i="1"/>
  <c r="B25" i="1"/>
  <c r="K24" i="1"/>
  <c r="I24" i="1"/>
  <c r="G24" i="1"/>
  <c r="H24" i="1"/>
  <c r="J24" i="1"/>
  <c r="C25" i="1"/>
  <c r="E25" i="1"/>
  <c r="M25" i="1" s="1"/>
  <c r="L24" i="1"/>
  <c r="N11" i="2"/>
  <c r="N23" i="1"/>
  <c r="J12" i="2"/>
  <c r="C12" i="2"/>
  <c r="D12" i="2" s="1"/>
  <c r="N24" i="1" l="1"/>
  <c r="J25" i="1"/>
  <c r="C26" i="1"/>
  <c r="I25" i="1"/>
  <c r="G25" i="1"/>
  <c r="H25" i="1"/>
  <c r="E26" i="1"/>
  <c r="M26" i="1" s="1"/>
  <c r="B26" i="1"/>
  <c r="D26" i="1"/>
  <c r="L26" i="1" s="1"/>
  <c r="K25" i="1"/>
  <c r="F25" i="1"/>
  <c r="K12" i="2"/>
  <c r="G26" i="1" l="1"/>
  <c r="H26" i="1"/>
  <c r="C27" i="1"/>
  <c r="E27" i="1"/>
  <c r="M27" i="1" s="1"/>
  <c r="I26" i="1"/>
  <c r="J26" i="1"/>
  <c r="N25" i="1"/>
  <c r="F26" i="1"/>
  <c r="K26" i="1"/>
  <c r="B27" i="1"/>
  <c r="D27" i="1"/>
  <c r="L27" i="1" s="1"/>
  <c r="L12" i="2"/>
  <c r="E12" i="2"/>
  <c r="H12" i="2" s="1"/>
  <c r="B28" i="1" l="1"/>
  <c r="D28" i="1"/>
  <c r="L28" i="1" s="1"/>
  <c r="K27" i="1"/>
  <c r="F27" i="1"/>
  <c r="J27" i="1"/>
  <c r="E28" i="1"/>
  <c r="M28" i="1" s="1"/>
  <c r="G27" i="1"/>
  <c r="H27" i="1"/>
  <c r="I27" i="1"/>
  <c r="C28" i="1"/>
  <c r="N26" i="1"/>
  <c r="G12" i="2"/>
  <c r="I12" i="2"/>
  <c r="F12" i="2"/>
  <c r="M12" i="2"/>
  <c r="B13" i="2"/>
  <c r="N27" i="1" l="1"/>
  <c r="B29" i="1"/>
  <c r="D29" i="1"/>
  <c r="L29" i="1" s="1"/>
  <c r="K28" i="1"/>
  <c r="F28" i="1"/>
  <c r="C29" i="1"/>
  <c r="E29" i="1"/>
  <c r="M29" i="1" s="1"/>
  <c r="I28" i="1"/>
  <c r="J28" i="1"/>
  <c r="G28" i="1"/>
  <c r="H28" i="1"/>
  <c r="N12" i="2"/>
  <c r="J13" i="2"/>
  <c r="C13" i="2"/>
  <c r="D13" i="2" s="1"/>
  <c r="N28" i="1" l="1"/>
  <c r="K29" i="1"/>
  <c r="F29" i="1"/>
  <c r="I29" i="1"/>
  <c r="J29" i="1"/>
  <c r="H29" i="1"/>
  <c r="G29" i="1"/>
  <c r="K13" i="2"/>
  <c r="N29" i="1" l="1"/>
  <c r="L13" i="2"/>
  <c r="E13" i="2"/>
  <c r="F13" i="2" s="1"/>
  <c r="G13" i="2" l="1"/>
  <c r="H13" i="2"/>
  <c r="I13" i="2"/>
  <c r="M13" i="2"/>
  <c r="B14" i="2"/>
  <c r="N13" i="2" l="1"/>
  <c r="C14" i="2"/>
  <c r="D14" i="2" s="1"/>
  <c r="J14" i="2"/>
  <c r="L14" i="2" l="1"/>
  <c r="K14" i="2"/>
  <c r="E14" i="2"/>
  <c r="M14" i="2" s="1"/>
  <c r="I14" i="2" l="1"/>
  <c r="G14" i="2"/>
  <c r="F14" i="2"/>
  <c r="H14" i="2"/>
  <c r="B15" i="2"/>
  <c r="N14" i="2" l="1"/>
  <c r="C15" i="2"/>
  <c r="D15" i="2" s="1"/>
  <c r="J15" i="2"/>
  <c r="C19" i="2" s="1"/>
  <c r="L15" i="2" l="1"/>
  <c r="C21" i="2" s="1"/>
  <c r="K15" i="2"/>
  <c r="C20" i="2" s="1"/>
  <c r="E15" i="2"/>
  <c r="M15" i="2" s="1"/>
  <c r="C22" i="2" s="1"/>
  <c r="I15" i="2" l="1"/>
  <c r="F15" i="2"/>
  <c r="G15" i="2"/>
  <c r="H15" i="2"/>
  <c r="N15" i="2" l="1"/>
</calcChain>
</file>

<file path=xl/sharedStrings.xml><?xml version="1.0" encoding="utf-8"?>
<sst xmlns="http://schemas.openxmlformats.org/spreadsheetml/2006/main" count="62" uniqueCount="27">
  <si>
    <t>iterasi</t>
  </si>
  <si>
    <t>k</t>
  </si>
  <si>
    <t>j</t>
  </si>
  <si>
    <t>m</t>
  </si>
  <si>
    <t>n</t>
  </si>
  <si>
    <t>e_j</t>
  </si>
  <si>
    <t>e_k</t>
  </si>
  <si>
    <t>e_m</t>
  </si>
  <si>
    <t>e_n</t>
  </si>
  <si>
    <t>-</t>
  </si>
  <si>
    <t>NAMA</t>
  </si>
  <si>
    <t>NIM</t>
  </si>
  <si>
    <t>NO URUT</t>
  </si>
  <si>
    <t>GUSLI YANZA</t>
  </si>
  <si>
    <t>Akhirnya pada iterasi ke</t>
  </si>
  <si>
    <t>diproleh semua erorr lebih kecil dari 10^-5,sehingga iterasi bisa dihentikan dan diproleh solusi</t>
  </si>
  <si>
    <t>yaitu</t>
  </si>
  <si>
    <t>j =</t>
  </si>
  <si>
    <t>k =</t>
  </si>
  <si>
    <t>m =</t>
  </si>
  <si>
    <t>n =</t>
  </si>
  <si>
    <t>lanjut or stop</t>
  </si>
  <si>
    <t>pers1</t>
  </si>
  <si>
    <t>pers 2</t>
  </si>
  <si>
    <t>pers 3</t>
  </si>
  <si>
    <t>pers 4</t>
  </si>
  <si>
    <t>pers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</si>
</sst>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00_);_(* \(#,##0.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0" applyNumberFormat="1" applyBorder="1"/>
    <xf numFmtId="0" fontId="0" fillId="0" borderId="0" xfId="0" applyBorder="1"/>
    <xf numFmtId="165" fontId="0" fillId="3" borderId="0" xfId="1" applyNumberFormat="1" applyFont="1" applyFill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2" borderId="5" xfId="1" applyNumberFormat="1" applyFont="1" applyFill="1" applyBorder="1"/>
    <xf numFmtId="165" fontId="0" fillId="3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349250</xdr:colOff>
      <xdr:row>0</xdr:row>
      <xdr:rowOff>69850</xdr:rowOff>
    </xdr:from>
    <xdr:to>
      <xdr:col>8</xdr:col>
      <xdr:colOff>546100</xdr:colOff>
      <xdr:row>3</xdr:row>
      <xdr:rowOff>13138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045DC-3530-4EB6-BB0B-DB6262419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16117"/>
        <a:stretch>
          <a:fillRect/>
        </a:stretch>
      </xdr:blipFill>
      <xdr:spPr>
        <a:xfrm>
          <a:off x="2324100" y="69850"/>
          <a:ext cx="3244850" cy="495738"/>
        </a:xfrm>
        <a:prstGeom prst="rect">
          <a:avLst/>
        </a:prstGeom>
      </xdr:spPr>
    </xdr:pic>
    <xdr:clientData/>
  </xdr:twoCellAnchor>
  <xdr:oneCellAnchor>
    <xdr:from>
      <xdr:col>0</xdr:col>
      <xdr:colOff>168275</xdr:colOff>
      <xdr:row>5</xdr:row>
      <xdr:rowOff>34925</xdr:rowOff>
    </xdr:from>
    <xdr:ext cx="1291059" cy="6236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3FD3C32-F7BD-4ADD-9FDB-E2AABDD4B509}"/>
                </a:ext>
              </a:extLst>
            </xdr:cNvPr>
            <xdr:cNvSpPr txBox="1"/>
          </xdr:nvSpPr>
          <xdr:spPr>
            <a:xfrm>
              <a:off x="168275" y="955675"/>
              <a:ext cx="1291059" cy="62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</m:mr>
                          <m:mr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en-ID" sz="110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−4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e>
                                </m:mr>
                              </m:m>
                            </m:e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en-ID" sz="110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−2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e>
                                </m:mr>
                              </m:m>
                            </m:e>
                          </m:mr>
                        </m: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    </m:t>
                        </m:r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−7</m:t>
                              </m:r>
                            </m:e>
                            <m:e>
                              <m: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e>
                          </m:mr>
                          <m:mr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id-ID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−2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</m:mr>
                              </m:m>
                            </m:e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id-ID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</m:mr>
                              </m:m>
                            </m:e>
                          </m:mr>
                        </m:m>
                      </m:e>
                    </m:d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3FD3C32-F7BD-4ADD-9FDB-E2AABDD4B509}"/>
                </a:ext>
              </a:extLst>
            </xdr:cNvPr>
            <xdr:cNvSpPr txBox="1"/>
          </xdr:nvSpPr>
          <xdr:spPr>
            <a:xfrm>
              <a:off x="168275" y="955675"/>
              <a:ext cx="1291059" cy="62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[■8(</a:t>
              </a:r>
              <a:r>
                <a:rPr lang="id-ID" sz="1100" b="0" i="0">
                  <a:latin typeface="Cambria Math" panose="02040503050406030204" pitchFamily="18" charset="0"/>
                </a:rPr>
                <a:t>0</a:t>
              </a:r>
              <a:r>
                <a:rPr lang="en-ID" sz="1100" b="0" i="0">
                  <a:latin typeface="Cambria Math" panose="02040503050406030204" pitchFamily="18" charset="0"/>
                </a:rPr>
                <a:t>&amp;</a:t>
              </a:r>
              <a:r>
                <a:rPr lang="id-ID" sz="1100" b="0" i="0">
                  <a:latin typeface="Cambria Math" panose="02040503050406030204" pitchFamily="18" charset="0"/>
                </a:rPr>
                <a:t>2</a:t>
              </a:r>
              <a:r>
                <a:rPr lang="en-ID" sz="1100" b="0" i="0">
                  <a:latin typeface="Cambria Math" panose="02040503050406030204" pitchFamily="18" charset="0"/>
                </a:rPr>
                <a:t>@■8(</a:t>
              </a:r>
              <a:r>
                <a:rPr lang="id-ID" sz="1100" b="0" i="0">
                  <a:latin typeface="Cambria Math" panose="02040503050406030204" pitchFamily="18" charset="0"/>
                </a:rPr>
                <a:t>−4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4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2</a:t>
              </a:r>
              <a:r>
                <a:rPr lang="en-ID" sz="1100" b="0" i="0">
                  <a:latin typeface="Cambria Math" panose="02040503050406030204" pitchFamily="18" charset="0"/>
                </a:rPr>
                <a:t>)&amp;■8(</a:t>
              </a:r>
              <a:r>
                <a:rPr lang="id-ID" sz="1100" b="0" i="0">
                  <a:latin typeface="Cambria Math" panose="02040503050406030204" pitchFamily="18" charset="0"/>
                </a:rPr>
                <a:t>−2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1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3</a:t>
              </a:r>
              <a:r>
                <a:rPr lang="en-ID" sz="1100" b="0" i="0">
                  <a:latin typeface="Cambria Math" panose="02040503050406030204" pitchFamily="18" charset="0"/>
                </a:rPr>
                <a:t>))</a:t>
              </a:r>
              <a:r>
                <a:rPr lang="id-ID" sz="1100" b="0" i="0">
                  <a:latin typeface="Cambria Math" panose="02040503050406030204" pitchFamily="18" charset="0"/>
                </a:rPr>
                <a:t>    ■8(−7&amp;3@■8(2@−2@−1)&amp;■8(9@𝑛@−1))</a:t>
              </a:r>
              <a:r>
                <a:rPr lang="en-ID" sz="1100" b="0" i="0">
                  <a:latin typeface="Cambria Math" panose="02040503050406030204" pitchFamily="18" charset="0"/>
                </a:rPr>
                <a:t>]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</xdr:col>
      <xdr:colOff>485775</xdr:colOff>
      <xdr:row>5</xdr:row>
      <xdr:rowOff>47625</xdr:rowOff>
    </xdr:from>
    <xdr:ext cx="1009122" cy="5904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E7341B1-7C1E-46F4-9D92-289146DAB652}"/>
                </a:ext>
              </a:extLst>
            </xdr:cNvPr>
            <xdr:cNvSpPr txBox="1"/>
          </xdr:nvSpPr>
          <xdr:spPr>
            <a:xfrm>
              <a:off x="1851025" y="968375"/>
              <a:ext cx="1009122" cy="590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id-ID" sz="1100" b="0" i="1">
                              <a:latin typeface="Cambria Math" panose="02040503050406030204" pitchFamily="18" charset="0"/>
                            </a:rPr>
                            <m:t>=0&lt;2+7+3</m:t>
                          </m:r>
                        </m:e>
                      </m:mr>
                      <m:mr>
                        <m:e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=2&lt;4+2+9</m:t>
                          </m:r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en-ID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r>
                                  <m:rPr>
                                    <m:brk m:alnAt="7"/>
                                  </m:r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=2&lt;4+1+1</m:t>
                                </m:r>
                              </m:e>
                            </m:mr>
                            <m:mr>
                              <m:e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=1&lt;2+3+1</m:t>
                                </m:r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E7341B1-7C1E-46F4-9D92-289146DAB652}"/>
                </a:ext>
              </a:extLst>
            </xdr:cNvPr>
            <xdr:cNvSpPr txBox="1"/>
          </xdr:nvSpPr>
          <xdr:spPr>
            <a:xfrm>
              <a:off x="1851025" y="968375"/>
              <a:ext cx="1009122" cy="5904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■8(</a:t>
              </a:r>
              <a:r>
                <a:rPr lang="id-ID" sz="1100" b="0" i="0">
                  <a:latin typeface="Cambria Math" panose="02040503050406030204" pitchFamily="18" charset="0"/>
                </a:rPr>
                <a:t>=0&lt;2+7+3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=2&lt;4+2+9</a:t>
              </a:r>
              <a:r>
                <a:rPr lang="en-ID" sz="1100" b="0" i="0">
                  <a:latin typeface="Cambria Math" panose="02040503050406030204" pitchFamily="18" charset="0"/>
                </a:rPr>
                <a:t>@■8(</a:t>
              </a:r>
              <a:r>
                <a:rPr lang="id-ID" sz="1100" b="0" i="0">
                  <a:latin typeface="Cambria Math" panose="02040503050406030204" pitchFamily="18" charset="0"/>
                </a:rPr>
                <a:t>=2&lt;4+1+1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=1&lt;2+3+1</a:t>
              </a:r>
              <a:r>
                <a:rPr lang="en-ID" sz="1100" b="0" i="0">
                  <a:latin typeface="Cambria Math" panose="02040503050406030204" pitchFamily="18" charset="0"/>
                </a:rPr>
                <a:t>))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187325</xdr:colOff>
      <xdr:row>10</xdr:row>
      <xdr:rowOff>15875</xdr:rowOff>
    </xdr:from>
    <xdr:ext cx="1291059" cy="6236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6C83E36-6D67-4ACA-AD53-E2A307AF2F72}"/>
                </a:ext>
              </a:extLst>
            </xdr:cNvPr>
            <xdr:cNvSpPr txBox="1"/>
          </xdr:nvSpPr>
          <xdr:spPr>
            <a:xfrm>
              <a:off x="187325" y="1857375"/>
              <a:ext cx="1291059" cy="62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e>
                            <m:e>
                              <m: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en-ID" sz="110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−4</m:t>
                                    </m:r>
                                  </m:e>
                                </m:mr>
                              </m:m>
                            </m:e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en-ID" sz="110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−2</m:t>
                                    </m:r>
                                  </m:e>
                                </m:mr>
                              </m:m>
                            </m:e>
                          </m:mr>
                        </m: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    </m:t>
                        </m:r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−2</m:t>
                              </m:r>
                            </m:e>
                            <m:e>
                              <m: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id-ID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−7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e>
                                </m:mr>
                              </m:m>
                            </m:e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id-ID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−1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</m:e>
                                </m:mr>
                              </m:m>
                            </m:e>
                          </m:mr>
                        </m:m>
                      </m:e>
                    </m:d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6C83E36-6D67-4ACA-AD53-E2A307AF2F72}"/>
                </a:ext>
              </a:extLst>
            </xdr:cNvPr>
            <xdr:cNvSpPr txBox="1"/>
          </xdr:nvSpPr>
          <xdr:spPr>
            <a:xfrm>
              <a:off x="187325" y="1857375"/>
              <a:ext cx="1291059" cy="62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[■8(</a:t>
              </a:r>
              <a:r>
                <a:rPr lang="id-ID" sz="1100" b="0" i="0">
                  <a:latin typeface="Cambria Math" panose="02040503050406030204" pitchFamily="18" charset="0"/>
                </a:rPr>
                <a:t>4</a:t>
              </a:r>
              <a:r>
                <a:rPr lang="en-ID" sz="1100" b="0" i="0">
                  <a:latin typeface="Cambria Math" panose="02040503050406030204" pitchFamily="18" charset="0"/>
                </a:rPr>
                <a:t>&amp;</a:t>
              </a:r>
              <a:r>
                <a:rPr lang="id-ID" sz="1100" b="0" i="0">
                  <a:latin typeface="Cambria Math" panose="02040503050406030204" pitchFamily="18" charset="0"/>
                </a:rPr>
                <a:t>1</a:t>
              </a:r>
              <a:r>
                <a:rPr lang="en-ID" sz="1100" b="0" i="0">
                  <a:latin typeface="Cambria Math" panose="02040503050406030204" pitchFamily="18" charset="0"/>
                </a:rPr>
                <a:t>@■8(</a:t>
              </a:r>
              <a:r>
                <a:rPr lang="id-ID" sz="1100" b="0" i="0">
                  <a:latin typeface="Cambria Math" panose="02040503050406030204" pitchFamily="18" charset="0"/>
                </a:rPr>
                <a:t>2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0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−4</a:t>
              </a:r>
              <a:r>
                <a:rPr lang="en-ID" sz="1100" b="0" i="0">
                  <a:latin typeface="Cambria Math" panose="02040503050406030204" pitchFamily="18" charset="0"/>
                </a:rPr>
                <a:t>)&amp;■8(</a:t>
              </a:r>
              <a:r>
                <a:rPr lang="id-ID" sz="1100" b="0" i="0">
                  <a:latin typeface="Cambria Math" panose="02040503050406030204" pitchFamily="18" charset="0"/>
                </a:rPr>
                <a:t>3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2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−2</a:t>
              </a:r>
              <a:r>
                <a:rPr lang="en-ID" sz="1100" b="0" i="0">
                  <a:latin typeface="Cambria Math" panose="02040503050406030204" pitchFamily="18" charset="0"/>
                </a:rPr>
                <a:t>))</a:t>
              </a:r>
              <a:r>
                <a:rPr lang="id-ID" sz="1100" b="0" i="0">
                  <a:latin typeface="Cambria Math" panose="02040503050406030204" pitchFamily="18" charset="0"/>
                </a:rPr>
                <a:t>    ■8(−2&amp;1@■8(−1@−7@2)&amp;■8(−1@3@9))</a:t>
              </a:r>
              <a:r>
                <a:rPr lang="en-ID" sz="1100" b="0" i="0">
                  <a:latin typeface="Cambria Math" panose="02040503050406030204" pitchFamily="18" charset="0"/>
                </a:rPr>
                <a:t>]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</xdr:col>
      <xdr:colOff>454025</xdr:colOff>
      <xdr:row>10</xdr:row>
      <xdr:rowOff>28575</xdr:rowOff>
    </xdr:from>
    <xdr:ext cx="1009122" cy="5915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7C56964-4A63-491D-B1C9-1410FBF1EC6B}"/>
                </a:ext>
              </a:extLst>
            </xdr:cNvPr>
            <xdr:cNvSpPr txBox="1"/>
          </xdr:nvSpPr>
          <xdr:spPr>
            <a:xfrm>
              <a:off x="1815392" y="1855913"/>
              <a:ext cx="1009122" cy="591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eqArr>
                            <m:eqArrPr>
                              <m:ctrlPr>
                                <a:rPr lang="id-ID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r>
                                <m:rPr>
                                  <m:brk m:alnAt="7"/>
                                </m:rP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=4=1+2+1</m:t>
                              </m:r>
                            </m:e>
                            <m:e>
                              <m: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=3&lt;2+1+1</m:t>
                              </m:r>
                            </m:e>
                            <m:e>
                              <m: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=7&gt;2+3        </m:t>
                              </m:r>
                            </m:e>
                          </m:eqArr>
                        </m:e>
                      </m:mr>
                      <m:mr>
                        <m:e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=9&gt;4+2+2</m:t>
                          </m:r>
                        </m:e>
                      </m:mr>
                    </m:m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7C56964-4A63-491D-B1C9-1410FBF1EC6B}"/>
                </a:ext>
              </a:extLst>
            </xdr:cNvPr>
            <xdr:cNvSpPr txBox="1"/>
          </xdr:nvSpPr>
          <xdr:spPr>
            <a:xfrm>
              <a:off x="1815392" y="1855913"/>
              <a:ext cx="1009122" cy="591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</a:rPr>
                <a:t>■8(</a:t>
              </a:r>
              <a:r>
                <a:rPr lang="id-ID" sz="1100" b="0" i="0">
                  <a:latin typeface="Cambria Math" panose="02040503050406030204" pitchFamily="18" charset="0"/>
                </a:rPr>
                <a:t>█(=4=1+2+1@=3&lt;2+1+1@=7&gt;2+3        )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=9&gt;4+2+2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</xdr:col>
      <xdr:colOff>364982</xdr:colOff>
      <xdr:row>10</xdr:row>
      <xdr:rowOff>9573</xdr:rowOff>
    </xdr:from>
    <xdr:ext cx="391197" cy="6236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1593ED-CA94-4C5D-8E4A-0A7371F5F4B5}"/>
                </a:ext>
              </a:extLst>
            </xdr:cNvPr>
            <xdr:cNvSpPr txBox="1"/>
          </xdr:nvSpPr>
          <xdr:spPr>
            <a:xfrm>
              <a:off x="2952370" y="1857707"/>
              <a:ext cx="391197" cy="623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id-ID" sz="1100" b="0" i="1">
                                  <a:latin typeface="Cambria Math" panose="02040503050406030204" pitchFamily="18" charset="0"/>
                                </a:rPr>
                                <m:t>42</m:t>
                              </m:r>
                            </m:e>
                          </m:mr>
                          <m:mr>
                            <m:e>
                              <m:m>
                                <m:mPr>
                                  <m:mcs>
                                    <m:mc>
                                      <m:mcPr>
                                        <m:count m:val="1"/>
                                        <m:mcJc m:val="center"/>
                                      </m:mcPr>
                                    </m:mc>
                                  </m:mcs>
                                  <m:ctrlPr>
                                    <a:rPr lang="en-ID" sz="1100" i="1">
                                      <a:latin typeface="Cambria Math" panose="02040503050406030204" pitchFamily="18" charset="0"/>
                                    </a:rPr>
                                  </m:ctrlPr>
                                </m:mPr>
                                <m:mr>
                                  <m:e>
                                    <m:r>
                                      <m:rPr>
                                        <m:brk m:alnAt="7"/>
                                      </m:r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53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−29</m:t>
                                    </m:r>
                                  </m:e>
                                </m:mr>
                                <m:m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58</m:t>
                                    </m:r>
                                  </m:e>
                                </m:mr>
                              </m:m>
                            </m:e>
                          </m:mr>
                        </m:m>
                      </m:e>
                    </m:d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1593ED-CA94-4C5D-8E4A-0A7371F5F4B5}"/>
                </a:ext>
              </a:extLst>
            </xdr:cNvPr>
            <xdr:cNvSpPr txBox="1"/>
          </xdr:nvSpPr>
          <xdr:spPr>
            <a:xfrm>
              <a:off x="2952370" y="1857707"/>
              <a:ext cx="391197" cy="623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|■8(</a:t>
              </a:r>
              <a:r>
                <a:rPr lang="id-ID" sz="1100" b="0" i="0">
                  <a:latin typeface="Cambria Math" panose="02040503050406030204" pitchFamily="18" charset="0"/>
                </a:rPr>
                <a:t>42</a:t>
              </a:r>
              <a:r>
                <a:rPr lang="en-ID" sz="1100" b="0" i="0">
                  <a:latin typeface="Cambria Math" panose="02040503050406030204" pitchFamily="18" charset="0"/>
                </a:rPr>
                <a:t>@■8(</a:t>
              </a:r>
              <a:r>
                <a:rPr lang="id-ID" sz="1100" b="0" i="0">
                  <a:latin typeface="Cambria Math" panose="02040503050406030204" pitchFamily="18" charset="0"/>
                </a:rPr>
                <a:t>53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−29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58</a:t>
              </a:r>
              <a:r>
                <a:rPr lang="en-ID" sz="1100" b="0" i="0">
                  <a:latin typeface="Cambria Math" panose="02040503050406030204" pitchFamily="18" charset="0"/>
                </a:rPr>
                <a:t>))|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5</xdr:col>
      <xdr:colOff>364982</xdr:colOff>
      <xdr:row>10</xdr:row>
      <xdr:rowOff>28528</xdr:rowOff>
    </xdr:from>
    <xdr:ext cx="1777731" cy="6637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91F9C06-4FF1-4B85-BA89-397A324578C3}"/>
                </a:ext>
              </a:extLst>
            </xdr:cNvPr>
            <xdr:cNvSpPr txBox="1"/>
          </xdr:nvSpPr>
          <xdr:spPr>
            <a:xfrm>
              <a:off x="3563676" y="1876662"/>
              <a:ext cx="1777731" cy="663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id-ID" sz="1100" b="0" i="1">
                              <a:latin typeface="Cambria Math" panose="02040503050406030204" pitchFamily="18" charset="0"/>
                            </a:rPr>
                            <m:t>=4</m:t>
                          </m:r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−2</m:t>
                          </m:r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𝑚</m:t>
                          </m:r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id-ID" sz="1100" b="0" i="1">
                              <a:latin typeface="Cambria Math" panose="02040503050406030204" pitchFamily="18" charset="0"/>
                            </a:rPr>
                            <m:t>=42 </m:t>
                          </m:r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en-ID" sz="1100" i="1">
                                  <a:latin typeface="Cambria Math" panose="02040503050406030204" pitchFamily="18" charset="0"/>
                                </a:rPr>
                              </m:ctrlPr>
                            </m:mPr>
                            <m:mr>
                              <m:e>
                                <m:r>
                                  <m:rPr>
                                    <m:brk m:alnAt="7"/>
                                  </m:r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=2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=53</m:t>
                                </m:r>
                              </m:e>
                            </m:mr>
                            <m:mr>
                              <m:e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=2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 −7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=−29</m:t>
                                </m:r>
                              </m:e>
                            </m:mr>
                            <m:mr>
                              <m:e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=−4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+9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=58</m:t>
                                </m:r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91F9C06-4FF1-4B85-BA89-397A324578C3}"/>
                </a:ext>
              </a:extLst>
            </xdr:cNvPr>
            <xdr:cNvSpPr txBox="1"/>
          </xdr:nvSpPr>
          <xdr:spPr>
            <a:xfrm>
              <a:off x="3563676" y="1876662"/>
              <a:ext cx="1777731" cy="663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■8(</a:t>
              </a:r>
              <a:r>
                <a:rPr lang="id-ID" sz="1100" b="0" i="0">
                  <a:latin typeface="Cambria Math" panose="02040503050406030204" pitchFamily="18" charset="0"/>
                </a:rPr>
                <a:t>=4𝑗+𝑘−2𝑚+𝑛=42 </a:t>
              </a:r>
              <a:r>
                <a:rPr lang="en-ID" sz="1100" b="0" i="0">
                  <a:latin typeface="Cambria Math" panose="02040503050406030204" pitchFamily="18" charset="0"/>
                </a:rPr>
                <a:t>@■8(</a:t>
              </a:r>
              <a:r>
                <a:rPr lang="id-ID" sz="1100" b="0" i="0">
                  <a:latin typeface="Cambria Math" panose="02040503050406030204" pitchFamily="18" charset="0"/>
                </a:rPr>
                <a:t>=2𝑗+3𝑘−𝑚−𝑛=53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=2𝑘 −7𝑚+3𝑛=−29</a:t>
              </a:r>
              <a:r>
                <a:rPr lang="en-ID" sz="1100" b="0" i="0">
                  <a:latin typeface="Cambria Math" panose="02040503050406030204" pitchFamily="18" charset="0"/>
                </a:rPr>
                <a:t>@</a:t>
              </a:r>
              <a:r>
                <a:rPr lang="id-ID" sz="1100" b="0" i="0">
                  <a:latin typeface="Cambria Math" panose="02040503050406030204" pitchFamily="18" charset="0"/>
                </a:rPr>
                <a:t>=−4𝑗−2𝑘+2𝑚+9𝑛=58</a:t>
              </a:r>
              <a:r>
                <a:rPr lang="en-ID" sz="1100" b="0" i="0">
                  <a:latin typeface="Cambria Math" panose="02040503050406030204" pitchFamily="18" charset="0"/>
                </a:rPr>
                <a:t>))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189646</xdr:colOff>
      <xdr:row>15</xdr:row>
      <xdr:rowOff>19049</xdr:rowOff>
    </xdr:from>
    <xdr:ext cx="1847365" cy="4623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06E6A29-B6B8-40B1-BE0B-7D699ADF50DD}"/>
                </a:ext>
              </a:extLst>
            </xdr:cNvPr>
            <xdr:cNvSpPr txBox="1"/>
          </xdr:nvSpPr>
          <xdr:spPr>
            <a:xfrm>
              <a:off x="189646" y="2791250"/>
              <a:ext cx="1847365" cy="462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𝑗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42−4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f>
                          <m:f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42−4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</m:den>
                    </m:f>
                    <m:r>
                      <a:rPr lang="id-ID" sz="1100" b="0" i="1">
                        <a:latin typeface="Cambria Math" panose="02040503050406030204" pitchFamily="18" charset="0"/>
                      </a:rPr>
                      <m:t>:4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06E6A29-B6B8-40B1-BE0B-7D699ADF50DD}"/>
                </a:ext>
              </a:extLst>
            </xdr:cNvPr>
            <xdr:cNvSpPr txBox="1"/>
          </xdr:nvSpPr>
          <xdr:spPr>
            <a:xfrm>
              <a:off x="189646" y="2791250"/>
              <a:ext cx="1847365" cy="462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4𝑗=</a:t>
              </a:r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latin typeface="Cambria Math" panose="02040503050406030204" pitchFamily="18" charset="0"/>
                </a:rPr>
                <a:t>42−4𝑗−𝑘+2𝑚−𝑛</a:t>
              </a:r>
              <a:r>
                <a:rPr lang="en-ID" sz="1100" b="0" i="0">
                  <a:latin typeface="Cambria Math" panose="02040503050406030204" pitchFamily="18" charset="0"/>
                </a:rPr>
                <a:t>)/((</a:t>
              </a:r>
              <a:r>
                <a:rPr lang="id-ID" sz="1100" b="0" i="0">
                  <a:latin typeface="Cambria Math" panose="02040503050406030204" pitchFamily="18" charset="0"/>
                </a:rPr>
                <a:t>42−4𝑗−𝑘+2𝑚−𝑛</a:t>
              </a:r>
              <a:r>
                <a:rPr lang="en-ID" sz="1100" b="0" i="0">
                  <a:latin typeface="Cambria Math" panose="02040503050406030204" pitchFamily="18" charset="0"/>
                </a:rPr>
                <a:t>)/</a:t>
              </a:r>
              <a:r>
                <a:rPr lang="id-ID" sz="1100" b="0" i="0">
                  <a:latin typeface="Cambria Math" panose="02040503050406030204" pitchFamily="18" charset="0"/>
                </a:rPr>
                <a:t>4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id-ID" sz="1100" b="0" i="0">
                  <a:latin typeface="Cambria Math" panose="02040503050406030204" pitchFamily="18" charset="0"/>
                </a:rPr>
                <a:t>:4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170691</xdr:colOff>
      <xdr:row>18</xdr:row>
      <xdr:rowOff>23789</xdr:rowOff>
    </xdr:from>
    <xdr:ext cx="1876155" cy="4635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33A7EDB-A91E-4C61-9C44-E888D4A0C5FD}"/>
                </a:ext>
              </a:extLst>
            </xdr:cNvPr>
            <xdr:cNvSpPr txBox="1"/>
          </xdr:nvSpPr>
          <xdr:spPr>
            <a:xfrm>
              <a:off x="170691" y="3350431"/>
              <a:ext cx="1876155" cy="463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53−2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f>
                          <m:f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53−2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den>
                    </m:f>
                    <m:r>
                      <a:rPr lang="id-ID" sz="1100" b="0" i="1">
                        <a:latin typeface="Cambria Math" panose="02040503050406030204" pitchFamily="18" charset="0"/>
                      </a:rPr>
                      <m:t>:3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33A7EDB-A91E-4C61-9C44-E888D4A0C5FD}"/>
                </a:ext>
              </a:extLst>
            </xdr:cNvPr>
            <xdr:cNvSpPr txBox="1"/>
          </xdr:nvSpPr>
          <xdr:spPr>
            <a:xfrm>
              <a:off x="170691" y="3350431"/>
              <a:ext cx="1876155" cy="4635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3𝑘=</a:t>
              </a:r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latin typeface="Cambria Math" panose="02040503050406030204" pitchFamily="18" charset="0"/>
                </a:rPr>
                <a:t>53−2𝑗−3𝑘+𝑚+𝑛</a:t>
              </a:r>
              <a:r>
                <a:rPr lang="en-ID" sz="1100" b="0" i="0">
                  <a:latin typeface="Cambria Math" panose="02040503050406030204" pitchFamily="18" charset="0"/>
                </a:rPr>
                <a:t>)/((</a:t>
              </a:r>
              <a:r>
                <a:rPr lang="id-ID" sz="1100" b="0" i="0">
                  <a:latin typeface="Cambria Math" panose="02040503050406030204" pitchFamily="18" charset="0"/>
                </a:rPr>
                <a:t>53−2𝑗−3𝑘+𝑚+𝑛</a:t>
              </a:r>
              <a:r>
                <a:rPr lang="en-ID" sz="1100" b="0" i="0">
                  <a:latin typeface="Cambria Math" panose="02040503050406030204" pitchFamily="18" charset="0"/>
                </a:rPr>
                <a:t>)/</a:t>
              </a:r>
              <a:r>
                <a:rPr lang="id-ID" sz="1100" b="0" i="0">
                  <a:latin typeface="Cambria Math" panose="02040503050406030204" pitchFamily="18" charset="0"/>
                </a:rPr>
                <a:t>3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id-ID" sz="1100" b="0" i="0">
                  <a:latin typeface="Cambria Math" panose="02040503050406030204" pitchFamily="18" charset="0"/>
                </a:rPr>
                <a:t>:3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</xdr:col>
      <xdr:colOff>71175</xdr:colOff>
      <xdr:row>15</xdr:row>
      <xdr:rowOff>19051</xdr:rowOff>
    </xdr:from>
    <xdr:ext cx="1662443" cy="4607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1C1F721-C13E-41B4-8F10-AB7794E2F6F6}"/>
                </a:ext>
              </a:extLst>
            </xdr:cNvPr>
            <xdr:cNvSpPr txBox="1"/>
          </xdr:nvSpPr>
          <xdr:spPr>
            <a:xfrm>
              <a:off x="2658563" y="2791252"/>
              <a:ext cx="1662443" cy="46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-7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−29−2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f>
                          <m:f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−29−2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</m:den>
                        </m:f>
                      </m:den>
                    </m:f>
                    <m:r>
                      <a:rPr lang="id-ID" sz="1100" b="0" i="1">
                        <a:latin typeface="Cambria Math" panose="02040503050406030204" pitchFamily="18" charset="0"/>
                      </a:rPr>
                      <m:t>:−7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1C1F721-C13E-41B4-8F10-AB7794E2F6F6}"/>
                </a:ext>
              </a:extLst>
            </xdr:cNvPr>
            <xdr:cNvSpPr txBox="1"/>
          </xdr:nvSpPr>
          <xdr:spPr>
            <a:xfrm>
              <a:off x="2658563" y="2791252"/>
              <a:ext cx="1662443" cy="46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-7𝑚=</a:t>
              </a:r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latin typeface="Cambria Math" panose="02040503050406030204" pitchFamily="18" charset="0"/>
                </a:rPr>
                <a:t>−29−2𝑘−3𝑛</a:t>
              </a:r>
              <a:r>
                <a:rPr lang="en-ID" sz="1100" b="0" i="0">
                  <a:latin typeface="Cambria Math" panose="02040503050406030204" pitchFamily="18" charset="0"/>
                </a:rPr>
                <a:t>)/((</a:t>
              </a:r>
              <a:r>
                <a:rPr lang="id-ID" sz="1100" b="0" i="0">
                  <a:latin typeface="Cambria Math" panose="02040503050406030204" pitchFamily="18" charset="0"/>
                </a:rPr>
                <a:t>−29−2𝑘−3𝑛</a:t>
              </a:r>
              <a:r>
                <a:rPr lang="en-ID" sz="1100" b="0" i="0">
                  <a:latin typeface="Cambria Math" panose="02040503050406030204" pitchFamily="18" charset="0"/>
                </a:rPr>
                <a:t>)/(</a:t>
              </a:r>
              <a:r>
                <a:rPr lang="id-ID" sz="1100" b="0" i="0">
                  <a:latin typeface="Cambria Math" panose="02040503050406030204" pitchFamily="18" charset="0"/>
                </a:rPr>
                <a:t>−7</a:t>
              </a:r>
              <a:r>
                <a:rPr lang="en-ID" sz="1100" b="0" i="0">
                  <a:latin typeface="Cambria Math" panose="02040503050406030204" pitchFamily="18" charset="0"/>
                </a:rPr>
                <a:t>))</a:t>
              </a:r>
              <a:r>
                <a:rPr lang="id-ID" sz="1100" b="0" i="0">
                  <a:latin typeface="Cambria Math" panose="02040503050406030204" pitchFamily="18" charset="0"/>
                </a:rPr>
                <a:t>:−7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</xdr:col>
      <xdr:colOff>28527</xdr:colOff>
      <xdr:row>18</xdr:row>
      <xdr:rowOff>9573</xdr:rowOff>
    </xdr:from>
    <xdr:ext cx="1690078" cy="4614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B8E156E-B4D6-4450-9684-A10705CD4A5F}"/>
                </a:ext>
              </a:extLst>
            </xdr:cNvPr>
            <xdr:cNvSpPr txBox="1"/>
          </xdr:nvSpPr>
          <xdr:spPr>
            <a:xfrm>
              <a:off x="2615915" y="3336215"/>
              <a:ext cx="1690078" cy="461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58+4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+2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f>
                          <m:fPr>
                            <m:ctrlPr>
                              <a:rPr lang="en-ID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58+4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den>
                        </m:f>
                      </m:den>
                    </m:f>
                    <m:r>
                      <a:rPr lang="id-ID" sz="1100" b="0" i="1">
                        <a:latin typeface="Cambria Math" panose="02040503050406030204" pitchFamily="18" charset="0"/>
                      </a:rPr>
                      <m:t>:9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B8E156E-B4D6-4450-9684-A10705CD4A5F}"/>
                </a:ext>
              </a:extLst>
            </xdr:cNvPr>
            <xdr:cNvSpPr txBox="1"/>
          </xdr:nvSpPr>
          <xdr:spPr>
            <a:xfrm>
              <a:off x="2615915" y="3336215"/>
              <a:ext cx="1690078" cy="461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9𝑛=</a:t>
              </a:r>
              <a:r>
                <a:rPr lang="en-ID" sz="110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latin typeface="Cambria Math" panose="02040503050406030204" pitchFamily="18" charset="0"/>
                </a:rPr>
                <a:t>58+4𝑗+2𝑘−2𝑚</a:t>
              </a:r>
              <a:r>
                <a:rPr lang="en-ID" sz="1100" b="0" i="0">
                  <a:latin typeface="Cambria Math" panose="02040503050406030204" pitchFamily="18" charset="0"/>
                </a:rPr>
                <a:t>)/((</a:t>
              </a:r>
              <a:r>
                <a:rPr lang="id-ID" sz="1100" b="0" i="0">
                  <a:latin typeface="Cambria Math" panose="02040503050406030204" pitchFamily="18" charset="0"/>
                </a:rPr>
                <a:t>58+4𝑗+2𝑘−2𝑚</a:t>
              </a:r>
              <a:r>
                <a:rPr lang="en-ID" sz="1100" b="0" i="0">
                  <a:latin typeface="Cambria Math" panose="02040503050406030204" pitchFamily="18" charset="0"/>
                </a:rPr>
                <a:t>)/</a:t>
              </a:r>
              <a:r>
                <a:rPr lang="id-ID" sz="1100" b="0" i="0">
                  <a:latin typeface="Cambria Math" panose="02040503050406030204" pitchFamily="18" charset="0"/>
                </a:rPr>
                <a:t>9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id-ID" sz="1100" b="0" i="0">
                  <a:latin typeface="Cambria Math" panose="02040503050406030204" pitchFamily="18" charset="0"/>
                </a:rPr>
                <a:t>:9</a:t>
              </a:r>
              <a:endParaRPr lang="en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577850</xdr:colOff>
      <xdr:row>0</xdr:row>
      <xdr:rowOff>69850</xdr:rowOff>
    </xdr:from>
    <xdr:to>
      <xdr:col>9</xdr:col>
      <xdr:colOff>165100</xdr:colOff>
      <xdr:row>3</xdr:row>
      <xdr:rowOff>13138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16117"/>
        <a:stretch>
          <a:fillRect/>
        </a:stretch>
      </xdr:blipFill>
      <xdr:spPr>
        <a:xfrm>
          <a:off x="2482850" y="69850"/>
          <a:ext cx="3247478" cy="495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488950</xdr:colOff>
      <xdr:row>0</xdr:row>
      <xdr:rowOff>133350</xdr:rowOff>
    </xdr:from>
    <xdr:to>
      <xdr:col>9</xdr:col>
      <xdr:colOff>76200</xdr:colOff>
      <xdr:row>3</xdr:row>
      <xdr:rowOff>171763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7750" y="133350"/>
          <a:ext cx="3244850" cy="590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5AA4-93AA-4759-A938-94F311278D39}">
  <dimension ref="A1:B3"/>
  <sheetViews>
    <sheetView topLeftCell="A9" zoomScale="134" workbookViewId="0">
      <selection activeCell="H20" sqref="H20"/>
    </sheetView>
  </sheetViews>
  <sheetFormatPr defaultRowHeight="14.5" x14ac:dyDescent="0.35"/>
  <cols>
    <col min="2" max="2" width="10.81640625" bestFit="1" customWidth="1"/>
  </cols>
  <sheetData>
    <row r="1" spans="1:2" x14ac:dyDescent="0.35">
      <c r="A1" t="s">
        <v>10</v>
      </c>
      <c r="B1" t="s">
        <v>13</v>
      </c>
    </row>
    <row r="2" spans="1:2" x14ac:dyDescent="0.35">
      <c r="A2" t="s">
        <v>11</v>
      </c>
      <c r="B2">
        <v>8030230056</v>
      </c>
    </row>
    <row r="3" spans="1:2" x14ac:dyDescent="0.35">
      <c r="A3" t="s">
        <v>12</v>
      </c>
      <c r="B3">
        <v>22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J20" sqref="J20"/>
    </sheetView>
  </sheetViews>
  <sheetFormatPr defaultRowHeight="14.5" x14ac:dyDescent="0.35"/>
  <cols>
    <col min="2" max="2" width="9.81640625" bestFit="1" customWidth="1"/>
    <col min="3" max="3" width="9.6328125" bestFit="1" customWidth="1"/>
    <col min="10" max="10" width="11.6328125" bestFit="1" customWidth="1"/>
    <col min="11" max="13" width="9.6328125" bestFit="1" customWidth="1"/>
    <col min="14" max="14" width="14.81640625" customWidth="1"/>
  </cols>
  <sheetData>
    <row r="1" spans="1:14" x14ac:dyDescent="0.35">
      <c r="A1" t="s">
        <v>10</v>
      </c>
      <c r="B1" t="s">
        <v>13</v>
      </c>
    </row>
    <row r="2" spans="1:14" x14ac:dyDescent="0.35">
      <c r="A2" t="s">
        <v>11</v>
      </c>
      <c r="B2">
        <v>803023056</v>
      </c>
    </row>
    <row r="3" spans="1:14" x14ac:dyDescent="0.35">
      <c r="A3" t="s">
        <v>12</v>
      </c>
      <c r="B3">
        <v>22</v>
      </c>
    </row>
    <row r="4" spans="1:14" ht="15" thickBot="1" x14ac:dyDescent="0.4"/>
    <row r="5" spans="1:14" ht="15" thickBot="1" x14ac:dyDescent="0.4">
      <c r="A5" s="12" t="s">
        <v>0</v>
      </c>
      <c r="B5" s="13" t="s">
        <v>2</v>
      </c>
      <c r="C5" s="13" t="s">
        <v>1</v>
      </c>
      <c r="D5" s="13" t="s">
        <v>3</v>
      </c>
      <c r="E5" s="13" t="s">
        <v>4</v>
      </c>
      <c r="F5" s="13" t="s">
        <v>26</v>
      </c>
      <c r="G5" s="13" t="s">
        <v>23</v>
      </c>
      <c r="H5" s="13" t="s">
        <v>24</v>
      </c>
      <c r="I5" s="13" t="s">
        <v>25</v>
      </c>
      <c r="J5" s="13" t="s">
        <v>5</v>
      </c>
      <c r="K5" s="13" t="s">
        <v>6</v>
      </c>
      <c r="L5" s="13" t="s">
        <v>7</v>
      </c>
      <c r="M5" s="13" t="s">
        <v>8</v>
      </c>
      <c r="N5" s="14" t="s">
        <v>21</v>
      </c>
    </row>
    <row r="6" spans="1:14" x14ac:dyDescent="0.35">
      <c r="A6" s="6">
        <v>1</v>
      </c>
      <c r="B6" s="4">
        <v>0</v>
      </c>
      <c r="C6" s="4">
        <v>2</v>
      </c>
      <c r="D6" s="4">
        <v>1</v>
      </c>
      <c r="E6" s="4">
        <v>1</v>
      </c>
      <c r="F6" s="4">
        <f>(2*C6-7*D6+3*E6+29)</f>
        <v>29</v>
      </c>
      <c r="G6" s="4">
        <f>(4*B6-2*C6+2*D6+9*E6-58)</f>
        <v>-51</v>
      </c>
      <c r="H6" s="4">
        <f>(48*B6+C6-2*D6+E6-42)</f>
        <v>-41</v>
      </c>
      <c r="I6" s="4">
        <f>(2*B6+3*C6-D6-E6-53)</f>
        <v>-49</v>
      </c>
      <c r="J6" s="4" t="s">
        <v>9</v>
      </c>
      <c r="K6" s="4" t="s">
        <v>9</v>
      </c>
      <c r="L6" s="4" t="s">
        <v>9</v>
      </c>
      <c r="M6" s="4" t="s">
        <v>9</v>
      </c>
      <c r="N6" s="7" t="str">
        <f>IF(OR(AND(F6=0,G6=0,H6=0,I6=0),AND(J6&lt;10^-5,K6&lt;10^-5,L6&lt;10^-5,M6&lt;10^-5)),"stop","lanjut")</f>
        <v>lanjut</v>
      </c>
    </row>
    <row r="7" spans="1:14" x14ac:dyDescent="0.35">
      <c r="A7" s="6">
        <f>A6+1</f>
        <v>2</v>
      </c>
      <c r="B7" s="4">
        <f>(42-C6+2*D6-E6)/4</f>
        <v>10.25</v>
      </c>
      <c r="C7" s="4">
        <f>(53-2*B7+D6+E6)/3</f>
        <v>11.5</v>
      </c>
      <c r="D7" s="4">
        <f>(-29-2*C7-E6)/-7</f>
        <v>7.5714285714285712</v>
      </c>
      <c r="E7" s="4">
        <f>(58+4*B7+2*C7-2*D7)/9</f>
        <v>11.873015873015873</v>
      </c>
      <c r="F7" s="4">
        <f t="shared" ref="F7:F19" si="0">(2*C7-7*D7+3*E7+29)</f>
        <v>34.61904761904762</v>
      </c>
      <c r="G7" s="4">
        <f t="shared" ref="G7:G19" si="1">(4*B7-2*C7+2*D7+9*E7-58)</f>
        <v>82</v>
      </c>
      <c r="H7" s="4">
        <f t="shared" ref="H7:H19" si="2">(48*B7+C7-2*D7+E7-42)</f>
        <v>458.23015873015868</v>
      </c>
      <c r="I7" s="4">
        <f t="shared" ref="I7:I19" si="3">(2*B7+3*C7-D7-E7-53)</f>
        <v>-17.444444444444443</v>
      </c>
      <c r="J7" s="8">
        <f>ABS((B7-B6)/B7)</f>
        <v>1</v>
      </c>
      <c r="K7" s="8">
        <f>ABS((C7-C6)/C7)</f>
        <v>0.82608695652173914</v>
      </c>
      <c r="L7" s="8">
        <f>ABS((D7-D6)/D7)</f>
        <v>0.86792452830188682</v>
      </c>
      <c r="M7" s="8">
        <f>ABS((E7-E6)/E7)</f>
        <v>0.91577540106951871</v>
      </c>
      <c r="N7" s="7" t="str">
        <f t="shared" ref="N7:N19" si="4">IF(OR(AND(F7=0,G7=0,H7=0,I7=0),AND(J7&lt;10^-5,K7&lt;10^-5,L7&lt;10^-5,M7&lt;10^-5)),"stop","lanjut")</f>
        <v>lanjut</v>
      </c>
    </row>
    <row r="8" spans="1:14" x14ac:dyDescent="0.35">
      <c r="A8" s="6">
        <f t="shared" ref="A8:A16" si="5">A7+1</f>
        <v>3</v>
      </c>
      <c r="B8" s="4">
        <f t="shared" ref="B8:B16" si="6">(42-C7+2*D7-E7)/4</f>
        <v>8.4424603174603163</v>
      </c>
      <c r="C8" s="4">
        <f t="shared" ref="C8:C16" si="7">(53-2*B8+D7+E7)/3</f>
        <v>18.519841269841269</v>
      </c>
      <c r="D8" s="4">
        <f t="shared" ref="D8:D20" si="8">(-29-2*C8-E7)/-7</f>
        <v>11.130385487528343</v>
      </c>
      <c r="E8" s="4">
        <f t="shared" ref="E8:E16" si="9">(58+4*B8+2*C8-2*D8)/9</f>
        <v>11.838750314940789</v>
      </c>
      <c r="F8" s="4">
        <f t="shared" si="0"/>
        <v>23.643235071806501</v>
      </c>
      <c r="G8" s="4">
        <f t="shared" si="1"/>
        <v>67.539682539682531</v>
      </c>
      <c r="H8" s="4">
        <f t="shared" si="2"/>
        <v>371.33591584782056</v>
      </c>
      <c r="I8" s="4">
        <f t="shared" si="3"/>
        <v>-3.5246913580246897</v>
      </c>
      <c r="J8" s="8">
        <f t="shared" ref="J8:J19" si="10">ABS((B8-B7)/B8)</f>
        <v>0.2141010575793186</v>
      </c>
      <c r="K8" s="8">
        <f t="shared" ref="K8:K16" si="11">ABS((C8-C7)/C8)</f>
        <v>0.37904435397471609</v>
      </c>
      <c r="L8" s="8">
        <f t="shared" ref="L8:L16" si="12">ABS((D8-D7)/D8)</f>
        <v>0.31975145156361406</v>
      </c>
      <c r="M8" s="8">
        <f t="shared" ref="M8:M16" si="13">ABS((E8-E7)/E8)</f>
        <v>2.8943560057889213E-3</v>
      </c>
      <c r="N8" s="7" t="str">
        <f t="shared" si="4"/>
        <v>lanjut</v>
      </c>
    </row>
    <row r="9" spans="1:14" x14ac:dyDescent="0.35">
      <c r="A9" s="6">
        <f t="shared" si="5"/>
        <v>4</v>
      </c>
      <c r="B9" s="4">
        <f t="shared" si="6"/>
        <v>8.4755448475686581</v>
      </c>
      <c r="C9" s="4">
        <f t="shared" si="7"/>
        <v>19.672682035777274</v>
      </c>
      <c r="D9" s="4">
        <f t="shared" si="8"/>
        <v>11.454873483785049</v>
      </c>
      <c r="E9" s="4">
        <f t="shared" si="9"/>
        <v>12.037532943806562</v>
      </c>
      <c r="F9" s="4">
        <f t="shared" si="0"/>
        <v>24.2738485164789</v>
      </c>
      <c r="G9" s="4">
        <f t="shared" si="1"/>
        <v>67.804358780549251</v>
      </c>
      <c r="H9" s="4">
        <f t="shared" si="2"/>
        <v>373.62662069530938</v>
      </c>
      <c r="I9" s="4">
        <f t="shared" si="3"/>
        <v>-0.52327062512247124</v>
      </c>
      <c r="J9" s="8">
        <f t="shared" si="10"/>
        <v>3.903528410664076E-3</v>
      </c>
      <c r="K9" s="8">
        <f t="shared" si="11"/>
        <v>5.8601097900094053E-2</v>
      </c>
      <c r="L9" s="8">
        <f t="shared" si="12"/>
        <v>2.8327505905327913E-2</v>
      </c>
      <c r="M9" s="8">
        <f t="shared" si="13"/>
        <v>1.6513568834555008E-2</v>
      </c>
      <c r="N9" s="7" t="str">
        <f t="shared" si="4"/>
        <v>lanjut</v>
      </c>
    </row>
    <row r="10" spans="1:14" x14ac:dyDescent="0.35">
      <c r="A10" s="6">
        <f t="shared" si="5"/>
        <v>5</v>
      </c>
      <c r="B10" s="4">
        <f t="shared" si="6"/>
        <v>8.2998829969965655</v>
      </c>
      <c r="C10" s="4">
        <f t="shared" si="7"/>
        <v>19.96421347786616</v>
      </c>
      <c r="D10" s="4">
        <f t="shared" si="8"/>
        <v>11.566565699934127</v>
      </c>
      <c r="E10" s="4">
        <f t="shared" si="9"/>
        <v>11.999425282650034</v>
      </c>
      <c r="F10" s="4">
        <f t="shared" si="0"/>
        <v>23.96074290414353</v>
      </c>
      <c r="G10" s="4">
        <f t="shared" si="1"/>
        <v>66.399063975972496</v>
      </c>
      <c r="H10" s="4">
        <f t="shared" si="2"/>
        <v>365.22489121648306</v>
      </c>
      <c r="I10" s="4">
        <f t="shared" si="3"/>
        <v>-7.3584554992550011E-2</v>
      </c>
      <c r="J10" s="8">
        <f t="shared" si="10"/>
        <v>2.1164376731052526E-2</v>
      </c>
      <c r="K10" s="8">
        <f t="shared" si="11"/>
        <v>1.4602701098748484E-2</v>
      </c>
      <c r="L10" s="8">
        <f t="shared" si="12"/>
        <v>9.656471855748406E-3</v>
      </c>
      <c r="M10" s="8">
        <f t="shared" si="13"/>
        <v>3.1757905282037641E-3</v>
      </c>
      <c r="N10" s="7" t="str">
        <f t="shared" si="4"/>
        <v>lanjut</v>
      </c>
    </row>
    <row r="11" spans="1:14" x14ac:dyDescent="0.35">
      <c r="A11" s="6">
        <f t="shared" si="5"/>
        <v>6</v>
      </c>
      <c r="B11" s="4">
        <f t="shared" si="6"/>
        <v>8.2923731598380144</v>
      </c>
      <c r="C11" s="4">
        <f t="shared" si="7"/>
        <v>19.99374822096938</v>
      </c>
      <c r="D11" s="4">
        <f t="shared" si="8"/>
        <v>11.569560246369829</v>
      </c>
      <c r="E11" s="4">
        <f t="shared" si="9"/>
        <v>12.001985398727905</v>
      </c>
      <c r="F11" s="4">
        <f t="shared" si="0"/>
        <v>24.00653091353368</v>
      </c>
      <c r="G11" s="4">
        <f t="shared" si="1"/>
        <v>66.338985278704115</v>
      </c>
      <c r="H11" s="4">
        <f t="shared" si="2"/>
        <v>364.89052479918234</v>
      </c>
      <c r="I11" s="4">
        <f t="shared" si="3"/>
        <v>-5.5546625135676209E-3</v>
      </c>
      <c r="J11" s="8">
        <f t="shared" si="10"/>
        <v>9.0563183949838493E-4</v>
      </c>
      <c r="K11" s="8">
        <f t="shared" si="11"/>
        <v>1.4771989112198508E-3</v>
      </c>
      <c r="L11" s="8">
        <f t="shared" si="12"/>
        <v>2.5882975428049578E-4</v>
      </c>
      <c r="M11" s="8">
        <f t="shared" si="13"/>
        <v>2.1330771475051139E-4</v>
      </c>
      <c r="N11" s="7" t="str">
        <f t="shared" si="4"/>
        <v>lanjut</v>
      </c>
    </row>
    <row r="12" spans="1:14" x14ac:dyDescent="0.35">
      <c r="A12" s="6">
        <f t="shared" si="5"/>
        <v>7</v>
      </c>
      <c r="B12" s="4">
        <f t="shared" si="6"/>
        <v>8.2858467182605935</v>
      </c>
      <c r="C12" s="4">
        <f t="shared" si="7"/>
        <v>19.999950736192183</v>
      </c>
      <c r="D12" s="4">
        <f t="shared" si="8"/>
        <v>11.571698124444611</v>
      </c>
      <c r="E12" s="4">
        <f t="shared" si="9"/>
        <v>11.999988010726392</v>
      </c>
      <c r="F12" s="4">
        <f t="shared" si="0"/>
        <v>23.997978633451268</v>
      </c>
      <c r="G12" s="4">
        <f t="shared" si="1"/>
        <v>66.286773746084762</v>
      </c>
      <c r="H12" s="4">
        <f t="shared" si="2"/>
        <v>364.57718497453783</v>
      </c>
      <c r="I12" s="4">
        <f t="shared" si="3"/>
        <v>-1.4049007327088248E-4</v>
      </c>
      <c r="J12" s="8">
        <f t="shared" si="10"/>
        <v>7.8766139410203165E-4</v>
      </c>
      <c r="K12" s="8">
        <f t="shared" si="11"/>
        <v>3.1012652504083289E-4</v>
      </c>
      <c r="L12" s="8">
        <f t="shared" si="12"/>
        <v>1.8475059164098785E-4</v>
      </c>
      <c r="M12" s="8">
        <f t="shared" si="13"/>
        <v>1.6644916642646193E-4</v>
      </c>
      <c r="N12" s="7" t="str">
        <f t="shared" si="4"/>
        <v>lanjut</v>
      </c>
    </row>
    <row r="13" spans="1:14" x14ac:dyDescent="0.35">
      <c r="A13" s="6">
        <f t="shared" si="5"/>
        <v>8</v>
      </c>
      <c r="B13" s="4">
        <f t="shared" si="6"/>
        <v>8.2858643754926629</v>
      </c>
      <c r="C13" s="4">
        <f t="shared" si="7"/>
        <v>19.999985794728556</v>
      </c>
      <c r="D13" s="4">
        <f t="shared" si="8"/>
        <v>11.571422800026216</v>
      </c>
      <c r="E13" s="4">
        <f t="shared" si="9"/>
        <v>12.000064832375038</v>
      </c>
      <c r="F13" s="4">
        <f t="shared" si="0"/>
        <v>24.00020648639871</v>
      </c>
      <c r="G13" s="4">
        <f t="shared" si="1"/>
        <v>66.286915003941317</v>
      </c>
      <c r="H13" s="4">
        <f t="shared" si="2"/>
        <v>364.57869505069891</v>
      </c>
      <c r="I13" s="4">
        <f t="shared" si="3"/>
        <v>1.9850276974153758E-4</v>
      </c>
      <c r="J13" s="8">
        <f t="shared" si="10"/>
        <v>2.1310066480925366E-6</v>
      </c>
      <c r="K13" s="8">
        <f t="shared" si="11"/>
        <v>1.7529280636732095E-6</v>
      </c>
      <c r="L13" s="8">
        <f t="shared" si="12"/>
        <v>2.3793480123636497E-5</v>
      </c>
      <c r="M13" s="8">
        <f t="shared" si="13"/>
        <v>6.4017694670046635E-6</v>
      </c>
      <c r="N13" s="7" t="str">
        <f t="shared" si="4"/>
        <v>lanjut</v>
      </c>
    </row>
    <row r="14" spans="1:14" x14ac:dyDescent="0.35">
      <c r="A14" s="6">
        <f t="shared" si="5"/>
        <v>9</v>
      </c>
      <c r="B14" s="4">
        <f t="shared" si="6"/>
        <v>8.2856987432372105</v>
      </c>
      <c r="C14" s="4">
        <f t="shared" si="7"/>
        <v>20.000030048642277</v>
      </c>
      <c r="D14" s="4">
        <f t="shared" si="8"/>
        <v>11.571446418522799</v>
      </c>
      <c r="E14" s="4">
        <f t="shared" si="9"/>
        <v>11.999995803687533</v>
      </c>
      <c r="F14" s="4">
        <f t="shared" si="0"/>
        <v>23.99992257868756</v>
      </c>
      <c r="G14" s="4">
        <f t="shared" si="1"/>
        <v>66.285589945897684</v>
      </c>
      <c r="H14" s="4">
        <f t="shared" si="2"/>
        <v>364.57067269067022</v>
      </c>
      <c r="I14" s="4">
        <f t="shared" si="3"/>
        <v>4.5410190928407701E-5</v>
      </c>
      <c r="J14" s="8">
        <f t="shared" si="10"/>
        <v>1.9990137293803642E-5</v>
      </c>
      <c r="K14" s="8">
        <f t="shared" si="11"/>
        <v>2.212692361634582E-6</v>
      </c>
      <c r="L14" s="8">
        <f t="shared" si="12"/>
        <v>2.0411014948566378E-6</v>
      </c>
      <c r="M14" s="8">
        <f t="shared" si="13"/>
        <v>5.7523926370346619E-6</v>
      </c>
      <c r="N14" s="7" t="str">
        <f t="shared" si="4"/>
        <v>lanjut</v>
      </c>
    </row>
    <row r="15" spans="1:14" ht="15" thickBot="1" x14ac:dyDescent="0.4">
      <c r="A15" s="9">
        <f t="shared" si="5"/>
        <v>10</v>
      </c>
      <c r="B15" s="10">
        <f t="shared" si="6"/>
        <v>8.2857167461789469</v>
      </c>
      <c r="C15" s="10">
        <f t="shared" si="7"/>
        <v>20.000002909950812</v>
      </c>
      <c r="D15" s="10">
        <f t="shared" si="8"/>
        <v>11.57142880336988</v>
      </c>
      <c r="E15" s="10">
        <f t="shared" si="9"/>
        <v>12.000001688653072</v>
      </c>
      <c r="F15" s="10">
        <f t="shared" si="0"/>
        <v>24.000009262271682</v>
      </c>
      <c r="G15" s="10">
        <f t="shared" si="1"/>
        <v>66.285733969431561</v>
      </c>
      <c r="H15" s="10">
        <f t="shared" si="2"/>
        <v>364.57155080845354</v>
      </c>
      <c r="I15" s="10">
        <f t="shared" si="3"/>
        <v>1.1730187381431278E-5</v>
      </c>
      <c r="J15" s="15">
        <f t="shared" si="10"/>
        <v>2.1727681850560239E-6</v>
      </c>
      <c r="K15" s="15">
        <f t="shared" si="11"/>
        <v>1.3569343758072079E-6</v>
      </c>
      <c r="L15" s="15">
        <f t="shared" si="12"/>
        <v>1.5222971352861444E-6</v>
      </c>
      <c r="M15" s="15">
        <f t="shared" si="13"/>
        <v>4.9041372589533174E-7</v>
      </c>
      <c r="N15" s="11" t="str">
        <f t="shared" si="4"/>
        <v>stop</v>
      </c>
    </row>
    <row r="16" spans="1:14" x14ac:dyDescent="0.35">
      <c r="J16" s="1"/>
      <c r="K16" s="1"/>
      <c r="L16" s="1"/>
      <c r="M16" s="1"/>
    </row>
    <row r="17" spans="1:13" x14ac:dyDescent="0.35">
      <c r="A17" t="s">
        <v>14</v>
      </c>
      <c r="C17" s="2">
        <f>A15</f>
        <v>10</v>
      </c>
      <c r="J17" s="1"/>
      <c r="K17" s="1"/>
      <c r="L17" s="1"/>
      <c r="M17" s="1"/>
    </row>
    <row r="18" spans="1:13" x14ac:dyDescent="0.35">
      <c r="A18" t="s">
        <v>15</v>
      </c>
      <c r="J18" s="1"/>
      <c r="K18" s="1"/>
      <c r="L18" s="1"/>
      <c r="M18" s="1"/>
    </row>
    <row r="19" spans="1:13" x14ac:dyDescent="0.35">
      <c r="A19" t="s">
        <v>16</v>
      </c>
      <c r="B19" s="2" t="s">
        <v>17</v>
      </c>
      <c r="C19" s="3">
        <f>J15</f>
        <v>2.1727681850560239E-6</v>
      </c>
      <c r="J19" s="5"/>
      <c r="K19" s="5"/>
      <c r="L19" s="5"/>
      <c r="M19" s="5"/>
    </row>
    <row r="20" spans="1:13" x14ac:dyDescent="0.35">
      <c r="B20" s="2" t="s">
        <v>18</v>
      </c>
      <c r="C20" s="3">
        <f>K15</f>
        <v>1.3569343758072079E-6</v>
      </c>
      <c r="J20" s="5"/>
      <c r="K20" s="5"/>
      <c r="L20" s="5"/>
      <c r="M20" s="5"/>
    </row>
    <row r="21" spans="1:13" x14ac:dyDescent="0.35">
      <c r="B21" s="2" t="s">
        <v>19</v>
      </c>
      <c r="C21" s="3">
        <f>L15</f>
        <v>1.5222971352861444E-6</v>
      </c>
      <c r="J21" s="1"/>
      <c r="K21" s="1"/>
      <c r="L21" s="1"/>
      <c r="M21" s="1"/>
    </row>
    <row r="22" spans="1:13" x14ac:dyDescent="0.35">
      <c r="B22" s="2" t="s">
        <v>20</v>
      </c>
      <c r="C22" s="3">
        <f>M15</f>
        <v>4.9041372589533174E-7</v>
      </c>
      <c r="J22" s="1"/>
      <c r="K22" s="1"/>
      <c r="L22" s="1"/>
      <c r="M22" s="1"/>
    </row>
    <row r="23" spans="1:13" x14ac:dyDescent="0.35">
      <c r="J23" s="1"/>
      <c r="K23" s="1"/>
      <c r="L23" s="1"/>
      <c r="M23" s="1"/>
    </row>
    <row r="24" spans="1:13" x14ac:dyDescent="0.35">
      <c r="J24" s="1"/>
      <c r="K24" s="1"/>
      <c r="L24" s="1"/>
      <c r="M2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opLeftCell="A4" zoomScale="69" zoomScaleNormal="149" workbookViewId="0">
      <selection activeCell="C38" sqref="C38"/>
    </sheetView>
  </sheetViews>
  <sheetFormatPr defaultRowHeight="14.5" x14ac:dyDescent="0.35"/>
  <cols>
    <col min="2" max="2" width="13.08984375" customWidth="1"/>
    <col min="3" max="3" width="9.6328125" bestFit="1" customWidth="1"/>
    <col min="10" max="13" width="9.6328125" bestFit="1" customWidth="1"/>
    <col min="14" max="14" width="13.36328125" customWidth="1"/>
  </cols>
  <sheetData>
    <row r="1" spans="1:14" x14ac:dyDescent="0.35">
      <c r="A1" t="s">
        <v>10</v>
      </c>
      <c r="B1" t="s">
        <v>13</v>
      </c>
    </row>
    <row r="2" spans="1:14" x14ac:dyDescent="0.35">
      <c r="A2" t="s">
        <v>11</v>
      </c>
      <c r="B2">
        <v>8030230056</v>
      </c>
    </row>
    <row r="3" spans="1:14" x14ac:dyDescent="0.35">
      <c r="A3" t="s">
        <v>12</v>
      </c>
      <c r="B3">
        <v>22</v>
      </c>
    </row>
    <row r="4" spans="1:14" ht="15" thickBot="1" x14ac:dyDescent="0.4"/>
    <row r="5" spans="1:14" ht="15" thickBot="1" x14ac:dyDescent="0.4">
      <c r="A5" s="12" t="s">
        <v>0</v>
      </c>
      <c r="B5" s="13" t="s">
        <v>2</v>
      </c>
      <c r="C5" s="13" t="s">
        <v>1</v>
      </c>
      <c r="D5" s="13" t="s">
        <v>3</v>
      </c>
      <c r="E5" s="13" t="s">
        <v>4</v>
      </c>
      <c r="F5" s="13" t="s">
        <v>22</v>
      </c>
      <c r="G5" s="13" t="s">
        <v>23</v>
      </c>
      <c r="H5" s="13" t="s">
        <v>24</v>
      </c>
      <c r="I5" s="13" t="s">
        <v>25</v>
      </c>
      <c r="J5" s="13" t="s">
        <v>5</v>
      </c>
      <c r="K5" s="13" t="s">
        <v>6</v>
      </c>
      <c r="L5" s="13" t="s">
        <v>7</v>
      </c>
      <c r="M5" s="13" t="s">
        <v>8</v>
      </c>
      <c r="N5" s="14" t="s">
        <v>21</v>
      </c>
    </row>
    <row r="6" spans="1:14" x14ac:dyDescent="0.35">
      <c r="A6" s="6">
        <v>1</v>
      </c>
      <c r="B6" s="4">
        <v>2</v>
      </c>
      <c r="C6" s="4">
        <v>2</v>
      </c>
      <c r="D6" s="4">
        <v>3</v>
      </c>
      <c r="E6" s="4">
        <v>4</v>
      </c>
      <c r="F6" s="4">
        <f>(2*C6-7*D6+3*E6+29)</f>
        <v>24</v>
      </c>
      <c r="G6" s="4">
        <f>(4*B6-2*C6+2*D6+9*E6-58)</f>
        <v>-12</v>
      </c>
      <c r="H6" s="4">
        <f>(48*B6+C6-2*D6+E6-42)</f>
        <v>54</v>
      </c>
      <c r="I6" s="4">
        <f>(2*B6+3*C6-D6-E6-53)</f>
        <v>-50</v>
      </c>
      <c r="J6" s="4" t="s">
        <v>9</v>
      </c>
      <c r="K6" s="4" t="s">
        <v>9</v>
      </c>
      <c r="L6" s="4" t="s">
        <v>9</v>
      </c>
      <c r="M6" s="4" t="s">
        <v>9</v>
      </c>
      <c r="N6" s="7" t="str">
        <f>IF(OR(AND(F6=0,G6=0,H6=0,I6=0),AND(J6&lt;10^-5,K6&lt;10^-5,L6&lt;10^-5,M6&lt;10^-5)),"stop","lanjut")</f>
        <v>lanjut</v>
      </c>
    </row>
    <row r="7" spans="1:14" x14ac:dyDescent="0.35">
      <c r="A7" s="6">
        <f>A6+1</f>
        <v>2</v>
      </c>
      <c r="B7" s="4">
        <f>(42-C6+2*D6-E6)/4</f>
        <v>10.5</v>
      </c>
      <c r="C7" s="4">
        <f>(53-2*B6+D6+E6)/3</f>
        <v>18.666666666666668</v>
      </c>
      <c r="D7" s="4">
        <f>(-29-2*C6-E6)/-7</f>
        <v>5.2857142857142856</v>
      </c>
      <c r="E7" s="4">
        <f>(58+4*B6+2*C6-2*D6)/9</f>
        <v>7.1111111111111107</v>
      </c>
      <c r="F7" s="4">
        <f t="shared" ref="F7:F23" si="0">(2*C7-7*D7+3*E7+29)</f>
        <v>50.666666666666671</v>
      </c>
      <c r="G7" s="4">
        <f t="shared" ref="G7:G23" si="1">(4*B7-2*C7+2*D7+9*E7-58)</f>
        <v>21.238095238095241</v>
      </c>
      <c r="H7" s="4">
        <f t="shared" ref="H7:H23" si="2">(48*B7+C7-2*D7+E7-42)</f>
        <v>477.20634920634916</v>
      </c>
      <c r="I7" s="4">
        <f t="shared" ref="I7:I23" si="3">(2*B7+3*C7-D7-E7-53)</f>
        <v>11.603174603174594</v>
      </c>
      <c r="J7" s="8">
        <f>ABS((B7-B6)/B7)</f>
        <v>0.80952380952380953</v>
      </c>
      <c r="K7" s="8">
        <f t="shared" ref="K7:M7" si="4">ABS((C7-C6)/C7)</f>
        <v>0.8928571428571429</v>
      </c>
      <c r="L7" s="8">
        <f t="shared" si="4"/>
        <v>0.4324324324324324</v>
      </c>
      <c r="M7" s="8">
        <f t="shared" si="4"/>
        <v>0.43749999999999994</v>
      </c>
      <c r="N7" s="7" t="str">
        <f t="shared" ref="N7:N23" si="5">IF(OR(AND(F7=0,G7=0,H7=0,I7=0),AND(J7&lt;10^-5,K7&lt;10^-5,L7&lt;10^-5,M7&lt;10^-5)),"stop","lanjut")</f>
        <v>lanjut</v>
      </c>
    </row>
    <row r="8" spans="1:14" x14ac:dyDescent="0.35">
      <c r="A8" s="6">
        <f t="shared" ref="A8:A16" si="6">A7+1</f>
        <v>3</v>
      </c>
      <c r="B8" s="4">
        <f t="shared" ref="B8:B16" si="7">(42-C7+2*D7-E7)/4</f>
        <v>6.6984126984126986</v>
      </c>
      <c r="C8" s="4">
        <f t="shared" ref="C8:C16" si="8">(53-2*B7+D7+E7)/3</f>
        <v>14.798941798941797</v>
      </c>
      <c r="D8" s="4">
        <f t="shared" ref="D8:D36" si="9">(-29-2*C7-E7)/-7</f>
        <v>10.492063492063494</v>
      </c>
      <c r="E8" s="4">
        <f t="shared" ref="E8:E16" si="10">(58+4*B7+2*C7-2*D7)/9</f>
        <v>14.084656084656086</v>
      </c>
      <c r="F8" s="4">
        <f t="shared" si="0"/>
        <v>27.407407407407391</v>
      </c>
      <c r="G8" s="4">
        <f t="shared" si="1"/>
        <v>86.941798941798965</v>
      </c>
      <c r="H8" s="4">
        <f t="shared" si="2"/>
        <v>287.4232804232804</v>
      </c>
      <c r="I8" s="4">
        <f t="shared" si="3"/>
        <v>-19.783068783068785</v>
      </c>
      <c r="J8" s="8">
        <f t="shared" ref="J8:J16" si="11">ABS((B8-B7)/B8)</f>
        <v>0.56753554502369663</v>
      </c>
      <c r="K8" s="8">
        <f t="shared" ref="K8:K17" si="12">ABS((C8-C7)/C8)</f>
        <v>0.26135144797997878</v>
      </c>
      <c r="L8" s="8">
        <f t="shared" ref="L8:L17" si="13">ABS((D8-D7)/D8)</f>
        <v>0.49621785173978827</v>
      </c>
      <c r="M8" s="8">
        <f t="shared" ref="M8:M17" si="14">ABS((E8-E7)/E8)</f>
        <v>0.49511645379413982</v>
      </c>
      <c r="N8" s="7" t="str">
        <f t="shared" si="5"/>
        <v>lanjut</v>
      </c>
    </row>
    <row r="9" spans="1:14" x14ac:dyDescent="0.35">
      <c r="A9" s="6">
        <f t="shared" si="6"/>
        <v>4</v>
      </c>
      <c r="B9" s="4">
        <f t="shared" si="7"/>
        <v>8.5251322751322753</v>
      </c>
      <c r="C9" s="4">
        <f t="shared" si="8"/>
        <v>21.393298059964724</v>
      </c>
      <c r="D9" s="4">
        <f t="shared" si="9"/>
        <v>10.383219954648526</v>
      </c>
      <c r="E9" s="4">
        <f t="shared" si="10"/>
        <v>10.378600823045268</v>
      </c>
      <c r="F9" s="4">
        <f t="shared" si="0"/>
        <v>30.239858906525569</v>
      </c>
      <c r="G9" s="4">
        <f t="shared" si="1"/>
        <v>47.487780297304127</v>
      </c>
      <c r="H9" s="4">
        <f t="shared" si="2"/>
        <v>378.21180818006212</v>
      </c>
      <c r="I9" s="4">
        <f t="shared" si="3"/>
        <v>7.4683379524649425</v>
      </c>
      <c r="J9" s="8">
        <f t="shared" si="11"/>
        <v>0.21427463149728471</v>
      </c>
      <c r="K9" s="8">
        <f t="shared" si="12"/>
        <v>0.30824402308326465</v>
      </c>
      <c r="L9" s="8">
        <f t="shared" si="13"/>
        <v>1.0482638130596383E-2</v>
      </c>
      <c r="M9" s="8">
        <f t="shared" si="14"/>
        <v>0.35708621275631586</v>
      </c>
      <c r="N9" s="7" t="str">
        <f t="shared" si="5"/>
        <v>lanjut</v>
      </c>
    </row>
    <row r="10" spans="1:14" x14ac:dyDescent="0.35">
      <c r="A10" s="6">
        <f t="shared" si="6"/>
        <v>5</v>
      </c>
      <c r="B10" s="4">
        <f t="shared" si="7"/>
        <v>7.7486352565717649</v>
      </c>
      <c r="C10" s="4">
        <f t="shared" si="8"/>
        <v>18.903852075809748</v>
      </c>
      <c r="D10" s="4">
        <f t="shared" si="9"/>
        <v>11.737885277567816</v>
      </c>
      <c r="E10" s="4">
        <f t="shared" si="10"/>
        <v>12.680076145684612</v>
      </c>
      <c r="F10" s="4">
        <f t="shared" si="0"/>
        <v>22.682735645698621</v>
      </c>
      <c r="G10" s="4">
        <f t="shared" si="1"/>
        <v>72.783292740964697</v>
      </c>
      <c r="H10" s="4">
        <f t="shared" si="2"/>
        <v>338.04264998180344</v>
      </c>
      <c r="I10" s="4">
        <f t="shared" si="3"/>
        <v>-5.2091346826796467</v>
      </c>
      <c r="J10" s="8">
        <f t="shared" si="11"/>
        <v>0.10021081040070232</v>
      </c>
      <c r="K10" s="8">
        <f t="shared" si="12"/>
        <v>0.13168987855869796</v>
      </c>
      <c r="L10" s="8">
        <f t="shared" si="13"/>
        <v>0.11540965777780951</v>
      </c>
      <c r="M10" s="8">
        <f t="shared" si="14"/>
        <v>0.18150327302431865</v>
      </c>
      <c r="N10" s="7" t="str">
        <f t="shared" si="5"/>
        <v>lanjut</v>
      </c>
    </row>
    <row r="11" spans="1:14" x14ac:dyDescent="0.35">
      <c r="A11" s="6">
        <f t="shared" si="6"/>
        <v>6</v>
      </c>
      <c r="B11" s="4">
        <f t="shared" si="7"/>
        <v>8.4729605834103197</v>
      </c>
      <c r="C11" s="4">
        <f t="shared" si="8"/>
        <v>20.640230303369631</v>
      </c>
      <c r="D11" s="4">
        <f t="shared" si="9"/>
        <v>11.355397185329158</v>
      </c>
      <c r="E11" s="4">
        <f t="shared" si="10"/>
        <v>11.480719402530106</v>
      </c>
      <c r="F11" s="4">
        <f t="shared" si="0"/>
        <v>25.234838517025466</v>
      </c>
      <c r="G11" s="4">
        <f t="shared" si="1"/>
        <v>60.648650720331275</v>
      </c>
      <c r="H11" s="4">
        <f t="shared" si="2"/>
        <v>374.11226333893671</v>
      </c>
      <c r="I11" s="4">
        <f t="shared" si="3"/>
        <v>3.0304954890702689</v>
      </c>
      <c r="J11" s="8">
        <f t="shared" si="11"/>
        <v>8.5486686702727216E-2</v>
      </c>
      <c r="K11" s="8">
        <f t="shared" si="12"/>
        <v>8.412591342434822E-2</v>
      </c>
      <c r="L11" s="8">
        <f t="shared" si="13"/>
        <v>3.3683374169669857E-2</v>
      </c>
      <c r="M11" s="8">
        <f t="shared" si="14"/>
        <v>0.10446703739577452</v>
      </c>
      <c r="N11" s="7" t="str">
        <f t="shared" si="5"/>
        <v>lanjut</v>
      </c>
    </row>
    <row r="12" spans="1:14" x14ac:dyDescent="0.35">
      <c r="A12" s="6">
        <f t="shared" si="6"/>
        <v>7</v>
      </c>
      <c r="B12" s="4">
        <f t="shared" si="7"/>
        <v>8.147461166189645</v>
      </c>
      <c r="C12" s="4">
        <f t="shared" si="8"/>
        <v>19.630065140346208</v>
      </c>
      <c r="D12" s="4">
        <f t="shared" si="9"/>
        <v>11.680168572752766</v>
      </c>
      <c r="E12" s="4">
        <f t="shared" si="10"/>
        <v>12.273500952191359</v>
      </c>
      <c r="F12" s="4">
        <f t="shared" si="0"/>
        <v>23.319453127997129</v>
      </c>
      <c r="G12" s="4">
        <f t="shared" si="1"/>
        <v>69.151560099293931</v>
      </c>
      <c r="H12" s="4">
        <f t="shared" si="2"/>
        <v>357.62136492413504</v>
      </c>
      <c r="I12" s="4">
        <f t="shared" si="3"/>
        <v>-1.7685517715262051</v>
      </c>
      <c r="J12" s="8">
        <f t="shared" si="11"/>
        <v>3.995102407746759E-2</v>
      </c>
      <c r="K12" s="8">
        <f t="shared" si="12"/>
        <v>5.1460102439864194E-2</v>
      </c>
      <c r="L12" s="8">
        <f t="shared" si="13"/>
        <v>2.7805368167478969E-2</v>
      </c>
      <c r="M12" s="8">
        <f t="shared" si="14"/>
        <v>6.459294318298861E-2</v>
      </c>
      <c r="N12" s="7" t="str">
        <f t="shared" si="5"/>
        <v>lanjut</v>
      </c>
    </row>
    <row r="13" spans="1:14" x14ac:dyDescent="0.35">
      <c r="A13" s="6">
        <f t="shared" si="6"/>
        <v>8</v>
      </c>
      <c r="B13" s="4">
        <f t="shared" si="7"/>
        <v>8.3641927632419915</v>
      </c>
      <c r="C13" s="4">
        <f t="shared" si="8"/>
        <v>20.219582397521609</v>
      </c>
      <c r="D13" s="4">
        <f t="shared" si="9"/>
        <v>11.504804461840537</v>
      </c>
      <c r="E13" s="4">
        <f t="shared" si="10"/>
        <v>11.832181977771718</v>
      </c>
      <c r="F13" s="4">
        <f t="shared" si="0"/>
        <v>24.402079495474609</v>
      </c>
      <c r="G13" s="4">
        <f t="shared" si="1"/>
        <v>64.516852981551281</v>
      </c>
      <c r="H13" s="4">
        <f t="shared" si="2"/>
        <v>368.52340808722784</v>
      </c>
      <c r="I13" s="4">
        <f t="shared" si="3"/>
        <v>1.0501462794365679</v>
      </c>
      <c r="J13" s="8">
        <f t="shared" si="11"/>
        <v>2.591183670524835E-2</v>
      </c>
      <c r="K13" s="8">
        <f t="shared" si="12"/>
        <v>2.9155758293388942E-2</v>
      </c>
      <c r="L13" s="8">
        <f t="shared" si="13"/>
        <v>1.5242685044659515E-2</v>
      </c>
      <c r="M13" s="8">
        <f t="shared" si="14"/>
        <v>3.7298190244936691E-2</v>
      </c>
      <c r="N13" s="7" t="str">
        <f t="shared" si="5"/>
        <v>lanjut</v>
      </c>
    </row>
    <row r="14" spans="1:14" x14ac:dyDescent="0.35">
      <c r="A14" s="6">
        <f t="shared" si="6"/>
        <v>9</v>
      </c>
      <c r="B14" s="4">
        <f t="shared" si="7"/>
        <v>8.2394611370969368</v>
      </c>
      <c r="C14" s="4">
        <f t="shared" si="8"/>
        <v>19.869533637709424</v>
      </c>
      <c r="D14" s="4">
        <f t="shared" si="9"/>
        <v>11.610192396116418</v>
      </c>
      <c r="E14" s="4">
        <f t="shared" si="10"/>
        <v>12.098480769370013</v>
      </c>
      <c r="F14" s="4">
        <f t="shared" si="0"/>
        <v>23.763162810713965</v>
      </c>
      <c r="G14" s="4">
        <f t="shared" si="1"/>
        <v>67.325488989531863</v>
      </c>
      <c r="H14" s="4">
        <f t="shared" si="2"/>
        <v>362.24176419549951</v>
      </c>
      <c r="I14" s="4">
        <f t="shared" si="3"/>
        <v>-0.62114997816428286</v>
      </c>
      <c r="J14" s="8">
        <f t="shared" si="11"/>
        <v>1.5138323255566945E-2</v>
      </c>
      <c r="K14" s="8">
        <f t="shared" si="12"/>
        <v>1.7617361644958047E-2</v>
      </c>
      <c r="L14" s="8">
        <f t="shared" si="13"/>
        <v>9.0771910301100725E-3</v>
      </c>
      <c r="M14" s="8">
        <f t="shared" si="14"/>
        <v>2.2010928204513884E-2</v>
      </c>
      <c r="N14" s="7" t="str">
        <f t="shared" si="5"/>
        <v>lanjut</v>
      </c>
    </row>
    <row r="15" spans="1:14" x14ac:dyDescent="0.35">
      <c r="A15" s="6">
        <f t="shared" si="6"/>
        <v>10</v>
      </c>
      <c r="B15" s="4">
        <f t="shared" si="7"/>
        <v>8.3130925962883495</v>
      </c>
      <c r="C15" s="4">
        <f t="shared" si="8"/>
        <v>20.07658363043085</v>
      </c>
      <c r="D15" s="4">
        <f t="shared" si="9"/>
        <v>11.548221149255552</v>
      </c>
      <c r="E15" s="4">
        <f t="shared" si="10"/>
        <v>11.941836336841529</v>
      </c>
      <c r="F15" s="4">
        <f t="shared" si="0"/>
        <v>24.141128226597424</v>
      </c>
      <c r="G15" s="4">
        <f t="shared" si="1"/>
        <v>65.672172454376565</v>
      </c>
      <c r="H15" s="4">
        <f t="shared" si="2"/>
        <v>365.95042229060203</v>
      </c>
      <c r="I15" s="4">
        <f t="shared" si="3"/>
        <v>0.36587859777216636</v>
      </c>
      <c r="J15" s="8">
        <f t="shared" si="11"/>
        <v>8.8572884685884333E-3</v>
      </c>
      <c r="K15" s="8">
        <f t="shared" si="12"/>
        <v>1.0313009251613546E-2</v>
      </c>
      <c r="L15" s="8">
        <f t="shared" si="13"/>
        <v>5.3663023992972878E-3</v>
      </c>
      <c r="M15" s="8">
        <f t="shared" si="14"/>
        <v>1.3117281807423824E-2</v>
      </c>
      <c r="N15" s="7" t="str">
        <f t="shared" si="5"/>
        <v>lanjut</v>
      </c>
    </row>
    <row r="16" spans="1:14" x14ac:dyDescent="0.35">
      <c r="A16" s="6">
        <f t="shared" si="6"/>
        <v>11</v>
      </c>
      <c r="B16" s="4">
        <f t="shared" si="7"/>
        <v>8.269505582809682</v>
      </c>
      <c r="C16" s="4">
        <f t="shared" si="8"/>
        <v>19.954624097840128</v>
      </c>
      <c r="D16" s="4">
        <f t="shared" si="9"/>
        <v>11.585000513957604</v>
      </c>
      <c r="E16" s="4">
        <f t="shared" si="10"/>
        <v>12.034343927500442</v>
      </c>
      <c r="F16" s="4">
        <f t="shared" si="0"/>
        <v>23.917276380478356</v>
      </c>
      <c r="G16" s="4">
        <f t="shared" si="1"/>
        <v>66.647870510977668</v>
      </c>
      <c r="H16" s="4">
        <f t="shared" si="2"/>
        <v>363.75523497229011</v>
      </c>
      <c r="I16" s="4">
        <f t="shared" si="3"/>
        <v>-0.21646098231829569</v>
      </c>
      <c r="J16" s="8">
        <f t="shared" si="11"/>
        <v>5.2708125101547185E-3</v>
      </c>
      <c r="K16" s="8">
        <f t="shared" si="12"/>
        <v>6.1118431493742305E-3</v>
      </c>
      <c r="L16" s="8">
        <f t="shared" si="13"/>
        <v>3.1747400147061635E-3</v>
      </c>
      <c r="M16" s="8">
        <f t="shared" si="14"/>
        <v>7.6869658384549127E-3</v>
      </c>
      <c r="N16" s="7" t="str">
        <f t="shared" si="5"/>
        <v>lanjut</v>
      </c>
    </row>
    <row r="17" spans="1:14" x14ac:dyDescent="0.35">
      <c r="A17" s="6">
        <f>A16+1</f>
        <v>12</v>
      </c>
      <c r="B17" s="4">
        <f>(42-C16+2*D16-E16)/4</f>
        <v>8.2952582506436592</v>
      </c>
      <c r="C17" s="4">
        <f>(53-2*B16+D16+E16)/3</f>
        <v>20.026777758612894</v>
      </c>
      <c r="D17" s="4">
        <f t="shared" si="9"/>
        <v>11.563370303311528</v>
      </c>
      <c r="E17" s="4">
        <f>(58+4*B16+2*C16-2*D16)/9</f>
        <v>11.979696611000421</v>
      </c>
      <c r="F17" s="4">
        <f t="shared" si="0"/>
        <v>24.049053227046358</v>
      </c>
      <c r="G17" s="4">
        <f t="shared" si="1"/>
        <v>66.071487590975693</v>
      </c>
      <c r="H17" s="4">
        <f t="shared" si="2"/>
        <v>365.05212979388591</v>
      </c>
      <c r="I17" s="4">
        <f t="shared" si="3"/>
        <v>0.12778286281404405</v>
      </c>
      <c r="J17" s="8">
        <f>ABS((B17-B16)/B17)</f>
        <v>3.1045046526404388E-3</v>
      </c>
      <c r="K17" s="8">
        <f t="shared" si="12"/>
        <v>3.6028592139209898E-3</v>
      </c>
      <c r="L17" s="8">
        <f t="shared" si="13"/>
        <v>1.8705801231568397E-3</v>
      </c>
      <c r="M17" s="8">
        <f t="shared" si="14"/>
        <v>4.5616611400527175E-3</v>
      </c>
      <c r="N17" s="7" t="str">
        <f t="shared" si="5"/>
        <v>lanjut</v>
      </c>
    </row>
    <row r="18" spans="1:14" x14ac:dyDescent="0.35">
      <c r="A18" s="6">
        <f t="shared" ref="A18:A36" si="15">A17+1</f>
        <v>13</v>
      </c>
      <c r="B18" s="4">
        <f t="shared" ref="B18:B23" si="16">(42-C17+2*D17-E17)/4</f>
        <v>8.2800665592524361</v>
      </c>
      <c r="C18" s="4">
        <f t="shared" ref="C18:C23" si="17">(53-2*B17+D17+E17)/3</f>
        <v>19.984183471008212</v>
      </c>
      <c r="D18" s="4">
        <f t="shared" si="9"/>
        <v>11.576178875460887</v>
      </c>
      <c r="E18" s="4">
        <f t="shared" ref="E18:E23" si="18">(58+4*B17+2*C17-2*D17)/9</f>
        <v>12.01198310146415</v>
      </c>
      <c r="F18" s="4">
        <f t="shared" si="0"/>
        <v>23.97106411818266</v>
      </c>
      <c r="G18" s="4">
        <f t="shared" si="1"/>
        <v>66.412104959092446</v>
      </c>
      <c r="H18" s="4">
        <f t="shared" si="2"/>
        <v>364.2870036656675</v>
      </c>
      <c r="I18" s="4">
        <f t="shared" si="3"/>
        <v>-7.5478445395518179E-2</v>
      </c>
      <c r="J18" s="8">
        <f t="shared" ref="J18:J23" si="19">ABS((B18-B17)/B18)</f>
        <v>1.8347305885177201E-3</v>
      </c>
      <c r="K18" s="8">
        <f t="shared" ref="K18:K23" si="20">ABS((C18-C17)/C18)</f>
        <v>2.1313999476874116E-3</v>
      </c>
      <c r="L18" s="8">
        <f t="shared" ref="L18:L23" si="21">ABS((D18-D17)/D18)</f>
        <v>1.1064594187042362E-3</v>
      </c>
      <c r="M18" s="8">
        <f t="shared" ref="M18:M23" si="22">ABS((E18-E17)/E18)</f>
        <v>2.6878568002475624E-3</v>
      </c>
      <c r="N18" s="7" t="str">
        <f t="shared" si="5"/>
        <v>lanjut</v>
      </c>
    </row>
    <row r="19" spans="1:14" x14ac:dyDescent="0.35">
      <c r="A19" s="6">
        <f t="shared" si="15"/>
        <v>14</v>
      </c>
      <c r="B19" s="4">
        <f t="shared" si="16"/>
        <v>8.2890477946123511</v>
      </c>
      <c r="C19" s="4">
        <f t="shared" si="17"/>
        <v>20.009342952806723</v>
      </c>
      <c r="D19" s="4">
        <f t="shared" si="9"/>
        <v>11.568621434782939</v>
      </c>
      <c r="E19" s="4">
        <f t="shared" si="18"/>
        <v>11.992919492011602</v>
      </c>
      <c r="F19" s="4">
        <f t="shared" si="0"/>
        <v>24.017094338167681</v>
      </c>
      <c r="G19" s="4">
        <f t="shared" si="1"/>
        <v>66.211023570506242</v>
      </c>
      <c r="H19" s="4">
        <f t="shared" si="2"/>
        <v>364.73931371664531</v>
      </c>
      <c r="I19" s="4">
        <f t="shared" si="3"/>
        <v>4.4583520850331126E-2</v>
      </c>
      <c r="J19" s="8">
        <f t="shared" si="19"/>
        <v>1.0835062823202166E-3</v>
      </c>
      <c r="K19" s="8">
        <f t="shared" si="20"/>
        <v>1.2573867046934523E-3</v>
      </c>
      <c r="L19" s="8">
        <f t="shared" si="21"/>
        <v>6.532706356199929E-4</v>
      </c>
      <c r="M19" s="8">
        <f t="shared" si="22"/>
        <v>1.5895720358371597E-3</v>
      </c>
      <c r="N19" s="7" t="str">
        <f t="shared" si="5"/>
        <v>lanjut</v>
      </c>
    </row>
    <row r="20" spans="1:14" x14ac:dyDescent="0.35">
      <c r="A20" s="6">
        <f t="shared" si="15"/>
        <v>15</v>
      </c>
      <c r="B20" s="4">
        <f t="shared" si="16"/>
        <v>8.2837451061868883</v>
      </c>
      <c r="C20" s="4">
        <f t="shared" si="17"/>
        <v>19.994481779189947</v>
      </c>
      <c r="D20" s="4">
        <f t="shared" si="9"/>
        <v>11.573086485375004</v>
      </c>
      <c r="E20" s="4">
        <f t="shared" si="18"/>
        <v>12.00418157938855</v>
      </c>
      <c r="F20" s="4">
        <f t="shared" si="0"/>
        <v>23.989902898920512</v>
      </c>
      <c r="G20" s="4">
        <f t="shared" si="1"/>
        <v>66.329824051614622</v>
      </c>
      <c r="H20" s="4">
        <f t="shared" si="2"/>
        <v>364.47225548479912</v>
      </c>
      <c r="I20" s="4">
        <f t="shared" si="3"/>
        <v>-2.6332514819934261E-2</v>
      </c>
      <c r="J20" s="8">
        <f t="shared" si="19"/>
        <v>6.4013177101530472E-4</v>
      </c>
      <c r="K20" s="8">
        <f t="shared" si="20"/>
        <v>7.4326375551494496E-4</v>
      </c>
      <c r="L20" s="8">
        <f t="shared" si="21"/>
        <v>3.8581329170121428E-4</v>
      </c>
      <c r="M20" s="8">
        <f t="shared" si="22"/>
        <v>9.3818035844158907E-4</v>
      </c>
      <c r="N20" s="7" t="str">
        <f t="shared" si="5"/>
        <v>lanjut</v>
      </c>
    </row>
    <row r="21" spans="1:14" x14ac:dyDescent="0.35">
      <c r="A21" s="6">
        <f t="shared" si="15"/>
        <v>16</v>
      </c>
      <c r="B21" s="4">
        <f t="shared" si="16"/>
        <v>8.2868774030428778</v>
      </c>
      <c r="C21" s="4">
        <f t="shared" si="17"/>
        <v>20.003259284129928</v>
      </c>
      <c r="D21" s="4">
        <f t="shared" si="9"/>
        <v>11.57044930539549</v>
      </c>
      <c r="E21" s="4">
        <f t="shared" si="18"/>
        <v>11.997530112486382</v>
      </c>
      <c r="F21" s="4">
        <f t="shared" si="0"/>
        <v>24.005963767950568</v>
      </c>
      <c r="G21" s="4">
        <f t="shared" si="1"/>
        <v>66.259660667080084</v>
      </c>
      <c r="H21" s="4">
        <f t="shared" si="2"/>
        <v>364.63000613188342</v>
      </c>
      <c r="I21" s="4">
        <f t="shared" si="3"/>
        <v>1.555324059368246E-2</v>
      </c>
      <c r="J21" s="8">
        <f t="shared" si="19"/>
        <v>3.7798276765133813E-4</v>
      </c>
      <c r="K21" s="8">
        <f t="shared" si="20"/>
        <v>4.3880373769616065E-4</v>
      </c>
      <c r="L21" s="8">
        <f t="shared" si="21"/>
        <v>2.279237313873541E-4</v>
      </c>
      <c r="M21" s="8">
        <f t="shared" si="22"/>
        <v>5.5440301793831183E-4</v>
      </c>
      <c r="N21" s="7" t="str">
        <f t="shared" si="5"/>
        <v>lanjut</v>
      </c>
    </row>
    <row r="22" spans="1:14" x14ac:dyDescent="0.35">
      <c r="A22" s="6">
        <f t="shared" si="15"/>
        <v>17</v>
      </c>
      <c r="B22" s="4">
        <f t="shared" si="16"/>
        <v>8.2850273035436679</v>
      </c>
      <c r="C22" s="4">
        <f t="shared" si="17"/>
        <v>19.998074870598703</v>
      </c>
      <c r="D22" s="4">
        <f t="shared" si="9"/>
        <v>11.57200695439232</v>
      </c>
      <c r="E22" s="4">
        <f t="shared" si="18"/>
        <v>12.001458841071154</v>
      </c>
      <c r="F22" s="4">
        <f t="shared" si="0"/>
        <v>23.996477583664628</v>
      </c>
      <c r="G22" s="4">
        <f t="shared" si="1"/>
        <v>66.301102951402285</v>
      </c>
      <c r="H22" s="4">
        <f t="shared" si="2"/>
        <v>364.53683037298129</v>
      </c>
      <c r="I22" s="4">
        <f t="shared" si="3"/>
        <v>-9.1865765800207555E-3</v>
      </c>
      <c r="J22" s="8">
        <f t="shared" si="19"/>
        <v>2.2330638529321031E-4</v>
      </c>
      <c r="K22" s="8">
        <f t="shared" si="20"/>
        <v>2.5924563063054015E-4</v>
      </c>
      <c r="L22" s="8">
        <f t="shared" si="21"/>
        <v>1.3460491364796609E-4</v>
      </c>
      <c r="M22" s="8">
        <f t="shared" si="22"/>
        <v>3.2735425224527856E-4</v>
      </c>
      <c r="N22" s="7" t="str">
        <f t="shared" si="5"/>
        <v>lanjut</v>
      </c>
    </row>
    <row r="23" spans="1:14" x14ac:dyDescent="0.35">
      <c r="A23" s="6">
        <f t="shared" si="15"/>
        <v>18</v>
      </c>
      <c r="B23" s="4">
        <f t="shared" si="16"/>
        <v>8.2861200492786953</v>
      </c>
      <c r="C23" s="4">
        <f t="shared" si="17"/>
        <v>20.001137062792047</v>
      </c>
      <c r="D23" s="4">
        <f t="shared" si="9"/>
        <v>11.571086940324079</v>
      </c>
      <c r="E23" s="4">
        <f t="shared" si="18"/>
        <v>11.999138338509717</v>
      </c>
      <c r="F23" s="4">
        <f t="shared" si="0"/>
        <v>24.002080558844689</v>
      </c>
      <c r="G23" s="4">
        <f t="shared" si="1"/>
        <v>66.276624998766295</v>
      </c>
      <c r="H23" s="4">
        <f t="shared" si="2"/>
        <v>364.59186388603104</v>
      </c>
      <c r="I23" s="4">
        <f t="shared" si="3"/>
        <v>5.4260080997394766E-3</v>
      </c>
      <c r="J23" s="16">
        <f t="shared" si="19"/>
        <v>1.3187664775898361E-4</v>
      </c>
      <c r="K23" s="16">
        <f t="shared" si="20"/>
        <v>1.5310090540004227E-4</v>
      </c>
      <c r="L23" s="16">
        <f t="shared" si="21"/>
        <v>7.9509736033046944E-5</v>
      </c>
      <c r="M23" s="16">
        <f t="shared" si="22"/>
        <v>1.9338909978141103E-4</v>
      </c>
      <c r="N23" s="7" t="str">
        <f t="shared" si="5"/>
        <v>lanjut</v>
      </c>
    </row>
    <row r="24" spans="1:14" x14ac:dyDescent="0.35">
      <c r="A24" s="6">
        <f t="shared" si="15"/>
        <v>19</v>
      </c>
      <c r="B24" s="4">
        <f t="shared" ref="B24:B29" si="23">(42-C23+2*D23-E23)/4</f>
        <v>8.2854746198365987</v>
      </c>
      <c r="C24" s="4">
        <f t="shared" ref="C24:C29" si="24">(53-2*B23+D23+E23)/3</f>
        <v>19.999328393425468</v>
      </c>
      <c r="D24" s="4">
        <f t="shared" si="9"/>
        <v>11.571630352013402</v>
      </c>
      <c r="E24" s="4">
        <f t="shared" ref="E24:E29" si="25">(58+4*B23+2*C23-2*D23)/9</f>
        <v>12.000508938005636</v>
      </c>
      <c r="F24" s="4">
        <f t="shared" ref="F24:F29" si="26">(2*C24-7*D24+3*E24+29)</f>
        <v>23.998771136774025</v>
      </c>
      <c r="G24" s="4">
        <f t="shared" ref="G24:G29" si="27">(4*B24-2*C24+2*D24+9*E24-58)</f>
        <v>66.29108283857299</v>
      </c>
      <c r="H24" s="4">
        <f t="shared" ref="H24:H29" si="28">(48*B24+C24-2*D24+E24-42)</f>
        <v>364.55935837956099</v>
      </c>
      <c r="I24" s="4">
        <f t="shared" ref="I24:I29" si="29">(2*B24+3*C24-D24-E24-53)</f>
        <v>-3.2048700694389254E-3</v>
      </c>
      <c r="J24" s="16">
        <f t="shared" ref="J24:J29" si="30">ABS((B24-B23)/B24)</f>
        <v>7.7898910045696995E-5</v>
      </c>
      <c r="K24" s="16">
        <f t="shared" ref="K24:K29" si="31">ABS((C24-C23)/C24)</f>
        <v>9.0436505216506122E-5</v>
      </c>
      <c r="L24" s="16">
        <f t="shared" ref="L24:L29" si="32">ABS((D24-D23)/D24)</f>
        <v>4.6960685123206172E-5</v>
      </c>
      <c r="M24" s="16">
        <f t="shared" ref="M24:M29" si="33">ABS((E24-E23)/E24)</f>
        <v>1.1421178076694157E-4</v>
      </c>
      <c r="N24" s="7" t="str">
        <f t="shared" ref="N24:N29" si="34">IF(OR(AND(F24=0,G24=0,H24=0,I24=0),AND(J24&lt;10^-5,K24&lt;10^-5,L24&lt;10^-5,M24&lt;10^-5)),"stop","lanjut")</f>
        <v>lanjut</v>
      </c>
    </row>
    <row r="25" spans="1:14" x14ac:dyDescent="0.35">
      <c r="A25" s="6">
        <f t="shared" si="15"/>
        <v>20</v>
      </c>
      <c r="B25" s="4">
        <f t="shared" si="23"/>
        <v>8.2858558431489246</v>
      </c>
      <c r="C25" s="4">
        <f t="shared" si="24"/>
        <v>20.000396683448614</v>
      </c>
      <c r="D25" s="4">
        <f t="shared" si="9"/>
        <v>11.571309389265226</v>
      </c>
      <c r="E25" s="4">
        <f t="shared" si="25"/>
        <v>11.999699395796727</v>
      </c>
      <c r="F25" s="4">
        <f t="shared" si="26"/>
        <v>24.000725829430827</v>
      </c>
      <c r="G25" s="4">
        <f t="shared" si="27"/>
        <v>66.282543346399464</v>
      </c>
      <c r="H25" s="4">
        <f t="shared" si="28"/>
        <v>364.5785577718633</v>
      </c>
      <c r="I25" s="4">
        <f t="shared" si="29"/>
        <v>1.8929515817376341E-3</v>
      </c>
      <c r="J25" s="16">
        <f t="shared" si="30"/>
        <v>4.6008924068011587E-5</v>
      </c>
      <c r="K25" s="16">
        <f t="shared" si="31"/>
        <v>5.3413441745842507E-5</v>
      </c>
      <c r="L25" s="16">
        <f t="shared" si="32"/>
        <v>2.7737807138263112E-5</v>
      </c>
      <c r="M25" s="16">
        <f t="shared" si="33"/>
        <v>6.7463540727756219E-5</v>
      </c>
      <c r="N25" s="7" t="str">
        <f t="shared" si="34"/>
        <v>lanjut</v>
      </c>
    </row>
    <row r="26" spans="1:14" x14ac:dyDescent="0.35">
      <c r="A26" s="6">
        <f t="shared" si="15"/>
        <v>21</v>
      </c>
      <c r="B26" s="4">
        <f t="shared" si="23"/>
        <v>8.2856306748212774</v>
      </c>
      <c r="C26" s="4">
        <f t="shared" si="24"/>
        <v>19.999765699588036</v>
      </c>
      <c r="D26" s="4">
        <f t="shared" si="9"/>
        <v>11.571498966099137</v>
      </c>
      <c r="E26" s="4">
        <f t="shared" si="25"/>
        <v>12.000177551218052</v>
      </c>
      <c r="F26" s="4">
        <f t="shared" si="26"/>
        <v>23.999571290136274</v>
      </c>
      <c r="G26" s="4">
        <f t="shared" si="27"/>
        <v>66.287587193269786</v>
      </c>
      <c r="H26" s="4">
        <f t="shared" si="28"/>
        <v>364.56721771002907</v>
      </c>
      <c r="I26" s="4">
        <f t="shared" si="29"/>
        <v>-1.1180689105358965E-3</v>
      </c>
      <c r="J26" s="16">
        <f t="shared" si="30"/>
        <v>2.7175762049296617E-5</v>
      </c>
      <c r="K26" s="16">
        <f t="shared" si="31"/>
        <v>3.1549562632677467E-5</v>
      </c>
      <c r="L26" s="16">
        <f t="shared" si="32"/>
        <v>1.6383083511174879E-5</v>
      </c>
      <c r="M26" s="16">
        <f t="shared" si="33"/>
        <v>3.9845695556093288E-5</v>
      </c>
      <c r="N26" s="7" t="str">
        <f t="shared" si="34"/>
        <v>lanjut</v>
      </c>
    </row>
    <row r="27" spans="1:14" x14ac:dyDescent="0.35">
      <c r="A27" s="6">
        <f t="shared" si="15"/>
        <v>22</v>
      </c>
      <c r="B27" s="4">
        <f t="shared" si="23"/>
        <v>8.2857636703480466</v>
      </c>
      <c r="C27" s="4">
        <f t="shared" si="24"/>
        <v>20.000138389224876</v>
      </c>
      <c r="D27" s="4">
        <f t="shared" si="9"/>
        <v>11.571386992913448</v>
      </c>
      <c r="E27" s="4">
        <f t="shared" si="25"/>
        <v>11.999895129584768</v>
      </c>
      <c r="F27" s="4">
        <f t="shared" si="26"/>
        <v>24.000253216809917</v>
      </c>
      <c r="G27" s="4">
        <f t="shared" si="27"/>
        <v>66.284608055032251</v>
      </c>
      <c r="H27" s="4">
        <f t="shared" si="28"/>
        <v>364.573915709689</v>
      </c>
      <c r="I27" s="4">
        <f t="shared" si="29"/>
        <v>6.6038587250716319E-4</v>
      </c>
      <c r="J27" s="16">
        <f t="shared" si="30"/>
        <v>1.6051088597326289E-5</v>
      </c>
      <c r="K27" s="16">
        <f t="shared" si="31"/>
        <v>1.8634352902345382E-5</v>
      </c>
      <c r="L27" s="16">
        <f t="shared" si="32"/>
        <v>9.6767298300083467E-6</v>
      </c>
      <c r="M27" s="16">
        <f t="shared" si="33"/>
        <v>2.3535341787029804E-5</v>
      </c>
      <c r="N27" s="7" t="str">
        <f t="shared" si="34"/>
        <v>lanjut</v>
      </c>
    </row>
    <row r="28" spans="1:14" x14ac:dyDescent="0.35">
      <c r="A28" s="6">
        <f t="shared" si="15"/>
        <v>23</v>
      </c>
      <c r="B28" s="4">
        <f t="shared" si="23"/>
        <v>8.285685116754312</v>
      </c>
      <c r="C28" s="4">
        <f t="shared" si="24"/>
        <v>19.999918260600708</v>
      </c>
      <c r="D28" s="4">
        <f t="shared" si="9"/>
        <v>11.571453129719217</v>
      </c>
      <c r="E28" s="4">
        <f t="shared" si="25"/>
        <v>12.000061941557227</v>
      </c>
      <c r="F28" s="4">
        <f t="shared" si="26"/>
        <v>23.999850437838582</v>
      </c>
      <c r="G28" s="4">
        <f t="shared" si="27"/>
        <v>66.286367679269304</v>
      </c>
      <c r="H28" s="4">
        <f t="shared" si="28"/>
        <v>364.56995954692655</v>
      </c>
      <c r="I28" s="4">
        <f t="shared" si="29"/>
        <v>-3.9005596570262924E-4</v>
      </c>
      <c r="J28" s="16">
        <f t="shared" si="30"/>
        <v>9.4806395159541079E-6</v>
      </c>
      <c r="K28" s="16">
        <f t="shared" si="31"/>
        <v>1.1006476191531119E-5</v>
      </c>
      <c r="L28" s="16">
        <f t="shared" si="32"/>
        <v>5.7155142943088411E-6</v>
      </c>
      <c r="M28" s="16">
        <f t="shared" si="33"/>
        <v>1.3900925951179781E-5</v>
      </c>
      <c r="N28" s="7" t="str">
        <f t="shared" si="34"/>
        <v>lanjut</v>
      </c>
    </row>
    <row r="29" spans="1:14" ht="15" thickBot="1" x14ac:dyDescent="0.4">
      <c r="A29" s="9">
        <f t="shared" si="15"/>
        <v>24</v>
      </c>
      <c r="B29" s="10">
        <f t="shared" si="23"/>
        <v>8.2857315143201244</v>
      </c>
      <c r="C29" s="10">
        <f t="shared" si="24"/>
        <v>20.000048279255939</v>
      </c>
      <c r="D29" s="10">
        <f t="shared" si="9"/>
        <v>11.571414066108376</v>
      </c>
      <c r="E29" s="10">
        <f t="shared" si="25"/>
        <v>11.999963414308914</v>
      </c>
      <c r="F29" s="10">
        <f t="shared" si="26"/>
        <v>24.00008833867998</v>
      </c>
      <c r="G29" s="10">
        <f t="shared" si="27"/>
        <v>66.285328359765586</v>
      </c>
      <c r="H29" s="10">
        <f t="shared" si="28"/>
        <v>364.57229624871405</v>
      </c>
      <c r="I29" s="10">
        <f t="shared" si="29"/>
        <v>2.3038599078262223E-4</v>
      </c>
      <c r="J29" s="15">
        <f t="shared" si="30"/>
        <v>5.5996945752219288E-6</v>
      </c>
      <c r="K29" s="15">
        <f t="shared" si="31"/>
        <v>6.5009170685609022E-6</v>
      </c>
      <c r="L29" s="15">
        <f t="shared" si="32"/>
        <v>3.3758718352916675E-6</v>
      </c>
      <c r="M29" s="15">
        <f t="shared" si="33"/>
        <v>8.2106290587806035E-6</v>
      </c>
      <c r="N29" s="11" t="str">
        <f t="shared" si="34"/>
        <v>stop</v>
      </c>
    </row>
    <row r="32" spans="1:14" x14ac:dyDescent="0.35">
      <c r="A32" t="s">
        <v>14</v>
      </c>
      <c r="C32" s="2">
        <f>A29</f>
        <v>24</v>
      </c>
    </row>
    <row r="33" spans="1:3" x14ac:dyDescent="0.35">
      <c r="A33" t="s">
        <v>15</v>
      </c>
    </row>
    <row r="34" spans="1:3" x14ac:dyDescent="0.35">
      <c r="A34" t="s">
        <v>16</v>
      </c>
      <c r="B34" s="2" t="s">
        <v>17</v>
      </c>
      <c r="C34" s="3">
        <f>J29</f>
        <v>5.5996945752219288E-6</v>
      </c>
    </row>
    <row r="35" spans="1:3" x14ac:dyDescent="0.35">
      <c r="B35" s="2" t="s">
        <v>18</v>
      </c>
      <c r="C35" s="3">
        <f>K29</f>
        <v>6.5009170685609022E-6</v>
      </c>
    </row>
    <row r="36" spans="1:3" x14ac:dyDescent="0.35">
      <c r="B36" s="2" t="s">
        <v>19</v>
      </c>
      <c r="C36" s="3">
        <f>L29</f>
        <v>3.3758718352916675E-6</v>
      </c>
    </row>
    <row r="37" spans="1:3" x14ac:dyDescent="0.35">
      <c r="B37" s="2" t="s">
        <v>20</v>
      </c>
      <c r="C37" s="3">
        <f>M29</f>
        <v>8.2106290587806035E-6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GAUSS-SEIDEL</vt:lpstr>
      <vt:lpstr>JACOBI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adi yolan</cp:lastModifiedBy>
  <dcterms:created xsi:type="dcterms:W3CDTF">2025-06-06T14:43:41Z</dcterms:created>
  <dcterms:modified xsi:type="dcterms:W3CDTF">2025-06-09T07:15:23Z</dcterms:modified>
</cp:coreProperties>
</file>