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20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DM project\Amway\"/>
    </mc:Choice>
  </mc:AlternateContent>
  <xr:revisionPtr revIDLastSave="0" documentId="13_ncr:1_{4218A971-63BF-4379-887E-81712D1DEE50}" xr6:coauthVersionLast="47" xr6:coauthVersionMax="47" xr10:uidLastSave="{00000000-0000-0000-0000-000000000000}"/>
  <bookViews>
    <workbookView xWindow="-108" yWindow="-108" windowWidth="23256" windowHeight="12456" xr2:uid="{1BF18A11-5420-48D2-B78D-3D69C56D2B69}"/>
  </bookViews>
  <sheets>
    <sheet name="List" sheetId="2" r:id="rId1"/>
    <sheet name="Sales" sheetId="3" r:id="rId2"/>
    <sheet name="Customer" sheetId="11" r:id="rId3"/>
    <sheet name="Products" sheetId="16" r:id="rId4"/>
    <sheet name="Pareto" sheetId="13" r:id="rId5"/>
    <sheet name="Pivots" sheetId="4" r:id="rId6"/>
    <sheet name="Charts" sheetId="6" r:id="rId7"/>
    <sheet name="Monthly_analysis" sheetId="8" r:id="rId8"/>
    <sheet name="Forecast" sheetId="15" r:id="rId9"/>
    <sheet name="Weekly analysis" sheetId="14" r:id="rId10"/>
    <sheet name="Inventory" sheetId="10" r:id="rId11"/>
  </sheets>
  <definedNames>
    <definedName name="_xlchart.v1.0" hidden="1">Pivots!$CA$22</definedName>
    <definedName name="_xlchart.v1.1" hidden="1">Pivots!$CA$2:$CA$22</definedName>
    <definedName name="_xlchart.v1.10" hidden="1">Pareto!$B$2</definedName>
    <definedName name="_xlchart.v1.11" hidden="1">Pareto!$B$3:$B$22</definedName>
    <definedName name="_xlchart.v1.12" hidden="1">Pareto!$A$3:$A$22</definedName>
    <definedName name="_xlchart.v1.13" hidden="1">Pareto!$B$2</definedName>
    <definedName name="_xlchart.v1.14" hidden="1">Pareto!$B$3:$B$22</definedName>
    <definedName name="_xlchart.v1.2" hidden="1">Pivots!$CB$1</definedName>
    <definedName name="_xlchart.v1.3" hidden="1">Pivots!$CB$2:$CB$22</definedName>
    <definedName name="_xlchart.v1.4" hidden="1">Pivots!$CH$1:$CH$21</definedName>
    <definedName name="_xlchart.v1.5" hidden="1">Pivots!$CH$22</definedName>
    <definedName name="_xlchart.v1.6" hidden="1">Pivots!$H$2:$H$41</definedName>
    <definedName name="_xlchart.v1.7" hidden="1">Pivots!$I$1</definedName>
    <definedName name="_xlchart.v1.8" hidden="1">Pivots!$I$2:$I$41</definedName>
    <definedName name="_xlchart.v1.9" hidden="1">Pareto!$A$3:$A$22</definedName>
  </definedNames>
  <calcPr calcId="191029"/>
  <pivotCaches>
    <pivotCache cacheId="10" r:id="rId12"/>
    <pivotCache cacheId="1" r:id="rId13"/>
    <pivotCache cacheId="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13" l="1"/>
  <c r="Y3" i="13"/>
  <c r="Y4" i="13" s="1"/>
  <c r="O3" i="13"/>
  <c r="P3" i="13" s="1"/>
  <c r="F3" i="13"/>
  <c r="F4" i="13" s="1"/>
  <c r="G4" i="13" s="1"/>
  <c r="J2" i="11"/>
  <c r="J3" i="11"/>
  <c r="C54" i="15"/>
  <c r="C65" i="15"/>
  <c r="C55" i="15"/>
  <c r="C60" i="15"/>
  <c r="C64" i="15"/>
  <c r="C56" i="15"/>
  <c r="C57" i="15"/>
  <c r="C61" i="15"/>
  <c r="C63" i="15"/>
  <c r="C53" i="15"/>
  <c r="C58" i="15"/>
  <c r="C59" i="15"/>
  <c r="C62" i="15"/>
  <c r="G3" i="13" l="1"/>
  <c r="F5" i="13"/>
  <c r="O4" i="13"/>
  <c r="Y5" i="13"/>
  <c r="Z4" i="13"/>
  <c r="Z3" i="13"/>
  <c r="AJ3" i="13"/>
  <c r="AI4" i="13"/>
  <c r="AA69" i="4"/>
  <c r="AA71" i="4"/>
  <c r="AA68" i="4"/>
  <c r="AA65" i="4"/>
  <c r="AA67" i="4"/>
  <c r="AA66" i="4"/>
  <c r="AA63" i="4"/>
  <c r="AA61" i="4"/>
  <c r="AA64" i="4"/>
  <c r="AA56" i="4"/>
  <c r="AA60" i="4"/>
  <c r="AA54" i="4"/>
  <c r="AA55" i="4"/>
  <c r="AA62" i="4"/>
  <c r="AA51" i="4"/>
  <c r="AA57" i="4"/>
  <c r="AA59" i="4"/>
  <c r="AA44" i="4"/>
  <c r="AA50" i="4"/>
  <c r="AA58" i="4"/>
  <c r="AA52" i="4"/>
  <c r="AA47" i="4"/>
  <c r="AA41" i="4"/>
  <c r="AA39" i="4"/>
  <c r="AA40" i="4"/>
  <c r="AA42" i="4"/>
  <c r="AA45" i="4"/>
  <c r="AA32" i="4"/>
  <c r="AA36" i="4"/>
  <c r="AA17" i="4"/>
  <c r="AA34" i="4"/>
  <c r="AA46" i="4"/>
  <c r="AA35" i="4"/>
  <c r="AA29" i="4"/>
  <c r="AA27" i="4"/>
  <c r="AA19" i="4"/>
  <c r="AA16" i="4"/>
  <c r="AA21" i="4"/>
  <c r="AA43" i="4"/>
  <c r="AA48" i="4"/>
  <c r="AA23" i="4"/>
  <c r="AA49" i="4"/>
  <c r="AA37" i="4"/>
  <c r="AA26" i="4"/>
  <c r="AA30" i="4"/>
  <c r="AA28" i="4"/>
  <c r="AA24" i="4"/>
  <c r="AA38" i="4"/>
  <c r="AA11" i="4"/>
  <c r="AA20" i="4"/>
  <c r="AA25" i="4"/>
  <c r="AA18" i="4"/>
  <c r="AA9" i="4"/>
  <c r="AA8" i="4"/>
  <c r="AA10" i="4"/>
  <c r="AA4" i="4"/>
  <c r="AA7" i="4"/>
  <c r="AA3" i="4"/>
  <c r="AA12" i="4"/>
  <c r="AA14" i="4"/>
  <c r="AA15" i="4"/>
  <c r="AA33" i="4"/>
  <c r="AA5" i="4"/>
  <c r="AA53" i="4"/>
  <c r="AA22" i="4"/>
  <c r="AA31" i="4"/>
  <c r="AA2" i="4"/>
  <c r="AA13" i="4"/>
  <c r="AA6" i="4"/>
  <c r="AA70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F841" i="10"/>
  <c r="F840" i="10"/>
  <c r="F839" i="10"/>
  <c r="F838" i="10"/>
  <c r="F837" i="10"/>
  <c r="F836" i="10"/>
  <c r="F835" i="10"/>
  <c r="F834" i="10"/>
  <c r="F833" i="10"/>
  <c r="F832" i="10"/>
  <c r="F831" i="10"/>
  <c r="F830" i="10"/>
  <c r="F829" i="10"/>
  <c r="F828" i="10"/>
  <c r="F827" i="10"/>
  <c r="F826" i="10"/>
  <c r="F825" i="10"/>
  <c r="F824" i="10"/>
  <c r="F823" i="10"/>
  <c r="F822" i="10"/>
  <c r="F821" i="10"/>
  <c r="F820" i="10"/>
  <c r="F819" i="10"/>
  <c r="F818" i="10"/>
  <c r="F817" i="10"/>
  <c r="F816" i="10"/>
  <c r="F815" i="10"/>
  <c r="F814" i="10"/>
  <c r="F813" i="10"/>
  <c r="F812" i="10"/>
  <c r="F811" i="10"/>
  <c r="F810" i="10"/>
  <c r="F809" i="10"/>
  <c r="F808" i="10"/>
  <c r="F807" i="10"/>
  <c r="F806" i="10"/>
  <c r="F805" i="10"/>
  <c r="F804" i="10"/>
  <c r="F803" i="10"/>
  <c r="F802" i="10"/>
  <c r="F801" i="10"/>
  <c r="F800" i="10"/>
  <c r="F799" i="10"/>
  <c r="F798" i="10"/>
  <c r="F797" i="10"/>
  <c r="F796" i="10"/>
  <c r="F795" i="10"/>
  <c r="F794" i="10"/>
  <c r="F793" i="10"/>
  <c r="F792" i="10"/>
  <c r="F791" i="10"/>
  <c r="F790" i="10"/>
  <c r="F789" i="10"/>
  <c r="F788" i="10"/>
  <c r="F787" i="10"/>
  <c r="F786" i="10"/>
  <c r="F785" i="10"/>
  <c r="F784" i="10"/>
  <c r="F783" i="10"/>
  <c r="F782" i="10"/>
  <c r="F781" i="10"/>
  <c r="F780" i="10"/>
  <c r="F779" i="10"/>
  <c r="F778" i="10"/>
  <c r="F777" i="10"/>
  <c r="F776" i="10"/>
  <c r="F775" i="10"/>
  <c r="F774" i="10"/>
  <c r="F773" i="10"/>
  <c r="F772" i="10"/>
  <c r="F771" i="10"/>
  <c r="F770" i="10"/>
  <c r="F769" i="10"/>
  <c r="F768" i="10"/>
  <c r="F767" i="10"/>
  <c r="F766" i="10"/>
  <c r="F765" i="10"/>
  <c r="F764" i="10"/>
  <c r="F763" i="10"/>
  <c r="F762" i="10"/>
  <c r="F761" i="10"/>
  <c r="F760" i="10"/>
  <c r="F759" i="10"/>
  <c r="F758" i="10"/>
  <c r="F757" i="10"/>
  <c r="F756" i="10"/>
  <c r="F755" i="10"/>
  <c r="F754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353" i="10"/>
  <c r="F351" i="10"/>
  <c r="F350" i="10"/>
  <c r="F349" i="10"/>
  <c r="F339" i="10"/>
  <c r="F338" i="10"/>
  <c r="F313" i="10"/>
  <c r="F303" i="10"/>
  <c r="F302" i="10"/>
  <c r="F301" i="10"/>
  <c r="F293" i="10"/>
  <c r="F279" i="10"/>
  <c r="F269" i="10"/>
  <c r="F268" i="10"/>
  <c r="F267" i="10"/>
  <c r="F258" i="10"/>
  <c r="F244" i="10"/>
  <c r="F243" i="10"/>
  <c r="F234" i="10"/>
  <c r="F233" i="10"/>
  <c r="F200" i="10"/>
  <c r="F199" i="10"/>
  <c r="F188" i="10"/>
  <c r="F187" i="10"/>
  <c r="F176" i="10"/>
  <c r="F175" i="10"/>
  <c r="F152" i="10"/>
  <c r="F151" i="10"/>
  <c r="F135" i="10"/>
  <c r="F98" i="10"/>
  <c r="F97" i="10"/>
  <c r="F73" i="10"/>
  <c r="F56" i="10"/>
  <c r="F69" i="10"/>
  <c r="F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77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0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63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56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49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2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352" i="10"/>
  <c r="D283" i="10"/>
  <c r="F283" i="10" s="1"/>
  <c r="D284" i="10"/>
  <c r="F284" i="10" s="1"/>
  <c r="D285" i="10"/>
  <c r="F285" i="10" s="1"/>
  <c r="D286" i="10"/>
  <c r="F286" i="10" s="1"/>
  <c r="D287" i="10"/>
  <c r="F287" i="10" s="1"/>
  <c r="D288" i="10"/>
  <c r="F288" i="10" s="1"/>
  <c r="D289" i="10"/>
  <c r="F289" i="10" s="1"/>
  <c r="D290" i="10"/>
  <c r="F290" i="10" s="1"/>
  <c r="D291" i="10"/>
  <c r="F291" i="10" s="1"/>
  <c r="D292" i="10"/>
  <c r="F292" i="10" s="1"/>
  <c r="D293" i="10"/>
  <c r="D294" i="10"/>
  <c r="F294" i="10" s="1"/>
  <c r="D295" i="10"/>
  <c r="F295" i="10" s="1"/>
  <c r="D296" i="10"/>
  <c r="F296" i="10" s="1"/>
  <c r="D297" i="10"/>
  <c r="F297" i="10" s="1"/>
  <c r="D298" i="10"/>
  <c r="F298" i="10" s="1"/>
  <c r="D299" i="10"/>
  <c r="F299" i="10" s="1"/>
  <c r="D300" i="10"/>
  <c r="F300" i="10" s="1"/>
  <c r="D301" i="10"/>
  <c r="D302" i="10"/>
  <c r="D303" i="10"/>
  <c r="D304" i="10"/>
  <c r="F304" i="10" s="1"/>
  <c r="D305" i="10"/>
  <c r="F305" i="10" s="1"/>
  <c r="D306" i="10"/>
  <c r="F306" i="10" s="1"/>
  <c r="D307" i="10"/>
  <c r="F307" i="10" s="1"/>
  <c r="D308" i="10"/>
  <c r="F308" i="10" s="1"/>
  <c r="D309" i="10"/>
  <c r="F309" i="10" s="1"/>
  <c r="D310" i="10"/>
  <c r="F310" i="10" s="1"/>
  <c r="D311" i="10"/>
  <c r="F311" i="10" s="1"/>
  <c r="D312" i="10"/>
  <c r="F312" i="10" s="1"/>
  <c r="D313" i="10"/>
  <c r="D314" i="10"/>
  <c r="F314" i="10" s="1"/>
  <c r="D315" i="10"/>
  <c r="F315" i="10" s="1"/>
  <c r="D316" i="10"/>
  <c r="F316" i="10" s="1"/>
  <c r="D317" i="10"/>
  <c r="F317" i="10" s="1"/>
  <c r="D318" i="10"/>
  <c r="F318" i="10" s="1"/>
  <c r="D319" i="10"/>
  <c r="F319" i="10" s="1"/>
  <c r="D320" i="10"/>
  <c r="F320" i="10" s="1"/>
  <c r="D321" i="10"/>
  <c r="F321" i="10" s="1"/>
  <c r="D322" i="10"/>
  <c r="F322" i="10" s="1"/>
  <c r="D323" i="10"/>
  <c r="F323" i="10" s="1"/>
  <c r="D324" i="10"/>
  <c r="F324" i="10" s="1"/>
  <c r="D325" i="10"/>
  <c r="F325" i="10" s="1"/>
  <c r="D326" i="10"/>
  <c r="F326" i="10" s="1"/>
  <c r="D327" i="10"/>
  <c r="F327" i="10" s="1"/>
  <c r="D328" i="10"/>
  <c r="F328" i="10" s="1"/>
  <c r="D329" i="10"/>
  <c r="F329" i="10" s="1"/>
  <c r="D330" i="10"/>
  <c r="F330" i="10" s="1"/>
  <c r="D331" i="10"/>
  <c r="F331" i="10" s="1"/>
  <c r="D332" i="10"/>
  <c r="F332" i="10" s="1"/>
  <c r="D333" i="10"/>
  <c r="F333" i="10" s="1"/>
  <c r="D334" i="10"/>
  <c r="F334" i="10" s="1"/>
  <c r="D335" i="10"/>
  <c r="F335" i="10" s="1"/>
  <c r="D336" i="10"/>
  <c r="F336" i="10" s="1"/>
  <c r="D337" i="10"/>
  <c r="F337" i="10" s="1"/>
  <c r="D338" i="10"/>
  <c r="D339" i="10"/>
  <c r="D340" i="10"/>
  <c r="F340" i="10" s="1"/>
  <c r="D341" i="10"/>
  <c r="F341" i="10" s="1"/>
  <c r="D342" i="10"/>
  <c r="F342" i="10" s="1"/>
  <c r="D343" i="10"/>
  <c r="F343" i="10" s="1"/>
  <c r="D344" i="10"/>
  <c r="F344" i="10" s="1"/>
  <c r="D345" i="10"/>
  <c r="F345" i="10" s="1"/>
  <c r="D346" i="10"/>
  <c r="F346" i="10" s="1"/>
  <c r="D347" i="10"/>
  <c r="F347" i="10" s="1"/>
  <c r="D348" i="10"/>
  <c r="F348" i="10" s="1"/>
  <c r="D349" i="10"/>
  <c r="D350" i="10"/>
  <c r="D351" i="10"/>
  <c r="D282" i="10"/>
  <c r="F282" i="10" s="1"/>
  <c r="D213" i="10"/>
  <c r="F213" i="10" s="1"/>
  <c r="D214" i="10"/>
  <c r="F214" i="10" s="1"/>
  <c r="D215" i="10"/>
  <c r="F215" i="10" s="1"/>
  <c r="D216" i="10"/>
  <c r="F216" i="10" s="1"/>
  <c r="D217" i="10"/>
  <c r="F217" i="10" s="1"/>
  <c r="D218" i="10"/>
  <c r="F218" i="10" s="1"/>
  <c r="D219" i="10"/>
  <c r="F219" i="10" s="1"/>
  <c r="D220" i="10"/>
  <c r="F220" i="10" s="1"/>
  <c r="D221" i="10"/>
  <c r="F221" i="10" s="1"/>
  <c r="D222" i="10"/>
  <c r="F222" i="10" s="1"/>
  <c r="D223" i="10"/>
  <c r="F223" i="10" s="1"/>
  <c r="D224" i="10"/>
  <c r="F224" i="10" s="1"/>
  <c r="D225" i="10"/>
  <c r="F225" i="10" s="1"/>
  <c r="D226" i="10"/>
  <c r="F226" i="10" s="1"/>
  <c r="D227" i="10"/>
  <c r="F227" i="10" s="1"/>
  <c r="D228" i="10"/>
  <c r="F228" i="10" s="1"/>
  <c r="D229" i="10"/>
  <c r="F229" i="10" s="1"/>
  <c r="D230" i="10"/>
  <c r="F230" i="10" s="1"/>
  <c r="D231" i="10"/>
  <c r="F231" i="10" s="1"/>
  <c r="D232" i="10"/>
  <c r="F232" i="10" s="1"/>
  <c r="D233" i="10"/>
  <c r="D234" i="10"/>
  <c r="D235" i="10"/>
  <c r="F235" i="10" s="1"/>
  <c r="D236" i="10"/>
  <c r="F236" i="10" s="1"/>
  <c r="D237" i="10"/>
  <c r="F237" i="10" s="1"/>
  <c r="D238" i="10"/>
  <c r="F238" i="10" s="1"/>
  <c r="D239" i="10"/>
  <c r="F239" i="10" s="1"/>
  <c r="D240" i="10"/>
  <c r="F240" i="10" s="1"/>
  <c r="D241" i="10"/>
  <c r="F241" i="10" s="1"/>
  <c r="D242" i="10"/>
  <c r="F242" i="10" s="1"/>
  <c r="D243" i="10"/>
  <c r="D244" i="10"/>
  <c r="D245" i="10"/>
  <c r="F245" i="10" s="1"/>
  <c r="D246" i="10"/>
  <c r="F246" i="10" s="1"/>
  <c r="D247" i="10"/>
  <c r="F247" i="10" s="1"/>
  <c r="D248" i="10"/>
  <c r="F248" i="10" s="1"/>
  <c r="D249" i="10"/>
  <c r="F249" i="10" s="1"/>
  <c r="D250" i="10"/>
  <c r="F250" i="10" s="1"/>
  <c r="D251" i="10"/>
  <c r="F251" i="10" s="1"/>
  <c r="D252" i="10"/>
  <c r="F252" i="10" s="1"/>
  <c r="D253" i="10"/>
  <c r="F253" i="10" s="1"/>
  <c r="D254" i="10"/>
  <c r="F254" i="10" s="1"/>
  <c r="D255" i="10"/>
  <c r="F255" i="10" s="1"/>
  <c r="D256" i="10"/>
  <c r="F256" i="10" s="1"/>
  <c r="D257" i="10"/>
  <c r="F257" i="10" s="1"/>
  <c r="D258" i="10"/>
  <c r="D259" i="10"/>
  <c r="F259" i="10" s="1"/>
  <c r="D260" i="10"/>
  <c r="F260" i="10" s="1"/>
  <c r="D261" i="10"/>
  <c r="F261" i="10" s="1"/>
  <c r="D262" i="10"/>
  <c r="F262" i="10" s="1"/>
  <c r="D263" i="10"/>
  <c r="F263" i="10" s="1"/>
  <c r="D264" i="10"/>
  <c r="F264" i="10" s="1"/>
  <c r="D265" i="10"/>
  <c r="F265" i="10" s="1"/>
  <c r="D266" i="10"/>
  <c r="F266" i="10" s="1"/>
  <c r="D267" i="10"/>
  <c r="D268" i="10"/>
  <c r="D269" i="10"/>
  <c r="D270" i="10"/>
  <c r="F270" i="10" s="1"/>
  <c r="D271" i="10"/>
  <c r="F271" i="10" s="1"/>
  <c r="D272" i="10"/>
  <c r="F272" i="10" s="1"/>
  <c r="D273" i="10"/>
  <c r="F273" i="10" s="1"/>
  <c r="D274" i="10"/>
  <c r="F274" i="10" s="1"/>
  <c r="D275" i="10"/>
  <c r="F275" i="10" s="1"/>
  <c r="D276" i="10"/>
  <c r="F276" i="10" s="1"/>
  <c r="D277" i="10"/>
  <c r="F277" i="10" s="1"/>
  <c r="D278" i="10"/>
  <c r="F278" i="10" s="1"/>
  <c r="D279" i="10"/>
  <c r="D280" i="10"/>
  <c r="F280" i="10" s="1"/>
  <c r="D281" i="10"/>
  <c r="F281" i="10" s="1"/>
  <c r="D212" i="10"/>
  <c r="F212" i="10" s="1"/>
  <c r="D143" i="10"/>
  <c r="F143" i="10" s="1"/>
  <c r="D144" i="10"/>
  <c r="F144" i="10" s="1"/>
  <c r="D145" i="10"/>
  <c r="F145" i="10" s="1"/>
  <c r="D146" i="10"/>
  <c r="F146" i="10" s="1"/>
  <c r="D147" i="10"/>
  <c r="F147" i="10" s="1"/>
  <c r="D148" i="10"/>
  <c r="F148" i="10" s="1"/>
  <c r="D149" i="10"/>
  <c r="F149" i="10" s="1"/>
  <c r="D150" i="10"/>
  <c r="F150" i="10" s="1"/>
  <c r="D151" i="10"/>
  <c r="D152" i="10"/>
  <c r="D153" i="10"/>
  <c r="F153" i="10" s="1"/>
  <c r="D154" i="10"/>
  <c r="F154" i="10" s="1"/>
  <c r="D155" i="10"/>
  <c r="F155" i="10" s="1"/>
  <c r="D156" i="10"/>
  <c r="F156" i="10" s="1"/>
  <c r="D157" i="10"/>
  <c r="F157" i="10" s="1"/>
  <c r="D158" i="10"/>
  <c r="F158" i="10" s="1"/>
  <c r="D159" i="10"/>
  <c r="F159" i="10" s="1"/>
  <c r="D160" i="10"/>
  <c r="F160" i="10" s="1"/>
  <c r="D161" i="10"/>
  <c r="F161" i="10" s="1"/>
  <c r="D162" i="10"/>
  <c r="F162" i="10" s="1"/>
  <c r="D163" i="10"/>
  <c r="F163" i="10" s="1"/>
  <c r="D164" i="10"/>
  <c r="F164" i="10" s="1"/>
  <c r="D165" i="10"/>
  <c r="F165" i="10" s="1"/>
  <c r="D166" i="10"/>
  <c r="F166" i="10" s="1"/>
  <c r="D167" i="10"/>
  <c r="F167" i="10" s="1"/>
  <c r="D168" i="10"/>
  <c r="F168" i="10" s="1"/>
  <c r="D169" i="10"/>
  <c r="F169" i="10" s="1"/>
  <c r="D170" i="10"/>
  <c r="F170" i="10" s="1"/>
  <c r="D171" i="10"/>
  <c r="F171" i="10" s="1"/>
  <c r="D172" i="10"/>
  <c r="F172" i="10" s="1"/>
  <c r="D173" i="10"/>
  <c r="F173" i="10" s="1"/>
  <c r="D174" i="10"/>
  <c r="F174" i="10" s="1"/>
  <c r="D175" i="10"/>
  <c r="D176" i="10"/>
  <c r="D177" i="10"/>
  <c r="F177" i="10" s="1"/>
  <c r="D178" i="10"/>
  <c r="F178" i="10" s="1"/>
  <c r="D179" i="10"/>
  <c r="F179" i="10" s="1"/>
  <c r="D180" i="10"/>
  <c r="F180" i="10" s="1"/>
  <c r="D181" i="10"/>
  <c r="F181" i="10" s="1"/>
  <c r="D182" i="10"/>
  <c r="F182" i="10" s="1"/>
  <c r="D183" i="10"/>
  <c r="F183" i="10" s="1"/>
  <c r="D184" i="10"/>
  <c r="F184" i="10" s="1"/>
  <c r="D185" i="10"/>
  <c r="F185" i="10" s="1"/>
  <c r="D186" i="10"/>
  <c r="F186" i="10" s="1"/>
  <c r="D187" i="10"/>
  <c r="D188" i="10"/>
  <c r="D189" i="10"/>
  <c r="F189" i="10" s="1"/>
  <c r="D190" i="10"/>
  <c r="F190" i="10" s="1"/>
  <c r="D191" i="10"/>
  <c r="F191" i="10" s="1"/>
  <c r="D192" i="10"/>
  <c r="F192" i="10" s="1"/>
  <c r="D193" i="10"/>
  <c r="F193" i="10" s="1"/>
  <c r="D194" i="10"/>
  <c r="F194" i="10" s="1"/>
  <c r="D195" i="10"/>
  <c r="F195" i="10" s="1"/>
  <c r="D196" i="10"/>
  <c r="F196" i="10" s="1"/>
  <c r="D197" i="10"/>
  <c r="F197" i="10" s="1"/>
  <c r="D198" i="10"/>
  <c r="F198" i="10" s="1"/>
  <c r="D199" i="10"/>
  <c r="D200" i="10"/>
  <c r="D201" i="10"/>
  <c r="F201" i="10" s="1"/>
  <c r="D202" i="10"/>
  <c r="F202" i="10" s="1"/>
  <c r="D203" i="10"/>
  <c r="F203" i="10" s="1"/>
  <c r="D204" i="10"/>
  <c r="F204" i="10" s="1"/>
  <c r="D205" i="10"/>
  <c r="F205" i="10" s="1"/>
  <c r="D206" i="10"/>
  <c r="F206" i="10" s="1"/>
  <c r="D207" i="10"/>
  <c r="F207" i="10" s="1"/>
  <c r="D208" i="10"/>
  <c r="F208" i="10" s="1"/>
  <c r="D209" i="10"/>
  <c r="F209" i="10" s="1"/>
  <c r="D210" i="10"/>
  <c r="F210" i="10" s="1"/>
  <c r="D211" i="10"/>
  <c r="F211" i="10" s="1"/>
  <c r="D142" i="10"/>
  <c r="F142" i="10" s="1"/>
  <c r="D73" i="10"/>
  <c r="D74" i="10"/>
  <c r="F74" i="10" s="1"/>
  <c r="D75" i="10"/>
  <c r="F75" i="10" s="1"/>
  <c r="D76" i="10"/>
  <c r="F76" i="10" s="1"/>
  <c r="D77" i="10"/>
  <c r="F77" i="10" s="1"/>
  <c r="D78" i="10"/>
  <c r="F78" i="10" s="1"/>
  <c r="D79" i="10"/>
  <c r="F79" i="10" s="1"/>
  <c r="D80" i="10"/>
  <c r="F80" i="10" s="1"/>
  <c r="D81" i="10"/>
  <c r="F81" i="10" s="1"/>
  <c r="D82" i="10"/>
  <c r="F82" i="10" s="1"/>
  <c r="D83" i="10"/>
  <c r="F83" i="10" s="1"/>
  <c r="D84" i="10"/>
  <c r="F84" i="10" s="1"/>
  <c r="D85" i="10"/>
  <c r="F85" i="10" s="1"/>
  <c r="D86" i="10"/>
  <c r="F86" i="10" s="1"/>
  <c r="D87" i="10"/>
  <c r="F87" i="10" s="1"/>
  <c r="D88" i="10"/>
  <c r="F88" i="10" s="1"/>
  <c r="D89" i="10"/>
  <c r="F89" i="10" s="1"/>
  <c r="D90" i="10"/>
  <c r="F90" i="10" s="1"/>
  <c r="D91" i="10"/>
  <c r="F91" i="10" s="1"/>
  <c r="D92" i="10"/>
  <c r="F92" i="10" s="1"/>
  <c r="D93" i="10"/>
  <c r="F93" i="10" s="1"/>
  <c r="D94" i="10"/>
  <c r="F94" i="10" s="1"/>
  <c r="D95" i="10"/>
  <c r="F95" i="10" s="1"/>
  <c r="D96" i="10"/>
  <c r="F96" i="10" s="1"/>
  <c r="D97" i="10"/>
  <c r="D98" i="10"/>
  <c r="D99" i="10"/>
  <c r="F99" i="10" s="1"/>
  <c r="D100" i="10"/>
  <c r="F100" i="10" s="1"/>
  <c r="D101" i="10"/>
  <c r="F101" i="10" s="1"/>
  <c r="D102" i="10"/>
  <c r="F102" i="10" s="1"/>
  <c r="D103" i="10"/>
  <c r="F103" i="10" s="1"/>
  <c r="D104" i="10"/>
  <c r="F104" i="10" s="1"/>
  <c r="D105" i="10"/>
  <c r="F105" i="10" s="1"/>
  <c r="D106" i="10"/>
  <c r="F106" i="10" s="1"/>
  <c r="D107" i="10"/>
  <c r="F107" i="10" s="1"/>
  <c r="D108" i="10"/>
  <c r="F108" i="10" s="1"/>
  <c r="D109" i="10"/>
  <c r="F109" i="10" s="1"/>
  <c r="D110" i="10"/>
  <c r="F110" i="10" s="1"/>
  <c r="D111" i="10"/>
  <c r="F111" i="10" s="1"/>
  <c r="D112" i="10"/>
  <c r="F112" i="10" s="1"/>
  <c r="D113" i="10"/>
  <c r="F113" i="10" s="1"/>
  <c r="D114" i="10"/>
  <c r="F114" i="10" s="1"/>
  <c r="D115" i="10"/>
  <c r="F115" i="10" s="1"/>
  <c r="D116" i="10"/>
  <c r="F116" i="10" s="1"/>
  <c r="D117" i="10"/>
  <c r="F117" i="10" s="1"/>
  <c r="D118" i="10"/>
  <c r="F118" i="10" s="1"/>
  <c r="D119" i="10"/>
  <c r="F119" i="10" s="1"/>
  <c r="D120" i="10"/>
  <c r="F120" i="10" s="1"/>
  <c r="D121" i="10"/>
  <c r="F121" i="10" s="1"/>
  <c r="D122" i="10"/>
  <c r="F122" i="10" s="1"/>
  <c r="D123" i="10"/>
  <c r="F123" i="10" s="1"/>
  <c r="D124" i="10"/>
  <c r="F124" i="10" s="1"/>
  <c r="D125" i="10"/>
  <c r="F125" i="10" s="1"/>
  <c r="D126" i="10"/>
  <c r="F126" i="10" s="1"/>
  <c r="D127" i="10"/>
  <c r="F127" i="10" s="1"/>
  <c r="D128" i="10"/>
  <c r="F128" i="10" s="1"/>
  <c r="D129" i="10"/>
  <c r="F129" i="10" s="1"/>
  <c r="D130" i="10"/>
  <c r="F130" i="10" s="1"/>
  <c r="D131" i="10"/>
  <c r="F131" i="10" s="1"/>
  <c r="D132" i="10"/>
  <c r="F132" i="10" s="1"/>
  <c r="D133" i="10"/>
  <c r="F133" i="10" s="1"/>
  <c r="D134" i="10"/>
  <c r="F134" i="10" s="1"/>
  <c r="D135" i="10"/>
  <c r="D136" i="10"/>
  <c r="F136" i="10" s="1"/>
  <c r="D137" i="10"/>
  <c r="F137" i="10" s="1"/>
  <c r="D138" i="10"/>
  <c r="F138" i="10" s="1"/>
  <c r="D139" i="10"/>
  <c r="F139" i="10" s="1"/>
  <c r="D140" i="10"/>
  <c r="F140" i="10" s="1"/>
  <c r="D141" i="10"/>
  <c r="F141" i="10" s="1"/>
  <c r="D72" i="10"/>
  <c r="F72" i="10" s="1"/>
  <c r="D2" i="10"/>
  <c r="D3" i="10"/>
  <c r="F3" i="10" s="1"/>
  <c r="D4" i="10"/>
  <c r="F4" i="10" s="1"/>
  <c r="D5" i="10"/>
  <c r="F5" i="10" s="1"/>
  <c r="D6" i="10"/>
  <c r="F6" i="10" s="1"/>
  <c r="D7" i="10"/>
  <c r="F7" i="10" s="1"/>
  <c r="D8" i="10"/>
  <c r="F8" i="10" s="1"/>
  <c r="D9" i="10"/>
  <c r="F9" i="10" s="1"/>
  <c r="D10" i="10"/>
  <c r="F10" i="10" s="1"/>
  <c r="D11" i="10"/>
  <c r="F11" i="10" s="1"/>
  <c r="D12" i="10"/>
  <c r="F12" i="10" s="1"/>
  <c r="D13" i="10"/>
  <c r="F13" i="10" s="1"/>
  <c r="D14" i="10"/>
  <c r="F14" i="10" s="1"/>
  <c r="D15" i="10"/>
  <c r="F15" i="10" s="1"/>
  <c r="D16" i="10"/>
  <c r="F16" i="10" s="1"/>
  <c r="D17" i="10"/>
  <c r="F17" i="10" s="1"/>
  <c r="D18" i="10"/>
  <c r="F18" i="10" s="1"/>
  <c r="D19" i="10"/>
  <c r="F19" i="10" s="1"/>
  <c r="D20" i="10"/>
  <c r="F20" i="10" s="1"/>
  <c r="D21" i="10"/>
  <c r="F21" i="10" s="1"/>
  <c r="D22" i="10"/>
  <c r="F22" i="10" s="1"/>
  <c r="D23" i="10"/>
  <c r="F23" i="10" s="1"/>
  <c r="D24" i="10"/>
  <c r="F24" i="10" s="1"/>
  <c r="D25" i="10"/>
  <c r="F25" i="10" s="1"/>
  <c r="D26" i="10"/>
  <c r="F26" i="10" s="1"/>
  <c r="D27" i="10"/>
  <c r="F27" i="10" s="1"/>
  <c r="D28" i="10"/>
  <c r="F28" i="10" s="1"/>
  <c r="D29" i="10"/>
  <c r="F29" i="10" s="1"/>
  <c r="D30" i="10"/>
  <c r="F30" i="10" s="1"/>
  <c r="D31" i="10"/>
  <c r="F31" i="10" s="1"/>
  <c r="D32" i="10"/>
  <c r="F32" i="10" s="1"/>
  <c r="D33" i="10"/>
  <c r="F33" i="10" s="1"/>
  <c r="D34" i="10"/>
  <c r="F34" i="10" s="1"/>
  <c r="D35" i="10"/>
  <c r="F35" i="10" s="1"/>
  <c r="D36" i="10"/>
  <c r="F36" i="10" s="1"/>
  <c r="D37" i="10"/>
  <c r="F37" i="10" s="1"/>
  <c r="D38" i="10"/>
  <c r="F38" i="10" s="1"/>
  <c r="D39" i="10"/>
  <c r="F39" i="10" s="1"/>
  <c r="D40" i="10"/>
  <c r="F40" i="10" s="1"/>
  <c r="D41" i="10"/>
  <c r="F41" i="10" s="1"/>
  <c r="D42" i="10"/>
  <c r="F42" i="10" s="1"/>
  <c r="D43" i="10"/>
  <c r="F43" i="10" s="1"/>
  <c r="D44" i="10"/>
  <c r="F44" i="10" s="1"/>
  <c r="D45" i="10"/>
  <c r="F45" i="10" s="1"/>
  <c r="D46" i="10"/>
  <c r="F46" i="10" s="1"/>
  <c r="D47" i="10"/>
  <c r="F47" i="10" s="1"/>
  <c r="D48" i="10"/>
  <c r="F48" i="10" s="1"/>
  <c r="D49" i="10"/>
  <c r="F49" i="10" s="1"/>
  <c r="D50" i="10"/>
  <c r="F50" i="10" s="1"/>
  <c r="D51" i="10"/>
  <c r="F51" i="10" s="1"/>
  <c r="D52" i="10"/>
  <c r="F52" i="10" s="1"/>
  <c r="D53" i="10"/>
  <c r="F53" i="10" s="1"/>
  <c r="D54" i="10"/>
  <c r="F54" i="10" s="1"/>
  <c r="D55" i="10"/>
  <c r="F55" i="10" s="1"/>
  <c r="D56" i="10"/>
  <c r="D57" i="10"/>
  <c r="F57" i="10" s="1"/>
  <c r="D58" i="10"/>
  <c r="F58" i="10" s="1"/>
  <c r="D59" i="10"/>
  <c r="F59" i="10" s="1"/>
  <c r="D60" i="10"/>
  <c r="F60" i="10" s="1"/>
  <c r="D61" i="10"/>
  <c r="F61" i="10" s="1"/>
  <c r="D62" i="10"/>
  <c r="F62" i="10" s="1"/>
  <c r="D63" i="10"/>
  <c r="F63" i="10" s="1"/>
  <c r="D64" i="10"/>
  <c r="F64" i="10" s="1"/>
  <c r="D65" i="10"/>
  <c r="F65" i="10" s="1"/>
  <c r="D66" i="10"/>
  <c r="F66" i="10" s="1"/>
  <c r="D67" i="10"/>
  <c r="F67" i="10" s="1"/>
  <c r="D68" i="10"/>
  <c r="F68" i="10" s="1"/>
  <c r="D69" i="10"/>
  <c r="D70" i="10"/>
  <c r="F70" i="10" s="1"/>
  <c r="D71" i="10"/>
  <c r="F71" i="10" s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3" i="3"/>
  <c r="K4" i="3"/>
  <c r="K5" i="3"/>
  <c r="K6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2" i="3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H336" i="3" s="1"/>
  <c r="G337" i="3"/>
  <c r="H337" i="3" s="1"/>
  <c r="G338" i="3"/>
  <c r="H338" i="3" s="1"/>
  <c r="G339" i="3"/>
  <c r="H339" i="3" s="1"/>
  <c r="G340" i="3"/>
  <c r="H340" i="3" s="1"/>
  <c r="G341" i="3"/>
  <c r="H341" i="3" s="1"/>
  <c r="G342" i="3"/>
  <c r="H342" i="3" s="1"/>
  <c r="G343" i="3"/>
  <c r="H343" i="3" s="1"/>
  <c r="G344" i="3"/>
  <c r="H344" i="3" s="1"/>
  <c r="G345" i="3"/>
  <c r="H345" i="3" s="1"/>
  <c r="G346" i="3"/>
  <c r="H346" i="3" s="1"/>
  <c r="G347" i="3"/>
  <c r="H347" i="3" s="1"/>
  <c r="G348" i="3"/>
  <c r="H348" i="3" s="1"/>
  <c r="G349" i="3"/>
  <c r="H349" i="3" s="1"/>
  <c r="G350" i="3"/>
  <c r="H350" i="3" s="1"/>
  <c r="G351" i="3"/>
  <c r="H351" i="3" s="1"/>
  <c r="G352" i="3"/>
  <c r="H352" i="3" s="1"/>
  <c r="G353" i="3"/>
  <c r="H353" i="3" s="1"/>
  <c r="G354" i="3"/>
  <c r="H354" i="3" s="1"/>
  <c r="G355" i="3"/>
  <c r="H355" i="3" s="1"/>
  <c r="G356" i="3"/>
  <c r="H356" i="3" s="1"/>
  <c r="G357" i="3"/>
  <c r="H357" i="3" s="1"/>
  <c r="G358" i="3"/>
  <c r="H358" i="3" s="1"/>
  <c r="G359" i="3"/>
  <c r="H359" i="3" s="1"/>
  <c r="G360" i="3"/>
  <c r="H360" i="3" s="1"/>
  <c r="G361" i="3"/>
  <c r="H361" i="3" s="1"/>
  <c r="G362" i="3"/>
  <c r="H362" i="3" s="1"/>
  <c r="G363" i="3"/>
  <c r="H363" i="3" s="1"/>
  <c r="G364" i="3"/>
  <c r="H364" i="3" s="1"/>
  <c r="G365" i="3"/>
  <c r="H365" i="3" s="1"/>
  <c r="G366" i="3"/>
  <c r="H366" i="3" s="1"/>
  <c r="G367" i="3"/>
  <c r="H367" i="3" s="1"/>
  <c r="G368" i="3"/>
  <c r="H368" i="3" s="1"/>
  <c r="G369" i="3"/>
  <c r="H369" i="3" s="1"/>
  <c r="G370" i="3"/>
  <c r="H370" i="3" s="1"/>
  <c r="G371" i="3"/>
  <c r="H371" i="3" s="1"/>
  <c r="G372" i="3"/>
  <c r="H372" i="3" s="1"/>
  <c r="G373" i="3"/>
  <c r="H373" i="3" s="1"/>
  <c r="G374" i="3"/>
  <c r="H374" i="3" s="1"/>
  <c r="G375" i="3"/>
  <c r="H375" i="3" s="1"/>
  <c r="G376" i="3"/>
  <c r="H376" i="3" s="1"/>
  <c r="G377" i="3"/>
  <c r="H377" i="3" s="1"/>
  <c r="G378" i="3"/>
  <c r="H378" i="3" s="1"/>
  <c r="G379" i="3"/>
  <c r="H379" i="3" s="1"/>
  <c r="G380" i="3"/>
  <c r="H380" i="3" s="1"/>
  <c r="G381" i="3"/>
  <c r="H381" i="3" s="1"/>
  <c r="G382" i="3"/>
  <c r="H382" i="3" s="1"/>
  <c r="G383" i="3"/>
  <c r="H383" i="3" s="1"/>
  <c r="G384" i="3"/>
  <c r="H384" i="3" s="1"/>
  <c r="G385" i="3"/>
  <c r="H385" i="3" s="1"/>
  <c r="G386" i="3"/>
  <c r="H386" i="3" s="1"/>
  <c r="G387" i="3"/>
  <c r="H387" i="3" s="1"/>
  <c r="G388" i="3"/>
  <c r="H388" i="3" s="1"/>
  <c r="G389" i="3"/>
  <c r="H389" i="3" s="1"/>
  <c r="G390" i="3"/>
  <c r="H390" i="3" s="1"/>
  <c r="G391" i="3"/>
  <c r="H391" i="3" s="1"/>
  <c r="G392" i="3"/>
  <c r="H392" i="3" s="1"/>
  <c r="G393" i="3"/>
  <c r="H393" i="3" s="1"/>
  <c r="G394" i="3"/>
  <c r="H394" i="3" s="1"/>
  <c r="G395" i="3"/>
  <c r="H395" i="3" s="1"/>
  <c r="G396" i="3"/>
  <c r="H396" i="3" s="1"/>
  <c r="G397" i="3"/>
  <c r="H397" i="3" s="1"/>
  <c r="G398" i="3"/>
  <c r="H398" i="3" s="1"/>
  <c r="G399" i="3"/>
  <c r="H399" i="3" s="1"/>
  <c r="G400" i="3"/>
  <c r="H400" i="3" s="1"/>
  <c r="G401" i="3"/>
  <c r="H401" i="3" s="1"/>
  <c r="G402" i="3"/>
  <c r="H402" i="3" s="1"/>
  <c r="G403" i="3"/>
  <c r="H403" i="3" s="1"/>
  <c r="G404" i="3"/>
  <c r="H404" i="3" s="1"/>
  <c r="G405" i="3"/>
  <c r="H405" i="3" s="1"/>
  <c r="G406" i="3"/>
  <c r="H406" i="3" s="1"/>
  <c r="G407" i="3"/>
  <c r="H407" i="3" s="1"/>
  <c r="G408" i="3"/>
  <c r="H408" i="3" s="1"/>
  <c r="G409" i="3"/>
  <c r="H409" i="3" s="1"/>
  <c r="G410" i="3"/>
  <c r="H410" i="3" s="1"/>
  <c r="G411" i="3"/>
  <c r="H411" i="3" s="1"/>
  <c r="G412" i="3"/>
  <c r="H412" i="3" s="1"/>
  <c r="G413" i="3"/>
  <c r="H413" i="3" s="1"/>
  <c r="G414" i="3"/>
  <c r="H414" i="3" s="1"/>
  <c r="G415" i="3"/>
  <c r="H415" i="3" s="1"/>
  <c r="G416" i="3"/>
  <c r="H416" i="3" s="1"/>
  <c r="G417" i="3"/>
  <c r="H417" i="3" s="1"/>
  <c r="G418" i="3"/>
  <c r="H418" i="3" s="1"/>
  <c r="G419" i="3"/>
  <c r="H419" i="3" s="1"/>
  <c r="G420" i="3"/>
  <c r="H420" i="3" s="1"/>
  <c r="G421" i="3"/>
  <c r="H421" i="3" s="1"/>
  <c r="G422" i="3"/>
  <c r="H422" i="3" s="1"/>
  <c r="G423" i="3"/>
  <c r="H423" i="3" s="1"/>
  <c r="G424" i="3"/>
  <c r="H424" i="3" s="1"/>
  <c r="G425" i="3"/>
  <c r="H425" i="3" s="1"/>
  <c r="G426" i="3"/>
  <c r="H426" i="3" s="1"/>
  <c r="G427" i="3"/>
  <c r="H427" i="3" s="1"/>
  <c r="G428" i="3"/>
  <c r="H428" i="3" s="1"/>
  <c r="G429" i="3"/>
  <c r="H429" i="3" s="1"/>
  <c r="G430" i="3"/>
  <c r="H430" i="3" s="1"/>
  <c r="G431" i="3"/>
  <c r="H431" i="3" s="1"/>
  <c r="G432" i="3"/>
  <c r="H432" i="3" s="1"/>
  <c r="G433" i="3"/>
  <c r="H433" i="3" s="1"/>
  <c r="G434" i="3"/>
  <c r="H434" i="3" s="1"/>
  <c r="G435" i="3"/>
  <c r="H435" i="3" s="1"/>
  <c r="G436" i="3"/>
  <c r="H436" i="3" s="1"/>
  <c r="G437" i="3"/>
  <c r="H437" i="3" s="1"/>
  <c r="G438" i="3"/>
  <c r="H438" i="3" s="1"/>
  <c r="G439" i="3"/>
  <c r="H439" i="3" s="1"/>
  <c r="G440" i="3"/>
  <c r="H440" i="3" s="1"/>
  <c r="G441" i="3"/>
  <c r="H441" i="3" s="1"/>
  <c r="G442" i="3"/>
  <c r="H442" i="3" s="1"/>
  <c r="G443" i="3"/>
  <c r="H443" i="3" s="1"/>
  <c r="G444" i="3"/>
  <c r="H444" i="3" s="1"/>
  <c r="G445" i="3"/>
  <c r="H445" i="3" s="1"/>
  <c r="G446" i="3"/>
  <c r="H446" i="3" s="1"/>
  <c r="G447" i="3"/>
  <c r="H447" i="3" s="1"/>
  <c r="G448" i="3"/>
  <c r="H448" i="3" s="1"/>
  <c r="G449" i="3"/>
  <c r="H449" i="3" s="1"/>
  <c r="G450" i="3"/>
  <c r="H450" i="3" s="1"/>
  <c r="G451" i="3"/>
  <c r="H451" i="3" s="1"/>
  <c r="G452" i="3"/>
  <c r="H452" i="3" s="1"/>
  <c r="G453" i="3"/>
  <c r="H453" i="3" s="1"/>
  <c r="G454" i="3"/>
  <c r="H454" i="3" s="1"/>
  <c r="G455" i="3"/>
  <c r="H455" i="3" s="1"/>
  <c r="G456" i="3"/>
  <c r="H456" i="3" s="1"/>
  <c r="G457" i="3"/>
  <c r="H457" i="3" s="1"/>
  <c r="G458" i="3"/>
  <c r="H458" i="3" s="1"/>
  <c r="G459" i="3"/>
  <c r="H459" i="3" s="1"/>
  <c r="G460" i="3"/>
  <c r="H460" i="3" s="1"/>
  <c r="G461" i="3"/>
  <c r="H461" i="3" s="1"/>
  <c r="G462" i="3"/>
  <c r="H462" i="3" s="1"/>
  <c r="G463" i="3"/>
  <c r="H463" i="3" s="1"/>
  <c r="G464" i="3"/>
  <c r="H464" i="3" s="1"/>
  <c r="G465" i="3"/>
  <c r="H465" i="3" s="1"/>
  <c r="G466" i="3"/>
  <c r="H466" i="3" s="1"/>
  <c r="G467" i="3"/>
  <c r="H467" i="3" s="1"/>
  <c r="G468" i="3"/>
  <c r="H468" i="3" s="1"/>
  <c r="G469" i="3"/>
  <c r="H469" i="3" s="1"/>
  <c r="G470" i="3"/>
  <c r="H470" i="3" s="1"/>
  <c r="G471" i="3"/>
  <c r="H471" i="3" s="1"/>
  <c r="G472" i="3"/>
  <c r="H472" i="3" s="1"/>
  <c r="G473" i="3"/>
  <c r="H473" i="3" s="1"/>
  <c r="G474" i="3"/>
  <c r="H474" i="3" s="1"/>
  <c r="G475" i="3"/>
  <c r="H475" i="3" s="1"/>
  <c r="G476" i="3"/>
  <c r="H476" i="3" s="1"/>
  <c r="G477" i="3"/>
  <c r="H477" i="3" s="1"/>
  <c r="G478" i="3"/>
  <c r="H478" i="3" s="1"/>
  <c r="G479" i="3"/>
  <c r="H479" i="3" s="1"/>
  <c r="G480" i="3"/>
  <c r="H480" i="3" s="1"/>
  <c r="G481" i="3"/>
  <c r="H481" i="3" s="1"/>
  <c r="G482" i="3"/>
  <c r="H482" i="3" s="1"/>
  <c r="G483" i="3"/>
  <c r="H483" i="3" s="1"/>
  <c r="G484" i="3"/>
  <c r="H484" i="3" s="1"/>
  <c r="G485" i="3"/>
  <c r="H485" i="3" s="1"/>
  <c r="G486" i="3"/>
  <c r="H486" i="3" s="1"/>
  <c r="G487" i="3"/>
  <c r="H487" i="3" s="1"/>
  <c r="G488" i="3"/>
  <c r="H488" i="3" s="1"/>
  <c r="G489" i="3"/>
  <c r="H489" i="3" s="1"/>
  <c r="G490" i="3"/>
  <c r="H490" i="3" s="1"/>
  <c r="G491" i="3"/>
  <c r="H491" i="3" s="1"/>
  <c r="G492" i="3"/>
  <c r="H492" i="3" s="1"/>
  <c r="G493" i="3"/>
  <c r="H493" i="3" s="1"/>
  <c r="G2" i="3"/>
  <c r="H2" i="3" s="1"/>
  <c r="E347" i="3"/>
  <c r="E204" i="3"/>
  <c r="E480" i="3"/>
  <c r="E491" i="3"/>
  <c r="E91" i="3"/>
  <c r="E30" i="3"/>
  <c r="E323" i="3"/>
  <c r="E426" i="3"/>
  <c r="E371" i="3"/>
  <c r="E89" i="3"/>
  <c r="E144" i="3"/>
  <c r="E326" i="3"/>
  <c r="E427" i="3"/>
  <c r="E132" i="3"/>
  <c r="E170" i="3"/>
  <c r="E458" i="3"/>
  <c r="E39" i="3"/>
  <c r="E191" i="3"/>
  <c r="E492" i="3"/>
  <c r="E285" i="3"/>
  <c r="E226" i="3"/>
  <c r="E146" i="3"/>
  <c r="E341" i="3"/>
  <c r="E242" i="3"/>
  <c r="E215" i="3"/>
  <c r="E47" i="3"/>
  <c r="E160" i="3"/>
  <c r="E40" i="3"/>
  <c r="E41" i="3"/>
  <c r="E42" i="3"/>
  <c r="E216" i="3"/>
  <c r="E183" i="3"/>
  <c r="E197" i="3"/>
  <c r="E456" i="3"/>
  <c r="E280" i="3"/>
  <c r="E362" i="3"/>
  <c r="E363" i="3"/>
  <c r="E364" i="3"/>
  <c r="E365" i="3"/>
  <c r="E233" i="3"/>
  <c r="E234" i="3"/>
  <c r="E235" i="3"/>
  <c r="E236" i="3"/>
  <c r="E237" i="3"/>
  <c r="E142" i="3"/>
  <c r="E65" i="3"/>
  <c r="E66" i="3"/>
  <c r="E67" i="3"/>
  <c r="E68" i="3"/>
  <c r="E186" i="3"/>
  <c r="E92" i="3"/>
  <c r="E481" i="3"/>
  <c r="E171" i="3"/>
  <c r="E419" i="3"/>
  <c r="E493" i="3"/>
  <c r="E57" i="3"/>
  <c r="E31" i="3"/>
  <c r="E77" i="3"/>
  <c r="E255" i="3"/>
  <c r="E78" i="3"/>
  <c r="E448" i="3"/>
  <c r="E449" i="3"/>
  <c r="E450" i="3"/>
  <c r="E435" i="3"/>
  <c r="E428" i="3"/>
  <c r="E446" i="3"/>
  <c r="E447" i="3"/>
  <c r="E388" i="3"/>
  <c r="E389" i="3"/>
  <c r="E390" i="3"/>
  <c r="E391" i="3"/>
  <c r="E392" i="3"/>
  <c r="E393" i="3"/>
  <c r="E394" i="3"/>
  <c r="E349" i="3"/>
  <c r="E172" i="3"/>
  <c r="E173" i="3"/>
  <c r="E174" i="3"/>
  <c r="E175" i="3"/>
  <c r="E420" i="3"/>
  <c r="E98" i="3"/>
  <c r="E99" i="3"/>
  <c r="E100" i="3"/>
  <c r="E101" i="3"/>
  <c r="E104" i="3"/>
  <c r="E140" i="3"/>
  <c r="E221" i="3"/>
  <c r="E222" i="3"/>
  <c r="E223" i="3"/>
  <c r="E224" i="3"/>
  <c r="E74" i="3"/>
  <c r="E455" i="3"/>
  <c r="E158" i="3"/>
  <c r="E490" i="3"/>
  <c r="E461" i="3"/>
  <c r="E278" i="3"/>
  <c r="E53" i="3"/>
  <c r="E218" i="3"/>
  <c r="E168" i="3"/>
  <c r="E329" i="3"/>
  <c r="E29" i="3"/>
  <c r="E395" i="3"/>
  <c r="E396" i="3"/>
  <c r="E397" i="3"/>
  <c r="E398" i="3"/>
  <c r="E444" i="3"/>
  <c r="E54" i="3"/>
  <c r="E85" i="3"/>
  <c r="E86" i="3"/>
  <c r="E87" i="3"/>
  <c r="E105" i="3"/>
  <c r="E88" i="3"/>
  <c r="E209" i="3"/>
  <c r="E284" i="3"/>
  <c r="E181" i="3"/>
  <c r="E324" i="3"/>
  <c r="E288" i="3"/>
  <c r="E94" i="3"/>
  <c r="E46" i="3"/>
  <c r="E254" i="3"/>
  <c r="E487" i="3"/>
  <c r="E304" i="3"/>
  <c r="E423" i="3"/>
  <c r="E488" i="3"/>
  <c r="E416" i="3"/>
  <c r="E417" i="3"/>
  <c r="E418" i="3"/>
  <c r="E445" i="3"/>
  <c r="E82" i="3"/>
  <c r="E116" i="3"/>
  <c r="E145" i="3"/>
  <c r="E106" i="3"/>
  <c r="E312" i="3"/>
  <c r="E313" i="3"/>
  <c r="E314" i="3"/>
  <c r="E95" i="3"/>
  <c r="E12" i="3"/>
  <c r="E19" i="3"/>
  <c r="E20" i="3"/>
  <c r="E21" i="3"/>
  <c r="E22" i="3"/>
  <c r="E360" i="3"/>
  <c r="E164" i="3"/>
  <c r="E2" i="3"/>
  <c r="E135" i="3"/>
  <c r="E377" i="3"/>
  <c r="E379" i="3"/>
  <c r="E185" i="3"/>
  <c r="E383" i="3"/>
  <c r="E351" i="3"/>
  <c r="E442" i="3"/>
  <c r="E8" i="3"/>
  <c r="E6" i="3"/>
  <c r="E353" i="3"/>
  <c r="E370" i="3"/>
  <c r="E457" i="3"/>
  <c r="E415" i="3"/>
  <c r="E3" i="3"/>
  <c r="E121" i="3"/>
  <c r="E283" i="3"/>
  <c r="E203" i="3"/>
  <c r="E157" i="3"/>
  <c r="E180" i="3"/>
  <c r="E336" i="3"/>
  <c r="E76" i="3"/>
  <c r="E287" i="3"/>
  <c r="E296" i="3"/>
  <c r="E90" i="3"/>
  <c r="E188" i="3"/>
  <c r="E361" i="3"/>
  <c r="E129" i="3"/>
  <c r="E111" i="3"/>
  <c r="E9" i="3"/>
  <c r="E187" i="3"/>
  <c r="E195" i="3"/>
  <c r="E354" i="3"/>
  <c r="E73" i="3"/>
  <c r="E214" i="3"/>
  <c r="E123" i="3"/>
  <c r="E108" i="3"/>
  <c r="E162" i="3"/>
  <c r="E489" i="3"/>
  <c r="E7" i="3"/>
  <c r="E263" i="3"/>
  <c r="E352" i="3"/>
  <c r="E72" i="3"/>
  <c r="E205" i="3"/>
  <c r="E319" i="3"/>
  <c r="E128" i="3"/>
  <c r="E5" i="3"/>
  <c r="E327" i="3"/>
  <c r="E177" i="3"/>
  <c r="E247" i="3"/>
  <c r="E380" i="3"/>
  <c r="E333" i="3"/>
  <c r="E184" i="3"/>
  <c r="E109" i="3"/>
  <c r="E453" i="3"/>
  <c r="E193" i="3"/>
  <c r="E467" i="3"/>
  <c r="E463" i="3"/>
  <c r="E369" i="3"/>
  <c r="E113" i="3"/>
  <c r="E452" i="3"/>
  <c r="E249" i="3"/>
  <c r="E81" i="3"/>
  <c r="E190" i="3"/>
  <c r="E414" i="3"/>
  <c r="E70" i="3"/>
  <c r="E196" i="3"/>
  <c r="E156" i="3"/>
  <c r="E75" i="3"/>
  <c r="E182" i="3"/>
  <c r="E110" i="3"/>
  <c r="E328" i="3"/>
  <c r="E155" i="3"/>
  <c r="E179" i="3"/>
  <c r="E52" i="3"/>
  <c r="E241" i="3"/>
  <c r="E462" i="3"/>
  <c r="E330" i="3"/>
  <c r="E366" i="3"/>
  <c r="E11" i="3"/>
  <c r="E38" i="3"/>
  <c r="E189" i="3"/>
  <c r="E281" i="3"/>
  <c r="E335" i="3"/>
  <c r="E55" i="3"/>
  <c r="E225" i="3"/>
  <c r="E102" i="3"/>
  <c r="E486" i="3"/>
  <c r="E143" i="3"/>
  <c r="E359" i="3"/>
  <c r="E127" i="3"/>
  <c r="E409" i="3"/>
  <c r="E194" i="3"/>
  <c r="E376" i="3"/>
  <c r="E124" i="3"/>
  <c r="E264" i="3"/>
  <c r="E178" i="3"/>
  <c r="E217" i="3"/>
  <c r="E320" i="3"/>
  <c r="E97" i="3"/>
  <c r="E464" i="3"/>
  <c r="E440" i="3"/>
  <c r="E378" i="3"/>
  <c r="E84" i="3"/>
  <c r="E112" i="3"/>
  <c r="E443" i="3"/>
  <c r="E167" i="3"/>
  <c r="E10" i="3"/>
  <c r="E386" i="3"/>
  <c r="E266" i="3"/>
  <c r="E279" i="3"/>
  <c r="E468" i="3"/>
  <c r="E208" i="3"/>
  <c r="E18" i="3"/>
  <c r="E310" i="3"/>
  <c r="E141" i="3"/>
  <c r="E206" i="3"/>
  <c r="E207" i="3"/>
  <c r="E17" i="3"/>
  <c r="E107" i="3"/>
  <c r="E421" i="3"/>
  <c r="E250" i="3"/>
  <c r="E134" i="3"/>
  <c r="E251" i="3"/>
  <c r="E252" i="3"/>
  <c r="E83" i="3"/>
  <c r="E202" i="3"/>
  <c r="E122" i="3"/>
  <c r="E286" i="3"/>
  <c r="E58" i="3"/>
  <c r="E325" i="3"/>
  <c r="E289" i="3"/>
  <c r="E96" i="3"/>
  <c r="E299" i="3"/>
  <c r="E59" i="3"/>
  <c r="E60" i="3"/>
  <c r="E297" i="3"/>
  <c r="E300" i="3"/>
  <c r="E301" i="3"/>
  <c r="E302" i="3"/>
  <c r="E303" i="3"/>
  <c r="E290" i="3"/>
  <c r="E291" i="3"/>
  <c r="E256" i="3"/>
  <c r="E399" i="3"/>
  <c r="E400" i="3"/>
  <c r="E401" i="3"/>
  <c r="E331" i="3"/>
  <c r="E465" i="3"/>
  <c r="E451" i="3"/>
  <c r="E373" i="3"/>
  <c r="E374" i="3"/>
  <c r="E375" i="3"/>
  <c r="E483" i="3"/>
  <c r="E484" i="3"/>
  <c r="E485" i="3"/>
  <c r="E402" i="3"/>
  <c r="E403" i="3"/>
  <c r="E404" i="3"/>
  <c r="E405" i="3"/>
  <c r="E406" i="3"/>
  <c r="E337" i="3"/>
  <c r="E338" i="3"/>
  <c r="E257" i="3"/>
  <c r="E258" i="3"/>
  <c r="E259" i="3"/>
  <c r="E260" i="3"/>
  <c r="E261" i="3"/>
  <c r="E240" i="3"/>
  <c r="E13" i="3"/>
  <c r="E14" i="3"/>
  <c r="E15" i="3"/>
  <c r="E16" i="3"/>
  <c r="E292" i="3"/>
  <c r="E293" i="3"/>
  <c r="E294" i="3"/>
  <c r="E295" i="3"/>
  <c r="E80" i="3"/>
  <c r="E413" i="3"/>
  <c r="E28" i="3"/>
  <c r="E45" i="3"/>
  <c r="E34" i="3"/>
  <c r="E130" i="3"/>
  <c r="E166" i="3"/>
  <c r="E35" i="3"/>
  <c r="E200" i="3"/>
  <c r="E219" i="3"/>
  <c r="E138" i="3"/>
  <c r="E339" i="3"/>
  <c r="E36" i="3"/>
  <c r="E131" i="3"/>
  <c r="E37" i="3"/>
  <c r="E201" i="3"/>
  <c r="E220" i="3"/>
  <c r="E139" i="3"/>
  <c r="E93" i="3"/>
  <c r="E340" i="3"/>
  <c r="E425" i="3"/>
  <c r="E63" i="3"/>
  <c r="E356" i="3"/>
  <c r="E381" i="3"/>
  <c r="E270" i="3"/>
  <c r="E315" i="3"/>
  <c r="E64" i="3"/>
  <c r="E232" i="3"/>
  <c r="E119" i="3"/>
  <c r="E136" i="3"/>
  <c r="E322" i="3"/>
  <c r="E43" i="3"/>
  <c r="E137" i="3"/>
  <c r="E44" i="3"/>
  <c r="E277" i="3"/>
  <c r="E169" i="3"/>
  <c r="E434" i="3"/>
  <c r="E348" i="3"/>
  <c r="E387" i="3"/>
  <c r="E69" i="3"/>
  <c r="E238" i="3"/>
  <c r="E120" i="3"/>
  <c r="E282" i="3"/>
  <c r="E56" i="3"/>
  <c r="E298" i="3"/>
  <c r="E159" i="3"/>
  <c r="E367" i="3"/>
  <c r="E117" i="3"/>
  <c r="E437" i="3"/>
  <c r="E469" i="3"/>
  <c r="E439" i="3"/>
  <c r="E228" i="3"/>
  <c r="E473" i="3"/>
  <c r="E438" i="3"/>
  <c r="E432" i="3"/>
  <c r="E126" i="3"/>
  <c r="E466" i="3"/>
  <c r="E475" i="3"/>
  <c r="E103" i="3"/>
  <c r="E306" i="3"/>
  <c r="E125" i="3"/>
  <c r="E441" i="3"/>
  <c r="E307" i="3"/>
  <c r="E317" i="3"/>
  <c r="E150" i="3"/>
  <c r="E459" i="3"/>
  <c r="E151" i="3"/>
  <c r="E267" i="3"/>
  <c r="E321" i="3"/>
  <c r="E153" i="3"/>
  <c r="E154" i="3"/>
  <c r="E269" i="3"/>
  <c r="E460" i="3"/>
  <c r="E357" i="3"/>
  <c r="E384" i="3"/>
  <c r="E272" i="3"/>
  <c r="E309" i="3"/>
  <c r="E152" i="3"/>
  <c r="E268" i="3"/>
  <c r="E470" i="3"/>
  <c r="E227" i="3"/>
  <c r="E382" i="3"/>
  <c r="E24" i="3"/>
  <c r="E25" i="3"/>
  <c r="E305" i="3"/>
  <c r="E114" i="3"/>
  <c r="E346" i="3"/>
  <c r="E33" i="3"/>
  <c r="E231" i="3"/>
  <c r="E26" i="3"/>
  <c r="E334" i="3"/>
  <c r="E161" i="3"/>
  <c r="E23" i="3"/>
  <c r="E342" i="3"/>
  <c r="E4" i="3"/>
  <c r="E430" i="3"/>
  <c r="E32" i="3"/>
  <c r="E308" i="3"/>
  <c r="E431" i="3"/>
  <c r="E355" i="3"/>
  <c r="E343" i="3"/>
  <c r="E474" i="3"/>
  <c r="E344" i="3"/>
  <c r="E358" i="3"/>
  <c r="E476" i="3"/>
  <c r="E433" i="3"/>
  <c r="E345" i="3"/>
  <c r="E477" i="3"/>
  <c r="E478" i="3"/>
  <c r="E471" i="3"/>
  <c r="E243" i="3"/>
  <c r="E244" i="3"/>
  <c r="E245" i="3"/>
  <c r="E246" i="3"/>
  <c r="E210" i="3"/>
  <c r="E211" i="3"/>
  <c r="E229" i="3"/>
  <c r="E271" i="3"/>
  <c r="E408" i="3"/>
  <c r="E230" i="3"/>
  <c r="E192" i="3"/>
  <c r="E253" i="3"/>
  <c r="E332" i="3"/>
  <c r="E239" i="3"/>
  <c r="E454" i="3"/>
  <c r="E248" i="3"/>
  <c r="E27" i="3"/>
  <c r="E212" i="3"/>
  <c r="E213" i="3"/>
  <c r="E407" i="3"/>
  <c r="E422" i="3"/>
  <c r="E176" i="3"/>
  <c r="E133" i="3"/>
  <c r="E79" i="3"/>
  <c r="E49" i="3"/>
  <c r="E311" i="3"/>
  <c r="E482" i="3"/>
  <c r="E372" i="3"/>
  <c r="E424" i="3"/>
  <c r="E350" i="3"/>
  <c r="E479" i="3"/>
  <c r="E165" i="3"/>
  <c r="E412" i="3"/>
  <c r="E199" i="3"/>
  <c r="E436" i="3"/>
  <c r="E368" i="3"/>
  <c r="E147" i="3"/>
  <c r="E148" i="3"/>
  <c r="E149" i="3"/>
  <c r="E429" i="3"/>
  <c r="E71" i="3"/>
  <c r="E163" i="3"/>
  <c r="E411" i="3"/>
  <c r="E265" i="3"/>
  <c r="E276" i="3"/>
  <c r="E51" i="3"/>
  <c r="E385" i="3"/>
  <c r="E273" i="3"/>
  <c r="E318" i="3"/>
  <c r="E115" i="3"/>
  <c r="E472" i="3"/>
  <c r="E62" i="3"/>
  <c r="E410" i="3"/>
  <c r="E274" i="3"/>
  <c r="E198" i="3"/>
  <c r="E118" i="3"/>
  <c r="E275" i="3"/>
  <c r="E50" i="3"/>
  <c r="E61" i="3"/>
  <c r="E316" i="3"/>
  <c r="E48" i="3"/>
  <c r="E262" i="3"/>
  <c r="D62" i="15"/>
  <c r="E57" i="15"/>
  <c r="D54" i="15"/>
  <c r="E58" i="15"/>
  <c r="D64" i="15"/>
  <c r="D60" i="15"/>
  <c r="E62" i="15"/>
  <c r="D57" i="15"/>
  <c r="E54" i="15"/>
  <c r="D58" i="15"/>
  <c r="D53" i="15"/>
  <c r="D59" i="15"/>
  <c r="D56" i="15"/>
  <c r="E64" i="15"/>
  <c r="E59" i="15"/>
  <c r="E56" i="15"/>
  <c r="E53" i="15"/>
  <c r="E60" i="15"/>
  <c r="D63" i="15"/>
  <c r="E63" i="15"/>
  <c r="D61" i="15"/>
  <c r="E65" i="15"/>
  <c r="E55" i="15"/>
  <c r="D55" i="15"/>
  <c r="D65" i="15"/>
  <c r="E61" i="15"/>
  <c r="AJ4" i="13" l="1"/>
  <c r="AI5" i="13"/>
  <c r="Y6" i="13"/>
  <c r="Z5" i="13"/>
  <c r="O5" i="13"/>
  <c r="P4" i="13"/>
  <c r="G5" i="13"/>
  <c r="F6" i="13"/>
  <c r="F7" i="13" l="1"/>
  <c r="G6" i="13"/>
  <c r="O6" i="13"/>
  <c r="P5" i="13"/>
  <c r="Y7" i="13"/>
  <c r="Z6" i="13"/>
  <c r="AI6" i="13"/>
  <c r="AJ5" i="13"/>
  <c r="AI7" i="13" l="1"/>
  <c r="AJ6" i="13"/>
  <c r="Y8" i="13"/>
  <c r="Z7" i="13"/>
  <c r="O7" i="13"/>
  <c r="P6" i="13"/>
  <c r="F8" i="13"/>
  <c r="G7" i="13"/>
  <c r="F9" i="13" l="1"/>
  <c r="G8" i="13"/>
  <c r="O8" i="13"/>
  <c r="P7" i="13"/>
  <c r="Y9" i="13"/>
  <c r="Z8" i="13"/>
  <c r="AI8" i="13"/>
  <c r="AJ7" i="13"/>
  <c r="AI9" i="13" l="1"/>
  <c r="AJ8" i="13"/>
  <c r="Y10" i="13"/>
  <c r="Z9" i="13"/>
  <c r="O9" i="13"/>
  <c r="P8" i="13"/>
  <c r="F10" i="13"/>
  <c r="G9" i="13"/>
  <c r="F11" i="13" l="1"/>
  <c r="G10" i="13"/>
  <c r="O10" i="13"/>
  <c r="P9" i="13"/>
  <c r="Y11" i="13"/>
  <c r="Z10" i="13"/>
  <c r="AI10" i="13"/>
  <c r="AJ9" i="13"/>
  <c r="AI11" i="13" l="1"/>
  <c r="AJ10" i="13"/>
  <c r="Y12" i="13"/>
  <c r="Z11" i="13"/>
  <c r="O11" i="13"/>
  <c r="P10" i="13"/>
  <c r="F12" i="13"/>
  <c r="G11" i="13"/>
  <c r="F13" i="13" l="1"/>
  <c r="G12" i="13"/>
  <c r="O12" i="13"/>
  <c r="P11" i="13"/>
  <c r="Y13" i="13"/>
  <c r="Z12" i="13"/>
  <c r="AI12" i="13"/>
  <c r="AJ11" i="13"/>
  <c r="AI13" i="13" l="1"/>
  <c r="AJ12" i="13"/>
  <c r="Y14" i="13"/>
  <c r="Z13" i="13"/>
  <c r="O13" i="13"/>
  <c r="P12" i="13"/>
  <c r="F14" i="13"/>
  <c r="G13" i="13"/>
  <c r="F15" i="13" l="1"/>
  <c r="G14" i="13"/>
  <c r="O14" i="13"/>
  <c r="P13" i="13"/>
  <c r="Y15" i="13"/>
  <c r="Z14" i="13"/>
  <c r="AI14" i="13"/>
  <c r="AJ13" i="13"/>
  <c r="AI15" i="13" l="1"/>
  <c r="AJ14" i="13"/>
  <c r="Y16" i="13"/>
  <c r="Z15" i="13"/>
  <c r="O15" i="13"/>
  <c r="P14" i="13"/>
  <c r="F16" i="13"/>
  <c r="G15" i="13"/>
  <c r="F17" i="13" l="1"/>
  <c r="G16" i="13"/>
  <c r="O16" i="13"/>
  <c r="P15" i="13"/>
  <c r="Y17" i="13"/>
  <c r="Z16" i="13"/>
  <c r="AI16" i="13"/>
  <c r="AJ15" i="13"/>
  <c r="AI17" i="13" l="1"/>
  <c r="AJ16" i="13"/>
  <c r="Y18" i="13"/>
  <c r="Z17" i="13"/>
  <c r="O17" i="13"/>
  <c r="P16" i="13"/>
  <c r="F18" i="13"/>
  <c r="G17" i="13"/>
  <c r="F19" i="13" l="1"/>
  <c r="G18" i="13"/>
  <c r="O18" i="13"/>
  <c r="P17" i="13"/>
  <c r="Y19" i="13"/>
  <c r="Z18" i="13"/>
  <c r="AI18" i="13"/>
  <c r="AJ17" i="13"/>
  <c r="AI19" i="13" l="1"/>
  <c r="AJ18" i="13"/>
  <c r="Y20" i="13"/>
  <c r="Z19" i="13"/>
  <c r="O19" i="13"/>
  <c r="P18" i="13"/>
  <c r="F20" i="13"/>
  <c r="G19" i="13"/>
  <c r="F21" i="13" l="1"/>
  <c r="G20" i="13"/>
  <c r="O20" i="13"/>
  <c r="P19" i="13"/>
  <c r="Y21" i="13"/>
  <c r="Z20" i="13"/>
  <c r="AI20" i="13"/>
  <c r="AJ19" i="13"/>
  <c r="AI21" i="13" l="1"/>
  <c r="AJ20" i="13"/>
  <c r="Y22" i="13"/>
  <c r="Z21" i="13"/>
  <c r="O21" i="13"/>
  <c r="P20" i="13"/>
  <c r="F22" i="13"/>
  <c r="G21" i="13"/>
  <c r="F23" i="13" l="1"/>
  <c r="G22" i="13"/>
  <c r="O22" i="13"/>
  <c r="P21" i="13"/>
  <c r="Y23" i="13"/>
  <c r="Z22" i="13"/>
  <c r="AI22" i="13"/>
  <c r="AJ21" i="13"/>
  <c r="AI23" i="13" l="1"/>
  <c r="AJ22" i="13"/>
  <c r="Y24" i="13"/>
  <c r="Z23" i="13"/>
  <c r="O23" i="13"/>
  <c r="P22" i="13"/>
  <c r="F24" i="13"/>
  <c r="G23" i="13"/>
  <c r="F25" i="13" l="1"/>
  <c r="G24" i="13"/>
  <c r="O24" i="13"/>
  <c r="P23" i="13"/>
  <c r="Y25" i="13"/>
  <c r="Z24" i="13"/>
  <c r="AI24" i="13"/>
  <c r="AJ23" i="13"/>
  <c r="AI25" i="13" l="1"/>
  <c r="AJ24" i="13"/>
  <c r="Y26" i="13"/>
  <c r="Z25" i="13"/>
  <c r="O25" i="13"/>
  <c r="P24" i="13"/>
  <c r="F26" i="13"/>
  <c r="G25" i="13"/>
  <c r="F27" i="13" l="1"/>
  <c r="G26" i="13"/>
  <c r="O26" i="13"/>
  <c r="P25" i="13"/>
  <c r="Y27" i="13"/>
  <c r="Z26" i="13"/>
  <c r="AI26" i="13"/>
  <c r="AJ25" i="13"/>
  <c r="AI27" i="13" l="1"/>
  <c r="AJ26" i="13"/>
  <c r="Y28" i="13"/>
  <c r="Z27" i="13"/>
  <c r="O27" i="13"/>
  <c r="P26" i="13"/>
  <c r="F28" i="13"/>
  <c r="G27" i="13"/>
  <c r="F29" i="13" l="1"/>
  <c r="G28" i="13"/>
  <c r="O28" i="13"/>
  <c r="P27" i="13"/>
  <c r="Y29" i="13"/>
  <c r="Z28" i="13"/>
  <c r="AI28" i="13"/>
  <c r="AJ27" i="13"/>
  <c r="AI29" i="13" l="1"/>
  <c r="AJ28" i="13"/>
  <c r="Y30" i="13"/>
  <c r="Z29" i="13"/>
  <c r="O29" i="13"/>
  <c r="P28" i="13"/>
  <c r="F30" i="13"/>
  <c r="G29" i="13"/>
  <c r="F31" i="13" l="1"/>
  <c r="G30" i="13"/>
  <c r="O30" i="13"/>
  <c r="P29" i="13"/>
  <c r="Y31" i="13"/>
  <c r="Z30" i="13"/>
  <c r="AI30" i="13"/>
  <c r="AJ29" i="13"/>
  <c r="AI31" i="13" l="1"/>
  <c r="AJ30" i="13"/>
  <c r="Y32" i="13"/>
  <c r="Z31" i="13"/>
  <c r="O31" i="13"/>
  <c r="P30" i="13"/>
  <c r="F32" i="13"/>
  <c r="G31" i="13"/>
  <c r="F33" i="13" l="1"/>
  <c r="G32" i="13"/>
  <c r="O32" i="13"/>
  <c r="P31" i="13"/>
  <c r="Y33" i="13"/>
  <c r="Z32" i="13"/>
  <c r="AI32" i="13"/>
  <c r="AJ31" i="13"/>
  <c r="AI33" i="13" l="1"/>
  <c r="AJ32" i="13"/>
  <c r="Y34" i="13"/>
  <c r="Z33" i="13"/>
  <c r="O33" i="13"/>
  <c r="P32" i="13"/>
  <c r="F34" i="13"/>
  <c r="G33" i="13"/>
  <c r="F35" i="13" l="1"/>
  <c r="G34" i="13"/>
  <c r="O34" i="13"/>
  <c r="P33" i="13"/>
  <c r="Y35" i="13"/>
  <c r="Z34" i="13"/>
  <c r="AI34" i="13"/>
  <c r="AJ33" i="13"/>
  <c r="AI35" i="13" l="1"/>
  <c r="AJ34" i="13"/>
  <c r="Y36" i="13"/>
  <c r="Z35" i="13"/>
  <c r="O35" i="13"/>
  <c r="P34" i="13"/>
  <c r="F36" i="13"/>
  <c r="G35" i="13"/>
  <c r="F37" i="13" l="1"/>
  <c r="G36" i="13"/>
  <c r="O36" i="13"/>
  <c r="P35" i="13"/>
  <c r="Y37" i="13"/>
  <c r="Z36" i="13"/>
  <c r="AI36" i="13"/>
  <c r="AJ35" i="13"/>
  <c r="AI37" i="13" l="1"/>
  <c r="AJ36" i="13"/>
  <c r="Y38" i="13"/>
  <c r="Z37" i="13"/>
  <c r="O37" i="13"/>
  <c r="P36" i="13"/>
  <c r="F38" i="13"/>
  <c r="G37" i="13"/>
  <c r="F39" i="13" l="1"/>
  <c r="G38" i="13"/>
  <c r="O38" i="13"/>
  <c r="P37" i="13"/>
  <c r="Y39" i="13"/>
  <c r="Z38" i="13"/>
  <c r="AI38" i="13"/>
  <c r="AJ37" i="13"/>
  <c r="AI39" i="13" l="1"/>
  <c r="AJ38" i="13"/>
  <c r="Y40" i="13"/>
  <c r="Z39" i="13"/>
  <c r="O39" i="13"/>
  <c r="P38" i="13"/>
  <c r="F40" i="13"/>
  <c r="G39" i="13"/>
  <c r="F41" i="13" l="1"/>
  <c r="G40" i="13"/>
  <c r="O40" i="13"/>
  <c r="P39" i="13"/>
  <c r="Y41" i="13"/>
  <c r="Z40" i="13"/>
  <c r="AI40" i="13"/>
  <c r="AJ39" i="13"/>
  <c r="AI41" i="13" l="1"/>
  <c r="AJ40" i="13"/>
  <c r="Y42" i="13"/>
  <c r="Z41" i="13"/>
  <c r="O41" i="13"/>
  <c r="P40" i="13"/>
  <c r="F42" i="13"/>
  <c r="G41" i="13"/>
  <c r="F43" i="13" l="1"/>
  <c r="G42" i="13"/>
  <c r="O42" i="13"/>
  <c r="P41" i="13"/>
  <c r="Y43" i="13"/>
  <c r="Z42" i="13"/>
  <c r="AI42" i="13"/>
  <c r="AJ41" i="13"/>
  <c r="AI43" i="13" l="1"/>
  <c r="AJ42" i="13"/>
  <c r="Y44" i="13"/>
  <c r="Z43" i="13"/>
  <c r="O43" i="13"/>
  <c r="P42" i="13"/>
  <c r="F44" i="13"/>
  <c r="G43" i="13"/>
  <c r="F45" i="13" l="1"/>
  <c r="G44" i="13"/>
  <c r="O44" i="13"/>
  <c r="P43" i="13"/>
  <c r="Y45" i="13"/>
  <c r="Z44" i="13"/>
  <c r="AI44" i="13"/>
  <c r="AJ43" i="13"/>
  <c r="AI45" i="13" l="1"/>
  <c r="AJ44" i="13"/>
  <c r="Y46" i="13"/>
  <c r="Z45" i="13"/>
  <c r="O45" i="13"/>
  <c r="P44" i="13"/>
  <c r="F46" i="13"/>
  <c r="G45" i="13"/>
  <c r="F47" i="13" l="1"/>
  <c r="G46" i="13"/>
  <c r="O46" i="13"/>
  <c r="P45" i="13"/>
  <c r="Y47" i="13"/>
  <c r="Z46" i="13"/>
  <c r="AI46" i="13"/>
  <c r="AJ45" i="13"/>
  <c r="AI47" i="13" l="1"/>
  <c r="AJ46" i="13"/>
  <c r="Y48" i="13"/>
  <c r="Z47" i="13"/>
  <c r="O47" i="13"/>
  <c r="P46" i="13"/>
  <c r="F48" i="13"/>
  <c r="G47" i="13"/>
  <c r="F49" i="13" l="1"/>
  <c r="G48" i="13"/>
  <c r="O48" i="13"/>
  <c r="P47" i="13"/>
  <c r="Y49" i="13"/>
  <c r="Z48" i="13"/>
  <c r="AI48" i="13"/>
  <c r="AJ47" i="13"/>
  <c r="AI49" i="13" l="1"/>
  <c r="AJ48" i="13"/>
  <c r="Y50" i="13"/>
  <c r="Z49" i="13"/>
  <c r="O49" i="13"/>
  <c r="P48" i="13"/>
  <c r="F50" i="13"/>
  <c r="G49" i="13"/>
  <c r="F51" i="13" l="1"/>
  <c r="G50" i="13"/>
  <c r="O50" i="13"/>
  <c r="P49" i="13"/>
  <c r="Y51" i="13"/>
  <c r="Z50" i="13"/>
  <c r="AI50" i="13"/>
  <c r="AJ49" i="13"/>
  <c r="AI51" i="13" l="1"/>
  <c r="AJ50" i="13"/>
  <c r="Y52" i="13"/>
  <c r="Z51" i="13"/>
  <c r="O51" i="13"/>
  <c r="P50" i="13"/>
  <c r="F52" i="13"/>
  <c r="G51" i="13"/>
  <c r="F53" i="13" l="1"/>
  <c r="G52" i="13"/>
  <c r="O52" i="13"/>
  <c r="P51" i="13"/>
  <c r="Y53" i="13"/>
  <c r="Z52" i="13"/>
  <c r="AI52" i="13"/>
  <c r="AJ51" i="13"/>
  <c r="AI53" i="13" l="1"/>
  <c r="AJ52" i="13"/>
  <c r="Y54" i="13"/>
  <c r="Z53" i="13"/>
  <c r="O53" i="13"/>
  <c r="P52" i="13"/>
  <c r="F54" i="13"/>
  <c r="G53" i="13"/>
  <c r="F55" i="13" l="1"/>
  <c r="G54" i="13"/>
  <c r="O54" i="13"/>
  <c r="P53" i="13"/>
  <c r="Y55" i="13"/>
  <c r="Z54" i="13"/>
  <c r="AI54" i="13"/>
  <c r="AJ53" i="13"/>
  <c r="AI55" i="13" l="1"/>
  <c r="AJ54" i="13"/>
  <c r="Y56" i="13"/>
  <c r="Z55" i="13"/>
  <c r="O55" i="13"/>
  <c r="P54" i="13"/>
  <c r="F56" i="13"/>
  <c r="G55" i="13"/>
  <c r="F57" i="13" l="1"/>
  <c r="G56" i="13"/>
  <c r="O56" i="13"/>
  <c r="P55" i="13"/>
  <c r="Y57" i="13"/>
  <c r="Z56" i="13"/>
  <c r="AI56" i="13"/>
  <c r="AJ55" i="13"/>
  <c r="AI57" i="13" l="1"/>
  <c r="AJ56" i="13"/>
  <c r="Y58" i="13"/>
  <c r="Z57" i="13"/>
  <c r="O57" i="13"/>
  <c r="P56" i="13"/>
  <c r="F58" i="13"/>
  <c r="G57" i="13"/>
  <c r="F59" i="13" l="1"/>
  <c r="G58" i="13"/>
  <c r="O58" i="13"/>
  <c r="P57" i="13"/>
  <c r="Y59" i="13"/>
  <c r="Z58" i="13"/>
  <c r="AI58" i="13"/>
  <c r="AJ57" i="13"/>
  <c r="AI59" i="13" l="1"/>
  <c r="AJ58" i="13"/>
  <c r="Y60" i="13"/>
  <c r="Z59" i="13"/>
  <c r="O59" i="13"/>
  <c r="P58" i="13"/>
  <c r="F60" i="13"/>
  <c r="G59" i="13"/>
  <c r="F61" i="13" l="1"/>
  <c r="G60" i="13"/>
  <c r="O60" i="13"/>
  <c r="P59" i="13"/>
  <c r="Y61" i="13"/>
  <c r="Z60" i="13"/>
  <c r="AI60" i="13"/>
  <c r="AJ59" i="13"/>
  <c r="AI61" i="13" l="1"/>
  <c r="AJ60" i="13"/>
  <c r="Y62" i="13"/>
  <c r="Z61" i="13"/>
  <c r="O61" i="13"/>
  <c r="P60" i="13"/>
  <c r="F62" i="13"/>
  <c r="G61" i="13"/>
  <c r="F63" i="13" l="1"/>
  <c r="G62" i="13"/>
  <c r="O62" i="13"/>
  <c r="P61" i="13"/>
  <c r="Y63" i="13"/>
  <c r="Z62" i="13"/>
  <c r="AI62" i="13"/>
  <c r="AJ61" i="13"/>
  <c r="AI63" i="13" l="1"/>
  <c r="AJ62" i="13"/>
  <c r="Y64" i="13"/>
  <c r="Z63" i="13"/>
  <c r="O63" i="13"/>
  <c r="P62" i="13"/>
  <c r="F64" i="13"/>
  <c r="G63" i="13"/>
  <c r="F65" i="13" l="1"/>
  <c r="G64" i="13"/>
  <c r="O64" i="13"/>
  <c r="P63" i="13"/>
  <c r="Y65" i="13"/>
  <c r="Z64" i="13"/>
  <c r="AI64" i="13"/>
  <c r="AJ63" i="13"/>
  <c r="AI65" i="13" l="1"/>
  <c r="AJ64" i="13"/>
  <c r="Y66" i="13"/>
  <c r="Z65" i="13"/>
  <c r="O65" i="13"/>
  <c r="P64" i="13"/>
  <c r="F66" i="13"/>
  <c r="G65" i="13"/>
  <c r="F67" i="13" l="1"/>
  <c r="G66" i="13"/>
  <c r="O66" i="13"/>
  <c r="P65" i="13"/>
  <c r="Y67" i="13"/>
  <c r="Z66" i="13"/>
  <c r="AI66" i="13"/>
  <c r="AJ65" i="13"/>
  <c r="AI67" i="13" l="1"/>
  <c r="AJ66" i="13"/>
  <c r="Y68" i="13"/>
  <c r="Z67" i="13"/>
  <c r="O67" i="13"/>
  <c r="P66" i="13"/>
  <c r="F68" i="13"/>
  <c r="G67" i="13"/>
  <c r="F69" i="13" l="1"/>
  <c r="G68" i="13"/>
  <c r="O68" i="13"/>
  <c r="P67" i="13"/>
  <c r="Y69" i="13"/>
  <c r="Z68" i="13"/>
  <c r="AI68" i="13"/>
  <c r="AJ67" i="13"/>
  <c r="AI69" i="13" l="1"/>
  <c r="AJ68" i="13"/>
  <c r="Y70" i="13"/>
  <c r="Z69" i="13"/>
  <c r="O69" i="13"/>
  <c r="P68" i="13"/>
  <c r="F70" i="13"/>
  <c r="G69" i="13"/>
  <c r="F71" i="13" l="1"/>
  <c r="G70" i="13"/>
  <c r="O70" i="13"/>
  <c r="P69" i="13"/>
  <c r="Y71" i="13"/>
  <c r="Z70" i="13"/>
  <c r="AI70" i="13"/>
  <c r="AJ69" i="13"/>
  <c r="AI71" i="13" l="1"/>
  <c r="AJ70" i="13"/>
  <c r="Y72" i="13"/>
  <c r="Z71" i="13"/>
  <c r="O71" i="13"/>
  <c r="P70" i="13"/>
  <c r="F72" i="13"/>
  <c r="G72" i="13" s="1"/>
  <c r="G71" i="13"/>
  <c r="O72" i="13" l="1"/>
  <c r="P72" i="13" s="1"/>
  <c r="P71" i="13"/>
  <c r="Y73" i="13"/>
  <c r="Z72" i="13"/>
  <c r="AI72" i="13"/>
  <c r="AJ71" i="13"/>
  <c r="AI73" i="13" l="1"/>
  <c r="AJ72" i="13"/>
  <c r="Y74" i="13"/>
  <c r="Z73" i="13"/>
  <c r="Y75" i="13" l="1"/>
  <c r="Z74" i="13"/>
  <c r="AI74" i="13"/>
  <c r="AJ73" i="13"/>
  <c r="AI75" i="13" l="1"/>
  <c r="AJ74" i="13"/>
  <c r="Y76" i="13"/>
  <c r="Z75" i="13"/>
  <c r="Y77" i="13" l="1"/>
  <c r="Z76" i="13"/>
  <c r="AI76" i="13"/>
  <c r="AJ75" i="13"/>
  <c r="AI77" i="13" l="1"/>
  <c r="AJ76" i="13"/>
  <c r="Y78" i="13"/>
  <c r="Z77" i="13"/>
  <c r="Y79" i="13" l="1"/>
  <c r="Z78" i="13"/>
  <c r="AI78" i="13"/>
  <c r="AJ77" i="13"/>
  <c r="AI79" i="13" l="1"/>
  <c r="AJ78" i="13"/>
  <c r="Y80" i="13"/>
  <c r="Z79" i="13"/>
  <c r="Y81" i="13" l="1"/>
  <c r="Z80" i="13"/>
  <c r="AI80" i="13"/>
  <c r="AJ79" i="13"/>
  <c r="AI81" i="13" l="1"/>
  <c r="AJ80" i="13"/>
  <c r="Y82" i="13"/>
  <c r="Z81" i="13"/>
  <c r="Y83" i="13" l="1"/>
  <c r="Z82" i="13"/>
  <c r="AI82" i="13"/>
  <c r="AJ81" i="13"/>
  <c r="AI83" i="13" l="1"/>
  <c r="AJ82" i="13"/>
  <c r="Y84" i="13"/>
  <c r="Z83" i="13"/>
  <c r="Y85" i="13" l="1"/>
  <c r="Z84" i="13"/>
  <c r="AI84" i="13"/>
  <c r="AJ83" i="13"/>
  <c r="AI85" i="13" l="1"/>
  <c r="AJ84" i="13"/>
  <c r="Y86" i="13"/>
  <c r="Z85" i="13"/>
  <c r="Y87" i="13" l="1"/>
  <c r="Z86" i="13"/>
  <c r="AI86" i="13"/>
  <c r="AJ85" i="13"/>
  <c r="AI87" i="13" l="1"/>
  <c r="AJ86" i="13"/>
  <c r="Y88" i="13"/>
  <c r="Z87" i="13"/>
  <c r="Y89" i="13" l="1"/>
  <c r="Z88" i="13"/>
  <c r="AI88" i="13"/>
  <c r="AJ87" i="13"/>
  <c r="AI89" i="13" l="1"/>
  <c r="AJ88" i="13"/>
  <c r="Y90" i="13"/>
  <c r="Z89" i="13"/>
  <c r="Y91" i="13" l="1"/>
  <c r="Z90" i="13"/>
  <c r="AI90" i="13"/>
  <c r="AJ89" i="13"/>
  <c r="AI91" i="13" l="1"/>
  <c r="AJ90" i="13"/>
  <c r="Y92" i="13"/>
  <c r="Z91" i="13"/>
  <c r="Y93" i="13" l="1"/>
  <c r="Z92" i="13"/>
  <c r="AI92" i="13"/>
  <c r="AJ91" i="13"/>
  <c r="AI93" i="13" l="1"/>
  <c r="AJ92" i="13"/>
  <c r="Y94" i="13"/>
  <c r="Z93" i="13"/>
  <c r="Y95" i="13" l="1"/>
  <c r="Z94" i="13"/>
  <c r="AI94" i="13"/>
  <c r="AJ93" i="13"/>
  <c r="AI95" i="13" l="1"/>
  <c r="AJ94" i="13"/>
  <c r="Y96" i="13"/>
  <c r="Z95" i="13"/>
  <c r="Y97" i="13" l="1"/>
  <c r="Z96" i="13"/>
  <c r="AI96" i="13"/>
  <c r="AJ95" i="13"/>
  <c r="AI97" i="13" l="1"/>
  <c r="AJ96" i="13"/>
  <c r="Y98" i="13"/>
  <c r="Z97" i="13"/>
  <c r="Y99" i="13" l="1"/>
  <c r="Z98" i="13"/>
  <c r="AI98" i="13"/>
  <c r="AJ97" i="13"/>
  <c r="AI99" i="13" l="1"/>
  <c r="AJ98" i="13"/>
  <c r="Y100" i="13"/>
  <c r="Z99" i="13"/>
  <c r="Y101" i="13" l="1"/>
  <c r="Z100" i="13"/>
  <c r="AI100" i="13"/>
  <c r="AJ99" i="13"/>
  <c r="AI101" i="13" l="1"/>
  <c r="AJ100" i="13"/>
  <c r="Y102" i="13"/>
  <c r="Z101" i="13"/>
  <c r="Y103" i="13" l="1"/>
  <c r="Z102" i="13"/>
  <c r="AI102" i="13"/>
  <c r="AJ101" i="13"/>
  <c r="AI103" i="13" l="1"/>
  <c r="AJ102" i="13"/>
  <c r="Y104" i="13"/>
  <c r="Z103" i="13"/>
  <c r="Y105" i="13" l="1"/>
  <c r="Z104" i="13"/>
  <c r="AI104" i="13"/>
  <c r="AJ103" i="13"/>
  <c r="AI105" i="13" l="1"/>
  <c r="AJ104" i="13"/>
  <c r="Y106" i="13"/>
  <c r="Z105" i="13"/>
  <c r="Y107" i="13" l="1"/>
  <c r="Z106" i="13"/>
  <c r="AI106" i="13"/>
  <c r="AJ105" i="13"/>
  <c r="AI107" i="13" l="1"/>
  <c r="AJ106" i="13"/>
  <c r="Y108" i="13"/>
  <c r="Z107" i="13"/>
  <c r="Y109" i="13" l="1"/>
  <c r="Z108" i="13"/>
  <c r="AI108" i="13"/>
  <c r="AJ107" i="13"/>
  <c r="AI109" i="13" l="1"/>
  <c r="AJ108" i="13"/>
  <c r="Y110" i="13"/>
  <c r="Z109" i="13"/>
  <c r="Y111" i="13" l="1"/>
  <c r="Z110" i="13"/>
  <c r="AI110" i="13"/>
  <c r="AJ109" i="13"/>
  <c r="AI111" i="13" l="1"/>
  <c r="AJ110" i="13"/>
  <c r="Y112" i="13"/>
  <c r="Z111" i="13"/>
  <c r="Y113" i="13" l="1"/>
  <c r="Z112" i="13"/>
  <c r="AI112" i="13"/>
  <c r="AJ111" i="13"/>
  <c r="AI113" i="13" l="1"/>
  <c r="AJ112" i="13"/>
  <c r="Y114" i="13"/>
  <c r="Z113" i="13"/>
  <c r="Y115" i="13" l="1"/>
  <c r="Z114" i="13"/>
  <c r="AI114" i="13"/>
  <c r="AJ113" i="13"/>
  <c r="AI115" i="13" l="1"/>
  <c r="AJ114" i="13"/>
  <c r="Y116" i="13"/>
  <c r="Z115" i="13"/>
  <c r="Y117" i="13" l="1"/>
  <c r="Z116" i="13"/>
  <c r="AI116" i="13"/>
  <c r="AJ115" i="13"/>
  <c r="AI117" i="13" l="1"/>
  <c r="AJ116" i="13"/>
  <c r="Y118" i="13"/>
  <c r="Z117" i="13"/>
  <c r="Y119" i="13" l="1"/>
  <c r="Z118" i="13"/>
  <c r="AI118" i="13"/>
  <c r="AJ117" i="13"/>
  <c r="AI119" i="13" l="1"/>
  <c r="AJ118" i="13"/>
  <c r="Y120" i="13"/>
  <c r="Z119" i="13"/>
  <c r="Y121" i="13" l="1"/>
  <c r="Z120" i="13"/>
  <c r="AI120" i="13"/>
  <c r="AJ119" i="13"/>
  <c r="AI121" i="13" l="1"/>
  <c r="AJ120" i="13"/>
  <c r="Y122" i="13"/>
  <c r="Z121" i="13"/>
  <c r="Y123" i="13" l="1"/>
  <c r="Z122" i="13"/>
  <c r="AI122" i="13"/>
  <c r="AJ121" i="13"/>
  <c r="AI123" i="13" l="1"/>
  <c r="AJ122" i="13"/>
  <c r="Y124" i="13"/>
  <c r="Z123" i="13"/>
  <c r="Y125" i="13" l="1"/>
  <c r="Z124" i="13"/>
  <c r="AI124" i="13"/>
  <c r="AJ123" i="13"/>
  <c r="AI125" i="13" l="1"/>
  <c r="AJ124" i="13"/>
  <c r="Y126" i="13"/>
  <c r="Z125" i="13"/>
  <c r="Y127" i="13" l="1"/>
  <c r="Z126" i="13"/>
  <c r="AI126" i="13"/>
  <c r="AJ125" i="13"/>
  <c r="AI127" i="13" l="1"/>
  <c r="AJ126" i="13"/>
  <c r="Y128" i="13"/>
  <c r="Z127" i="13"/>
  <c r="Y129" i="13" l="1"/>
  <c r="Z128" i="13"/>
  <c r="AI128" i="13"/>
  <c r="AJ127" i="13"/>
  <c r="AI129" i="13" l="1"/>
  <c r="AJ128" i="13"/>
  <c r="Y130" i="13"/>
  <c r="Z129" i="13"/>
  <c r="Y131" i="13" l="1"/>
  <c r="Z130" i="13"/>
  <c r="AI130" i="13"/>
  <c r="AJ129" i="13"/>
  <c r="AI131" i="13" l="1"/>
  <c r="AJ130" i="13"/>
  <c r="Y132" i="13"/>
  <c r="Z131" i="13"/>
  <c r="Y133" i="13" l="1"/>
  <c r="Z132" i="13"/>
  <c r="AI132" i="13"/>
  <c r="AJ131" i="13"/>
  <c r="AI133" i="13" l="1"/>
  <c r="AJ132" i="13"/>
  <c r="Y134" i="13"/>
  <c r="Z133" i="13"/>
  <c r="Y135" i="13" l="1"/>
  <c r="Z134" i="13"/>
  <c r="AI134" i="13"/>
  <c r="AJ133" i="13"/>
  <c r="AI135" i="13" l="1"/>
  <c r="AJ134" i="13"/>
  <c r="Y136" i="13"/>
  <c r="Z135" i="13"/>
  <c r="Y137" i="13" l="1"/>
  <c r="Z136" i="13"/>
  <c r="AI136" i="13"/>
  <c r="AJ135" i="13"/>
  <c r="AI137" i="13" l="1"/>
  <c r="AJ136" i="13"/>
  <c r="Y138" i="13"/>
  <c r="Z137" i="13"/>
  <c r="Y139" i="13" l="1"/>
  <c r="Z138" i="13"/>
  <c r="AI138" i="13"/>
  <c r="AJ137" i="13"/>
  <c r="AI139" i="13" l="1"/>
  <c r="AJ138" i="13"/>
  <c r="Y140" i="13"/>
  <c r="Z139" i="13"/>
  <c r="Y141" i="13" l="1"/>
  <c r="Z140" i="13"/>
  <c r="AI140" i="13"/>
  <c r="AJ139" i="13"/>
  <c r="AI141" i="13" l="1"/>
  <c r="AJ140" i="13"/>
  <c r="Y142" i="13"/>
  <c r="Z141" i="13"/>
  <c r="Y143" i="13" l="1"/>
  <c r="Z142" i="13"/>
  <c r="AI142" i="13"/>
  <c r="AJ141" i="13"/>
  <c r="AI143" i="13" l="1"/>
  <c r="AJ142" i="13"/>
  <c r="Y144" i="13"/>
  <c r="Z143" i="13"/>
  <c r="Y145" i="13" l="1"/>
  <c r="Z144" i="13"/>
  <c r="AI144" i="13"/>
  <c r="AJ143" i="13"/>
  <c r="AI145" i="13" l="1"/>
  <c r="AJ144" i="13"/>
  <c r="Y146" i="13"/>
  <c r="Z145" i="13"/>
  <c r="Y147" i="13" l="1"/>
  <c r="Z146" i="13"/>
  <c r="AI146" i="13"/>
  <c r="AJ145" i="13"/>
  <c r="AI147" i="13" l="1"/>
  <c r="AJ146" i="13"/>
  <c r="Y148" i="13"/>
  <c r="Z147" i="13"/>
  <c r="Y149" i="13" l="1"/>
  <c r="Z148" i="13"/>
  <c r="AI148" i="13"/>
  <c r="AJ147" i="13"/>
  <c r="AI149" i="13" l="1"/>
  <c r="AJ148" i="13"/>
  <c r="Y150" i="13"/>
  <c r="Z149" i="13"/>
  <c r="Y151" i="13" l="1"/>
  <c r="Z150" i="13"/>
  <c r="AI150" i="13"/>
  <c r="AJ149" i="13"/>
  <c r="AI151" i="13" l="1"/>
  <c r="AJ150" i="13"/>
  <c r="Y152" i="13"/>
  <c r="Z151" i="13"/>
  <c r="Y153" i="13" l="1"/>
  <c r="Z152" i="13"/>
  <c r="AI152" i="13"/>
  <c r="AJ151" i="13"/>
  <c r="AI153" i="13" l="1"/>
  <c r="AJ152" i="13"/>
  <c r="Y154" i="13"/>
  <c r="Z153" i="13"/>
  <c r="Y155" i="13" l="1"/>
  <c r="Z154" i="13"/>
  <c r="AI154" i="13"/>
  <c r="AJ153" i="13"/>
  <c r="AI155" i="13" l="1"/>
  <c r="AJ154" i="13"/>
  <c r="Y156" i="13"/>
  <c r="Z155" i="13"/>
  <c r="Y157" i="13" l="1"/>
  <c r="Z156" i="13"/>
  <c r="AI156" i="13"/>
  <c r="AJ155" i="13"/>
  <c r="AI157" i="13" l="1"/>
  <c r="AJ156" i="13"/>
  <c r="Y158" i="13"/>
  <c r="Z157" i="13"/>
  <c r="Y159" i="13" l="1"/>
  <c r="Z158" i="13"/>
  <c r="AI158" i="13"/>
  <c r="AJ157" i="13"/>
  <c r="AI159" i="13" l="1"/>
  <c r="AJ158" i="13"/>
  <c r="Y160" i="13"/>
  <c r="Z159" i="13"/>
  <c r="Y161" i="13" l="1"/>
  <c r="Z160" i="13"/>
  <c r="AI160" i="13"/>
  <c r="AJ159" i="13"/>
  <c r="AI161" i="13" l="1"/>
  <c r="AJ160" i="13"/>
  <c r="Y162" i="13"/>
  <c r="Z161" i="13"/>
  <c r="Y163" i="13" l="1"/>
  <c r="Z162" i="13"/>
  <c r="AI162" i="13"/>
  <c r="AJ161" i="13"/>
  <c r="AI163" i="13" l="1"/>
  <c r="AJ162" i="13"/>
  <c r="Y164" i="13"/>
  <c r="Z163" i="13"/>
  <c r="Y165" i="13" l="1"/>
  <c r="Z164" i="13"/>
  <c r="AI164" i="13"/>
  <c r="AJ163" i="13"/>
  <c r="AI165" i="13" l="1"/>
  <c r="AJ164" i="13"/>
  <c r="Y166" i="13"/>
  <c r="Z165" i="13"/>
  <c r="Y167" i="13" l="1"/>
  <c r="Z166" i="13"/>
  <c r="AI166" i="13"/>
  <c r="AJ165" i="13"/>
  <c r="AI167" i="13" l="1"/>
  <c r="AJ166" i="13"/>
  <c r="Y168" i="13"/>
  <c r="Z167" i="13"/>
  <c r="Y169" i="13" l="1"/>
  <c r="Z168" i="13"/>
  <c r="AI168" i="13"/>
  <c r="AJ167" i="13"/>
  <c r="AI169" i="13" l="1"/>
  <c r="AJ168" i="13"/>
  <c r="Y170" i="13"/>
  <c r="Z169" i="13"/>
  <c r="Y171" i="13" l="1"/>
  <c r="Z170" i="13"/>
  <c r="AI170" i="13"/>
  <c r="AJ169" i="13"/>
  <c r="AI171" i="13" l="1"/>
  <c r="AJ170" i="13"/>
  <c r="Y172" i="13"/>
  <c r="Z171" i="13"/>
  <c r="Y173" i="13" l="1"/>
  <c r="Z172" i="13"/>
  <c r="AI172" i="13"/>
  <c r="AJ171" i="13"/>
  <c r="AI173" i="13" l="1"/>
  <c r="AJ172" i="13"/>
  <c r="Y174" i="13"/>
  <c r="Z173" i="13"/>
  <c r="Y175" i="13" l="1"/>
  <c r="Z174" i="13"/>
  <c r="AI174" i="13"/>
  <c r="AJ173" i="13"/>
  <c r="AI175" i="13" l="1"/>
  <c r="AJ174" i="13"/>
  <c r="Y176" i="13"/>
  <c r="Z175" i="13"/>
  <c r="Y177" i="13" l="1"/>
  <c r="Z176" i="13"/>
  <c r="AI176" i="13"/>
  <c r="AJ175" i="13"/>
  <c r="AI177" i="13" l="1"/>
  <c r="AJ176" i="13"/>
  <c r="Y178" i="13"/>
  <c r="Z177" i="13"/>
  <c r="Y179" i="13" l="1"/>
  <c r="Z178" i="13"/>
  <c r="AI178" i="13"/>
  <c r="AJ177" i="13"/>
  <c r="AI179" i="13" l="1"/>
  <c r="AJ178" i="13"/>
  <c r="Y180" i="13"/>
  <c r="Z179" i="13"/>
  <c r="Y181" i="13" l="1"/>
  <c r="Z180" i="13"/>
  <c r="AI180" i="13"/>
  <c r="AJ179" i="13"/>
  <c r="AI181" i="13" l="1"/>
  <c r="AJ180" i="13"/>
  <c r="Y182" i="13"/>
  <c r="Z181" i="13"/>
  <c r="Y183" i="13" l="1"/>
  <c r="Z182" i="13"/>
  <c r="AI182" i="13"/>
  <c r="AJ181" i="13"/>
  <c r="AI183" i="13" l="1"/>
  <c r="AJ182" i="13"/>
  <c r="Y184" i="13"/>
  <c r="Z183" i="13"/>
  <c r="Y185" i="13" l="1"/>
  <c r="Z184" i="13"/>
  <c r="AI184" i="13"/>
  <c r="AJ183" i="13"/>
  <c r="AI185" i="13" l="1"/>
  <c r="AJ184" i="13"/>
  <c r="Y186" i="13"/>
  <c r="Z185" i="13"/>
  <c r="Y187" i="13" l="1"/>
  <c r="Z186" i="13"/>
  <c r="AI186" i="13"/>
  <c r="AJ185" i="13"/>
  <c r="AI187" i="13" l="1"/>
  <c r="AJ186" i="13"/>
  <c r="Y188" i="13"/>
  <c r="Z187" i="13"/>
  <c r="Y189" i="13" l="1"/>
  <c r="Z188" i="13"/>
  <c r="AI188" i="13"/>
  <c r="AJ187" i="13"/>
  <c r="AI189" i="13" l="1"/>
  <c r="AJ188" i="13"/>
  <c r="Y190" i="13"/>
  <c r="Z189" i="13"/>
  <c r="Y191" i="13" l="1"/>
  <c r="Z190" i="13"/>
  <c r="AI190" i="13"/>
  <c r="AJ189" i="13"/>
  <c r="AI191" i="13" l="1"/>
  <c r="AJ190" i="13"/>
  <c r="Y192" i="13"/>
  <c r="Z191" i="13"/>
  <c r="Y193" i="13" l="1"/>
  <c r="Z192" i="13"/>
  <c r="AI192" i="13"/>
  <c r="AJ191" i="13"/>
  <c r="AI193" i="13" l="1"/>
  <c r="AJ192" i="13"/>
  <c r="Y194" i="13"/>
  <c r="Z193" i="13"/>
  <c r="Y195" i="13" l="1"/>
  <c r="Z194" i="13"/>
  <c r="AI194" i="13"/>
  <c r="AJ193" i="13"/>
  <c r="AI195" i="13" l="1"/>
  <c r="AJ194" i="13"/>
  <c r="Y196" i="13"/>
  <c r="Z195" i="13"/>
  <c r="Y197" i="13" l="1"/>
  <c r="Z196" i="13"/>
  <c r="AI196" i="13"/>
  <c r="AJ195" i="13"/>
  <c r="AI197" i="13" l="1"/>
  <c r="AJ196" i="13"/>
  <c r="Y198" i="13"/>
  <c r="Z197" i="13"/>
  <c r="Y199" i="13" l="1"/>
  <c r="Z198" i="13"/>
  <c r="AI198" i="13"/>
  <c r="AJ197" i="13"/>
  <c r="AI199" i="13" l="1"/>
  <c r="AJ198" i="13"/>
  <c r="Y200" i="13"/>
  <c r="Z199" i="13"/>
  <c r="Y201" i="13" l="1"/>
  <c r="Z200" i="13"/>
  <c r="AI200" i="13"/>
  <c r="AJ199" i="13"/>
  <c r="AI201" i="13" l="1"/>
  <c r="AJ200" i="13"/>
  <c r="Y202" i="13"/>
  <c r="Z201" i="13"/>
  <c r="Y203" i="13" l="1"/>
  <c r="Z202" i="13"/>
  <c r="AI202" i="13"/>
  <c r="AJ201" i="13"/>
  <c r="AI203" i="13" l="1"/>
  <c r="AJ202" i="13"/>
  <c r="Y204" i="13"/>
  <c r="Z203" i="13"/>
  <c r="Y205" i="13" l="1"/>
  <c r="Z204" i="13"/>
  <c r="AI204" i="13"/>
  <c r="AJ203" i="13"/>
  <c r="AI205" i="13" l="1"/>
  <c r="AJ204" i="13"/>
  <c r="Y206" i="13"/>
  <c r="Z205" i="13"/>
  <c r="Y207" i="13" l="1"/>
  <c r="Z206" i="13"/>
  <c r="AI206" i="13"/>
  <c r="AJ205" i="13"/>
  <c r="AI207" i="13" l="1"/>
  <c r="AJ206" i="13"/>
  <c r="Y208" i="13"/>
  <c r="Z207" i="13"/>
  <c r="Y209" i="13" l="1"/>
  <c r="Z208" i="13"/>
  <c r="AI208" i="13"/>
  <c r="AJ207" i="13"/>
  <c r="AI209" i="13" l="1"/>
  <c r="AJ208" i="13"/>
  <c r="Y210" i="13"/>
  <c r="Z209" i="13"/>
  <c r="Y211" i="13" l="1"/>
  <c r="Z210" i="13"/>
  <c r="AI210" i="13"/>
  <c r="AJ209" i="13"/>
  <c r="AI211" i="13" l="1"/>
  <c r="AJ210" i="13"/>
  <c r="Y212" i="13"/>
  <c r="Z211" i="13"/>
  <c r="Y213" i="13" l="1"/>
  <c r="Z212" i="13"/>
  <c r="AI212" i="13"/>
  <c r="AJ211" i="13"/>
  <c r="AI213" i="13" l="1"/>
  <c r="AJ212" i="13"/>
  <c r="Y214" i="13"/>
  <c r="Z213" i="13"/>
  <c r="Y215" i="13" l="1"/>
  <c r="Z214" i="13"/>
  <c r="AI214" i="13"/>
  <c r="AJ213" i="13"/>
  <c r="AI215" i="13" l="1"/>
  <c r="AJ214" i="13"/>
  <c r="Y216" i="13"/>
  <c r="Z215" i="13"/>
  <c r="Y217" i="13" l="1"/>
  <c r="Z216" i="13"/>
  <c r="AI216" i="13"/>
  <c r="AJ215" i="13"/>
  <c r="AI217" i="13" l="1"/>
  <c r="AJ216" i="13"/>
  <c r="Y218" i="13"/>
  <c r="Z217" i="13"/>
  <c r="Y219" i="13" l="1"/>
  <c r="Z218" i="13"/>
  <c r="AI218" i="13"/>
  <c r="AJ217" i="13"/>
  <c r="AI219" i="13" l="1"/>
  <c r="AJ218" i="13"/>
  <c r="Y220" i="13"/>
  <c r="Z219" i="13"/>
  <c r="Y221" i="13" l="1"/>
  <c r="Z220" i="13"/>
  <c r="AI220" i="13"/>
  <c r="AJ219" i="13"/>
  <c r="AI221" i="13" l="1"/>
  <c r="AJ220" i="13"/>
  <c r="Y222" i="13"/>
  <c r="Z221" i="13"/>
  <c r="Y223" i="13" l="1"/>
  <c r="Z222" i="13"/>
  <c r="AI222" i="13"/>
  <c r="AJ221" i="13"/>
  <c r="AI223" i="13" l="1"/>
  <c r="AJ222" i="13"/>
  <c r="Y224" i="13"/>
  <c r="Z223" i="13"/>
  <c r="Y225" i="13" l="1"/>
  <c r="Z224" i="13"/>
  <c r="AI224" i="13"/>
  <c r="AJ223" i="13"/>
  <c r="AI225" i="13" l="1"/>
  <c r="AJ224" i="13"/>
  <c r="Y226" i="13"/>
  <c r="Z225" i="13"/>
  <c r="Y227" i="13" l="1"/>
  <c r="Z226" i="13"/>
  <c r="AI226" i="13"/>
  <c r="AJ225" i="13"/>
  <c r="AI227" i="13" l="1"/>
  <c r="AJ226" i="13"/>
  <c r="Y228" i="13"/>
  <c r="Z227" i="13"/>
  <c r="Y229" i="13" l="1"/>
  <c r="Z228" i="13"/>
  <c r="AI228" i="13"/>
  <c r="AJ227" i="13"/>
  <c r="AI229" i="13" l="1"/>
  <c r="AJ228" i="13"/>
  <c r="Y230" i="13"/>
  <c r="Z229" i="13"/>
  <c r="Y231" i="13" l="1"/>
  <c r="Z230" i="13"/>
  <c r="AI230" i="13"/>
  <c r="AJ229" i="13"/>
  <c r="AI231" i="13" l="1"/>
  <c r="AJ230" i="13"/>
  <c r="Y232" i="13"/>
  <c r="Z231" i="13"/>
  <c r="Y233" i="13" l="1"/>
  <c r="Z232" i="13"/>
  <c r="AI232" i="13"/>
  <c r="AJ231" i="13"/>
  <c r="AI233" i="13" l="1"/>
  <c r="AJ232" i="13"/>
  <c r="Y234" i="13"/>
  <c r="Z233" i="13"/>
  <c r="Y235" i="13" l="1"/>
  <c r="Z234" i="13"/>
  <c r="AI234" i="13"/>
  <c r="AJ233" i="13"/>
  <c r="AI235" i="13" l="1"/>
  <c r="AJ234" i="13"/>
  <c r="Y236" i="13"/>
  <c r="Z235" i="13"/>
  <c r="Y237" i="13" l="1"/>
  <c r="Z236" i="13"/>
  <c r="AI236" i="13"/>
  <c r="AJ235" i="13"/>
  <c r="AI237" i="13" l="1"/>
  <c r="AJ236" i="13"/>
  <c r="Y238" i="13"/>
  <c r="Z237" i="13"/>
  <c r="Y239" i="13" l="1"/>
  <c r="Z238" i="13"/>
  <c r="AI238" i="13"/>
  <c r="AJ237" i="13"/>
  <c r="AI239" i="13" l="1"/>
  <c r="AJ238" i="13"/>
  <c r="Y240" i="13"/>
  <c r="Z239" i="13"/>
  <c r="Y241" i="13" l="1"/>
  <c r="Z240" i="13"/>
  <c r="AI240" i="13"/>
  <c r="AJ239" i="13"/>
  <c r="AI241" i="13" l="1"/>
  <c r="AJ240" i="13"/>
  <c r="Y242" i="13"/>
  <c r="Z242" i="13" s="1"/>
  <c r="Z241" i="13"/>
  <c r="AI242" i="13" l="1"/>
  <c r="AJ242" i="13" s="1"/>
  <c r="AJ241" i="13"/>
</calcChain>
</file>

<file path=xl/sharedStrings.xml><?xml version="1.0" encoding="utf-8"?>
<sst xmlns="http://schemas.openxmlformats.org/spreadsheetml/2006/main" count="7400" uniqueCount="488">
  <si>
    <t>Product Name</t>
  </si>
  <si>
    <t>SUM of Quantity</t>
  </si>
  <si>
    <t>Amway Zoom Concentrate</t>
  </si>
  <si>
    <t>Amway™ Car Wash Concentrated Liquid</t>
  </si>
  <si>
    <t>Amway™ Home Dish Drops Concentrated Dishwashing Liquid</t>
  </si>
  <si>
    <t>Amway™ Home L.O.C. Concentrated Multi-purpose Cleaner</t>
  </si>
  <si>
    <t>Amway™ Pursue Disinfectant Cleaner</t>
  </si>
  <si>
    <t>ARTISTRY SIGNATURE SELECT™ Base Serum</t>
  </si>
  <si>
    <t>ARTISTRY Skin Nutrition Renewing Foaming Cleanser</t>
  </si>
  <si>
    <t>Artistry Skin Nutrition Renewing Softening Toner</t>
  </si>
  <si>
    <t>ARTISTRY™ Essentials Moisture Intense Masque</t>
  </si>
  <si>
    <t>ARTISTRY™ Intensive Skincare Advanced Vitamin C + HA</t>
  </si>
  <si>
    <t>Attitude Glo Getter Facial Kit</t>
  </si>
  <si>
    <t>attitude™ Be Bright Day Cream</t>
  </si>
  <si>
    <t>attitude™ Be Bright Face Wash</t>
  </si>
  <si>
    <t>attitude™ Clear Activ Pimple Control Face Wash</t>
  </si>
  <si>
    <t>attitude™ Eyeliner</t>
  </si>
  <si>
    <t>attitude™ Incredibly Aloe - Aloe Vera Body Butter</t>
  </si>
  <si>
    <t>attitude™ Insta Nourish Herbals Creamy Face Wash</t>
  </si>
  <si>
    <t>attitude™ Insta Nourish Herbals Gel Cream</t>
  </si>
  <si>
    <t>attitude™ Insta Nourish Herbals Rich Cream</t>
  </si>
  <si>
    <t>attitude™ Kajal Eyeliner Pencil</t>
  </si>
  <si>
    <t>Bodykey Nutritious Delicious Shake Mix – Vanilla Flavour</t>
  </si>
  <si>
    <t>Celebration Pack Nail Enamel Glitzy Rose</t>
  </si>
  <si>
    <t>Celebration Pack Nail Enamel Ravishing Sangria</t>
  </si>
  <si>
    <t>Essentials by ARTISTRY™ Gel Cleanser</t>
  </si>
  <si>
    <t>Essentials by ARTISTRY™ Multi-protect Lotion</t>
  </si>
  <si>
    <t>Essentials by ARTISTRY™ Polishing Scrub</t>
  </si>
  <si>
    <t>G&amp;H Nourish+ Body Lotion- 250ml</t>
  </si>
  <si>
    <t>G&amp;H Refresh+ Body Wash - Gel - 250ml</t>
  </si>
  <si>
    <t>Glister™ Advanced Family toothbrush</t>
  </si>
  <si>
    <t>Glister™ Multi Action Toothpaste</t>
  </si>
  <si>
    <t>Nutrilite B Natural Mixed Fruit (pack of 6)</t>
  </si>
  <si>
    <t>NUTRILITE® All Plant Protein Powder</t>
  </si>
  <si>
    <t>NUTRILITE® Amalaki, Vibhitaki &amp; Haritaki</t>
  </si>
  <si>
    <t>NUTRILITE® Ashwagandha</t>
  </si>
  <si>
    <t>NUTRILITE® Bilberry with Lutein</t>
  </si>
  <si>
    <t>NUTRILITE® Biotin - Cherry Plus</t>
  </si>
  <si>
    <t>NUTRILITE® Cal Mag D Plus</t>
  </si>
  <si>
    <t>NUTRILITE® Cherry Iron</t>
  </si>
  <si>
    <t>NUTRILITE® Coenzyme Q10 Citrus Concentrate</t>
  </si>
  <si>
    <t>NUTRILITE® Daily</t>
  </si>
  <si>
    <t>NUTRILITE® Fiber</t>
  </si>
  <si>
    <t>NUTRILITE® Ginseng Cherry Plus</t>
  </si>
  <si>
    <t>NUTRILITE® Glucosamine HCL with Boswellia</t>
  </si>
  <si>
    <t>NUTRILITE® Madhunashini, Shunti &amp; Twak</t>
  </si>
  <si>
    <t>NUTRILITE® Milk Thistle Plus</t>
  </si>
  <si>
    <t>NUTRILITE® Natural B with Yeast</t>
  </si>
  <si>
    <t>NUTRILITE® Salmon Omega-3 Softgels</t>
  </si>
  <si>
    <t>NUTRILITE® Tulsi</t>
  </si>
  <si>
    <t>NUTRILITE® Vasaka, Mulethi &amp; Surasa</t>
  </si>
  <si>
    <t>NUTRILITE® Vitamin C Cherry Plus</t>
  </si>
  <si>
    <t>Persona 100% Pure Coconut Oil</t>
  </si>
  <si>
    <t>Persona Amla Hair Oil</t>
  </si>
  <si>
    <t>Persona Beauty Cream Bathing Bar</t>
  </si>
  <si>
    <t>Persona Classic Toothbrush</t>
  </si>
  <si>
    <t>Persona Cream Moisturizing Soap</t>
  </si>
  <si>
    <t>Persona Germ Protection &amp; Moisturizing Hand Wash</t>
  </si>
  <si>
    <t>Persona Glycerin Aloe Vera Bathing Bar</t>
  </si>
  <si>
    <t>Persona Hand Sanitizer 500 ml</t>
  </si>
  <si>
    <t>SA8™ Liquid Concentrated Laundry Detergent</t>
  </si>
  <si>
    <t>SATINIQUE™ 2-in-1 Shampoo &amp; Conditioner</t>
  </si>
  <si>
    <t>SATINIQUE™ 2-in-1 Shampoo &amp; Conditioner- Sachet</t>
  </si>
  <si>
    <t>SATINIQUE™ Anti Dandruff Shampoo</t>
  </si>
  <si>
    <t>SATINIQUE™ Anti Dandruff Shampoo- Sachet</t>
  </si>
  <si>
    <t>SATINIQUE™ Glossy Repair Conditioner</t>
  </si>
  <si>
    <t>SATINIQUE™ Glossy Repair Shampoo</t>
  </si>
  <si>
    <t>SATINIQUE™ Hairfall Control Shampoo</t>
  </si>
  <si>
    <t>SATINIQUE™ Hairfall Control Shampoo- Sachet</t>
  </si>
  <si>
    <t>SATINIQUE™ Revitalizing Hair Mask</t>
  </si>
  <si>
    <t>SATINIQUE™ Scalp Tonic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</si>
  <si>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</si>
  <si>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</si>
  <si>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</si>
  <si>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</si>
  <si>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</si>
  <si>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</si>
  <si>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</si>
  <si>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</si>
  <si>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</si>
  <si>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</si>
  <si>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</si>
  <si>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</si>
  <si>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</si>
  <si>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</si>
  <si>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</si>
  <si>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</si>
  <si>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</si>
  <si>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</si>
  <si>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</si>
  <si>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</si>
  <si>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</si>
  <si>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</si>
  <si>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</si>
  <si>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</si>
  <si>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</si>
  <si>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</si>
  <si>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</si>
  <si>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</si>
  <si>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</si>
  <si>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</si>
  <si>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</si>
  <si>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</si>
  <si>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</si>
  <si>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</si>
  <si>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</si>
  <si>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</si>
  <si>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</si>
  <si>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</si>
  <si>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</si>
  <si>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</si>
  <si>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</si>
  <si>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</si>
  <si>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</si>
  <si>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</si>
  <si>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</si>
  <si>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</si>
  <si>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</si>
  <si>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</si>
  <si>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</si>
  <si>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</si>
  <si>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</si>
  <si>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</si>
  <si>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</si>
  <si>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</si>
  <si>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</si>
  <si>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</si>
  <si>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</si>
  <si>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</si>
  <si>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</si>
  <si>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</si>
  <si>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</si>
  <si>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</si>
  <si>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</si>
  <si>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</si>
  <si>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</si>
  <si>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</si>
  <si>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</si>
  <si>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</si>
  <si>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</si>
  <si>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</si>
  <si>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Date</t>
  </si>
  <si>
    <t>Customer ID</t>
  </si>
  <si>
    <t>Quantity</t>
  </si>
  <si>
    <t>C041</t>
  </si>
  <si>
    <t>C240</t>
  </si>
  <si>
    <t>C019</t>
  </si>
  <si>
    <t>C020</t>
  </si>
  <si>
    <t>C017</t>
  </si>
  <si>
    <t>C021</t>
  </si>
  <si>
    <t>C025</t>
  </si>
  <si>
    <t>C029</t>
  </si>
  <si>
    <t>C030</t>
  </si>
  <si>
    <t>C060</t>
  </si>
  <si>
    <t>C061</t>
  </si>
  <si>
    <t>C067</t>
  </si>
  <si>
    <t>C074</t>
  </si>
  <si>
    <t>C170</t>
  </si>
  <si>
    <t>C171</t>
  </si>
  <si>
    <t>C172</t>
  </si>
  <si>
    <t>C173</t>
  </si>
  <si>
    <t>C175</t>
  </si>
  <si>
    <t>C007</t>
  </si>
  <si>
    <t>C018</t>
  </si>
  <si>
    <t>C050</t>
  </si>
  <si>
    <t>C088</t>
  </si>
  <si>
    <t>C006</t>
  </si>
  <si>
    <t>C098</t>
  </si>
  <si>
    <t>C168</t>
  </si>
  <si>
    <t>C177</t>
  </si>
  <si>
    <t>C039</t>
  </si>
  <si>
    <t>C106</t>
  </si>
  <si>
    <t>C166</t>
  </si>
  <si>
    <t>C167</t>
  </si>
  <si>
    <t>C169</t>
  </si>
  <si>
    <t>C174</t>
  </si>
  <si>
    <t>C090</t>
  </si>
  <si>
    <t>C001</t>
  </si>
  <si>
    <t>C026</t>
  </si>
  <si>
    <t>C038</t>
  </si>
  <si>
    <t>C040</t>
  </si>
  <si>
    <t>C051</t>
  </si>
  <si>
    <t>C062</t>
  </si>
  <si>
    <t>C064</t>
  </si>
  <si>
    <t>C066</t>
  </si>
  <si>
    <t>C078</t>
  </si>
  <si>
    <t>C092</t>
  </si>
  <si>
    <t>C093</t>
  </si>
  <si>
    <t>C002</t>
  </si>
  <si>
    <t>C012</t>
  </si>
  <si>
    <t>C015</t>
  </si>
  <si>
    <t>C016</t>
  </si>
  <si>
    <t>C043</t>
  </si>
  <si>
    <t>C046</t>
  </si>
  <si>
    <t>C057</t>
  </si>
  <si>
    <t>C073</t>
  </si>
  <si>
    <t>C077</t>
  </si>
  <si>
    <t>C079</t>
  </si>
  <si>
    <t>C136</t>
  </si>
  <si>
    <t>C163</t>
  </si>
  <si>
    <t>C164</t>
  </si>
  <si>
    <t>C165</t>
  </si>
  <si>
    <t>C178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</si>
  <si>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</si>
  <si>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</si>
  <si>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</si>
  <si>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</si>
  <si>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</si>
  <si>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</si>
  <si>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</si>
  <si>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</si>
  <si>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</si>
  <si>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</si>
  <si>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</si>
  <si>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</si>
  <si>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</si>
  <si>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</si>
  <si>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C053</t>
  </si>
  <si>
    <t>C042</t>
  </si>
  <si>
    <t>C082</t>
  </si>
  <si>
    <t>C104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</si>
  <si>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</si>
  <si>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</si>
  <si>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</si>
  <si>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</si>
  <si>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</si>
  <si>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</si>
  <si>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</si>
  <si>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</si>
  <si>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</si>
  <si>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</si>
  <si>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</si>
  <si>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</si>
  <si>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</si>
  <si>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</si>
  <si>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</si>
  <si>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</si>
  <si>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</si>
  <si>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</si>
  <si>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</si>
  <si>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</si>
  <si>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</si>
  <si>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</si>
  <si>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</si>
  <si>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</si>
  <si>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</si>
  <si>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</si>
  <si>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</si>
  <si>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</si>
  <si>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</si>
  <si>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</si>
  <si>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</si>
  <si>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</si>
  <si>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</si>
  <si>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</si>
  <si>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</si>
  <si>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C028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</si>
  <si>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</si>
  <si>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</si>
  <si>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</si>
  <si>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</si>
  <si>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</si>
  <si>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</si>
  <si>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</si>
  <si>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</si>
  <si>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</si>
  <si>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</si>
  <si>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</si>
  <si>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</si>
  <si>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C034</t>
  </si>
  <si>
    <t>C052</t>
  </si>
  <si>
    <t>C084</t>
  </si>
  <si>
    <t>C096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</si>
  <si>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</si>
  <si>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</si>
  <si>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</si>
  <si>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</si>
  <si>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</si>
  <si>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</si>
  <si>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</si>
  <si>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</si>
  <si>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</si>
  <si>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</si>
  <si>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</si>
  <si>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</si>
  <si>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</si>
  <si>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</si>
  <si>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</si>
  <si>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</si>
  <si>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</si>
  <si>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</si>
  <si>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C023</t>
  </si>
  <si>
    <t>C055</t>
  </si>
  <si>
    <t>C056</t>
  </si>
  <si>
    <t>C037</t>
  </si>
  <si>
    <t>C004</t>
  </si>
  <si>
    <t>C010</t>
  </si>
  <si>
    <t>C027</t>
  </si>
  <si>
    <t>C031</t>
  </si>
  <si>
    <t>C033</t>
  </si>
  <si>
    <t>C036</t>
  </si>
  <si>
    <t>C049</t>
  </si>
  <si>
    <t>C054</t>
  </si>
  <si>
    <t>C065</t>
  </si>
  <si>
    <t>C003</t>
  </si>
  <si>
    <t>C032</t>
  </si>
  <si>
    <t>C063</t>
  </si>
  <si>
    <t>C008</t>
  </si>
  <si>
    <t>C035</t>
  </si>
  <si>
    <t>C089</t>
  </si>
  <si>
    <t>C005</t>
  </si>
  <si>
    <t>C013</t>
  </si>
  <si>
    <t>C086</t>
  </si>
  <si>
    <t>C087</t>
  </si>
  <si>
    <t>C083</t>
  </si>
  <si>
    <t>C097</t>
  </si>
  <si>
    <t>C099</t>
  </si>
  <si>
    <t>C044</t>
  </si>
  <si>
    <t>C045</t>
  </si>
  <si>
    <t>C047</t>
  </si>
  <si>
    <t>C048</t>
  </si>
  <si>
    <t>C113</t>
  </si>
  <si>
    <t>C009</t>
  </si>
  <si>
    <t>C059</t>
  </si>
  <si>
    <t>C068</t>
  </si>
  <si>
    <t>C069</t>
  </si>
  <si>
    <t>C070</t>
  </si>
  <si>
    <t>C071</t>
  </si>
  <si>
    <t>C072</t>
  </si>
  <si>
    <t>C075</t>
  </si>
  <si>
    <t>C076</t>
  </si>
  <si>
    <t>C101</t>
  </si>
  <si>
    <t>C102</t>
  </si>
  <si>
    <t>C103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</si>
  <si>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</si>
  <si>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</si>
  <si>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</si>
  <si>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</si>
  <si>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</si>
  <si>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</si>
  <si>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</si>
  <si>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</si>
  <si>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</si>
  <si>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</si>
  <si>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</si>
  <si>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</si>
  <si>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</si>
  <si>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</si>
  <si>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</si>
  <si>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</si>
  <si>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</si>
  <si>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</si>
  <si>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</si>
  <si>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</si>
  <si>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</si>
  <si>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</si>
  <si>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C137</t>
  </si>
  <si>
    <t>C138</t>
  </si>
  <si>
    <t>C139</t>
  </si>
  <si>
    <t>C140</t>
  </si>
  <si>
    <t>C141</t>
  </si>
  <si>
    <t>C142</t>
  </si>
  <si>
    <t>C143</t>
  </si>
  <si>
    <t>C144</t>
  </si>
  <si>
    <t>C022</t>
  </si>
  <si>
    <t>C080</t>
  </si>
  <si>
    <t>C081</t>
  </si>
  <si>
    <t>C011</t>
  </si>
  <si>
    <t>C014</t>
  </si>
  <si>
    <t>C085</t>
  </si>
  <si>
    <t>C094</t>
  </si>
  <si>
    <t>C176</t>
  </si>
  <si>
    <t>C107</t>
  </si>
  <si>
    <t>C024</t>
  </si>
  <si>
    <t>C058</t>
  </si>
  <si>
    <t>C095</t>
  </si>
  <si>
    <t>C091</t>
  </si>
  <si>
    <t>C108</t>
  </si>
  <si>
    <t>C105</t>
  </si>
  <si>
    <t>C109</t>
  </si>
  <si>
    <t>C110</t>
  </si>
  <si>
    <t>C100</t>
  </si>
  <si>
    <t>C111</t>
  </si>
  <si>
    <t>C112</t>
  </si>
  <si>
    <t>Category</t>
  </si>
  <si>
    <t>Personal Care</t>
  </si>
  <si>
    <t>Nutrition</t>
  </si>
  <si>
    <t>Home Care</t>
  </si>
  <si>
    <t>Artistry</t>
  </si>
  <si>
    <t>Attitude</t>
  </si>
  <si>
    <t>MRP</t>
  </si>
  <si>
    <t>SKU</t>
  </si>
  <si>
    <t>Persona Talc 350g</t>
  </si>
  <si>
    <t>Order_ID</t>
  </si>
  <si>
    <t xml:space="preserve">Monthly </t>
  </si>
  <si>
    <t>Total Amount</t>
  </si>
  <si>
    <t>Day</t>
  </si>
  <si>
    <t>cash</t>
  </si>
  <si>
    <t>phonepe</t>
  </si>
  <si>
    <t>paytm</t>
  </si>
  <si>
    <t>gpay</t>
  </si>
  <si>
    <t>Payment Type</t>
  </si>
  <si>
    <t>Sum of Quantity</t>
  </si>
  <si>
    <t>Sum of Total Amount</t>
  </si>
  <si>
    <t>Row Labels</t>
  </si>
  <si>
    <t>Grand Total</t>
  </si>
  <si>
    <t>Volume Wise Pareto</t>
  </si>
  <si>
    <t>Customer</t>
  </si>
  <si>
    <t>Total Quantity Purchased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</si>
  <si>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</si>
  <si>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</si>
  <si>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</si>
  <si>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</si>
  <si>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</si>
  <si>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</si>
  <si>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</si>
  <si>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</si>
  <si>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</si>
  <si>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</si>
  <si>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</si>
  <si>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</si>
  <si>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</si>
  <si>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Opening Stocks</t>
  </si>
  <si>
    <t>Sales</t>
  </si>
  <si>
    <t>Inward Stock</t>
  </si>
  <si>
    <t>Closing Stock</t>
  </si>
  <si>
    <t>PV(Point Value)</t>
  </si>
  <si>
    <t>Column Labels</t>
  </si>
  <si>
    <t>Week</t>
  </si>
  <si>
    <t>Gross Profit</t>
  </si>
  <si>
    <t>Net Profit</t>
  </si>
  <si>
    <t>Average of Opening Stocks</t>
  </si>
  <si>
    <t>Average of Sales</t>
  </si>
  <si>
    <t>Average Inventory</t>
  </si>
  <si>
    <t>(blank)</t>
  </si>
  <si>
    <t>Quantity Purchased</t>
  </si>
  <si>
    <t>CF</t>
  </si>
  <si>
    <t>CF%</t>
  </si>
  <si>
    <t>Customer Volume Pareto</t>
  </si>
  <si>
    <t>Customer Vs Volume</t>
  </si>
  <si>
    <t>Customer Revenue Pareto</t>
  </si>
  <si>
    <t>Customer vs Revenue</t>
  </si>
  <si>
    <t>Product Revenue Pareto</t>
  </si>
  <si>
    <t>Product vs Revenue</t>
  </si>
  <si>
    <t>Product Volume Pareto</t>
  </si>
  <si>
    <t>Product vs Volume</t>
  </si>
  <si>
    <t>Sum of Sales</t>
  </si>
  <si>
    <t>Revenue</t>
  </si>
  <si>
    <t>Week Number</t>
  </si>
  <si>
    <t>Forecast(Revenue)</t>
  </si>
  <si>
    <t>Lower Confidence Bound(Revenue)</t>
  </si>
  <si>
    <t>Upper Confidence Bound(Revenue)</t>
  </si>
  <si>
    <t>Total Revenue</t>
  </si>
  <si>
    <t>Total Volume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</si>
  <si>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</si>
  <si>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</si>
  <si>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</si>
  <si>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</si>
  <si>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</si>
  <si>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</si>
  <si>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</si>
  <si>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</si>
  <si>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</si>
  <si>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</si>
  <si>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</si>
  <si>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</si>
  <si>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</si>
  <si>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</si>
  <si>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</si>
  <si>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</si>
  <si>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</si>
  <si>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</si>
  <si>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</si>
  <si>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</si>
  <si>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</si>
  <si>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</si>
  <si>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</si>
  <si>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</si>
  <si>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</si>
  <si>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</si>
  <si>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</si>
  <si>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</si>
  <si>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</si>
  <si>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</si>
  <si>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Payment Mode</t>
  </si>
  <si>
    <t>Pie Chart showing revenue mode</t>
  </si>
  <si>
    <t>Revenue generated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</si>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</sst>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409]d/mmm/yyyy;@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3"/>
      <name val="Arial"/>
      <family val="2"/>
    </font>
    <font>
      <i/>
      <sz val="10"/>
      <color theme="3"/>
      <name val="Arial"/>
      <family val="2"/>
    </font>
    <font>
      <sz val="11"/>
      <color theme="3"/>
      <name val="Calibri"/>
      <family val="2"/>
    </font>
    <font>
      <sz val="11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093B3"/>
        <bgColor indexed="64"/>
      </patternFill>
    </fill>
    <fill>
      <patternFill patternType="solid">
        <fgColor rgb="FFF4F6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093B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BC2E6"/>
      </bottom>
      <diagonal/>
    </border>
    <border>
      <left style="medium">
        <color rgb="FFCCCCCC"/>
      </left>
      <right style="medium">
        <color rgb="FF9BC2E6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8093B3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8093B3"/>
      </bottom>
      <diagonal/>
    </border>
    <border>
      <left/>
      <right style="medium">
        <color rgb="FFFFFFFF"/>
      </right>
      <top style="medium">
        <color rgb="FFCCCCCC"/>
      </top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4" fontId="2" fillId="0" borderId="1" xfId="0" applyNumberFormat="1" applyFont="1" applyBorder="1" applyAlignment="1">
      <alignment horizontal="right" wrapText="1"/>
    </xf>
    <xf numFmtId="0" fontId="1" fillId="2" borderId="2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4" borderId="1" xfId="0" applyFont="1" applyFill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3" fillId="6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5" borderId="1" xfId="0" applyFont="1" applyFill="1" applyBorder="1" applyAlignment="1">
      <alignment horizontal="right" wrapText="1"/>
    </xf>
    <xf numFmtId="164" fontId="0" fillId="0" borderId="0" xfId="0" applyNumberFormat="1"/>
    <xf numFmtId="164" fontId="2" fillId="0" borderId="6" xfId="0" applyNumberFormat="1" applyFont="1" applyBorder="1" applyAlignment="1">
      <alignment wrapText="1"/>
    </xf>
    <xf numFmtId="164" fontId="2" fillId="0" borderId="6" xfId="0" applyNumberFormat="1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5" fillId="7" borderId="11" xfId="0" applyFont="1" applyFill="1" applyBorder="1"/>
    <xf numFmtId="0" fontId="3" fillId="0" borderId="7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5" fillId="7" borderId="14" xfId="0" applyFont="1" applyFill="1" applyBorder="1" applyAlignment="1">
      <alignment horizontal="left"/>
    </xf>
    <xf numFmtId="0" fontId="5" fillId="7" borderId="14" xfId="0" applyFont="1" applyFill="1" applyBorder="1"/>
    <xf numFmtId="0" fontId="2" fillId="3" borderId="15" xfId="0" applyFont="1" applyFill="1" applyBorder="1" applyAlignment="1">
      <alignment wrapText="1"/>
    </xf>
    <xf numFmtId="0" fontId="2" fillId="0" borderId="7" xfId="0" applyFont="1" applyBorder="1" applyAlignment="1">
      <alignment horizontal="right" wrapText="1"/>
    </xf>
    <xf numFmtId="0" fontId="2" fillId="3" borderId="18" xfId="0" applyFont="1" applyFill="1" applyBorder="1" applyAlignment="1">
      <alignment wrapText="1"/>
    </xf>
    <xf numFmtId="0" fontId="2" fillId="4" borderId="10" xfId="0" applyFont="1" applyFill="1" applyBorder="1" applyAlignment="1">
      <alignment horizontal="right" wrapText="1"/>
    </xf>
    <xf numFmtId="0" fontId="2" fillId="0" borderId="10" xfId="0" applyFont="1" applyBorder="1" applyAlignment="1">
      <alignment wrapText="1"/>
    </xf>
    <xf numFmtId="0" fontId="2" fillId="0" borderId="13" xfId="0" applyFont="1" applyBorder="1" applyAlignment="1">
      <alignment horizontal="right" wrapText="1"/>
    </xf>
    <xf numFmtId="0" fontId="10" fillId="0" borderId="0" xfId="0" applyFont="1"/>
    <xf numFmtId="0" fontId="8" fillId="8" borderId="16" xfId="0" applyFont="1" applyFill="1" applyBorder="1" applyAlignment="1">
      <alignment wrapText="1"/>
    </xf>
    <xf numFmtId="0" fontId="7" fillId="8" borderId="17" xfId="0" applyFont="1" applyFill="1" applyBorder="1" applyAlignment="1">
      <alignment wrapText="1"/>
    </xf>
    <xf numFmtId="0" fontId="9" fillId="8" borderId="8" xfId="0" applyFont="1" applyFill="1" applyBorder="1" applyAlignment="1">
      <alignment wrapText="1"/>
    </xf>
    <xf numFmtId="0" fontId="7" fillId="8" borderId="8" xfId="0" applyFont="1" applyFill="1" applyBorder="1" applyAlignment="1">
      <alignment wrapText="1"/>
    </xf>
    <xf numFmtId="0" fontId="7" fillId="8" borderId="9" xfId="0" applyFont="1" applyFill="1" applyBorder="1" applyAlignment="1">
      <alignment wrapText="1"/>
    </xf>
    <xf numFmtId="0" fontId="2" fillId="0" borderId="10" xfId="0" applyFont="1" applyBorder="1" applyAlignment="1">
      <alignment horizontal="right" wrapText="1"/>
    </xf>
    <xf numFmtId="2" fontId="0" fillId="0" borderId="0" xfId="0" applyNumberFormat="1"/>
    <xf numFmtId="2" fontId="5" fillId="7" borderId="14" xfId="0" applyNumberFormat="1" applyFont="1" applyFill="1" applyBorder="1"/>
    <xf numFmtId="165" fontId="0" fillId="0" borderId="0" xfId="4" applyNumberFormat="1" applyFont="1"/>
    <xf numFmtId="0" fontId="11" fillId="9" borderId="0" xfId="0" applyFont="1" applyFill="1"/>
    <xf numFmtId="165" fontId="11" fillId="9" borderId="0" xfId="4" applyNumberFormat="1" applyFont="1" applyFill="1"/>
    <xf numFmtId="0" fontId="0" fillId="0" borderId="0" xfId="0" applyNumberFormat="1"/>
  </cellXfs>
  <cellStyles count="5">
    <cellStyle name="Comma 2" xfId="2" xr:uid="{75C39C99-9764-4F7E-8662-07DCDB38EE4C}"/>
    <cellStyle name="Comma 2 2" xfId="3" xr:uid="{FC009E94-ACFF-42DA-B1B2-4D7932EC96AF}"/>
    <cellStyle name="Normal" xfId="0" builtinId="0"/>
    <cellStyle name="Percent" xfId="4" builtinId="5"/>
    <cellStyle name="Percent 2" xfId="1" xr:uid="{27A332A6-7623-4FC6-AADB-89B5CF17A51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-409]d/mmm/yyyy;@"/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  <right style="medium">
          <color rgb="FFCC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F6F8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fill>
        <patternFill>
          <fgColor indexed="64"/>
          <bgColor theme="6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Scatter Plot showing relation between Revenue and Volume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Products!$H$2</c:f>
              <c:strCache>
                <c:ptCount val="1"/>
                <c:pt idx="0">
                  <c:v>Total Volume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7BF95BC-3D57-4314-81E9-E63AF204A0E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1AF-4337-AAD1-5C2818895B4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C72AD4-3A34-45B4-9DC5-CF443B9ECFE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1AF-4337-AAD1-5C2818895B4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0E2D59E-2706-4170-91C8-7AEDB73FBCF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1AF-4337-AAD1-5C2818895B4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26792CA-FE0C-4344-AAE5-06430B88FE6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1AF-4337-AAD1-5C2818895B4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E815651-D671-4878-84D6-5ADAD27836E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1AF-4337-AAD1-5C2818895B4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A36070F-E7A7-455C-A3BF-055DF02C14A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1AF-4337-AAD1-5C2818895B4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B3C59C5-9D7D-4BF9-88C3-C09170B2C0A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1AF-4337-AAD1-5C2818895B4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8B335D6-2558-4EB8-AD37-7902B634C52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1AF-4337-AAD1-5C2818895B4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31D0D21-E13C-4558-A379-D03F50C3BD9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1AF-4337-AAD1-5C2818895B4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8D900CE-B85B-45AA-91C7-1397771BABB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1AF-4337-AAD1-5C2818895B4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27B00A0-1077-47A4-93A4-E1DAAD4E638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1AF-4337-AAD1-5C2818895B4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1D56AD-C294-49CD-B10C-71459EC0516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1AF-4337-AAD1-5C2818895B4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94B57B2-E541-4F0D-9A14-F35E3823BAC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1AF-4337-AAD1-5C2818895B4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D43A21D-E05B-464D-8DBF-7DB7E0ABD10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1AF-4337-AAD1-5C2818895B4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CFD32BB-68A8-46CE-8825-2606787B16C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1AF-4337-AAD1-5C2818895B4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81AA26E-7515-46DE-ACDC-6D09483FBA1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1AF-4337-AAD1-5C2818895B4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E1833A0-22D0-4BE7-90BF-8C5198FA004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1AF-4337-AAD1-5C2818895B4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D4216E3-498B-4BD8-BC21-9038FB6FB02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1AF-4337-AAD1-5C2818895B4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08D861B-04BE-4AB5-9143-377CA0A34BB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1AF-4337-AAD1-5C2818895B4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23382B1-17FC-4459-A599-DE9575E59AA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1AF-4337-AAD1-5C2818895B4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9ECDF96-541C-46F3-9D62-D2DB4C0746D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1AF-4337-AAD1-5C2818895B4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FC2C8E3-7990-48FA-B19B-CFE8869E47E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1AF-4337-AAD1-5C2818895B4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98998EB-6E0A-453E-AC7B-C0F5C94ED2F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1AF-4337-AAD1-5C2818895B4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D10C4AB-ABC0-43E9-AE39-14FED30C944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1AF-4337-AAD1-5C2818895B4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E325548-A762-48FD-9AFF-8A6EB8EFF90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1AF-4337-AAD1-5C2818895B4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B8623CA-AA0F-4872-B4C3-A278AB01B32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1AF-4337-AAD1-5C2818895B4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66530AB-9156-446C-81F7-37C22675A26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1AF-4337-AAD1-5C2818895B4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9A9A436-DFC4-4B2E-A8C1-F2679D4D2F8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1AF-4337-AAD1-5C2818895B4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9DA3BDE-063E-4D97-AD00-85C21F6CA7B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1AF-4337-AAD1-5C2818895B4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3E3FB49-32F3-4370-8D39-EC13543D6A5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1AF-4337-AAD1-5C2818895B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Products!$G$3:$G$32</c:f>
              <c:numCache>
                <c:formatCode>General</c:formatCode>
                <c:ptCount val="30"/>
                <c:pt idx="0">
                  <c:v>1484</c:v>
                </c:pt>
                <c:pt idx="1">
                  <c:v>45978</c:v>
                </c:pt>
                <c:pt idx="2">
                  <c:v>840</c:v>
                </c:pt>
                <c:pt idx="3">
                  <c:v>434</c:v>
                </c:pt>
                <c:pt idx="4">
                  <c:v>7568</c:v>
                </c:pt>
                <c:pt idx="5">
                  <c:v>11298</c:v>
                </c:pt>
                <c:pt idx="6">
                  <c:v>8460</c:v>
                </c:pt>
                <c:pt idx="7">
                  <c:v>51392</c:v>
                </c:pt>
                <c:pt idx="8">
                  <c:v>66528</c:v>
                </c:pt>
                <c:pt idx="9">
                  <c:v>24500</c:v>
                </c:pt>
                <c:pt idx="10">
                  <c:v>29190</c:v>
                </c:pt>
                <c:pt idx="11">
                  <c:v>15426</c:v>
                </c:pt>
                <c:pt idx="12">
                  <c:v>1760</c:v>
                </c:pt>
                <c:pt idx="13">
                  <c:v>2000</c:v>
                </c:pt>
                <c:pt idx="14">
                  <c:v>81814</c:v>
                </c:pt>
                <c:pt idx="15">
                  <c:v>900</c:v>
                </c:pt>
                <c:pt idx="16">
                  <c:v>7320</c:v>
                </c:pt>
                <c:pt idx="17">
                  <c:v>7320</c:v>
                </c:pt>
                <c:pt idx="18">
                  <c:v>3900</c:v>
                </c:pt>
                <c:pt idx="19">
                  <c:v>12740</c:v>
                </c:pt>
                <c:pt idx="20">
                  <c:v>12168</c:v>
                </c:pt>
                <c:pt idx="21">
                  <c:v>2052</c:v>
                </c:pt>
                <c:pt idx="22">
                  <c:v>18660</c:v>
                </c:pt>
                <c:pt idx="23">
                  <c:v>13332</c:v>
                </c:pt>
                <c:pt idx="24">
                  <c:v>5610</c:v>
                </c:pt>
                <c:pt idx="25">
                  <c:v>6970</c:v>
                </c:pt>
                <c:pt idx="26">
                  <c:v>12540</c:v>
                </c:pt>
                <c:pt idx="27">
                  <c:v>5100</c:v>
                </c:pt>
                <c:pt idx="28">
                  <c:v>3600</c:v>
                </c:pt>
                <c:pt idx="29">
                  <c:v>2496</c:v>
                </c:pt>
              </c:numCache>
            </c:numRef>
          </c:xVal>
          <c:yVal>
            <c:numRef>
              <c:f>Products!$H$3:$H$32</c:f>
              <c:numCache>
                <c:formatCode>General</c:formatCode>
                <c:ptCount val="30"/>
                <c:pt idx="0">
                  <c:v>212</c:v>
                </c:pt>
                <c:pt idx="1">
                  <c:v>158</c:v>
                </c:pt>
                <c:pt idx="2">
                  <c:v>120</c:v>
                </c:pt>
                <c:pt idx="3">
                  <c:v>62</c:v>
                </c:pt>
                <c:pt idx="4">
                  <c:v>44</c:v>
                </c:pt>
                <c:pt idx="5">
                  <c:v>42</c:v>
                </c:pt>
                <c:pt idx="6">
                  <c:v>36</c:v>
                </c:pt>
                <c:pt idx="7">
                  <c:v>32</c:v>
                </c:pt>
                <c:pt idx="8">
                  <c:v>27</c:v>
                </c:pt>
                <c:pt idx="9">
                  <c:v>25</c:v>
                </c:pt>
                <c:pt idx="10">
                  <c:v>21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13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Products!$F$3:$F$32</c15:f>
                <c15:dlblRangeCache>
                  <c:ptCount val="30"/>
                  <c:pt idx="0">
                    <c:v>P1</c:v>
                  </c:pt>
                  <c:pt idx="1">
                    <c:v>P2</c:v>
                  </c:pt>
                  <c:pt idx="2">
                    <c:v>P3</c:v>
                  </c:pt>
                  <c:pt idx="3">
                    <c:v>P4</c:v>
                  </c:pt>
                  <c:pt idx="4">
                    <c:v>P5</c:v>
                  </c:pt>
                  <c:pt idx="5">
                    <c:v>P6</c:v>
                  </c:pt>
                  <c:pt idx="6">
                    <c:v>P7</c:v>
                  </c:pt>
                  <c:pt idx="7">
                    <c:v>P8</c:v>
                  </c:pt>
                  <c:pt idx="8">
                    <c:v>P9</c:v>
                  </c:pt>
                  <c:pt idx="9">
                    <c:v>P10</c:v>
                  </c:pt>
                  <c:pt idx="10">
                    <c:v>P11</c:v>
                  </c:pt>
                  <c:pt idx="11">
                    <c:v>P12</c:v>
                  </c:pt>
                  <c:pt idx="12">
                    <c:v>P13</c:v>
                  </c:pt>
                  <c:pt idx="13">
                    <c:v>P14</c:v>
                  </c:pt>
                  <c:pt idx="14">
                    <c:v>P15</c:v>
                  </c:pt>
                  <c:pt idx="15">
                    <c:v>P16</c:v>
                  </c:pt>
                  <c:pt idx="16">
                    <c:v>P17</c:v>
                  </c:pt>
                  <c:pt idx="17">
                    <c:v>P18</c:v>
                  </c:pt>
                  <c:pt idx="18">
                    <c:v>P19</c:v>
                  </c:pt>
                  <c:pt idx="19">
                    <c:v>P20</c:v>
                  </c:pt>
                  <c:pt idx="20">
                    <c:v>P21</c:v>
                  </c:pt>
                  <c:pt idx="21">
                    <c:v>P22</c:v>
                  </c:pt>
                  <c:pt idx="22">
                    <c:v>P23</c:v>
                  </c:pt>
                  <c:pt idx="23">
                    <c:v>P24</c:v>
                  </c:pt>
                  <c:pt idx="24">
                    <c:v>P25</c:v>
                  </c:pt>
                  <c:pt idx="25">
                    <c:v>P26</c:v>
                  </c:pt>
                  <c:pt idx="26">
                    <c:v>P27</c:v>
                  </c:pt>
                  <c:pt idx="27">
                    <c:v>P28</c:v>
                  </c:pt>
                  <c:pt idx="28">
                    <c:v>P29</c:v>
                  </c:pt>
                  <c:pt idx="29">
                    <c:v>P30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1AF-4337-AAD1-5C2818895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55584"/>
        <c:axId val="56343952"/>
      </c:scatterChart>
      <c:valAx>
        <c:axId val="16535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Revenue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3952"/>
        <c:crosses val="autoZero"/>
        <c:crossBetween val="midCat"/>
      </c:valAx>
      <c:valAx>
        <c:axId val="563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Volume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5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[BDM Final data.xlsx]Pivots!PivotTable11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Pivots!$AT$1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Pivots!$AS$2:$AS$43</c:f>
              <c:strCache>
                <c:ptCount val="4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32</c:v>
                </c:pt>
                <c:pt idx="25">
                  <c:v>33</c:v>
                </c:pt>
                <c:pt idx="26">
                  <c:v>36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</c:strCache>
            </c:strRef>
          </c:cat>
          <c:val>
            <c:numRef>
              <c:f>Pivots!$AT$2:$AT$43</c:f>
              <c:numCache>
                <c:formatCode>General</c:formatCode>
                <c:ptCount val="41"/>
                <c:pt idx="0">
                  <c:v>23958</c:v>
                </c:pt>
                <c:pt idx="1">
                  <c:v>980</c:v>
                </c:pt>
                <c:pt idx="2">
                  <c:v>12387</c:v>
                </c:pt>
                <c:pt idx="3">
                  <c:v>24725</c:v>
                </c:pt>
                <c:pt idx="4">
                  <c:v>15164</c:v>
                </c:pt>
                <c:pt idx="5">
                  <c:v>12966</c:v>
                </c:pt>
                <c:pt idx="6">
                  <c:v>2651</c:v>
                </c:pt>
                <c:pt idx="7">
                  <c:v>12041</c:v>
                </c:pt>
                <c:pt idx="8">
                  <c:v>7039</c:v>
                </c:pt>
                <c:pt idx="9">
                  <c:v>855</c:v>
                </c:pt>
                <c:pt idx="10">
                  <c:v>52129</c:v>
                </c:pt>
                <c:pt idx="11">
                  <c:v>38409</c:v>
                </c:pt>
                <c:pt idx="12">
                  <c:v>3744</c:v>
                </c:pt>
                <c:pt idx="13">
                  <c:v>17025</c:v>
                </c:pt>
                <c:pt idx="14">
                  <c:v>19042</c:v>
                </c:pt>
                <c:pt idx="15">
                  <c:v>58805</c:v>
                </c:pt>
                <c:pt idx="16">
                  <c:v>17861</c:v>
                </c:pt>
                <c:pt idx="17">
                  <c:v>27390</c:v>
                </c:pt>
                <c:pt idx="18">
                  <c:v>269</c:v>
                </c:pt>
                <c:pt idx="19">
                  <c:v>39503</c:v>
                </c:pt>
                <c:pt idx="20">
                  <c:v>35026</c:v>
                </c:pt>
                <c:pt idx="21">
                  <c:v>14959</c:v>
                </c:pt>
                <c:pt idx="22">
                  <c:v>21755</c:v>
                </c:pt>
                <c:pt idx="23">
                  <c:v>10500</c:v>
                </c:pt>
                <c:pt idx="24">
                  <c:v>23324</c:v>
                </c:pt>
                <c:pt idx="25">
                  <c:v>13797</c:v>
                </c:pt>
                <c:pt idx="26">
                  <c:v>12564</c:v>
                </c:pt>
                <c:pt idx="27">
                  <c:v>31591</c:v>
                </c:pt>
                <c:pt idx="28">
                  <c:v>2197</c:v>
                </c:pt>
                <c:pt idx="29">
                  <c:v>14453</c:v>
                </c:pt>
                <c:pt idx="30">
                  <c:v>58943</c:v>
                </c:pt>
                <c:pt idx="31">
                  <c:v>18633</c:v>
                </c:pt>
                <c:pt idx="32">
                  <c:v>4958</c:v>
                </c:pt>
                <c:pt idx="33">
                  <c:v>10120</c:v>
                </c:pt>
                <c:pt idx="34">
                  <c:v>1562</c:v>
                </c:pt>
                <c:pt idx="35">
                  <c:v>940</c:v>
                </c:pt>
                <c:pt idx="36">
                  <c:v>17380</c:v>
                </c:pt>
                <c:pt idx="37">
                  <c:v>9198</c:v>
                </c:pt>
                <c:pt idx="38">
                  <c:v>3019</c:v>
                </c:pt>
                <c:pt idx="39">
                  <c:v>22872</c:v>
                </c:pt>
                <c:pt idx="40">
                  <c:v>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3-429B-A09B-B4BEC77F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911776"/>
        <c:axId val="1511585856"/>
      </c:lineChart>
      <c:catAx>
        <c:axId val="162191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85856"/>
        <c:crosses val="autoZero"/>
        <c:auto val="1"/>
        <c:lblAlgn val="ctr"/>
        <c:lblOffset val="100"/>
        <c:noMultiLvlLbl val="0"/>
      </c:catAx>
      <c:valAx>
        <c:axId val="15115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Total Sales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[BDM Final data.xlsx]Pivots!PivotTable12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Pivots!$AZ$1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Pivots!$AY$2:$AY$14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Pivots!$AZ$2:$AZ$14</c:f>
              <c:numCache>
                <c:formatCode>General</c:formatCode>
                <c:ptCount val="12"/>
                <c:pt idx="0">
                  <c:v>37325</c:v>
                </c:pt>
                <c:pt idx="1">
                  <c:v>52855</c:v>
                </c:pt>
                <c:pt idx="2">
                  <c:v>74715</c:v>
                </c:pt>
                <c:pt idx="3">
                  <c:v>59178</c:v>
                </c:pt>
                <c:pt idx="4">
                  <c:v>112690</c:v>
                </c:pt>
                <c:pt idx="5">
                  <c:v>50180</c:v>
                </c:pt>
                <c:pt idx="6">
                  <c:v>85249</c:v>
                </c:pt>
                <c:pt idx="7">
                  <c:v>36785</c:v>
                </c:pt>
                <c:pt idx="8">
                  <c:v>58132</c:v>
                </c:pt>
                <c:pt idx="9">
                  <c:v>92654</c:v>
                </c:pt>
                <c:pt idx="10">
                  <c:v>19882</c:v>
                </c:pt>
                <c:pt idx="11">
                  <c:v>40017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8-4468-AD0B-9F267E2E1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970640"/>
        <c:axId val="1529790992"/>
      </c:lineChart>
      <c:catAx>
        <c:axId val="142797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90992"/>
        <c:crosses val="autoZero"/>
        <c:auto val="1"/>
        <c:lblAlgn val="ctr"/>
        <c:lblOffset val="100"/>
        <c:noMultiLvlLbl val="0"/>
      </c:catAx>
      <c:valAx>
        <c:axId val="15297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Total Sales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7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[BDM Final data.xlsx]Pivots!PivotTable26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Pivots!$BJ$1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Pivots!$BI$2:$BI$43</c:f>
              <c:strCache>
                <c:ptCount val="4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32</c:v>
                </c:pt>
                <c:pt idx="25">
                  <c:v>33</c:v>
                </c:pt>
                <c:pt idx="26">
                  <c:v>36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</c:strCache>
            </c:strRef>
          </c:cat>
          <c:val>
            <c:numRef>
              <c:f>Pivots!$BJ$2:$BJ$43</c:f>
              <c:numCache>
                <c:formatCode>General</c:formatCode>
                <c:ptCount val="41"/>
                <c:pt idx="0">
                  <c:v>47</c:v>
                </c:pt>
                <c:pt idx="1">
                  <c:v>1</c:v>
                </c:pt>
                <c:pt idx="2">
                  <c:v>41</c:v>
                </c:pt>
                <c:pt idx="3">
                  <c:v>62</c:v>
                </c:pt>
                <c:pt idx="4">
                  <c:v>14</c:v>
                </c:pt>
                <c:pt idx="5">
                  <c:v>30</c:v>
                </c:pt>
                <c:pt idx="6">
                  <c:v>7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66</c:v>
                </c:pt>
                <c:pt idx="11">
                  <c:v>61</c:v>
                </c:pt>
                <c:pt idx="12">
                  <c:v>3</c:v>
                </c:pt>
                <c:pt idx="13">
                  <c:v>17</c:v>
                </c:pt>
                <c:pt idx="14">
                  <c:v>32</c:v>
                </c:pt>
                <c:pt idx="15">
                  <c:v>123</c:v>
                </c:pt>
                <c:pt idx="16">
                  <c:v>139</c:v>
                </c:pt>
                <c:pt idx="17">
                  <c:v>25</c:v>
                </c:pt>
                <c:pt idx="18">
                  <c:v>1</c:v>
                </c:pt>
                <c:pt idx="19">
                  <c:v>50</c:v>
                </c:pt>
                <c:pt idx="20">
                  <c:v>31</c:v>
                </c:pt>
                <c:pt idx="21">
                  <c:v>22</c:v>
                </c:pt>
                <c:pt idx="22">
                  <c:v>12</c:v>
                </c:pt>
                <c:pt idx="23">
                  <c:v>8</c:v>
                </c:pt>
                <c:pt idx="24">
                  <c:v>31</c:v>
                </c:pt>
                <c:pt idx="25">
                  <c:v>17</c:v>
                </c:pt>
                <c:pt idx="26">
                  <c:v>16</c:v>
                </c:pt>
                <c:pt idx="27">
                  <c:v>26</c:v>
                </c:pt>
                <c:pt idx="28">
                  <c:v>4</c:v>
                </c:pt>
                <c:pt idx="29">
                  <c:v>16</c:v>
                </c:pt>
                <c:pt idx="30">
                  <c:v>89</c:v>
                </c:pt>
                <c:pt idx="31">
                  <c:v>31</c:v>
                </c:pt>
                <c:pt idx="32">
                  <c:v>8</c:v>
                </c:pt>
                <c:pt idx="33">
                  <c:v>31</c:v>
                </c:pt>
                <c:pt idx="34">
                  <c:v>4</c:v>
                </c:pt>
                <c:pt idx="35">
                  <c:v>4</c:v>
                </c:pt>
                <c:pt idx="36">
                  <c:v>10</c:v>
                </c:pt>
                <c:pt idx="37">
                  <c:v>9</c:v>
                </c:pt>
                <c:pt idx="38">
                  <c:v>35</c:v>
                </c:pt>
                <c:pt idx="39">
                  <c:v>32</c:v>
                </c:pt>
                <c:pt idx="4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F-409F-A0B0-C1F27CCD0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972080"/>
        <c:axId val="1637706832"/>
      </c:lineChart>
      <c:catAx>
        <c:axId val="142797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06832"/>
        <c:crosses val="autoZero"/>
        <c:auto val="1"/>
        <c:lblAlgn val="ctr"/>
        <c:lblOffset val="100"/>
        <c:noMultiLvlLbl val="0"/>
      </c:catAx>
      <c:valAx>
        <c:axId val="16377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</a:t>
            </a:r>
            <a:r>
              <a:rPr lang="en-IN" baseline="0"/>
              <a:t> Pareto showing Products and volume generated by them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Pareto!$E$2</c:f>
              <c:strCache>
                <c:ptCount val="1"/>
                <c:pt idx="0">
                  <c:v>Quantity Purchased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Pareto!$D$3:$D$72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Pareto!$E$3:$E$72</c:f>
              <c:numCache>
                <c:formatCode>General</c:formatCode>
                <c:ptCount val="70"/>
                <c:pt idx="0">
                  <c:v>212</c:v>
                </c:pt>
                <c:pt idx="1">
                  <c:v>158</c:v>
                </c:pt>
                <c:pt idx="2">
                  <c:v>120</c:v>
                </c:pt>
                <c:pt idx="3">
                  <c:v>62</c:v>
                </c:pt>
                <c:pt idx="4">
                  <c:v>44</c:v>
                </c:pt>
                <c:pt idx="5">
                  <c:v>42</c:v>
                </c:pt>
                <c:pt idx="6">
                  <c:v>36</c:v>
                </c:pt>
                <c:pt idx="7">
                  <c:v>32</c:v>
                </c:pt>
                <c:pt idx="8">
                  <c:v>27</c:v>
                </c:pt>
                <c:pt idx="9">
                  <c:v>25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13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6</c:v>
                </c:pt>
                <c:pt idx="65">
                  <c:v>5</c:v>
                </c:pt>
                <c:pt idx="66">
                  <c:v>3</c:v>
                </c:pt>
                <c:pt idx="67">
                  <c:v>11</c:v>
                </c:pt>
                <c:pt idx="68">
                  <c:v>6</c:v>
                </c:pt>
                <c:pt idx="6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D-4309-BB13-9BE3377510EC}"/>
            </c:ext>
          </c:extLst>
        </c:ser>
        <c:ser>
          <c:idx val="1"/>
          <c:order val="1"/>
          <c:tx>
            <c:strRef>
              <c:f>Pareto!$F$2</c:f>
              <c:strCache>
                <c:ptCount val="1"/>
                <c:pt idx="0">
                  <c:v>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Pareto!$D$3:$D$72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Pareto!$F$3:$F$72</c:f>
            </c:numRef>
          </c:val>
          <c:extLst>
            <c:ext xmlns:c16="http://schemas.microsoft.com/office/drawing/2014/chart" uri="{C3380CC4-5D6E-409C-BE32-E72D297353CC}">
              <c16:uniqueId val="{00000001-FCBD-4309-BB13-9BE337751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945680"/>
        <c:axId val="1367687664"/>
      </c:barChart>
      <c:lineChart>
        <c:grouping val="standard"/>
        <c:varyColors val="0"/>
        <c:ser>
          <c:idx val="2"/>
          <c:order val="2"/>
          <c:tx>
            <c:strRef>
              <c:f>Pareto!$G$2</c:f>
              <c:strCache>
                <c:ptCount val="1"/>
                <c:pt idx="0">
                  <c:v>CF%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Pareto!$D$3:$D$72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Pareto!$G$3:$G$72</c:f>
              <c:numCache>
                <c:formatCode>0.0%</c:formatCode>
                <c:ptCount val="70"/>
                <c:pt idx="0">
                  <c:v>0.175787728026534</c:v>
                </c:pt>
                <c:pt idx="1">
                  <c:v>0.30679933665008291</c:v>
                </c:pt>
                <c:pt idx="2">
                  <c:v>0.40630182421227196</c:v>
                </c:pt>
                <c:pt idx="3">
                  <c:v>0.45771144278606968</c:v>
                </c:pt>
                <c:pt idx="4">
                  <c:v>0.494195688225539</c:v>
                </c:pt>
                <c:pt idx="5">
                  <c:v>0.52902155887230518</c:v>
                </c:pt>
                <c:pt idx="6">
                  <c:v>0.55887230514096187</c:v>
                </c:pt>
                <c:pt idx="7">
                  <c:v>0.58540630182421227</c:v>
                </c:pt>
                <c:pt idx="8">
                  <c:v>0.60779436152570476</c:v>
                </c:pt>
                <c:pt idx="9">
                  <c:v>0.62852404643449422</c:v>
                </c:pt>
                <c:pt idx="10">
                  <c:v>0.64510779436152565</c:v>
                </c:pt>
                <c:pt idx="11">
                  <c:v>0.66003316749585406</c:v>
                </c:pt>
                <c:pt idx="12">
                  <c:v>0.67330016583747931</c:v>
                </c:pt>
                <c:pt idx="13">
                  <c:v>0.68656716417910446</c:v>
                </c:pt>
                <c:pt idx="14">
                  <c:v>0.69983416252072972</c:v>
                </c:pt>
                <c:pt idx="15">
                  <c:v>0.71227197346600335</c:v>
                </c:pt>
                <c:pt idx="16">
                  <c:v>0.72470978441127698</c:v>
                </c:pt>
                <c:pt idx="17">
                  <c:v>0.73714759535655061</c:v>
                </c:pt>
                <c:pt idx="18">
                  <c:v>0.7479270315091211</c:v>
                </c:pt>
                <c:pt idx="19">
                  <c:v>0.75870646766169159</c:v>
                </c:pt>
                <c:pt idx="20">
                  <c:v>0.76865671641791045</c:v>
                </c:pt>
                <c:pt idx="21">
                  <c:v>0.77860696517412931</c:v>
                </c:pt>
                <c:pt idx="22">
                  <c:v>0.78772802653399665</c:v>
                </c:pt>
                <c:pt idx="23">
                  <c:v>0.79684908789386399</c:v>
                </c:pt>
                <c:pt idx="24">
                  <c:v>0.80597014925373134</c:v>
                </c:pt>
                <c:pt idx="25">
                  <c:v>0.81426202321724706</c:v>
                </c:pt>
                <c:pt idx="26">
                  <c:v>0.82255389718076288</c:v>
                </c:pt>
                <c:pt idx="27">
                  <c:v>0.8308457711442786</c:v>
                </c:pt>
                <c:pt idx="28">
                  <c:v>0.83747927031509117</c:v>
                </c:pt>
                <c:pt idx="29">
                  <c:v>0.84328358208955223</c:v>
                </c:pt>
                <c:pt idx="30">
                  <c:v>0.84908789386401329</c:v>
                </c:pt>
                <c:pt idx="31">
                  <c:v>0.85489220563847435</c:v>
                </c:pt>
                <c:pt idx="32">
                  <c:v>0.86069651741293529</c:v>
                </c:pt>
                <c:pt idx="33">
                  <c:v>0.86650082918739635</c:v>
                </c:pt>
                <c:pt idx="34">
                  <c:v>0.87230514096185741</c:v>
                </c:pt>
                <c:pt idx="35">
                  <c:v>0.87728026533996684</c:v>
                </c:pt>
                <c:pt idx="36">
                  <c:v>0.88225538971807627</c:v>
                </c:pt>
                <c:pt idx="37">
                  <c:v>0.8872305140961857</c:v>
                </c:pt>
                <c:pt idx="38">
                  <c:v>0.89220563847429524</c:v>
                </c:pt>
                <c:pt idx="39">
                  <c:v>0.89635157545605304</c:v>
                </c:pt>
                <c:pt idx="40">
                  <c:v>0.90049751243781095</c:v>
                </c:pt>
                <c:pt idx="41">
                  <c:v>0.90464344941956887</c:v>
                </c:pt>
                <c:pt idx="42">
                  <c:v>0.90878938640132667</c:v>
                </c:pt>
                <c:pt idx="43">
                  <c:v>0.91293532338308458</c:v>
                </c:pt>
                <c:pt idx="44">
                  <c:v>0.91625207296849087</c:v>
                </c:pt>
                <c:pt idx="45">
                  <c:v>0.91956882255389716</c:v>
                </c:pt>
                <c:pt idx="46">
                  <c:v>0.92288557213930345</c:v>
                </c:pt>
                <c:pt idx="47">
                  <c:v>0.92620232172470973</c:v>
                </c:pt>
                <c:pt idx="48">
                  <c:v>0.92951907131011613</c:v>
                </c:pt>
                <c:pt idx="49">
                  <c:v>0.93283582089552242</c:v>
                </c:pt>
                <c:pt idx="50">
                  <c:v>0.9361525704809287</c:v>
                </c:pt>
                <c:pt idx="51">
                  <c:v>0.93946932006633499</c:v>
                </c:pt>
                <c:pt idx="52">
                  <c:v>0.94278606965174128</c:v>
                </c:pt>
                <c:pt idx="53">
                  <c:v>0.94610281923714756</c:v>
                </c:pt>
                <c:pt idx="54">
                  <c:v>0.94859038142620233</c:v>
                </c:pt>
                <c:pt idx="55">
                  <c:v>0.95107794361525699</c:v>
                </c:pt>
                <c:pt idx="56">
                  <c:v>0.95356550580431176</c:v>
                </c:pt>
                <c:pt idx="57">
                  <c:v>0.95605306799336653</c:v>
                </c:pt>
                <c:pt idx="58">
                  <c:v>0.95854063018242119</c:v>
                </c:pt>
                <c:pt idx="59">
                  <c:v>0.96102819237147596</c:v>
                </c:pt>
                <c:pt idx="60">
                  <c:v>0.96351575456053073</c:v>
                </c:pt>
                <c:pt idx="61">
                  <c:v>0.96600331674958539</c:v>
                </c:pt>
                <c:pt idx="62">
                  <c:v>0.96849087893864017</c:v>
                </c:pt>
                <c:pt idx="63">
                  <c:v>0.97014925373134331</c:v>
                </c:pt>
                <c:pt idx="64">
                  <c:v>0.97512437810945274</c:v>
                </c:pt>
                <c:pt idx="65">
                  <c:v>0.97927031509121065</c:v>
                </c:pt>
                <c:pt idx="66">
                  <c:v>0.98175787728026531</c:v>
                </c:pt>
                <c:pt idx="67">
                  <c:v>0.99087893864013266</c:v>
                </c:pt>
                <c:pt idx="68">
                  <c:v>0.99585406301824209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D-4309-BB13-9BE337751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968720"/>
        <c:axId val="1367688656"/>
      </c:lineChart>
      <c:catAx>
        <c:axId val="142794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87664"/>
        <c:crosses val="autoZero"/>
        <c:auto val="1"/>
        <c:lblAlgn val="ctr"/>
        <c:lblOffset val="100"/>
        <c:noMultiLvlLbl val="0"/>
      </c:catAx>
      <c:valAx>
        <c:axId val="13676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Quantity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45680"/>
        <c:crosses val="autoZero"/>
        <c:crossBetween val="between"/>
      </c:valAx>
      <c:valAx>
        <c:axId val="1367688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68720"/>
        <c:crosses val="max"/>
        <c:crossBetween val="between"/>
      </c:valAx>
      <c:catAx>
        <c:axId val="1427968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768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Forecast!$B$2:$B$65</c:f>
              <c:numCache>
                <c:formatCode>General</c:formatCode>
                <c:ptCount val="64"/>
                <c:pt idx="0">
                  <c:v>23958</c:v>
                </c:pt>
                <c:pt idx="1">
                  <c:v>980</c:v>
                </c:pt>
                <c:pt idx="2">
                  <c:v>12387</c:v>
                </c:pt>
                <c:pt idx="3">
                  <c:v>24725</c:v>
                </c:pt>
                <c:pt idx="4">
                  <c:v>19944.5</c:v>
                </c:pt>
                <c:pt idx="5">
                  <c:v>15164</c:v>
                </c:pt>
                <c:pt idx="6">
                  <c:v>12966</c:v>
                </c:pt>
                <c:pt idx="7">
                  <c:v>2651</c:v>
                </c:pt>
                <c:pt idx="8">
                  <c:v>12041</c:v>
                </c:pt>
                <c:pt idx="9">
                  <c:v>7039</c:v>
                </c:pt>
                <c:pt idx="10">
                  <c:v>855</c:v>
                </c:pt>
                <c:pt idx="11">
                  <c:v>52129</c:v>
                </c:pt>
                <c:pt idx="12">
                  <c:v>38409</c:v>
                </c:pt>
                <c:pt idx="13">
                  <c:v>3744</c:v>
                </c:pt>
                <c:pt idx="14">
                  <c:v>10384.5</c:v>
                </c:pt>
                <c:pt idx="15">
                  <c:v>17025</c:v>
                </c:pt>
                <c:pt idx="16">
                  <c:v>19042</c:v>
                </c:pt>
                <c:pt idx="17">
                  <c:v>58805</c:v>
                </c:pt>
                <c:pt idx="18">
                  <c:v>17861</c:v>
                </c:pt>
                <c:pt idx="19">
                  <c:v>22625.5</c:v>
                </c:pt>
                <c:pt idx="20">
                  <c:v>27390</c:v>
                </c:pt>
                <c:pt idx="21">
                  <c:v>269</c:v>
                </c:pt>
                <c:pt idx="22">
                  <c:v>39503</c:v>
                </c:pt>
                <c:pt idx="23">
                  <c:v>37264.5</c:v>
                </c:pt>
                <c:pt idx="24">
                  <c:v>35026</c:v>
                </c:pt>
                <c:pt idx="25">
                  <c:v>14959</c:v>
                </c:pt>
                <c:pt idx="26">
                  <c:v>21755</c:v>
                </c:pt>
                <c:pt idx="27">
                  <c:v>10500</c:v>
                </c:pt>
                <c:pt idx="28">
                  <c:v>16912</c:v>
                </c:pt>
                <c:pt idx="29">
                  <c:v>23324</c:v>
                </c:pt>
                <c:pt idx="30">
                  <c:v>13797</c:v>
                </c:pt>
                <c:pt idx="31">
                  <c:v>13386</c:v>
                </c:pt>
                <c:pt idx="32">
                  <c:v>12975</c:v>
                </c:pt>
                <c:pt idx="33">
                  <c:v>12564</c:v>
                </c:pt>
                <c:pt idx="34">
                  <c:v>22077.5</c:v>
                </c:pt>
                <c:pt idx="35">
                  <c:v>31591</c:v>
                </c:pt>
                <c:pt idx="36">
                  <c:v>2197</c:v>
                </c:pt>
                <c:pt idx="37">
                  <c:v>14453</c:v>
                </c:pt>
                <c:pt idx="38">
                  <c:v>58943</c:v>
                </c:pt>
                <c:pt idx="39">
                  <c:v>18633</c:v>
                </c:pt>
                <c:pt idx="40">
                  <c:v>4958</c:v>
                </c:pt>
                <c:pt idx="41">
                  <c:v>7539</c:v>
                </c:pt>
                <c:pt idx="42">
                  <c:v>10120</c:v>
                </c:pt>
                <c:pt idx="43">
                  <c:v>1562</c:v>
                </c:pt>
                <c:pt idx="44">
                  <c:v>940</c:v>
                </c:pt>
                <c:pt idx="45">
                  <c:v>17380</c:v>
                </c:pt>
                <c:pt idx="46">
                  <c:v>13289</c:v>
                </c:pt>
                <c:pt idx="47">
                  <c:v>9198</c:v>
                </c:pt>
                <c:pt idx="48">
                  <c:v>3019</c:v>
                </c:pt>
                <c:pt idx="49">
                  <c:v>22872</c:v>
                </c:pt>
                <c:pt idx="50">
                  <c:v>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6-4126-B20E-4F239523C12F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Forecast(Revenue)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Forecast!$A$2:$A$65</c:f>
              <c:numCache>
                <c:formatCode>General</c:formatCode>
                <c:ptCount val="6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</c:numCache>
            </c:numRef>
          </c:cat>
          <c:val>
            <c:numRef>
              <c:f>Forecast!$C$2:$C$65</c:f>
              <c:numCache>
                <c:formatCode>General</c:formatCode>
                <c:ptCount val="64"/>
                <c:pt idx="50">
                  <c:v>4928</c:v>
                </c:pt>
                <c:pt idx="51">
                  <c:v>14546.544187741512</c:v>
                </c:pt>
                <c:pt idx="52">
                  <c:v>14334.974912942414</c:v>
                </c:pt>
                <c:pt idx="53">
                  <c:v>14123.405638143317</c:v>
                </c:pt>
                <c:pt idx="54">
                  <c:v>13911.836363344219</c:v>
                </c:pt>
                <c:pt idx="55">
                  <c:v>13700.267088545121</c:v>
                </c:pt>
                <c:pt idx="56">
                  <c:v>13488.697813746023</c:v>
                </c:pt>
                <c:pt idx="57">
                  <c:v>13277.128538946927</c:v>
                </c:pt>
                <c:pt idx="58">
                  <c:v>13065.559264147829</c:v>
                </c:pt>
                <c:pt idx="59">
                  <c:v>12853.989989348731</c:v>
                </c:pt>
                <c:pt idx="60">
                  <c:v>12642.420714549633</c:v>
                </c:pt>
                <c:pt idx="61">
                  <c:v>12430.851439750535</c:v>
                </c:pt>
                <c:pt idx="62">
                  <c:v>12219.282164951437</c:v>
                </c:pt>
                <c:pt idx="63">
                  <c:v>12007.712890152339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6-4126-B20E-4F239523C12F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Bound(Revenue)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Forecast!$A$2:$A$65</c:f>
              <c:numCache>
                <c:formatCode>General</c:formatCode>
                <c:ptCount val="6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</c:numCache>
            </c:numRef>
          </c:cat>
          <c:val>
            <c:numRef>
              <c:f>Forecast!$D$2:$D$65</c:f>
              <c:numCache>
                <c:formatCode>General</c:formatCode>
                <c:ptCount val="64"/>
                <c:pt idx="50" formatCode="0.00">
                  <c:v>4928</c:v>
                </c:pt>
                <c:pt idx="51" formatCode="0.00">
                  <c:v>-12976.724739986848</c:v>
                </c:pt>
                <c:pt idx="52" formatCode="0.00">
                  <c:v>-13188.417869217452</c:v>
                </c:pt>
                <c:pt idx="53" formatCode="0.00">
                  <c:v>-13400.20732829641</c:v>
                </c:pt>
                <c:pt idx="54" formatCode="0.00">
                  <c:v>-13612.120637506532</c:v>
                </c:pt>
                <c:pt idx="55" formatCode="0.00">
                  <c:v>-13824.185314302968</c:v>
                </c:pt>
                <c:pt idx="56" formatCode="0.00">
                  <c:v>-14036.428871937745</c:v>
                </c:pt>
                <c:pt idx="57" formatCode="0.00">
                  <c:v>-14248.878817809677</c:v>
                </c:pt>
                <c:pt idx="58" formatCode="0.00">
                  <c:v>-14461.562651540135</c:v>
                </c:pt>
                <c:pt idx="59" formatCode="0.00">
                  <c:v>-14674.507862775266</c:v>
                </c:pt>
                <c:pt idx="60" formatCode="0.00">
                  <c:v>-14887.741928715375</c:v>
                </c:pt>
                <c:pt idx="61" formatCode="0.00">
                  <c:v>-15101.292311372432</c:v>
                </c:pt>
                <c:pt idx="62" formatCode="0.00">
                  <c:v>-15315.18645455685</c:v>
                </c:pt>
                <c:pt idx="63" formatCode="0.00">
                  <c:v>-15529.451780594904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6-4126-B20E-4F239523C12F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Bound(Revenue)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Forecast!$A$2:$A$65</c:f>
              <c:numCache>
                <c:formatCode>General</c:formatCode>
                <c:ptCount val="6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</c:numCache>
            </c:numRef>
          </c:cat>
          <c:val>
            <c:numRef>
              <c:f>Forecast!$E$2:$E$65</c:f>
              <c:numCache>
                <c:formatCode>General</c:formatCode>
                <c:ptCount val="64"/>
                <c:pt idx="50" formatCode="0.00">
                  <c:v>4928</c:v>
                </c:pt>
                <c:pt idx="51" formatCode="0.00">
                  <c:v>42069.813115469871</c:v>
                </c:pt>
                <c:pt idx="52" formatCode="0.00">
                  <c:v>41858.367695102279</c:v>
                </c:pt>
                <c:pt idx="53" formatCode="0.00">
                  <c:v>41647.018604583041</c:v>
                </c:pt>
                <c:pt idx="54" formatCode="0.00">
                  <c:v>41435.793364194971</c:v>
                </c:pt>
                <c:pt idx="55" formatCode="0.00">
                  <c:v>41224.719491393211</c:v>
                </c:pt>
                <c:pt idx="56" formatCode="0.00">
                  <c:v>41013.824499429793</c:v>
                </c:pt>
                <c:pt idx="57" formatCode="0.00">
                  <c:v>40803.135895703526</c:v>
                </c:pt>
                <c:pt idx="58" formatCode="0.00">
                  <c:v>40592.681179835796</c:v>
                </c:pt>
                <c:pt idx="59" formatCode="0.00">
                  <c:v>40382.487841472728</c:v>
                </c:pt>
                <c:pt idx="60" formatCode="0.00">
                  <c:v>40172.583357814641</c:v>
                </c:pt>
                <c:pt idx="61" formatCode="0.00">
                  <c:v>39962.995190873502</c:v>
                </c:pt>
                <c:pt idx="62" formatCode="0.00">
                  <c:v>39753.750784459728</c:v>
                </c:pt>
                <c:pt idx="63" formatCode="0.00">
                  <c:v>39544.877560899578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6-4126-B20E-4F239523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656832"/>
        <c:axId val="2022705264"/>
      </c:lineChart>
      <c:catAx>
        <c:axId val="201565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05264"/>
        <c:crosses val="autoZero"/>
        <c:auto val="1"/>
        <c:lblAlgn val="ctr"/>
        <c:lblOffset val="100"/>
        <c:noMultiLvlLbl val="0"/>
      </c:catAx>
      <c:valAx>
        <c:axId val="20227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65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Clustored</a:t>
            </a:r>
            <a:r>
              <a:rPr lang="en-IN" baseline="0"/>
              <a:t> Column Chart Showing trend between customers and Volume purchased by them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Pareto!$AH$2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Pareto!$AG$3:$AG$22</c:f>
              <c:strCache>
                <c:ptCount val="20"/>
                <c:pt idx="0">
                  <c:v>C067</c:v>
                </c:pt>
                <c:pt idx="1">
                  <c:v>C074</c:v>
                </c:pt>
                <c:pt idx="2">
                  <c:v>C002</c:v>
                </c:pt>
                <c:pt idx="3">
                  <c:v>C166</c:v>
                </c:pt>
                <c:pt idx="4">
                  <c:v>C167</c:v>
                </c:pt>
                <c:pt idx="5">
                  <c:v>C168</c:v>
                </c:pt>
                <c:pt idx="6">
                  <c:v>C169</c:v>
                </c:pt>
                <c:pt idx="7">
                  <c:v>C170</c:v>
                </c:pt>
                <c:pt idx="8">
                  <c:v>C171</c:v>
                </c:pt>
                <c:pt idx="9">
                  <c:v>C172</c:v>
                </c:pt>
                <c:pt idx="10">
                  <c:v>C173</c:v>
                </c:pt>
                <c:pt idx="11">
                  <c:v>C174</c:v>
                </c:pt>
                <c:pt idx="12">
                  <c:v>C175</c:v>
                </c:pt>
                <c:pt idx="13">
                  <c:v>C177</c:v>
                </c:pt>
                <c:pt idx="14">
                  <c:v>C017</c:v>
                </c:pt>
                <c:pt idx="15">
                  <c:v>C053</c:v>
                </c:pt>
                <c:pt idx="16">
                  <c:v>C001</c:v>
                </c:pt>
                <c:pt idx="17">
                  <c:v>C007</c:v>
                </c:pt>
                <c:pt idx="18">
                  <c:v>C016</c:v>
                </c:pt>
                <c:pt idx="19">
                  <c:v>C021</c:v>
                </c:pt>
              </c:strCache>
            </c:strRef>
          </c:cat>
          <c:val>
            <c:numRef>
              <c:f>Pareto!$AH$3:$AH$22</c:f>
              <c:numCache>
                <c:formatCode>General</c:formatCode>
                <c:ptCount val="20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20</c:v>
                </c:pt>
                <c:pt idx="18">
                  <c:v>18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F-4D04-9BE7-9E3AC875A235}"/>
            </c:ext>
          </c:extLst>
        </c:ser>
        <c:ser>
          <c:idx val="1"/>
          <c:order val="1"/>
          <c:tx>
            <c:strRef>
              <c:f>Pareto!$AI$2</c:f>
              <c:strCache>
                <c:ptCount val="1"/>
                <c:pt idx="0">
                  <c:v>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Pareto!$AG$3:$AG$22</c:f>
              <c:strCache>
                <c:ptCount val="20"/>
                <c:pt idx="0">
                  <c:v>C067</c:v>
                </c:pt>
                <c:pt idx="1">
                  <c:v>C074</c:v>
                </c:pt>
                <c:pt idx="2">
                  <c:v>C002</c:v>
                </c:pt>
                <c:pt idx="3">
                  <c:v>C166</c:v>
                </c:pt>
                <c:pt idx="4">
                  <c:v>C167</c:v>
                </c:pt>
                <c:pt idx="5">
                  <c:v>C168</c:v>
                </c:pt>
                <c:pt idx="6">
                  <c:v>C169</c:v>
                </c:pt>
                <c:pt idx="7">
                  <c:v>C170</c:v>
                </c:pt>
                <c:pt idx="8">
                  <c:v>C171</c:v>
                </c:pt>
                <c:pt idx="9">
                  <c:v>C172</c:v>
                </c:pt>
                <c:pt idx="10">
                  <c:v>C173</c:v>
                </c:pt>
                <c:pt idx="11">
                  <c:v>C174</c:v>
                </c:pt>
                <c:pt idx="12">
                  <c:v>C175</c:v>
                </c:pt>
                <c:pt idx="13">
                  <c:v>C177</c:v>
                </c:pt>
                <c:pt idx="14">
                  <c:v>C017</c:v>
                </c:pt>
                <c:pt idx="15">
                  <c:v>C053</c:v>
                </c:pt>
                <c:pt idx="16">
                  <c:v>C001</c:v>
                </c:pt>
                <c:pt idx="17">
                  <c:v>C007</c:v>
                </c:pt>
                <c:pt idx="18">
                  <c:v>C016</c:v>
                </c:pt>
                <c:pt idx="19">
                  <c:v>C021</c:v>
                </c:pt>
              </c:strCache>
            </c:strRef>
          </c:cat>
          <c:val>
            <c:numRef>
              <c:f>Pareto!$AI$3:$AI$22</c:f>
            </c:numRef>
          </c:val>
          <c:extLst>
            <c:ext xmlns:c16="http://schemas.microsoft.com/office/drawing/2014/chart" uri="{C3380CC4-5D6E-409C-BE32-E72D297353CC}">
              <c16:uniqueId val="{00000001-7F5F-4D04-9BE7-9E3AC875A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099951"/>
        <c:axId val="2073390207"/>
      </c:barChart>
      <c:lineChart>
        <c:grouping val="standard"/>
        <c:varyColors val="0"/>
        <c:ser>
          <c:idx val="2"/>
          <c:order val="2"/>
          <c:tx>
            <c:strRef>
              <c:f>Pareto!$AJ$2</c:f>
              <c:strCache>
                <c:ptCount val="1"/>
                <c:pt idx="0">
                  <c:v>CF%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Pareto!$AG$3:$AG$22</c:f>
              <c:strCache>
                <c:ptCount val="20"/>
                <c:pt idx="0">
                  <c:v>C067</c:v>
                </c:pt>
                <c:pt idx="1">
                  <c:v>C074</c:v>
                </c:pt>
                <c:pt idx="2">
                  <c:v>C002</c:v>
                </c:pt>
                <c:pt idx="3">
                  <c:v>C166</c:v>
                </c:pt>
                <c:pt idx="4">
                  <c:v>C167</c:v>
                </c:pt>
                <c:pt idx="5">
                  <c:v>C168</c:v>
                </c:pt>
                <c:pt idx="6">
                  <c:v>C169</c:v>
                </c:pt>
                <c:pt idx="7">
                  <c:v>C170</c:v>
                </c:pt>
                <c:pt idx="8">
                  <c:v>C171</c:v>
                </c:pt>
                <c:pt idx="9">
                  <c:v>C172</c:v>
                </c:pt>
                <c:pt idx="10">
                  <c:v>C173</c:v>
                </c:pt>
                <c:pt idx="11">
                  <c:v>C174</c:v>
                </c:pt>
                <c:pt idx="12">
                  <c:v>C175</c:v>
                </c:pt>
                <c:pt idx="13">
                  <c:v>C177</c:v>
                </c:pt>
                <c:pt idx="14">
                  <c:v>C017</c:v>
                </c:pt>
                <c:pt idx="15">
                  <c:v>C053</c:v>
                </c:pt>
                <c:pt idx="16">
                  <c:v>C001</c:v>
                </c:pt>
                <c:pt idx="17">
                  <c:v>C007</c:v>
                </c:pt>
                <c:pt idx="18">
                  <c:v>C016</c:v>
                </c:pt>
                <c:pt idx="19">
                  <c:v>C021</c:v>
                </c:pt>
              </c:strCache>
            </c:strRef>
          </c:cat>
          <c:val>
            <c:numRef>
              <c:f>Pareto!$AJ$3:$AJ$22</c:f>
              <c:numCache>
                <c:formatCode>0.0%</c:formatCode>
                <c:ptCount val="20"/>
                <c:pt idx="0">
                  <c:v>2.5556471558120363E-2</c:v>
                </c:pt>
                <c:pt idx="1">
                  <c:v>5.1112943116240726E-2</c:v>
                </c:pt>
                <c:pt idx="2">
                  <c:v>7.5845012366034623E-2</c:v>
                </c:pt>
                <c:pt idx="3">
                  <c:v>0.10057708161582853</c:v>
                </c:pt>
                <c:pt idx="4">
                  <c:v>0.12530915086562242</c:v>
                </c:pt>
                <c:pt idx="5">
                  <c:v>0.15004122011541632</c:v>
                </c:pt>
                <c:pt idx="6">
                  <c:v>0.17477328936521022</c:v>
                </c:pt>
                <c:pt idx="7">
                  <c:v>0.19950535861500412</c:v>
                </c:pt>
                <c:pt idx="8">
                  <c:v>0.22423742786479803</c:v>
                </c:pt>
                <c:pt idx="9">
                  <c:v>0.24896949711459193</c:v>
                </c:pt>
                <c:pt idx="10">
                  <c:v>0.27370156636438581</c:v>
                </c:pt>
                <c:pt idx="11">
                  <c:v>0.29843363561417974</c:v>
                </c:pt>
                <c:pt idx="12">
                  <c:v>0.32316570486397361</c:v>
                </c:pt>
                <c:pt idx="13">
                  <c:v>0.34789777411376754</c:v>
                </c:pt>
                <c:pt idx="14">
                  <c:v>0.36685902720527619</c:v>
                </c:pt>
                <c:pt idx="15">
                  <c:v>0.38582028029678483</c:v>
                </c:pt>
                <c:pt idx="16">
                  <c:v>0.403957131079967</c:v>
                </c:pt>
                <c:pt idx="17">
                  <c:v>0.42044517724649627</c:v>
                </c:pt>
                <c:pt idx="18">
                  <c:v>0.43528441879637264</c:v>
                </c:pt>
                <c:pt idx="19">
                  <c:v>0.45012366034624895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F-4D04-9BE7-9E3AC875A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00911"/>
        <c:axId val="2073376319"/>
      </c:lineChart>
      <c:catAx>
        <c:axId val="209409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90207"/>
        <c:crosses val="autoZero"/>
        <c:auto val="1"/>
        <c:lblAlgn val="ctr"/>
        <c:lblOffset val="100"/>
        <c:noMultiLvlLbl val="0"/>
      </c:catAx>
      <c:valAx>
        <c:axId val="20733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quantity of goods purchased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099951"/>
        <c:crosses val="autoZero"/>
        <c:crossBetween val="between"/>
      </c:valAx>
      <c:valAx>
        <c:axId val="20733763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00911"/>
        <c:crosses val="max"/>
        <c:crossBetween val="between"/>
      </c:valAx>
      <c:catAx>
        <c:axId val="2094100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33763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Pivots!$Y$1</c:f>
              <c:strCache>
                <c:ptCount val="1"/>
                <c:pt idx="0">
                  <c:v>Average of Opening Stocks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Pivots!$X$2:$X$18</c:f>
              <c:strCache>
                <c:ptCount val="17"/>
                <c:pt idx="0">
                  <c:v>P068</c:v>
                </c:pt>
                <c:pt idx="1">
                  <c:v>P059</c:v>
                </c:pt>
                <c:pt idx="2">
                  <c:v>P057</c:v>
                </c:pt>
                <c:pt idx="3">
                  <c:v>P064</c:v>
                </c:pt>
                <c:pt idx="4">
                  <c:v>P070</c:v>
                </c:pt>
                <c:pt idx="5">
                  <c:v>P058</c:v>
                </c:pt>
                <c:pt idx="6">
                  <c:v>P055</c:v>
                </c:pt>
                <c:pt idx="7">
                  <c:v>P054</c:v>
                </c:pt>
                <c:pt idx="8">
                  <c:v>P056</c:v>
                </c:pt>
                <c:pt idx="9">
                  <c:v>P050</c:v>
                </c:pt>
                <c:pt idx="10">
                  <c:v>P060</c:v>
                </c:pt>
                <c:pt idx="11">
                  <c:v>P069</c:v>
                </c:pt>
                <c:pt idx="12">
                  <c:v>P061</c:v>
                </c:pt>
                <c:pt idx="13">
                  <c:v>P062</c:v>
                </c:pt>
                <c:pt idx="14">
                  <c:v>P038</c:v>
                </c:pt>
                <c:pt idx="15">
                  <c:v>P031</c:v>
                </c:pt>
                <c:pt idx="16">
                  <c:v>P053</c:v>
                </c:pt>
              </c:strCache>
            </c:strRef>
          </c:cat>
          <c:val>
            <c:numRef>
              <c:f>Pivots!$Y$2:$Y$18</c:f>
            </c:numRef>
          </c:val>
          <c:smooth val="0"/>
          <c:extLst>
            <c:ext xmlns:c16="http://schemas.microsoft.com/office/drawing/2014/chart" uri="{C3380CC4-5D6E-409C-BE32-E72D297353CC}">
              <c16:uniqueId val="{00000000-6F66-49B3-94C6-9EEA7F3D7B72}"/>
            </c:ext>
          </c:extLst>
        </c:ser>
        <c:ser>
          <c:idx val="1"/>
          <c:order val="1"/>
          <c:tx>
            <c:strRef>
              <c:f>Pivots!$Z$1</c:f>
              <c:strCache>
                <c:ptCount val="1"/>
                <c:pt idx="0">
                  <c:v>Average of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Pivots!$X$2:$X$18</c:f>
              <c:strCache>
                <c:ptCount val="17"/>
                <c:pt idx="0">
                  <c:v>P068</c:v>
                </c:pt>
                <c:pt idx="1">
                  <c:v>P059</c:v>
                </c:pt>
                <c:pt idx="2">
                  <c:v>P057</c:v>
                </c:pt>
                <c:pt idx="3">
                  <c:v>P064</c:v>
                </c:pt>
                <c:pt idx="4">
                  <c:v>P070</c:v>
                </c:pt>
                <c:pt idx="5">
                  <c:v>P058</c:v>
                </c:pt>
                <c:pt idx="6">
                  <c:v>P055</c:v>
                </c:pt>
                <c:pt idx="7">
                  <c:v>P054</c:v>
                </c:pt>
                <c:pt idx="8">
                  <c:v>P056</c:v>
                </c:pt>
                <c:pt idx="9">
                  <c:v>P050</c:v>
                </c:pt>
                <c:pt idx="10">
                  <c:v>P060</c:v>
                </c:pt>
                <c:pt idx="11">
                  <c:v>P069</c:v>
                </c:pt>
                <c:pt idx="12">
                  <c:v>P061</c:v>
                </c:pt>
                <c:pt idx="13">
                  <c:v>P062</c:v>
                </c:pt>
                <c:pt idx="14">
                  <c:v>P038</c:v>
                </c:pt>
                <c:pt idx="15">
                  <c:v>P031</c:v>
                </c:pt>
                <c:pt idx="16">
                  <c:v>P053</c:v>
                </c:pt>
              </c:strCache>
            </c:strRef>
          </c:cat>
          <c:val>
            <c:numRef>
              <c:f>Pivots!$Z$2:$Z$18</c:f>
              <c:numCache>
                <c:formatCode>0.00</c:formatCode>
                <c:ptCount val="17"/>
                <c:pt idx="0">
                  <c:v>8.3333333333333329E-2</c:v>
                </c:pt>
                <c:pt idx="1">
                  <c:v>0.25</c:v>
                </c:pt>
                <c:pt idx="2">
                  <c:v>0.25</c:v>
                </c:pt>
                <c:pt idx="3">
                  <c:v>0.16666666666666666</c:v>
                </c:pt>
                <c:pt idx="4">
                  <c:v>8.3333333333333329E-2</c:v>
                </c:pt>
                <c:pt idx="5">
                  <c:v>0.25</c:v>
                </c:pt>
                <c:pt idx="6">
                  <c:v>0.25</c:v>
                </c:pt>
                <c:pt idx="7">
                  <c:v>0.33333333333333331</c:v>
                </c:pt>
                <c:pt idx="8">
                  <c:v>0.41666666666666669</c:v>
                </c:pt>
                <c:pt idx="9">
                  <c:v>0.41666666666666669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0.58333333333333337</c:v>
                </c:pt>
                <c:pt idx="16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6-49B3-94C6-9EEA7F3D7B72}"/>
            </c:ext>
          </c:extLst>
        </c:ser>
        <c:ser>
          <c:idx val="2"/>
          <c:order val="2"/>
          <c:tx>
            <c:strRef>
              <c:f>Pivots!$AA$1</c:f>
              <c:strCache>
                <c:ptCount val="1"/>
                <c:pt idx="0">
                  <c:v>Average Inventory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Pivots!$X$2:$X$18</c:f>
              <c:strCache>
                <c:ptCount val="17"/>
                <c:pt idx="0">
                  <c:v>P068</c:v>
                </c:pt>
                <c:pt idx="1">
                  <c:v>P059</c:v>
                </c:pt>
                <c:pt idx="2">
                  <c:v>P057</c:v>
                </c:pt>
                <c:pt idx="3">
                  <c:v>P064</c:v>
                </c:pt>
                <c:pt idx="4">
                  <c:v>P070</c:v>
                </c:pt>
                <c:pt idx="5">
                  <c:v>P058</c:v>
                </c:pt>
                <c:pt idx="6">
                  <c:v>P055</c:v>
                </c:pt>
                <c:pt idx="7">
                  <c:v>P054</c:v>
                </c:pt>
                <c:pt idx="8">
                  <c:v>P056</c:v>
                </c:pt>
                <c:pt idx="9">
                  <c:v>P050</c:v>
                </c:pt>
                <c:pt idx="10">
                  <c:v>P060</c:v>
                </c:pt>
                <c:pt idx="11">
                  <c:v>P069</c:v>
                </c:pt>
                <c:pt idx="12">
                  <c:v>P061</c:v>
                </c:pt>
                <c:pt idx="13">
                  <c:v>P062</c:v>
                </c:pt>
                <c:pt idx="14">
                  <c:v>P038</c:v>
                </c:pt>
                <c:pt idx="15">
                  <c:v>P031</c:v>
                </c:pt>
                <c:pt idx="16">
                  <c:v>P053</c:v>
                </c:pt>
              </c:strCache>
            </c:strRef>
          </c:cat>
          <c:val>
            <c:numRef>
              <c:f>Pivots!$AA$2:$AA$18</c:f>
              <c:numCache>
                <c:formatCode>0.00</c:formatCode>
                <c:ptCount val="17"/>
                <c:pt idx="0">
                  <c:v>113</c:v>
                </c:pt>
                <c:pt idx="1">
                  <c:v>89.666666666666671</c:v>
                </c:pt>
                <c:pt idx="2">
                  <c:v>58</c:v>
                </c:pt>
                <c:pt idx="3">
                  <c:v>55</c:v>
                </c:pt>
                <c:pt idx="4">
                  <c:v>55</c:v>
                </c:pt>
                <c:pt idx="5">
                  <c:v>54.666666666666664</c:v>
                </c:pt>
                <c:pt idx="6">
                  <c:v>41</c:v>
                </c:pt>
                <c:pt idx="7">
                  <c:v>34.25</c:v>
                </c:pt>
                <c:pt idx="8">
                  <c:v>28.799999999999997</c:v>
                </c:pt>
                <c:pt idx="9">
                  <c:v>28.4</c:v>
                </c:pt>
                <c:pt idx="10">
                  <c:v>24.666666666666668</c:v>
                </c:pt>
                <c:pt idx="11">
                  <c:v>24</c:v>
                </c:pt>
                <c:pt idx="12">
                  <c:v>23.333333333333332</c:v>
                </c:pt>
                <c:pt idx="13">
                  <c:v>23</c:v>
                </c:pt>
                <c:pt idx="14">
                  <c:v>22.5</c:v>
                </c:pt>
                <c:pt idx="15">
                  <c:v>20.428571428571427</c:v>
                </c:pt>
                <c:pt idx="16">
                  <c:v>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6-49B3-94C6-9EEA7F3D7B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819184"/>
        <c:axId val="146243712"/>
      </c:lineChart>
      <c:catAx>
        <c:axId val="14681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3712"/>
        <c:crosses val="autoZero"/>
        <c:auto val="1"/>
        <c:lblAlgn val="ctr"/>
        <c:lblOffset val="100"/>
        <c:noMultiLvlLbl val="0"/>
      </c:catAx>
      <c:valAx>
        <c:axId val="1462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Stocks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Pivots!$BQ$1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58-439A-B357-6A3084FA12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58-439A-B357-6A3084FA12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58-439A-B357-6A3084FA12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558-439A-B357-6A3084FA12A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Pivots!$BP$2:$BP$5</c:f>
              <c:strCache>
                <c:ptCount val="4"/>
                <c:pt idx="0">
                  <c:v>cash</c:v>
                </c:pt>
                <c:pt idx="1">
                  <c:v>gpay</c:v>
                </c:pt>
                <c:pt idx="2">
                  <c:v>paytm</c:v>
                </c:pt>
                <c:pt idx="3">
                  <c:v>phonepe</c:v>
                </c:pt>
              </c:strCache>
            </c:strRef>
          </c:cat>
          <c:val>
            <c:numRef>
              <c:f>Pivots!$BQ$2:$BQ$5</c:f>
              <c:numCache>
                <c:formatCode>General</c:formatCode>
                <c:ptCount val="4"/>
                <c:pt idx="0">
                  <c:v>467897</c:v>
                </c:pt>
                <c:pt idx="1">
                  <c:v>2005</c:v>
                </c:pt>
                <c:pt idx="2">
                  <c:v>85303</c:v>
                </c:pt>
                <c:pt idx="3">
                  <c:v>156530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D-4C80-A450-B472FB33E3D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[BDM Final data.xlsx]Pivots!PivotTable2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Weekwise</a:t>
            </a:r>
            <a:r>
              <a:rPr lang="en-US" baseline="0"/>
              <a:t> Total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Pivots!$D$2:$D$43</c:f>
              <c:strCache>
                <c:ptCount val="4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32</c:v>
                </c:pt>
                <c:pt idx="25">
                  <c:v>33</c:v>
                </c:pt>
                <c:pt idx="26">
                  <c:v>36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</c:strCache>
            </c:strRef>
          </c:cat>
          <c:val>
            <c:numRef>
              <c:f>Pivots!$E$2:$E$43</c:f>
              <c:numCache>
                <c:formatCode>General</c:formatCode>
                <c:ptCount val="41"/>
                <c:pt idx="0">
                  <c:v>23958</c:v>
                </c:pt>
                <c:pt idx="1">
                  <c:v>980</c:v>
                </c:pt>
                <c:pt idx="2">
                  <c:v>12387</c:v>
                </c:pt>
                <c:pt idx="3">
                  <c:v>24725</c:v>
                </c:pt>
                <c:pt idx="4">
                  <c:v>15164</c:v>
                </c:pt>
                <c:pt idx="5">
                  <c:v>12966</c:v>
                </c:pt>
                <c:pt idx="6">
                  <c:v>2651</c:v>
                </c:pt>
                <c:pt idx="7">
                  <c:v>12041</c:v>
                </c:pt>
                <c:pt idx="8">
                  <c:v>7039</c:v>
                </c:pt>
                <c:pt idx="9">
                  <c:v>855</c:v>
                </c:pt>
                <c:pt idx="10">
                  <c:v>52129</c:v>
                </c:pt>
                <c:pt idx="11">
                  <c:v>38409</c:v>
                </c:pt>
                <c:pt idx="12">
                  <c:v>3744</c:v>
                </c:pt>
                <c:pt idx="13">
                  <c:v>17025</c:v>
                </c:pt>
                <c:pt idx="14">
                  <c:v>19042</c:v>
                </c:pt>
                <c:pt idx="15">
                  <c:v>58805</c:v>
                </c:pt>
                <c:pt idx="16">
                  <c:v>17861</c:v>
                </c:pt>
                <c:pt idx="17">
                  <c:v>27390</c:v>
                </c:pt>
                <c:pt idx="18">
                  <c:v>269</c:v>
                </c:pt>
                <c:pt idx="19">
                  <c:v>39503</c:v>
                </c:pt>
                <c:pt idx="20">
                  <c:v>35026</c:v>
                </c:pt>
                <c:pt idx="21">
                  <c:v>14959</c:v>
                </c:pt>
                <c:pt idx="22">
                  <c:v>21755</c:v>
                </c:pt>
                <c:pt idx="23">
                  <c:v>10500</c:v>
                </c:pt>
                <c:pt idx="24">
                  <c:v>23324</c:v>
                </c:pt>
                <c:pt idx="25">
                  <c:v>13797</c:v>
                </c:pt>
                <c:pt idx="26">
                  <c:v>12564</c:v>
                </c:pt>
                <c:pt idx="27">
                  <c:v>31591</c:v>
                </c:pt>
                <c:pt idx="28">
                  <c:v>2197</c:v>
                </c:pt>
                <c:pt idx="29">
                  <c:v>14453</c:v>
                </c:pt>
                <c:pt idx="30">
                  <c:v>58943</c:v>
                </c:pt>
                <c:pt idx="31">
                  <c:v>18633</c:v>
                </c:pt>
                <c:pt idx="32">
                  <c:v>4958</c:v>
                </c:pt>
                <c:pt idx="33">
                  <c:v>10120</c:v>
                </c:pt>
                <c:pt idx="34">
                  <c:v>1562</c:v>
                </c:pt>
                <c:pt idx="35">
                  <c:v>940</c:v>
                </c:pt>
                <c:pt idx="36">
                  <c:v>17380</c:v>
                </c:pt>
                <c:pt idx="37">
                  <c:v>9198</c:v>
                </c:pt>
                <c:pt idx="38">
                  <c:v>3019</c:v>
                </c:pt>
                <c:pt idx="39">
                  <c:v>22872</c:v>
                </c:pt>
                <c:pt idx="40">
                  <c:v>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1-4FB5-A2D4-D024B506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130112"/>
        <c:axId val="2052406864"/>
      </c:lineChart>
      <c:catAx>
        <c:axId val="20581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06864"/>
        <c:crosses val="autoZero"/>
        <c:auto val="1"/>
        <c:lblAlgn val="ctr"/>
        <c:lblOffset val="100"/>
        <c:noMultiLvlLbl val="0"/>
      </c:catAx>
      <c:valAx>
        <c:axId val="20524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Sales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of Products based on SKU no.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Pivots!$A$1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Pivots!$A$2:$A$71</c:f>
              <c:numCache>
                <c:formatCode>General</c:formatCode>
                <c:ptCount val="70"/>
                <c:pt idx="0">
                  <c:v>212</c:v>
                </c:pt>
                <c:pt idx="1">
                  <c:v>158</c:v>
                </c:pt>
                <c:pt idx="2">
                  <c:v>120</c:v>
                </c:pt>
                <c:pt idx="3">
                  <c:v>62</c:v>
                </c:pt>
                <c:pt idx="4">
                  <c:v>44</c:v>
                </c:pt>
                <c:pt idx="5">
                  <c:v>42</c:v>
                </c:pt>
                <c:pt idx="6">
                  <c:v>36</c:v>
                </c:pt>
                <c:pt idx="7">
                  <c:v>32</c:v>
                </c:pt>
                <c:pt idx="8">
                  <c:v>27</c:v>
                </c:pt>
                <c:pt idx="9">
                  <c:v>25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13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6</c:v>
                </c:pt>
                <c:pt idx="65">
                  <c:v>5</c:v>
                </c:pt>
                <c:pt idx="66">
                  <c:v>3</c:v>
                </c:pt>
                <c:pt idx="67">
                  <c:v>11</c:v>
                </c:pt>
                <c:pt idx="68">
                  <c:v>6</c:v>
                </c:pt>
                <c:pt idx="6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2-4285-8963-E6325D4251B3}"/>
            </c:ext>
          </c:extLst>
        </c:ser>
        <c:ser>
          <c:idx val="1"/>
          <c:order val="1"/>
          <c:tx>
            <c:strRef>
              <c:f>Pivots!$B$1</c:f>
              <c:strCache>
                <c:ptCount val="1"/>
                <c:pt idx="0">
                  <c:v>SKU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Pivots!$B$2:$B$71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2-4285-8963-E6325D425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29199"/>
        <c:axId val="100639087"/>
      </c:barChart>
      <c:catAx>
        <c:axId val="10032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SKU</a:t>
                </a:r>
                <a:r>
                  <a:rPr lang="en-IN" baseline="0"/>
                  <a:t>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39087"/>
        <c:crosses val="autoZero"/>
        <c:auto val="1"/>
        <c:lblAlgn val="ctr"/>
        <c:lblOffset val="100"/>
        <c:noMultiLvlLbl val="0"/>
      </c:catAx>
      <c:valAx>
        <c:axId val="1006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Sales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Clustored</a:t>
            </a:r>
            <a:r>
              <a:rPr lang="en-IN" baseline="0"/>
              <a:t> column showing Customer purchasing pattern</a:t>
            </a:r>
            <a:endParaRPr lang="en-IN"/>
          </a:p>
        </c:rich>
      </c:tx>
      <c:layout>
        <c:manualLayout>
          <c:xMode val="edge"/>
          <c:yMode val="edge"/>
          <c:x val="0.111513779527559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Pivots!$N$2</c:f>
              <c:strCache>
                <c:ptCount val="1"/>
                <c:pt idx="0">
                  <c:v>C067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5-46BD-909D-352C8F842EBF}"/>
            </c:ext>
          </c:extLst>
        </c:ser>
        <c:ser>
          <c:idx val="1"/>
          <c:order val="1"/>
          <c:tx>
            <c:strRef>
              <c:f>Pivots!$N$3</c:f>
              <c:strCache>
                <c:ptCount val="1"/>
                <c:pt idx="0">
                  <c:v>C074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Pivots!$O$3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5-46BD-909D-352C8F842EBF}"/>
            </c:ext>
          </c:extLst>
        </c:ser>
        <c:ser>
          <c:idx val="2"/>
          <c:order val="2"/>
          <c:tx>
            <c:strRef>
              <c:f>Pivots!$N$4</c:f>
              <c:strCache>
                <c:ptCount val="1"/>
                <c:pt idx="0">
                  <c:v>C002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5-46BD-909D-352C8F842EBF}"/>
            </c:ext>
          </c:extLst>
        </c:ser>
        <c:ser>
          <c:idx val="3"/>
          <c:order val="3"/>
          <c:tx>
            <c:strRef>
              <c:f>Pivots!$N$5</c:f>
              <c:strCache>
                <c:ptCount val="1"/>
                <c:pt idx="0">
                  <c:v>C166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05-46BD-909D-352C8F842EBF}"/>
            </c:ext>
          </c:extLst>
        </c:ser>
        <c:ser>
          <c:idx val="4"/>
          <c:order val="4"/>
          <c:tx>
            <c:strRef>
              <c:f>Pivots!$N$6</c:f>
              <c:strCache>
                <c:ptCount val="1"/>
                <c:pt idx="0">
                  <c:v>C167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05-46BD-909D-352C8F842EBF}"/>
            </c:ext>
          </c:extLst>
        </c:ser>
        <c:ser>
          <c:idx val="5"/>
          <c:order val="5"/>
          <c:tx>
            <c:strRef>
              <c:f>Pivots!$N$7</c:f>
              <c:strCache>
                <c:ptCount val="1"/>
                <c:pt idx="0">
                  <c:v>C168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05-46BD-909D-352C8F842EBF}"/>
            </c:ext>
          </c:extLst>
        </c:ser>
        <c:ser>
          <c:idx val="6"/>
          <c:order val="6"/>
          <c:tx>
            <c:strRef>
              <c:f>Pivots!$N$8</c:f>
              <c:strCache>
                <c:ptCount val="1"/>
                <c:pt idx="0">
                  <c:v>C169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Pivots!$O$8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05-46BD-909D-352C8F842EBF}"/>
            </c:ext>
          </c:extLst>
        </c:ser>
        <c:ser>
          <c:idx val="7"/>
          <c:order val="7"/>
          <c:tx>
            <c:strRef>
              <c:f>Pivots!$N$9</c:f>
              <c:strCache>
                <c:ptCount val="1"/>
                <c:pt idx="0">
                  <c:v>C170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Pivots!$O$9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05-46BD-909D-352C8F842EBF}"/>
            </c:ext>
          </c:extLst>
        </c:ser>
        <c:ser>
          <c:idx val="8"/>
          <c:order val="8"/>
          <c:tx>
            <c:strRef>
              <c:f>Pivots!$N$10</c:f>
              <c:strCache>
                <c:ptCount val="1"/>
                <c:pt idx="0">
                  <c:v>C171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Pivots!$O$10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05-46BD-909D-352C8F842EBF}"/>
            </c:ext>
          </c:extLst>
        </c:ser>
        <c:ser>
          <c:idx val="9"/>
          <c:order val="9"/>
          <c:tx>
            <c:strRef>
              <c:f>Pivots!$N$11</c:f>
              <c:strCache>
                <c:ptCount val="1"/>
                <c:pt idx="0">
                  <c:v>C172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Pivots!$O$11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05-46BD-909D-352C8F842EBF}"/>
            </c:ext>
          </c:extLst>
        </c:ser>
        <c:ser>
          <c:idx val="10"/>
          <c:order val="10"/>
          <c:tx>
            <c:strRef>
              <c:f>Pivots!$N$12</c:f>
              <c:strCache>
                <c:ptCount val="1"/>
                <c:pt idx="0">
                  <c:v>C173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Pivots!$O$12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05-46BD-909D-352C8F842EBF}"/>
            </c:ext>
          </c:extLst>
        </c:ser>
        <c:ser>
          <c:idx val="11"/>
          <c:order val="11"/>
          <c:tx>
            <c:strRef>
              <c:f>Pivots!$N$13</c:f>
              <c:strCache>
                <c:ptCount val="1"/>
                <c:pt idx="0">
                  <c:v>C174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Pivots!$O$13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05-46BD-909D-352C8F842EBF}"/>
            </c:ext>
          </c:extLst>
        </c:ser>
        <c:ser>
          <c:idx val="12"/>
          <c:order val="12"/>
          <c:tx>
            <c:strRef>
              <c:f>Pivots!$N$14</c:f>
              <c:strCache>
                <c:ptCount val="1"/>
                <c:pt idx="0">
                  <c:v>C175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Pivots!$O$14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05-46BD-909D-352C8F842EBF}"/>
            </c:ext>
          </c:extLst>
        </c:ser>
        <c:ser>
          <c:idx val="13"/>
          <c:order val="13"/>
          <c:tx>
            <c:strRef>
              <c:f>Pivots!$N$15</c:f>
              <c:strCache>
                <c:ptCount val="1"/>
                <c:pt idx="0">
                  <c:v>C177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Pivots!$O$15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605-46BD-909D-352C8F842EBF}"/>
            </c:ext>
          </c:extLst>
        </c:ser>
        <c:ser>
          <c:idx val="14"/>
          <c:order val="14"/>
          <c:tx>
            <c:strRef>
              <c:f>Pivots!$N$16</c:f>
              <c:strCache>
                <c:ptCount val="1"/>
                <c:pt idx="0">
                  <c:v>C017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Pivots!$O$16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605-46BD-909D-352C8F842EBF}"/>
            </c:ext>
          </c:extLst>
        </c:ser>
        <c:ser>
          <c:idx val="15"/>
          <c:order val="15"/>
          <c:tx>
            <c:strRef>
              <c:f>Pivots!$N$17</c:f>
              <c:strCache>
                <c:ptCount val="1"/>
                <c:pt idx="0">
                  <c:v>C053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Pivots!$O$17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605-46BD-909D-352C8F842EBF}"/>
            </c:ext>
          </c:extLst>
        </c:ser>
        <c:ser>
          <c:idx val="16"/>
          <c:order val="16"/>
          <c:tx>
            <c:strRef>
              <c:f>Pivots!$N$18</c:f>
              <c:strCache>
                <c:ptCount val="1"/>
                <c:pt idx="0">
                  <c:v>C001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Pivots!$O$18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605-46BD-909D-352C8F842EBF}"/>
            </c:ext>
          </c:extLst>
        </c:ser>
        <c:ser>
          <c:idx val="17"/>
          <c:order val="17"/>
          <c:tx>
            <c:strRef>
              <c:f>Pivots!$N$19</c:f>
              <c:strCache>
                <c:ptCount val="1"/>
                <c:pt idx="0">
                  <c:v>C007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Pivots!$O$19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605-46BD-909D-352C8F842EBF}"/>
            </c:ext>
          </c:extLst>
        </c:ser>
        <c:ser>
          <c:idx val="18"/>
          <c:order val="18"/>
          <c:tx>
            <c:strRef>
              <c:f>Pivots!$N$20</c:f>
              <c:strCache>
                <c:ptCount val="1"/>
                <c:pt idx="0">
                  <c:v>C016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Pivots!$O$20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605-46BD-909D-352C8F842EBF}"/>
            </c:ext>
          </c:extLst>
        </c:ser>
        <c:ser>
          <c:idx val="19"/>
          <c:order val="19"/>
          <c:tx>
            <c:strRef>
              <c:f>Pivots!$N$21</c:f>
              <c:strCache>
                <c:ptCount val="1"/>
                <c:pt idx="0">
                  <c:v>C021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Pivots!$O$21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605-46BD-909D-352C8F842EBF}"/>
            </c:ext>
          </c:extLst>
        </c:ser>
        <c:ser>
          <c:idx val="20"/>
          <c:order val="20"/>
          <c:tx>
            <c:strRef>
              <c:f>Pivots!$N$22</c:f>
              <c:strCache>
                <c:ptCount val="1"/>
                <c:pt idx="0">
                  <c:v>C008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Pivots!$O$22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605-46BD-909D-352C8F842EBF}"/>
            </c:ext>
          </c:extLst>
        </c:ser>
        <c:ser>
          <c:idx val="21"/>
          <c:order val="21"/>
          <c:tx>
            <c:strRef>
              <c:f>Pivots!$N$23</c:f>
              <c:strCache>
                <c:ptCount val="1"/>
                <c:pt idx="0">
                  <c:v>C040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Pivots!$O$23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605-46BD-909D-352C8F842EBF}"/>
            </c:ext>
          </c:extLst>
        </c:ser>
        <c:ser>
          <c:idx val="22"/>
          <c:order val="22"/>
          <c:tx>
            <c:strRef>
              <c:f>Pivots!$N$24</c:f>
              <c:strCache>
                <c:ptCount val="1"/>
                <c:pt idx="0">
                  <c:v>C013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Pivots!$O$24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605-46BD-909D-352C8F842EBF}"/>
            </c:ext>
          </c:extLst>
        </c:ser>
        <c:ser>
          <c:idx val="23"/>
          <c:order val="23"/>
          <c:tx>
            <c:strRef>
              <c:f>Pivots!$N$25</c:f>
              <c:strCache>
                <c:ptCount val="1"/>
                <c:pt idx="0">
                  <c:v>C039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Pivots!$O$25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605-46BD-909D-352C8F842EBF}"/>
            </c:ext>
          </c:extLst>
        </c:ser>
        <c:ser>
          <c:idx val="24"/>
          <c:order val="24"/>
          <c:tx>
            <c:strRef>
              <c:f>Pivots!$N$26</c:f>
              <c:strCache>
                <c:ptCount val="1"/>
                <c:pt idx="0">
                  <c:v>C025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Pivots!$O$26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605-46BD-909D-352C8F842EBF}"/>
            </c:ext>
          </c:extLst>
        </c:ser>
        <c:ser>
          <c:idx val="25"/>
          <c:order val="25"/>
          <c:tx>
            <c:strRef>
              <c:f>Pivots!$N$27</c:f>
              <c:strCache>
                <c:ptCount val="1"/>
                <c:pt idx="0">
                  <c:v>C030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Pivots!$O$27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605-46BD-909D-352C8F842EBF}"/>
            </c:ext>
          </c:extLst>
        </c:ser>
        <c:ser>
          <c:idx val="26"/>
          <c:order val="26"/>
          <c:tx>
            <c:strRef>
              <c:f>Pivots!$N$28</c:f>
              <c:strCache>
                <c:ptCount val="1"/>
                <c:pt idx="0">
                  <c:v>C003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Pivots!$O$28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605-46BD-909D-352C8F842EBF}"/>
            </c:ext>
          </c:extLst>
        </c:ser>
        <c:ser>
          <c:idx val="27"/>
          <c:order val="27"/>
          <c:tx>
            <c:strRef>
              <c:f>Pivots!$N$29</c:f>
              <c:strCache>
                <c:ptCount val="1"/>
                <c:pt idx="0">
                  <c:v>C043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Pivots!$O$29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605-46BD-909D-352C8F842EBF}"/>
            </c:ext>
          </c:extLst>
        </c:ser>
        <c:ser>
          <c:idx val="28"/>
          <c:order val="28"/>
          <c:tx>
            <c:strRef>
              <c:f>Pivots!$N$30</c:f>
              <c:strCache>
                <c:ptCount val="1"/>
                <c:pt idx="0">
                  <c:v>C010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Pivots!$O$30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605-46BD-909D-352C8F842EBF}"/>
            </c:ext>
          </c:extLst>
        </c:ser>
        <c:ser>
          <c:idx val="29"/>
          <c:order val="29"/>
          <c:tx>
            <c:strRef>
              <c:f>Pivots!$N$31</c:f>
              <c:strCache>
                <c:ptCount val="1"/>
                <c:pt idx="0">
                  <c:v>C015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Pivots!$O$31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605-46BD-909D-352C8F842EBF}"/>
            </c:ext>
          </c:extLst>
        </c:ser>
        <c:ser>
          <c:idx val="30"/>
          <c:order val="30"/>
          <c:tx>
            <c:strRef>
              <c:f>Pivots!$N$32</c:f>
              <c:strCache>
                <c:ptCount val="1"/>
                <c:pt idx="0">
                  <c:v>C022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Pivots!$O$32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605-46BD-909D-352C8F842EBF}"/>
            </c:ext>
          </c:extLst>
        </c:ser>
        <c:ser>
          <c:idx val="31"/>
          <c:order val="31"/>
          <c:tx>
            <c:strRef>
              <c:f>Pivots!$N$33</c:f>
              <c:strCache>
                <c:ptCount val="1"/>
                <c:pt idx="0">
                  <c:v>C029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Pivots!$O$33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605-46BD-909D-352C8F842EBF}"/>
            </c:ext>
          </c:extLst>
        </c:ser>
        <c:ser>
          <c:idx val="32"/>
          <c:order val="32"/>
          <c:tx>
            <c:strRef>
              <c:f>Pivots!$N$34</c:f>
              <c:strCache>
                <c:ptCount val="1"/>
                <c:pt idx="0">
                  <c:v>C006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Pivots!$O$34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605-46BD-909D-352C8F842EBF}"/>
            </c:ext>
          </c:extLst>
        </c:ser>
        <c:ser>
          <c:idx val="33"/>
          <c:order val="33"/>
          <c:tx>
            <c:strRef>
              <c:f>Pivots!$N$35</c:f>
              <c:strCache>
                <c:ptCount val="1"/>
                <c:pt idx="0">
                  <c:v>C018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Pivots!$O$35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605-46BD-909D-352C8F842EBF}"/>
            </c:ext>
          </c:extLst>
        </c:ser>
        <c:ser>
          <c:idx val="34"/>
          <c:order val="34"/>
          <c:tx>
            <c:strRef>
              <c:f>Pivots!$N$36</c:f>
              <c:strCache>
                <c:ptCount val="1"/>
                <c:pt idx="0">
                  <c:v>C004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Pivots!$O$36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605-46BD-909D-352C8F842EBF}"/>
            </c:ext>
          </c:extLst>
        </c:ser>
        <c:ser>
          <c:idx val="35"/>
          <c:order val="35"/>
          <c:tx>
            <c:strRef>
              <c:f>Pivots!$N$37</c:f>
              <c:strCache>
                <c:ptCount val="1"/>
                <c:pt idx="0">
                  <c:v>C012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Pivots!$O$37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605-46BD-909D-352C8F842EBF}"/>
            </c:ext>
          </c:extLst>
        </c:ser>
        <c:ser>
          <c:idx val="36"/>
          <c:order val="36"/>
          <c:tx>
            <c:strRef>
              <c:f>Pivots!$N$38</c:f>
              <c:strCache>
                <c:ptCount val="1"/>
                <c:pt idx="0">
                  <c:v>C058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Pivots!$O$38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605-46BD-909D-352C8F842EBF}"/>
            </c:ext>
          </c:extLst>
        </c:ser>
        <c:ser>
          <c:idx val="37"/>
          <c:order val="37"/>
          <c:tx>
            <c:strRef>
              <c:f>Pivots!$N$39</c:f>
              <c:strCache>
                <c:ptCount val="1"/>
                <c:pt idx="0">
                  <c:v>C060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Pivots!$O$39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605-46BD-909D-352C8F842EBF}"/>
            </c:ext>
          </c:extLst>
        </c:ser>
        <c:ser>
          <c:idx val="38"/>
          <c:order val="38"/>
          <c:tx>
            <c:strRef>
              <c:f>Pivots!$N$40</c:f>
              <c:strCache>
                <c:ptCount val="1"/>
                <c:pt idx="0">
                  <c:v>C009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Pivots!$O$1</c:f>
              <c:strCache>
                <c:ptCount val="1"/>
                <c:pt idx="0">
                  <c:v>Total Quantity Purchased</c:v>
                </c:pt>
              </c:strCache>
            </c:strRef>
          </c:cat>
          <c:val>
            <c:numRef>
              <c:f>Pivots!$O$40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605-46BD-909D-352C8F842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726544"/>
        <c:axId val="399557472"/>
      </c:barChart>
      <c:catAx>
        <c:axId val="41472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7472"/>
        <c:crosses val="autoZero"/>
        <c:auto val="1"/>
        <c:lblAlgn val="ctr"/>
        <c:lblOffset val="100"/>
        <c:noMultiLvlLbl val="0"/>
      </c:catAx>
      <c:valAx>
        <c:axId val="3995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 showing Average Sales of different SKU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Opening Stocks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Pivots!$X$2:$X$21</c:f>
              <c:strCache>
                <c:ptCount val="20"/>
                <c:pt idx="0">
                  <c:v>P068</c:v>
                </c:pt>
                <c:pt idx="1">
                  <c:v>P059</c:v>
                </c:pt>
                <c:pt idx="2">
                  <c:v>P057</c:v>
                </c:pt>
                <c:pt idx="3">
                  <c:v>P064</c:v>
                </c:pt>
                <c:pt idx="4">
                  <c:v>P070</c:v>
                </c:pt>
                <c:pt idx="5">
                  <c:v>P058</c:v>
                </c:pt>
                <c:pt idx="6">
                  <c:v>P055</c:v>
                </c:pt>
                <c:pt idx="7">
                  <c:v>P054</c:v>
                </c:pt>
                <c:pt idx="8">
                  <c:v>P056</c:v>
                </c:pt>
                <c:pt idx="9">
                  <c:v>P050</c:v>
                </c:pt>
                <c:pt idx="10">
                  <c:v>P060</c:v>
                </c:pt>
                <c:pt idx="11">
                  <c:v>P069</c:v>
                </c:pt>
                <c:pt idx="12">
                  <c:v>P061</c:v>
                </c:pt>
                <c:pt idx="13">
                  <c:v>P062</c:v>
                </c:pt>
                <c:pt idx="14">
                  <c:v>P038</c:v>
                </c:pt>
                <c:pt idx="15">
                  <c:v>P031</c:v>
                </c:pt>
                <c:pt idx="16">
                  <c:v>P053</c:v>
                </c:pt>
                <c:pt idx="17">
                  <c:v>P037</c:v>
                </c:pt>
                <c:pt idx="18">
                  <c:v>P051</c:v>
                </c:pt>
                <c:pt idx="19">
                  <c:v>P039</c:v>
                </c:pt>
              </c:strCache>
            </c:strRef>
          </c:cat>
          <c:val>
            <c:numRef>
              <c:f>Pivots!$Y$2:$Y$21</c:f>
            </c:numRef>
          </c:val>
          <c:smooth val="0"/>
          <c:extLst>
            <c:ext xmlns:c16="http://schemas.microsoft.com/office/drawing/2014/chart" uri="{C3380CC4-5D6E-409C-BE32-E72D297353CC}">
              <c16:uniqueId val="{00000000-0F9E-40D9-B2CE-CAD7FB72B342}"/>
            </c:ext>
          </c:extLst>
        </c:ser>
        <c:ser>
          <c:idx val="1"/>
          <c:order val="1"/>
          <c:tx>
            <c:v>Average Sales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Pivots!$X$2:$X$21</c:f>
              <c:strCache>
                <c:ptCount val="20"/>
                <c:pt idx="0">
                  <c:v>P068</c:v>
                </c:pt>
                <c:pt idx="1">
                  <c:v>P059</c:v>
                </c:pt>
                <c:pt idx="2">
                  <c:v>P057</c:v>
                </c:pt>
                <c:pt idx="3">
                  <c:v>P064</c:v>
                </c:pt>
                <c:pt idx="4">
                  <c:v>P070</c:v>
                </c:pt>
                <c:pt idx="5">
                  <c:v>P058</c:v>
                </c:pt>
                <c:pt idx="6">
                  <c:v>P055</c:v>
                </c:pt>
                <c:pt idx="7">
                  <c:v>P054</c:v>
                </c:pt>
                <c:pt idx="8">
                  <c:v>P056</c:v>
                </c:pt>
                <c:pt idx="9">
                  <c:v>P050</c:v>
                </c:pt>
                <c:pt idx="10">
                  <c:v>P060</c:v>
                </c:pt>
                <c:pt idx="11">
                  <c:v>P069</c:v>
                </c:pt>
                <c:pt idx="12">
                  <c:v>P061</c:v>
                </c:pt>
                <c:pt idx="13">
                  <c:v>P062</c:v>
                </c:pt>
                <c:pt idx="14">
                  <c:v>P038</c:v>
                </c:pt>
                <c:pt idx="15">
                  <c:v>P031</c:v>
                </c:pt>
                <c:pt idx="16">
                  <c:v>P053</c:v>
                </c:pt>
                <c:pt idx="17">
                  <c:v>P037</c:v>
                </c:pt>
                <c:pt idx="18">
                  <c:v>P051</c:v>
                </c:pt>
                <c:pt idx="19">
                  <c:v>P039</c:v>
                </c:pt>
              </c:strCache>
            </c:strRef>
          </c:cat>
          <c:val>
            <c:numRef>
              <c:f>Pivots!$Z$2:$Z$21</c:f>
              <c:numCache>
                <c:formatCode>0.00</c:formatCode>
                <c:ptCount val="20"/>
                <c:pt idx="0">
                  <c:v>8.3333333333333329E-2</c:v>
                </c:pt>
                <c:pt idx="1">
                  <c:v>0.25</c:v>
                </c:pt>
                <c:pt idx="2">
                  <c:v>0.25</c:v>
                </c:pt>
                <c:pt idx="3">
                  <c:v>0.16666666666666666</c:v>
                </c:pt>
                <c:pt idx="4">
                  <c:v>8.3333333333333329E-2</c:v>
                </c:pt>
                <c:pt idx="5">
                  <c:v>0.25</c:v>
                </c:pt>
                <c:pt idx="6">
                  <c:v>0.25</c:v>
                </c:pt>
                <c:pt idx="7">
                  <c:v>0.33333333333333331</c:v>
                </c:pt>
                <c:pt idx="8">
                  <c:v>0.41666666666666669</c:v>
                </c:pt>
                <c:pt idx="9">
                  <c:v>0.41666666666666669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0.58333333333333337</c:v>
                </c:pt>
                <c:pt idx="16">
                  <c:v>0.33333333333333331</c:v>
                </c:pt>
                <c:pt idx="17">
                  <c:v>0.5</c:v>
                </c:pt>
                <c:pt idx="18">
                  <c:v>0.33333333333333331</c:v>
                </c:pt>
                <c:pt idx="1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E-40D9-B2CE-CAD7FB72B3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5597168"/>
        <c:axId val="1754282800"/>
      </c:lineChart>
      <c:catAx>
        <c:axId val="15355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82800"/>
        <c:crosses val="autoZero"/>
        <c:auto val="1"/>
        <c:lblAlgn val="ctr"/>
        <c:lblOffset val="100"/>
        <c:noMultiLvlLbl val="0"/>
      </c:catAx>
      <c:valAx>
        <c:axId val="1754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QTY Sold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9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</a:t>
            </a:r>
            <a:r>
              <a:rPr lang="en-IN" baseline="0"/>
              <a:t> Wise Sales of different Products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Pivots!$B$395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Pivots!$B$396:$B$465</c:f>
              <c:numCache>
                <c:formatCode>General</c:formatCode>
                <c:ptCount val="70"/>
                <c:pt idx="0">
                  <c:v>32</c:v>
                </c:pt>
                <c:pt idx="1">
                  <c:v>14</c:v>
                </c:pt>
                <c:pt idx="4">
                  <c:v>4</c:v>
                </c:pt>
                <c:pt idx="6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7">
                  <c:v>3</c:v>
                </c:pt>
                <c:pt idx="28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8">
                  <c:v>1</c:v>
                </c:pt>
                <c:pt idx="49">
                  <c:v>1</c:v>
                </c:pt>
                <c:pt idx="53">
                  <c:v>3</c:v>
                </c:pt>
                <c:pt idx="58">
                  <c:v>1</c:v>
                </c:pt>
                <c:pt idx="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D-46E1-A484-9D3C3345B4B5}"/>
            </c:ext>
          </c:extLst>
        </c:ser>
        <c:ser>
          <c:idx val="1"/>
          <c:order val="1"/>
          <c:tx>
            <c:strRef>
              <c:f>Pivots!$C$395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Pivots!$C$396:$C$465</c:f>
              <c:numCache>
                <c:formatCode>General</c:formatCode>
                <c:ptCount val="70"/>
                <c:pt idx="1">
                  <c:v>20</c:v>
                </c:pt>
                <c:pt idx="3">
                  <c:v>30</c:v>
                </c:pt>
                <c:pt idx="4">
                  <c:v>8</c:v>
                </c:pt>
                <c:pt idx="6">
                  <c:v>5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2">
                  <c:v>5</c:v>
                </c:pt>
                <c:pt idx="15">
                  <c:v>1</c:v>
                </c:pt>
                <c:pt idx="16">
                  <c:v>2</c:v>
                </c:pt>
                <c:pt idx="18">
                  <c:v>6</c:v>
                </c:pt>
                <c:pt idx="19">
                  <c:v>1</c:v>
                </c:pt>
                <c:pt idx="23">
                  <c:v>1</c:v>
                </c:pt>
                <c:pt idx="33">
                  <c:v>2</c:v>
                </c:pt>
                <c:pt idx="34">
                  <c:v>2</c:v>
                </c:pt>
                <c:pt idx="37">
                  <c:v>4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D-46E1-A484-9D3C3345B4B5}"/>
            </c:ext>
          </c:extLst>
        </c:ser>
        <c:ser>
          <c:idx val="2"/>
          <c:order val="2"/>
          <c:tx>
            <c:strRef>
              <c:f>Pivots!$D$395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Pivots!$D$396:$D$465</c:f>
              <c:numCache>
                <c:formatCode>General</c:formatCode>
                <c:ptCount val="70"/>
                <c:pt idx="1">
                  <c:v>3</c:v>
                </c:pt>
                <c:pt idx="2">
                  <c:v>30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9">
                  <c:v>2</c:v>
                </c:pt>
                <c:pt idx="23">
                  <c:v>3</c:v>
                </c:pt>
                <c:pt idx="25">
                  <c:v>2</c:v>
                </c:pt>
                <c:pt idx="26">
                  <c:v>2</c:v>
                </c:pt>
                <c:pt idx="30">
                  <c:v>2</c:v>
                </c:pt>
                <c:pt idx="32">
                  <c:v>1</c:v>
                </c:pt>
                <c:pt idx="34">
                  <c:v>2</c:v>
                </c:pt>
                <c:pt idx="36">
                  <c:v>2</c:v>
                </c:pt>
                <c:pt idx="40">
                  <c:v>1</c:v>
                </c:pt>
                <c:pt idx="43">
                  <c:v>2</c:v>
                </c:pt>
                <c:pt idx="48">
                  <c:v>1</c:v>
                </c:pt>
                <c:pt idx="51">
                  <c:v>1</c:v>
                </c:pt>
                <c:pt idx="52">
                  <c:v>2</c:v>
                </c:pt>
                <c:pt idx="54">
                  <c:v>1</c:v>
                </c:pt>
                <c:pt idx="55">
                  <c:v>2</c:v>
                </c:pt>
                <c:pt idx="66">
                  <c:v>2</c:v>
                </c:pt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D-46E1-A484-9D3C3345B4B5}"/>
            </c:ext>
          </c:extLst>
        </c:ser>
        <c:ser>
          <c:idx val="3"/>
          <c:order val="3"/>
          <c:tx>
            <c:strRef>
              <c:f>Pivots!$E$395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Pivots!$E$396:$E$465</c:f>
              <c:numCache>
                <c:formatCode>General</c:formatCode>
                <c:ptCount val="70"/>
                <c:pt idx="1">
                  <c:v>6</c:v>
                </c:pt>
                <c:pt idx="2">
                  <c:v>30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3">
                  <c:v>4</c:v>
                </c:pt>
                <c:pt idx="19">
                  <c:v>2</c:v>
                </c:pt>
                <c:pt idx="22">
                  <c:v>2</c:v>
                </c:pt>
                <c:pt idx="26">
                  <c:v>6</c:v>
                </c:pt>
                <c:pt idx="28">
                  <c:v>1</c:v>
                </c:pt>
                <c:pt idx="35">
                  <c:v>2</c:v>
                </c:pt>
                <c:pt idx="38">
                  <c:v>1</c:v>
                </c:pt>
                <c:pt idx="40">
                  <c:v>2</c:v>
                </c:pt>
                <c:pt idx="41">
                  <c:v>1</c:v>
                </c:pt>
                <c:pt idx="49">
                  <c:v>1</c:v>
                </c:pt>
                <c:pt idx="50">
                  <c:v>1</c:v>
                </c:pt>
                <c:pt idx="55">
                  <c:v>2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9D-46E1-A484-9D3C3345B4B5}"/>
            </c:ext>
          </c:extLst>
        </c:ser>
        <c:ser>
          <c:idx val="4"/>
          <c:order val="4"/>
          <c:tx>
            <c:strRef>
              <c:f>Pivots!$F$395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Pivots!$F$396:$F$465</c:f>
              <c:numCache>
                <c:formatCode>General</c:formatCode>
                <c:ptCount val="70"/>
                <c:pt idx="0">
                  <c:v>120</c:v>
                </c:pt>
                <c:pt idx="1">
                  <c:v>16</c:v>
                </c:pt>
                <c:pt idx="2">
                  <c:v>30</c:v>
                </c:pt>
                <c:pt idx="3">
                  <c:v>30</c:v>
                </c:pt>
                <c:pt idx="4">
                  <c:v>14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2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31">
                  <c:v>3</c:v>
                </c:pt>
                <c:pt idx="33">
                  <c:v>4</c:v>
                </c:pt>
                <c:pt idx="35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1">
                  <c:v>1</c:v>
                </c:pt>
                <c:pt idx="57">
                  <c:v>2</c:v>
                </c:pt>
                <c:pt idx="58">
                  <c:v>1</c:v>
                </c:pt>
                <c:pt idx="61">
                  <c:v>2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9D-46E1-A484-9D3C3345B4B5}"/>
            </c:ext>
          </c:extLst>
        </c:ser>
        <c:ser>
          <c:idx val="5"/>
          <c:order val="5"/>
          <c:tx>
            <c:strRef>
              <c:f>Pivots!$G$395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Pivots!$G$396:$G$465</c:f>
              <c:numCache>
                <c:formatCode>General</c:formatCode>
                <c:ptCount val="70"/>
                <c:pt idx="1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4">
                  <c:v>2</c:v>
                </c:pt>
                <c:pt idx="15">
                  <c:v>1</c:v>
                </c:pt>
                <c:pt idx="17">
                  <c:v>2</c:v>
                </c:pt>
                <c:pt idx="19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52">
                  <c:v>1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9D-46E1-A484-9D3C3345B4B5}"/>
            </c:ext>
          </c:extLst>
        </c:ser>
        <c:ser>
          <c:idx val="6"/>
          <c:order val="6"/>
          <c:tx>
            <c:strRef>
              <c:f>Pivots!$H$395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Pivots!$H$396:$H$465</c:f>
              <c:numCache>
                <c:formatCode>General</c:formatCode>
                <c:ptCount val="70"/>
                <c:pt idx="1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11">
                  <c:v>2</c:v>
                </c:pt>
                <c:pt idx="12">
                  <c:v>2</c:v>
                </c:pt>
                <c:pt idx="14">
                  <c:v>8</c:v>
                </c:pt>
                <c:pt idx="16">
                  <c:v>1</c:v>
                </c:pt>
                <c:pt idx="17">
                  <c:v>2</c:v>
                </c:pt>
                <c:pt idx="19">
                  <c:v>4</c:v>
                </c:pt>
                <c:pt idx="20">
                  <c:v>6</c:v>
                </c:pt>
                <c:pt idx="24">
                  <c:v>2</c:v>
                </c:pt>
                <c:pt idx="25">
                  <c:v>1</c:v>
                </c:pt>
                <c:pt idx="28">
                  <c:v>3</c:v>
                </c:pt>
                <c:pt idx="29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9">
                  <c:v>2</c:v>
                </c:pt>
                <c:pt idx="43">
                  <c:v>2</c:v>
                </c:pt>
                <c:pt idx="48">
                  <c:v>1</c:v>
                </c:pt>
                <c:pt idx="50">
                  <c:v>1</c:v>
                </c:pt>
                <c:pt idx="51">
                  <c:v>1</c:v>
                </c:pt>
                <c:pt idx="59">
                  <c:v>1</c:v>
                </c:pt>
                <c:pt idx="60">
                  <c:v>3</c:v>
                </c:pt>
                <c:pt idx="63">
                  <c:v>2</c:v>
                </c:pt>
                <c:pt idx="65">
                  <c:v>2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9D-46E1-A484-9D3C3345B4B5}"/>
            </c:ext>
          </c:extLst>
        </c:ser>
        <c:ser>
          <c:idx val="7"/>
          <c:order val="7"/>
          <c:tx>
            <c:strRef>
              <c:f>Pivots!$I$395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Pivots!$I$396:$I$465</c:f>
              <c:numCache>
                <c:formatCode>General</c:formatCode>
                <c:ptCount val="70"/>
                <c:pt idx="1">
                  <c:v>1</c:v>
                </c:pt>
                <c:pt idx="5">
                  <c:v>8</c:v>
                </c:pt>
                <c:pt idx="8">
                  <c:v>6</c:v>
                </c:pt>
                <c:pt idx="10">
                  <c:v>3</c:v>
                </c:pt>
                <c:pt idx="11">
                  <c:v>1</c:v>
                </c:pt>
                <c:pt idx="13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30">
                  <c:v>1</c:v>
                </c:pt>
                <c:pt idx="32">
                  <c:v>1</c:v>
                </c:pt>
                <c:pt idx="39">
                  <c:v>1</c:v>
                </c:pt>
                <c:pt idx="44">
                  <c:v>3</c:v>
                </c:pt>
                <c:pt idx="54">
                  <c:v>2</c:v>
                </c:pt>
                <c:pt idx="59">
                  <c:v>1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9D-46E1-A484-9D3C3345B4B5}"/>
            </c:ext>
          </c:extLst>
        </c:ser>
        <c:ser>
          <c:idx val="8"/>
          <c:order val="8"/>
          <c:tx>
            <c:strRef>
              <c:f>Pivots!$J$395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Pivots!$J$396:$J$465</c:f>
              <c:numCache>
                <c:formatCode>General</c:formatCode>
                <c:ptCount val="70"/>
                <c:pt idx="1">
                  <c:v>21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23">
                  <c:v>1</c:v>
                </c:pt>
                <c:pt idx="29">
                  <c:v>4</c:v>
                </c:pt>
                <c:pt idx="31">
                  <c:v>1</c:v>
                </c:pt>
                <c:pt idx="32">
                  <c:v>1</c:v>
                </c:pt>
                <c:pt idx="36">
                  <c:v>3</c:v>
                </c:pt>
                <c:pt idx="39">
                  <c:v>1</c:v>
                </c:pt>
                <c:pt idx="42">
                  <c:v>2</c:v>
                </c:pt>
                <c:pt idx="51">
                  <c:v>2</c:v>
                </c:pt>
                <c:pt idx="58">
                  <c:v>1</c:v>
                </c:pt>
                <c:pt idx="6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9D-46E1-A484-9D3C3345B4B5}"/>
            </c:ext>
          </c:extLst>
        </c:ser>
        <c:ser>
          <c:idx val="9"/>
          <c:order val="9"/>
          <c:tx>
            <c:strRef>
              <c:f>Pivots!$K$395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Pivots!$K$396:$K$465</c:f>
              <c:numCache>
                <c:formatCode>General</c:formatCode>
                <c:ptCount val="70"/>
                <c:pt idx="1">
                  <c:v>66</c:v>
                </c:pt>
                <c:pt idx="2">
                  <c:v>30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3">
                  <c:v>1</c:v>
                </c:pt>
                <c:pt idx="14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4">
                  <c:v>1</c:v>
                </c:pt>
                <c:pt idx="27">
                  <c:v>3</c:v>
                </c:pt>
                <c:pt idx="28">
                  <c:v>2</c:v>
                </c:pt>
                <c:pt idx="31">
                  <c:v>1</c:v>
                </c:pt>
                <c:pt idx="32">
                  <c:v>1</c:v>
                </c:pt>
                <c:pt idx="34">
                  <c:v>2</c:v>
                </c:pt>
                <c:pt idx="38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4">
                  <c:v>1</c:v>
                </c:pt>
                <c:pt idx="47">
                  <c:v>1</c:v>
                </c:pt>
                <c:pt idx="49">
                  <c:v>1</c:v>
                </c:pt>
                <c:pt idx="55">
                  <c:v>1</c:v>
                </c:pt>
                <c:pt idx="57">
                  <c:v>1</c:v>
                </c:pt>
                <c:pt idx="59">
                  <c:v>1</c:v>
                </c:pt>
                <c:pt idx="61">
                  <c:v>1</c:v>
                </c:pt>
                <c:pt idx="62">
                  <c:v>2</c:v>
                </c:pt>
                <c:pt idx="64">
                  <c:v>2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9D-46E1-A484-9D3C3345B4B5}"/>
            </c:ext>
          </c:extLst>
        </c:ser>
        <c:ser>
          <c:idx val="10"/>
          <c:order val="10"/>
          <c:tx>
            <c:strRef>
              <c:f>Pivots!$L$395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Pivots!$L$396:$L$465</c:f>
              <c:numCache>
                <c:formatCode>General</c:formatCode>
                <c:ptCount val="70"/>
                <c:pt idx="6">
                  <c:v>11</c:v>
                </c:pt>
                <c:pt idx="11">
                  <c:v>1</c:v>
                </c:pt>
                <c:pt idx="41">
                  <c:v>1</c:v>
                </c:pt>
                <c:pt idx="45">
                  <c:v>2</c:v>
                </c:pt>
                <c:pt idx="48">
                  <c:v>2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9D-46E1-A484-9D3C3345B4B5}"/>
            </c:ext>
          </c:extLst>
        </c:ser>
        <c:ser>
          <c:idx val="11"/>
          <c:order val="11"/>
          <c:tx>
            <c:strRef>
              <c:f>Pivots!$M$395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Pivots!$A$396:$A$465</c:f>
              <c:strCache>
                <c:ptCount val="7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  <c:pt idx="34">
                  <c:v>P035</c:v>
                </c:pt>
                <c:pt idx="35">
                  <c:v>P036</c:v>
                </c:pt>
                <c:pt idx="36">
                  <c:v>P037</c:v>
                </c:pt>
                <c:pt idx="37">
                  <c:v>P038</c:v>
                </c:pt>
                <c:pt idx="38">
                  <c:v>P039</c:v>
                </c:pt>
                <c:pt idx="39">
                  <c:v>P040</c:v>
                </c:pt>
                <c:pt idx="40">
                  <c:v>P041</c:v>
                </c:pt>
                <c:pt idx="41">
                  <c:v>P042</c:v>
                </c:pt>
                <c:pt idx="42">
                  <c:v>P043</c:v>
                </c:pt>
                <c:pt idx="43">
                  <c:v>P044</c:v>
                </c:pt>
                <c:pt idx="44">
                  <c:v>P045</c:v>
                </c:pt>
                <c:pt idx="45">
                  <c:v>P046</c:v>
                </c:pt>
                <c:pt idx="46">
                  <c:v>P047</c:v>
                </c:pt>
                <c:pt idx="47">
                  <c:v>P048</c:v>
                </c:pt>
                <c:pt idx="48">
                  <c:v>P049</c:v>
                </c:pt>
                <c:pt idx="49">
                  <c:v>P050</c:v>
                </c:pt>
                <c:pt idx="50">
                  <c:v>P051</c:v>
                </c:pt>
                <c:pt idx="51">
                  <c:v>P052</c:v>
                </c:pt>
                <c:pt idx="52">
                  <c:v>P053</c:v>
                </c:pt>
                <c:pt idx="53">
                  <c:v>P054</c:v>
                </c:pt>
                <c:pt idx="54">
                  <c:v>P055</c:v>
                </c:pt>
                <c:pt idx="55">
                  <c:v>P056</c:v>
                </c:pt>
                <c:pt idx="56">
                  <c:v>P057</c:v>
                </c:pt>
                <c:pt idx="57">
                  <c:v>P058</c:v>
                </c:pt>
                <c:pt idx="58">
                  <c:v>P059</c:v>
                </c:pt>
                <c:pt idx="59">
                  <c:v>P060</c:v>
                </c:pt>
                <c:pt idx="60">
                  <c:v>P061</c:v>
                </c:pt>
                <c:pt idx="61">
                  <c:v>P062</c:v>
                </c:pt>
                <c:pt idx="62">
                  <c:v>P063</c:v>
                </c:pt>
                <c:pt idx="63">
                  <c:v>P064</c:v>
                </c:pt>
                <c:pt idx="64">
                  <c:v>P065</c:v>
                </c:pt>
                <c:pt idx="65">
                  <c:v>P066</c:v>
                </c:pt>
                <c:pt idx="66">
                  <c:v>P067</c:v>
                </c:pt>
                <c:pt idx="67">
                  <c:v>P068</c:v>
                </c:pt>
                <c:pt idx="68">
                  <c:v>P069</c:v>
                </c:pt>
                <c:pt idx="69">
                  <c:v>P070</c:v>
                </c:pt>
              </c:strCache>
            </c:strRef>
          </c:cat>
          <c:val>
            <c:numRef>
              <c:f>Pivots!$M$396:$M$465</c:f>
              <c:numCache>
                <c:formatCode>General</c:formatCode>
                <c:ptCount val="70"/>
                <c:pt idx="0">
                  <c:v>60</c:v>
                </c:pt>
                <c:pt idx="4">
                  <c:v>5</c:v>
                </c:pt>
                <c:pt idx="5">
                  <c:v>9</c:v>
                </c:pt>
                <c:pt idx="6">
                  <c:v>5</c:v>
                </c:pt>
                <c:pt idx="9">
                  <c:v>3</c:v>
                </c:pt>
                <c:pt idx="11">
                  <c:v>1</c:v>
                </c:pt>
                <c:pt idx="12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22">
                  <c:v>2</c:v>
                </c:pt>
                <c:pt idx="29">
                  <c:v>2</c:v>
                </c:pt>
                <c:pt idx="30">
                  <c:v>4</c:v>
                </c:pt>
                <c:pt idx="45">
                  <c:v>2</c:v>
                </c:pt>
                <c:pt idx="46">
                  <c:v>3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9D-46E1-A484-9D3C3345B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7166927"/>
        <c:axId val="1681070383"/>
      </c:barChart>
      <c:catAx>
        <c:axId val="140716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070383"/>
        <c:crosses val="autoZero"/>
        <c:auto val="1"/>
        <c:lblAlgn val="ctr"/>
        <c:lblOffset val="100"/>
        <c:noMultiLvlLbl val="0"/>
      </c:catAx>
      <c:valAx>
        <c:axId val="16810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Sales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6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size">
        <cx:f>_xlchart.v1.3</cx:f>
      </cx:numDim>
    </cx:data>
  </cx:chartData>
  <cx:chart>
    <cx:title pos="t" align="ctr" overlay="0">
      <cx:tx>
        <cx:txData>
          <cx:v>Revenue Wise Tree Map of SKU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Wise Tree Map of SKU</a:t>
          </a:r>
        </a:p>
      </cx:txPr>
    </cx:title>
    <cx:plotArea>
      <cx:plotAreaRegion>
        <cx:series layoutId="treemap" uniqueId="{635E9DDB-A39A-40DC-BC3E-75F2189395BF}">
          <cx:tx>
            <cx:txData>
              <cx:f>_xlchart.v1.2</cx:f>
              <cx:v>Revenue generated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txData>
          <cx:v>Revenue wise split treemap of different customers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wise split treemap of different customers</a:t>
          </a:r>
        </a:p>
      </cx:txPr>
    </cx:title>
    <cx:plotArea>
      <cx:plotAreaRegion>
        <cx:series layoutId="treemap" uniqueId="{72B25B92-B0C7-4EE2-8D5A-DA0592545739}">
          <cx:tx>
            <cx:txData>
              <cx:f>_xlchart.v1.7</cx:f>
              <cx:v>Total Amount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treemap" uniqueId="{38E1E511-9C4F-4B4A-A974-0F0E72D6DF18}">
          <cx:tx>
            <cx:txData>
              <cx:f>_xlchart.v1.10</cx:f>
              <cx:v>Quantity Purchased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microsoft.com/office/2014/relationships/chartEx" Target="../charts/chartEx2.xml"/><Relationship Id="rId7" Type="http://schemas.openxmlformats.org/officeDocument/2006/relationships/chart" Target="../charts/chart10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9.xml"/><Relationship Id="rId11" Type="http://schemas.openxmlformats.org/officeDocument/2006/relationships/chart" Target="../charts/chart13.xml"/><Relationship Id="rId5" Type="http://schemas.openxmlformats.org/officeDocument/2006/relationships/chart" Target="../charts/chart8.xml"/><Relationship Id="rId10" Type="http://schemas.microsoft.com/office/2014/relationships/chartEx" Target="../charts/chartEx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15240</xdr:rowOff>
    </xdr:from>
    <xdr:to>
      <xdr:col>19</xdr:col>
      <xdr:colOff>601980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8E188-4D8E-7CAB-2274-DB0EEF622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487680</xdr:colOff>
      <xdr:row>3</xdr:row>
      <xdr:rowOff>129540</xdr:rowOff>
    </xdr:from>
    <xdr:to>
      <xdr:col>14</xdr:col>
      <xdr:colOff>495300</xdr:colOff>
      <xdr:row>19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15D34EC-CF03-2E27-CCE2-097202906E57}"/>
            </a:ext>
          </a:extLst>
        </xdr:cNvPr>
        <xdr:cNvCxnSpPr/>
      </xdr:nvCxnSpPr>
      <xdr:spPr>
        <a:xfrm flipH="1">
          <a:off x="11612880" y="678180"/>
          <a:ext cx="7620" cy="279654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</xdr:colOff>
      <xdr:row>9</xdr:row>
      <xdr:rowOff>144780</xdr:rowOff>
    </xdr:from>
    <xdr:to>
      <xdr:col>19</xdr:col>
      <xdr:colOff>312420</xdr:colOff>
      <xdr:row>9</xdr:row>
      <xdr:rowOff>152400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C8A23A1D-1758-9363-7240-B8129BE55471}"/>
            </a:ext>
          </a:extLst>
        </xdr:cNvPr>
        <xdr:cNvCxnSpPr/>
      </xdr:nvCxnSpPr>
      <xdr:spPr>
        <a:xfrm>
          <a:off x="9319260" y="1790700"/>
          <a:ext cx="5166360" cy="7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472440</xdr:colOff>
      <xdr:row>5</xdr:row>
      <xdr:rowOff>83820</xdr:rowOff>
    </xdr:from>
    <xdr:ext cx="2087880" cy="23622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FA6FFC5-EBF0-AA03-3CC2-F82373107B2E}"/>
            </a:ext>
          </a:extLst>
        </xdr:cNvPr>
        <xdr:cNvSpPr txBox="1"/>
      </xdr:nvSpPr>
      <xdr:spPr>
        <a:xfrm>
          <a:off x="12207240" y="998220"/>
          <a:ext cx="2087880" cy="2362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High Volume - High Revenue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0.18296</cdr:x>
      <cdr:y>0.14348</cdr:y>
    </cdr:from>
    <cdr:to>
      <cdr:x>0.4599</cdr:x>
      <cdr:y>0.20044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509D34F-F55E-E76B-348C-2C048B18BC24}"/>
            </a:ext>
          </a:extLst>
        </cdr:cNvPr>
        <cdr:cNvSpPr txBox="1"/>
      </cdr:nvSpPr>
      <cdr:spPr>
        <a:xfrm xmlns:a="http://schemas.openxmlformats.org/drawingml/2006/main">
          <a:off x="1112520" y="499110"/>
          <a:ext cx="168402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High Volume</a:t>
          </a:r>
          <a:r>
            <a:rPr lang="en-IN" sz="1100" baseline="0"/>
            <a:t> - Low Revenue</a:t>
          </a:r>
          <a:endParaRPr lang="en-IN" sz="1100"/>
        </a:p>
      </cdr:txBody>
    </cdr:sp>
  </cdr:relSizeAnchor>
  <cdr:relSizeAnchor xmlns:cdr="http://schemas.openxmlformats.org/drawingml/2006/chartDrawing">
    <cdr:from>
      <cdr:x>0.18045</cdr:x>
      <cdr:y>0.45016</cdr:y>
    </cdr:from>
    <cdr:to>
      <cdr:x>0.45614</cdr:x>
      <cdr:y>0.52026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93A0137-9F2A-6EB2-635E-A48CDB06CF6A}"/>
            </a:ext>
          </a:extLst>
        </cdr:cNvPr>
        <cdr:cNvSpPr txBox="1"/>
      </cdr:nvSpPr>
      <cdr:spPr>
        <a:xfrm xmlns:a="http://schemas.openxmlformats.org/drawingml/2006/main">
          <a:off x="1097280" y="1565910"/>
          <a:ext cx="167640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Low Volume - Low Revenue</a:t>
          </a:r>
        </a:p>
      </cdr:txBody>
    </cdr:sp>
  </cdr:relSizeAnchor>
  <cdr:relSizeAnchor xmlns:cdr="http://schemas.openxmlformats.org/drawingml/2006/chartDrawing">
    <cdr:from>
      <cdr:x>0.57393</cdr:x>
      <cdr:y>0.44797</cdr:y>
    </cdr:from>
    <cdr:to>
      <cdr:x>0.8609</cdr:x>
      <cdr:y>0.52026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68858B4C-02E1-A728-7539-352AC2C5EE44}"/>
            </a:ext>
          </a:extLst>
        </cdr:cNvPr>
        <cdr:cNvSpPr txBox="1"/>
      </cdr:nvSpPr>
      <cdr:spPr>
        <a:xfrm xmlns:a="http://schemas.openxmlformats.org/drawingml/2006/main">
          <a:off x="3489960" y="1558290"/>
          <a:ext cx="174498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Low</a:t>
          </a:r>
          <a:r>
            <a:rPr lang="en-IN" sz="1100" baseline="0"/>
            <a:t> Volume - High Revenue</a:t>
          </a:r>
          <a:endParaRPr lang="en-IN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11097</xdr:colOff>
      <xdr:row>4</xdr:row>
      <xdr:rowOff>4438</xdr:rowOff>
    </xdr:from>
    <xdr:to>
      <xdr:col>44</xdr:col>
      <xdr:colOff>336612</xdr:colOff>
      <xdr:row>18</xdr:row>
      <xdr:rowOff>54745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EAEC9-515B-AE41-0918-67CA8D0DD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9525</xdr:colOff>
      <xdr:row>7</xdr:row>
      <xdr:rowOff>9525</xdr:rowOff>
    </xdr:from>
    <xdr:to>
      <xdr:col>41</xdr:col>
      <xdr:colOff>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549066-6D04-6399-BDEA-F6815A8AA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9524</xdr:colOff>
      <xdr:row>9</xdr:row>
      <xdr:rowOff>19050</xdr:rowOff>
    </xdr:from>
    <xdr:to>
      <xdr:col>70</xdr:col>
      <xdr:colOff>600074</xdr:colOff>
      <xdr:row>23</xdr:row>
      <xdr:rowOff>147638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A275DF-8094-9007-3435-53C7CDDDD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19050</xdr:colOff>
      <xdr:row>4</xdr:row>
      <xdr:rowOff>4763</xdr:rowOff>
    </xdr:from>
    <xdr:to>
      <xdr:col>88</xdr:col>
      <xdr:colOff>323850</xdr:colOff>
      <xdr:row>18</xdr:row>
      <xdr:rowOff>80963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FB7D92-62E1-9409-FAC5-B7FF6011C0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752075" y="76676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6E6F2-E90E-496E-9ACB-594CDC57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12</xdr:col>
      <xdr:colOff>426720</xdr:colOff>
      <xdr:row>35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29CF7-4530-4744-8356-42F3DCA6D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411480</xdr:colOff>
      <xdr:row>35</xdr:row>
      <xdr:rowOff>121920</xdr:rowOff>
    </xdr:from>
    <xdr:to>
      <xdr:col>11</xdr:col>
      <xdr:colOff>289560</xdr:colOff>
      <xdr:row>52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44ABB82-0661-4405-93B4-E85940F786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1080" y="6522720"/>
              <a:ext cx="5974080" cy="3139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601980</xdr:colOff>
      <xdr:row>53</xdr:row>
      <xdr:rowOff>175260</xdr:rowOff>
    </xdr:from>
    <xdr:to>
      <xdr:col>8</xdr:col>
      <xdr:colOff>297180</xdr:colOff>
      <xdr:row>68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EA5850-39D3-403E-9450-6C5C5E8E2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15</xdr:col>
      <xdr:colOff>586740</xdr:colOff>
      <xdr:row>93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968CED-B0FC-46C5-8456-14650F2C0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16</xdr:col>
      <xdr:colOff>472440</xdr:colOff>
      <xdr:row>118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1161DD-A6C1-4882-B69C-44A4D2591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10</xdr:col>
      <xdr:colOff>449580</xdr:colOff>
      <xdr:row>138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F85754-C486-4B7E-B1CB-5440D470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8</xdr:col>
      <xdr:colOff>304800</xdr:colOff>
      <xdr:row>154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219485-3EB8-4FC7-9626-2A9C96431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8</xdr:col>
      <xdr:colOff>304800</xdr:colOff>
      <xdr:row>172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1EC105-3285-4C16-882D-86A0CD019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174</xdr:row>
      <xdr:rowOff>0</xdr:rowOff>
    </xdr:from>
    <xdr:to>
      <xdr:col>11</xdr:col>
      <xdr:colOff>0</xdr:colOff>
      <xdr:row>193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58EA53A9-5AF4-4FB3-89FD-1CD210A9A2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31821120"/>
              <a:ext cx="6096000" cy="3608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195</xdr:row>
      <xdr:rowOff>0</xdr:rowOff>
    </xdr:from>
    <xdr:to>
      <xdr:col>8</xdr:col>
      <xdr:colOff>300777</xdr:colOff>
      <xdr:row>211</xdr:row>
      <xdr:rowOff>86545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C1C623-67F8-41EB-ADC9-23A0A5909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171450</xdr:rowOff>
    </xdr:from>
    <xdr:to>
      <xdr:col>18</xdr:col>
      <xdr:colOff>360045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B152B-744C-3FCE-95C5-22FCE7687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vind Soni" refreshedDate="45268.095256018518" createdVersion="8" refreshedVersion="8" minRefreshableVersion="3" recordCount="492" xr:uid="{3EF354DD-F90B-4A89-B527-B22EFA53C527}">
  <cacheSource type="worksheet">
    <worksheetSource name="Table1"/>
  </cacheSource>
  <cacheFields count="12">
    <cacheField name="Date" numFmtId="164">
      <sharedItems containsSemiMixedTypes="0" containsNonDate="0" containsDate="1" containsString="0" minDate="2022-01-15T00:00:00" maxDate="2022-12-27T00:00:00"/>
    </cacheField>
    <cacheField name="Order_ID" numFmtId="0">
      <sharedItems containsSemiMixedTypes="0" containsString="0" containsNumber="1" containsInteger="1" minValue="93511185" maxValue="1033355579"/>
    </cacheField>
    <cacheField name="Customer ID" numFmtId="0">
      <sharedItems count="240">
        <s v="C023"/>
        <s v="C027"/>
        <s v="C010"/>
        <s v="C158"/>
        <s v="C137"/>
        <s v="C138"/>
        <s v="C139"/>
        <s v="C140"/>
        <s v="C045"/>
        <s v="C159"/>
        <s v="C160"/>
        <s v="C161"/>
        <s v="C162"/>
        <s v="C040"/>
        <s v="C015"/>
        <s v="C163"/>
        <s v="C164"/>
        <s v="C165"/>
        <s v="C074"/>
        <s v="C081"/>
        <s v="C079"/>
        <s v="C039"/>
        <s v="C060"/>
        <s v="C061"/>
        <s v="C218"/>
        <s v="C020"/>
        <s v="C209"/>
        <s v="C210"/>
        <s v="C211"/>
        <s v="C212"/>
        <s v="C175"/>
        <s v="C049"/>
        <s v="C235"/>
        <s v="C042"/>
        <s v="C104"/>
        <s v="C177"/>
        <s v="C013"/>
        <s v="C150"/>
        <s v="C065"/>
        <s v="C219"/>
        <s v="C220"/>
        <s v="C221"/>
        <s v="C223"/>
        <s v="C066"/>
        <s v="C038"/>
        <s v="C053"/>
        <s v="C157"/>
        <s v="C083"/>
        <s v="C225"/>
        <s v="C226"/>
        <s v="C227"/>
        <s v="C228"/>
        <s v="C107"/>
        <s v="C229"/>
        <s v="C222"/>
        <s v="C153"/>
        <s v="C003"/>
        <s v="C088"/>
        <s v="C151"/>
        <s v="C029"/>
        <s v="C002"/>
        <s v="C168"/>
        <s v="C046"/>
        <s v="C080"/>
        <s v="C230"/>
        <s v="C048"/>
        <s v="C208"/>
        <s v="C097"/>
        <s v="C078"/>
        <s v="C152"/>
        <s v="C170"/>
        <s v="C171"/>
        <s v="C172"/>
        <s v="C058"/>
        <s v="C033"/>
        <s v="C237"/>
        <s v="C085"/>
        <s v="C136"/>
        <s v="C007"/>
        <s v="C194"/>
        <s v="C195"/>
        <s v="C196"/>
        <s v="C197"/>
        <s v="C034"/>
        <s v="C016"/>
        <s v="C032"/>
        <s v="C025"/>
        <s v="C031"/>
        <s v="C240"/>
        <s v="C063"/>
        <s v="C044"/>
        <s v="C224"/>
        <s v="C109"/>
        <s v="C110"/>
        <s v="C111"/>
        <s v="C112"/>
        <s v="C077"/>
        <s v="C178"/>
        <s v="C043"/>
        <s v="C231"/>
        <s v="C232"/>
        <s v="C233"/>
        <s v="C234"/>
        <s v="C022"/>
        <s v="C203"/>
        <s v="C204"/>
        <s v="C205"/>
        <s v="C206"/>
        <s v="C207"/>
        <s v="C100"/>
        <s v="C135"/>
        <s v="C073"/>
        <s v="C009"/>
        <s v="C008"/>
        <s v="C113"/>
        <s v="C082"/>
        <s v="C130"/>
        <s v="C131"/>
        <s v="C132"/>
        <s v="C133"/>
        <s v="C134"/>
        <s v="C019"/>
        <s v="C091"/>
        <s v="C030"/>
        <s v="C021"/>
        <s v="C052"/>
        <s v="C075"/>
        <s v="C076"/>
        <s v="C141"/>
        <s v="C142"/>
        <s v="C143"/>
        <s v="C144"/>
        <s v="C054"/>
        <s v="C068"/>
        <s v="C059"/>
        <s v="C069"/>
        <s v="C070"/>
        <s v="C071"/>
        <s v="C072"/>
        <s v="C096"/>
        <s v="C024"/>
        <s v="C047"/>
        <s v="C106"/>
        <s v="C154"/>
        <s v="C155"/>
        <s v="C156"/>
        <s v="C067"/>
        <s v="C050"/>
        <s v="C051"/>
        <s v="C092"/>
        <s v="C028"/>
        <s v="C087"/>
        <s v="C114"/>
        <s v="C036"/>
        <s v="C108"/>
        <s v="C128"/>
        <s v="C129"/>
        <s v="C057"/>
        <s v="C105"/>
        <s v="C014"/>
        <s v="C041"/>
        <s v="C193"/>
        <s v="C174"/>
        <s v="C037"/>
        <s v="C001"/>
        <s v="C199"/>
        <s v="C200"/>
        <s v="C201"/>
        <s v="C202"/>
        <s v="C064"/>
        <s v="C167"/>
        <s v="C117"/>
        <s v="C118"/>
        <s v="C119"/>
        <s v="C055"/>
        <s v="C056"/>
        <s v="C018"/>
        <s v="C186"/>
        <s v="C187"/>
        <s v="C188"/>
        <s v="C189"/>
        <s v="C190"/>
        <s v="C191"/>
        <s v="C192"/>
        <s v="C213"/>
        <s v="C214"/>
        <s v="C215"/>
        <s v="C216"/>
        <s v="C101"/>
        <s v="C102"/>
        <s v="C103"/>
        <s v="C123"/>
        <s v="C124"/>
        <s v="C125"/>
        <s v="C126"/>
        <s v="C127"/>
        <s v="C017"/>
        <s v="C146"/>
        <s v="C147"/>
        <s v="C148"/>
        <s v="C198"/>
        <s v="C098"/>
        <s v="C169"/>
        <s v="C062"/>
        <s v="C093"/>
        <s v="C183"/>
        <s v="C173"/>
        <s v="C011"/>
        <s v="C176"/>
        <s v="C182"/>
        <s v="C090"/>
        <s v="C004"/>
        <s v="C217"/>
        <s v="C149"/>
        <s v="C184"/>
        <s v="C185"/>
        <s v="C179"/>
        <s v="C180"/>
        <s v="C181"/>
        <s v="C116"/>
        <s v="C005"/>
        <s v="C012"/>
        <s v="C236"/>
        <s v="C095"/>
        <s v="C239"/>
        <s v="C086"/>
        <s v="C089"/>
        <s v="C099"/>
        <s v="C115"/>
        <s v="C035"/>
        <s v="C094"/>
        <s v="C006"/>
        <s v="C166"/>
        <s v="C120"/>
        <s v="C121"/>
        <s v="C122"/>
        <s v="C084"/>
        <s v="C145"/>
        <s v="C026"/>
        <s v="C238"/>
      </sharedItems>
    </cacheField>
    <cacheField name="Product Name" numFmtId="0">
      <sharedItems count="70">
        <s v="NUTRILITE® Vitamin C Cherry Plus"/>
        <s v="NUTRILITE® Salmon Omega-3 Softgels"/>
        <s v="Attitude Glo Getter Facial Kit"/>
        <s v="NUTRILITE® Glucosamine HCL with Boswellia"/>
        <s v="NUTRILITE® Tulsi"/>
        <s v="NUTRILITE® Madhunashini, Shunti &amp; Twak"/>
        <s v="NUTRILITE® Natural B with Yeast"/>
        <s v="NUTRILITE® All Plant Protein Powder"/>
        <s v="NUTRILITE® Cal Mag D Plus"/>
        <s v="Persona 100% Pure Coconut Oil"/>
        <s v="Glister™ Multi Action Toothpaste"/>
        <s v="Nutrilite B Natural Mixed Fruit (pack of 6)"/>
        <s v="attitude™ Be Bright Day Cream"/>
        <s v="attitude™ Clear Activ Pimple Control Face Wash"/>
        <s v="attitude™ Be Bright Face Wash"/>
        <s v="Amway Zoom Concentrate"/>
        <s v="Glister™ Advanced Family toothbrush"/>
        <s v="Persona Amla Hair Oil"/>
        <s v="SA8™ Liquid Concentrated Laundry Detergent"/>
        <s v="Persona Cream Moisturizing Soap"/>
        <s v="ARTISTRY™ Intensive Skincare Advanced Vitamin C + HA"/>
        <s v="G&amp;H Refresh+ Body Wash - Gel - 250ml"/>
        <s v="G&amp;H Nourish+ Body Lotion- 250ml"/>
        <s v="Persona Talc 350g"/>
        <s v="Essentials by ARTISTRY™ Multi-protect Lotion"/>
        <s v="SATINIQUE™ Hairfall Control Shampoo- Sachet"/>
        <s v="SATINIQUE™ Anti Dandruff Shampoo"/>
        <s v="SATINIQUE™ Revitalizing Hair Mask"/>
        <s v="SATINIQUE™ Hairfall Control Shampoo"/>
        <s v="NUTRILITE® Cherry Iron"/>
        <s v="Persona Beauty Cream Bathing Bar"/>
        <s v="Essentials by ARTISTRY™ Gel Cleanser"/>
        <s v="SATINIQUE™ Scalp Tonic"/>
        <s v="Essentials by ARTISTRY™ Polishing Scrub"/>
        <s v="Persona Glycerin Aloe Vera Bathing Bar"/>
        <s v="NUTRILITE® Daily"/>
        <s v="Persona Classic Toothbrush"/>
        <s v="SATINIQUE™ Anti Dandruff Shampoo- Sachet"/>
        <s v="NUTRILITE® Amalaki, Vibhitaki &amp; Haritaki"/>
        <s v="Persona Germ Protection &amp; Moisturizing Hand Wash"/>
        <s v="NUTRILITE® Ashwagandha"/>
        <s v="attitude™ Kajal Eyeliner Pencil"/>
        <s v="NUTRILITE® Bilberry with Lutein"/>
        <s v="NUTRILITE® Milk Thistle Plus"/>
        <s v="NUTRILITE® Fiber"/>
        <s v="ARTISTRY SIGNATURE SELECT™ Base Serum"/>
        <s v="SATINIQUE™ Glossy Repair Shampoo"/>
        <s v="Celebration Pack Nail Enamel Ravishing Sangria"/>
        <s v="Bodykey Nutritious Delicious Shake Mix – Vanilla Flavour"/>
        <s v="NUTRILITE® Biotin - Cherry Plus"/>
        <s v="attitude™ Insta Nourish Herbals Rich Cream"/>
        <s v="attitude™ Insta Nourish Herbals Gel Cream"/>
        <s v="attitude™ Eyeliner"/>
        <s v="attitude™ Insta Nourish Herbals Creamy Face Wash"/>
        <s v="SATINIQUE™ 2-in-1 Shampoo &amp; Conditioner"/>
        <s v="NUTRILITE® Coenzyme Q10 Citrus Concentrate"/>
        <s v="Persona Hand Sanitizer 500 ml"/>
        <s v="NUTRILITE® Ginseng Cherry Plus"/>
        <s v="NUTRILITE® Vasaka, Mulethi &amp; Surasa"/>
        <s v="Amway™ Home Dish Drops Concentrated Dishwashing Liquid"/>
        <s v="Amway™ Pursue Disinfectant Cleaner"/>
        <s v="Celebration Pack Nail Enamel Glitzy Rose"/>
        <s v="Amway™ Home L.O.C. Concentrated Multi-purpose Cleaner"/>
        <s v="Amway™ Car Wash Concentrated Liquid"/>
        <s v="attitude™ Incredibly Aloe - Aloe Vera Body Butter"/>
        <s v="Artistry Skin Nutrition Renewing Softening Toner"/>
        <s v="ARTISTRY Skin Nutrition Renewing Foaming Cleanser"/>
        <s v="SATINIQUE™ 2-in-1 Shampoo &amp; Conditioner- Sachet"/>
        <s v="SATINIQUE™ Glossy Repair Conditioner"/>
        <s v="ARTISTRY™ Essentials Moisture Intense Masque"/>
      </sharedItems>
    </cacheField>
    <cacheField name="SKU" numFmtId="0">
      <sharedItems count="70">
        <s v="P027"/>
        <s v="P008"/>
        <s v="P069"/>
        <s v="P034"/>
        <s v="P026"/>
        <s v="P035"/>
        <s v="P020"/>
        <s v="P015"/>
        <s v="P012"/>
        <s v="P007"/>
        <s v="P002"/>
        <s v="P021"/>
        <s v="P057"/>
        <s v="P047"/>
        <s v="P031"/>
        <s v="P030"/>
        <s v="P019"/>
        <s v="P013"/>
        <s v="P010"/>
        <s v="P005"/>
        <s v="P046"/>
        <s v="P018"/>
        <s v="P017"/>
        <s v="P006"/>
        <s v="P023"/>
        <s v="P001"/>
        <s v="P054"/>
        <s v="P029"/>
        <s v="P028"/>
        <s v="P024"/>
        <s v="P022"/>
        <s v="P011"/>
        <s v="P063"/>
        <s v="P050"/>
        <s v="P014"/>
        <s v="P009"/>
        <s v="P016"/>
        <s v="P004"/>
        <s v="P051"/>
        <s v="P038"/>
        <s v="P033"/>
        <s v="P049"/>
        <s v="P067"/>
        <s v="P053"/>
        <s v="P037"/>
        <s v="P065"/>
        <s v="P039"/>
        <s v="P066"/>
        <s v="P043"/>
        <s v="P036"/>
        <s v="P059"/>
        <s v="P058"/>
        <s v="P048"/>
        <s v="P032"/>
        <s v="P025"/>
        <s v="P070"/>
        <s v="P061"/>
        <s v="P052"/>
        <s v="P044"/>
        <s v="P040"/>
        <s v="P064"/>
        <s v="P060"/>
        <s v="P045"/>
        <s v="P055"/>
        <s v="P042"/>
        <s v="P056"/>
        <s v="P041"/>
        <s v="P003"/>
        <s v="P062"/>
        <s v="P068"/>
      </sharedItems>
    </cacheField>
    <cacheField name="Quantity" numFmtId="0">
      <sharedItems containsSemiMixedTypes="0" containsString="0" containsNumber="1" containsInteger="1" minValue="1" maxValue="30"/>
    </cacheField>
    <cacheField name="MRP" numFmtId="0">
      <sharedItems containsSemiMixedTypes="0" containsString="0" containsNumber="1" containsInteger="1" minValue="7" maxValue="5829"/>
    </cacheField>
    <cacheField name="Total Amount" numFmtId="0">
      <sharedItems containsSemiMixedTypes="0" containsString="0" containsNumber="1" containsInteger="1" minValue="14" maxValue="14784"/>
    </cacheField>
    <cacheField name="Weekly" numFmtId="0">
      <sharedItems containsSemiMixedTypes="0" containsString="0" containsNumber="1" containsInteger="1" minValue="3" maxValue="53" count="41">
        <n v="11"/>
        <n v="20"/>
        <n v="25"/>
        <n v="42"/>
        <n v="48"/>
        <n v="52"/>
        <n v="53"/>
        <n v="3"/>
        <n v="5"/>
        <n v="6"/>
        <n v="8"/>
        <n v="9"/>
        <n v="10"/>
        <n v="13"/>
        <n v="14"/>
        <n v="16"/>
        <n v="18"/>
        <n v="21"/>
        <n v="23"/>
        <n v="24"/>
        <n v="27"/>
        <n v="28"/>
        <n v="29"/>
        <n v="30"/>
        <n v="32"/>
        <n v="33"/>
        <n v="36"/>
        <n v="38"/>
        <n v="40"/>
        <n v="41"/>
        <n v="43"/>
        <n v="45"/>
        <n v="47"/>
        <n v="50"/>
        <n v="51"/>
        <n v="4"/>
        <n v="12"/>
        <n v="15"/>
        <n v="19"/>
        <n v="39"/>
        <n v="46"/>
      </sharedItems>
    </cacheField>
    <cacheField name="Monthly " numFmtId="0">
      <sharedItems containsSemiMixedTypes="0" containsString="0" containsNumber="1" containsInteger="1" minValue="1" maxValue="12" count="12">
        <n v="3"/>
        <n v="5"/>
        <n v="6"/>
        <n v="10"/>
        <n v="11"/>
        <n v="12"/>
        <n v="1"/>
        <n v="2"/>
        <n v="4"/>
        <n v="7"/>
        <n v="8"/>
        <n v="9"/>
      </sharedItems>
    </cacheField>
    <cacheField name="Day" numFmtId="0">
      <sharedItems/>
    </cacheField>
    <cacheField name="Payment Type" numFmtId="0">
      <sharedItems containsBlank="1" count="5">
        <s v="cash"/>
        <s v="phonepe"/>
        <s v="paytm"/>
        <s v="gp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vind Soni" refreshedDate="45269.575760185187" createdVersion="8" refreshedVersion="8" minRefreshableVersion="3" recordCount="492" xr:uid="{7BB60370-BF72-45F1-9CD2-278541B4E621}">
  <cacheSource type="worksheet">
    <worksheetSource name="Table1[[Customer ID]:[Payment Type]]"/>
  </cacheSource>
  <cacheFields count="10">
    <cacheField name="Customer ID" numFmtId="0">
      <sharedItems count="240">
        <s v="C023"/>
        <s v="C027"/>
        <s v="C010"/>
        <s v="C158"/>
        <s v="C137"/>
        <s v="C138"/>
        <s v="C139"/>
        <s v="C140"/>
        <s v="C045"/>
        <s v="C159"/>
        <s v="C160"/>
        <s v="C161"/>
        <s v="C162"/>
        <s v="C040"/>
        <s v="C015"/>
        <s v="C163"/>
        <s v="C164"/>
        <s v="C165"/>
        <s v="C074"/>
        <s v="C081"/>
        <s v="C079"/>
        <s v="C039"/>
        <s v="C060"/>
        <s v="C061"/>
        <s v="C218"/>
        <s v="C020"/>
        <s v="C209"/>
        <s v="C210"/>
        <s v="C211"/>
        <s v="C212"/>
        <s v="C175"/>
        <s v="C049"/>
        <s v="C235"/>
        <s v="C042"/>
        <s v="C104"/>
        <s v="C177"/>
        <s v="C013"/>
        <s v="C150"/>
        <s v="C065"/>
        <s v="C219"/>
        <s v="C220"/>
        <s v="C221"/>
        <s v="C223"/>
        <s v="C066"/>
        <s v="C038"/>
        <s v="C053"/>
        <s v="C157"/>
        <s v="C083"/>
        <s v="C225"/>
        <s v="C226"/>
        <s v="C227"/>
        <s v="C228"/>
        <s v="C107"/>
        <s v="C229"/>
        <s v="C222"/>
        <s v="C153"/>
        <s v="C003"/>
        <s v="C088"/>
        <s v="C151"/>
        <s v="C029"/>
        <s v="C002"/>
        <s v="C168"/>
        <s v="C046"/>
        <s v="C080"/>
        <s v="C230"/>
        <s v="C048"/>
        <s v="C208"/>
        <s v="C097"/>
        <s v="C078"/>
        <s v="C152"/>
        <s v="C170"/>
        <s v="C171"/>
        <s v="C172"/>
        <s v="C058"/>
        <s v="C033"/>
        <s v="C237"/>
        <s v="C085"/>
        <s v="C136"/>
        <s v="C007"/>
        <s v="C194"/>
        <s v="C195"/>
        <s v="C196"/>
        <s v="C197"/>
        <s v="C034"/>
        <s v="C016"/>
        <s v="C032"/>
        <s v="C025"/>
        <s v="C031"/>
        <s v="C240"/>
        <s v="C063"/>
        <s v="C044"/>
        <s v="C224"/>
        <s v="C109"/>
        <s v="C110"/>
        <s v="C111"/>
        <s v="C112"/>
        <s v="C077"/>
        <s v="C178"/>
        <s v="C043"/>
        <s v="C231"/>
        <s v="C232"/>
        <s v="C233"/>
        <s v="C234"/>
        <s v="C022"/>
        <s v="C203"/>
        <s v="C204"/>
        <s v="C205"/>
        <s v="C206"/>
        <s v="C207"/>
        <s v="C100"/>
        <s v="C135"/>
        <s v="C073"/>
        <s v="C009"/>
        <s v="C008"/>
        <s v="C113"/>
        <s v="C082"/>
        <s v="C130"/>
        <s v="C131"/>
        <s v="C132"/>
        <s v="C133"/>
        <s v="C134"/>
        <s v="C019"/>
        <s v="C091"/>
        <s v="C030"/>
        <s v="C021"/>
        <s v="C052"/>
        <s v="C075"/>
        <s v="C076"/>
        <s v="C141"/>
        <s v="C142"/>
        <s v="C143"/>
        <s v="C144"/>
        <s v="C054"/>
        <s v="C068"/>
        <s v="C059"/>
        <s v="C069"/>
        <s v="C070"/>
        <s v="C071"/>
        <s v="C072"/>
        <s v="C096"/>
        <s v="C024"/>
        <s v="C047"/>
        <s v="C106"/>
        <s v="C154"/>
        <s v="C155"/>
        <s v="C156"/>
        <s v="C067"/>
        <s v="C050"/>
        <s v="C051"/>
        <s v="C092"/>
        <s v="C028"/>
        <s v="C087"/>
        <s v="C114"/>
        <s v="C036"/>
        <s v="C108"/>
        <s v="C128"/>
        <s v="C129"/>
        <s v="C057"/>
        <s v="C105"/>
        <s v="C014"/>
        <s v="C041"/>
        <s v="C193"/>
        <s v="C174"/>
        <s v="C037"/>
        <s v="C001"/>
        <s v="C199"/>
        <s v="C200"/>
        <s v="C201"/>
        <s v="C202"/>
        <s v="C064"/>
        <s v="C167"/>
        <s v="C117"/>
        <s v="C118"/>
        <s v="C119"/>
        <s v="C055"/>
        <s v="C056"/>
        <s v="C018"/>
        <s v="C186"/>
        <s v="C187"/>
        <s v="C188"/>
        <s v="C189"/>
        <s v="C190"/>
        <s v="C191"/>
        <s v="C192"/>
        <s v="C213"/>
        <s v="C214"/>
        <s v="C215"/>
        <s v="C216"/>
        <s v="C101"/>
        <s v="C102"/>
        <s v="C103"/>
        <s v="C123"/>
        <s v="C124"/>
        <s v="C125"/>
        <s v="C126"/>
        <s v="C127"/>
        <s v="C017"/>
        <s v="C146"/>
        <s v="C147"/>
        <s v="C148"/>
        <s v="C198"/>
        <s v="C098"/>
        <s v="C169"/>
        <s v="C062"/>
        <s v="C093"/>
        <s v="C183"/>
        <s v="C173"/>
        <s v="C011"/>
        <s v="C176"/>
        <s v="C182"/>
        <s v="C090"/>
        <s v="C004"/>
        <s v="C217"/>
        <s v="C149"/>
        <s v="C184"/>
        <s v="C185"/>
        <s v="C179"/>
        <s v="C180"/>
        <s v="C181"/>
        <s v="C116"/>
        <s v="C005"/>
        <s v="C012"/>
        <s v="C236"/>
        <s v="C095"/>
        <s v="C239"/>
        <s v="C086"/>
        <s v="C089"/>
        <s v="C099"/>
        <s v="C115"/>
        <s v="C035"/>
        <s v="C094"/>
        <s v="C006"/>
        <s v="C166"/>
        <s v="C120"/>
        <s v="C121"/>
        <s v="C122"/>
        <s v="C084"/>
        <s v="C145"/>
        <s v="C026"/>
        <s v="C238"/>
      </sharedItems>
    </cacheField>
    <cacheField name="Product Name" numFmtId="0">
      <sharedItems/>
    </cacheField>
    <cacheField name="SKU" numFmtId="0">
      <sharedItems count="70">
        <s v="P027"/>
        <s v="P008"/>
        <s v="P069"/>
        <s v="P034"/>
        <s v="P026"/>
        <s v="P035"/>
        <s v="P020"/>
        <s v="P015"/>
        <s v="P012"/>
        <s v="P007"/>
        <s v="P002"/>
        <s v="P021"/>
        <s v="P057"/>
        <s v="P047"/>
        <s v="P031"/>
        <s v="P030"/>
        <s v="P019"/>
        <s v="P013"/>
        <s v="P010"/>
        <s v="P005"/>
        <s v="P046"/>
        <s v="P018"/>
        <s v="P017"/>
        <s v="P006"/>
        <s v="P023"/>
        <s v="P001"/>
        <s v="P054"/>
        <s v="P029"/>
        <s v="P028"/>
        <s v="P024"/>
        <s v="P022"/>
        <s v="P011"/>
        <s v="P063"/>
        <s v="P050"/>
        <s v="P014"/>
        <s v="P009"/>
        <s v="P016"/>
        <s v="P004"/>
        <s v="P051"/>
        <s v="P038"/>
        <s v="P033"/>
        <s v="P049"/>
        <s v="P067"/>
        <s v="P053"/>
        <s v="P037"/>
        <s v="P065"/>
        <s v="P039"/>
        <s v="P066"/>
        <s v="P043"/>
        <s v="P036"/>
        <s v="P059"/>
        <s v="P058"/>
        <s v="P048"/>
        <s v="P032"/>
        <s v="P025"/>
        <s v="P070"/>
        <s v="P061"/>
        <s v="P052"/>
        <s v="P044"/>
        <s v="P040"/>
        <s v="P064"/>
        <s v="P060"/>
        <s v="P045"/>
        <s v="P055"/>
        <s v="P042"/>
        <s v="P056"/>
        <s v="P041"/>
        <s v="P003"/>
        <s v="P062"/>
        <s v="P068"/>
      </sharedItems>
    </cacheField>
    <cacheField name="Quantity" numFmtId="0">
      <sharedItems containsSemiMixedTypes="0" containsString="0" containsNumber="1" containsInteger="1" minValue="1" maxValue="30"/>
    </cacheField>
    <cacheField name="MRP" numFmtId="0">
      <sharedItems containsSemiMixedTypes="0" containsString="0" containsNumber="1" containsInteger="1" minValue="7" maxValue="5829"/>
    </cacheField>
    <cacheField name="Total Amount" numFmtId="0">
      <sharedItems containsSemiMixedTypes="0" containsString="0" containsNumber="1" containsInteger="1" minValue="14" maxValue="14784"/>
    </cacheField>
    <cacheField name="Weekly" numFmtId="0">
      <sharedItems containsSemiMixedTypes="0" containsString="0" containsNumber="1" containsInteger="1" minValue="3" maxValue="53"/>
    </cacheField>
    <cacheField name="Monthly " numFmtId="0">
      <sharedItems count="12">
        <s v="March"/>
        <s v="May"/>
        <s v="June"/>
        <s v="October"/>
        <s v="November"/>
        <s v="December"/>
        <s v="January"/>
        <s v="February"/>
        <s v="April"/>
        <s v="July"/>
        <s v="August"/>
        <s v="September"/>
      </sharedItems>
    </cacheField>
    <cacheField name="Day" numFmtId="0">
      <sharedItems/>
    </cacheField>
    <cacheField name="Payment 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vind Soni" refreshedDate="45270.671321643516" createdVersion="8" refreshedVersion="8" minRefreshableVersion="3" recordCount="840" xr:uid="{01F37410-E01A-4F07-94AD-821019E9BE60}">
  <cacheSource type="worksheet">
    <worksheetSource name="Table2"/>
  </cacheSource>
  <cacheFields count="6">
    <cacheField name="SKU" numFmtId="0">
      <sharedItems count="70">
        <s v="P001"/>
        <s v="P002"/>
        <s v="P003"/>
        <s v="P004"/>
        <s v="P005"/>
        <s v="P006"/>
        <s v="P007"/>
        <s v="P008"/>
        <s v="P009"/>
        <s v="P010"/>
        <s v="P011"/>
        <s v="P012"/>
        <s v="P013"/>
        <s v="P014"/>
        <s v="P015"/>
        <s v="P016"/>
        <s v="P017"/>
        <s v="P018"/>
        <s v="P019"/>
        <s v="P020"/>
        <s v="P021"/>
        <s v="P022"/>
        <s v="P023"/>
        <s v="P024"/>
        <s v="P025"/>
        <s v="P026"/>
        <s v="P027"/>
        <s v="P028"/>
        <s v="P029"/>
        <s v="P030"/>
        <s v="P031"/>
        <s v="P032"/>
        <s v="P033"/>
        <s v="P034"/>
        <s v="P035"/>
        <s v="P036"/>
        <s v="P037"/>
        <s v="P038"/>
        <s v="P039"/>
        <s v="P040"/>
        <s v="P041"/>
        <s v="P042"/>
        <s v="P043"/>
        <s v="P044"/>
        <s v="P045"/>
        <s v="P046"/>
        <s v="P047"/>
        <s v="P048"/>
        <s v="P049"/>
        <s v="P050"/>
        <s v="P051"/>
        <s v="P052"/>
        <s v="P053"/>
        <s v="P054"/>
        <s v="P055"/>
        <s v="P056"/>
        <s v="P057"/>
        <s v="P058"/>
        <s v="P059"/>
        <s v="P060"/>
        <s v="P061"/>
        <s v="P062"/>
        <s v="P063"/>
        <s v="P064"/>
        <s v="P065"/>
        <s v="P066"/>
        <s v="P067"/>
        <s v="P068"/>
        <s v="P069"/>
        <s v="P070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Opening Stocks" numFmtId="0">
      <sharedItems containsSemiMixedTypes="0" containsString="0" containsNumber="1" containsInteger="1" minValue="2" maxValue="30"/>
    </cacheField>
    <cacheField name="Sales" numFmtId="0">
      <sharedItems containsSemiMixedTypes="0" containsString="0" containsNumber="1" containsInteger="1" minValue="0" maxValue="120"/>
    </cacheField>
    <cacheField name="Inward Stock" numFmtId="0">
      <sharedItems containsSemiMixedTypes="0" containsString="0" containsNumber="1" containsInteger="1" minValue="0" maxValue="100"/>
    </cacheField>
    <cacheField name="Closing Stock" numFmtId="0">
      <sharedItems containsSemiMixedTypes="0" containsString="0" containsNumber="1" containsInteger="1" minValue="2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2">
  <r>
    <d v="2022-03-11T00:00:00"/>
    <n v="865803391"/>
    <x v="0"/>
    <x v="0"/>
    <x v="0"/>
    <n v="2"/>
    <n v="1254"/>
    <n v="2508"/>
    <x v="0"/>
    <x v="0"/>
    <s v="Friday"/>
    <x v="0"/>
  </r>
  <r>
    <d v="2022-03-11T00:00:00"/>
    <n v="865803391"/>
    <x v="0"/>
    <x v="1"/>
    <x v="1"/>
    <n v="5"/>
    <n v="1606"/>
    <n v="8030"/>
    <x v="0"/>
    <x v="0"/>
    <s v="Friday"/>
    <x v="0"/>
  </r>
  <r>
    <d v="2022-05-12T00:00:00"/>
    <n v="877085422"/>
    <x v="1"/>
    <x v="2"/>
    <x v="2"/>
    <n v="1"/>
    <n v="2099"/>
    <n v="2099"/>
    <x v="1"/>
    <x v="1"/>
    <s v="Thursday"/>
    <x v="1"/>
  </r>
  <r>
    <d v="2022-05-12T00:00:00"/>
    <n v="877085422"/>
    <x v="1"/>
    <x v="3"/>
    <x v="3"/>
    <n v="2"/>
    <n v="3418"/>
    <n v="6836"/>
    <x v="1"/>
    <x v="1"/>
    <s v="Thursday"/>
    <x v="0"/>
  </r>
  <r>
    <d v="2022-05-12T00:00:00"/>
    <n v="877085422"/>
    <x v="1"/>
    <x v="4"/>
    <x v="4"/>
    <n v="1"/>
    <n v="697"/>
    <n v="697"/>
    <x v="1"/>
    <x v="1"/>
    <s v="Thursday"/>
    <x v="0"/>
  </r>
  <r>
    <d v="2022-06-12T00:00:00"/>
    <n v="877127991"/>
    <x v="2"/>
    <x v="5"/>
    <x v="5"/>
    <n v="1"/>
    <n v="964"/>
    <n v="964"/>
    <x v="2"/>
    <x v="2"/>
    <s v="Sunday"/>
    <x v="2"/>
  </r>
  <r>
    <d v="2022-06-12T00:00:00"/>
    <n v="877127991"/>
    <x v="2"/>
    <x v="4"/>
    <x v="4"/>
    <n v="6"/>
    <n v="697"/>
    <n v="4182"/>
    <x v="2"/>
    <x v="2"/>
    <s v="Sunday"/>
    <x v="0"/>
  </r>
  <r>
    <d v="2022-06-12T00:00:00"/>
    <n v="877127991"/>
    <x v="2"/>
    <x v="6"/>
    <x v="6"/>
    <n v="2"/>
    <n v="980"/>
    <n v="1960"/>
    <x v="2"/>
    <x v="2"/>
    <s v="Sunday"/>
    <x v="0"/>
  </r>
  <r>
    <d v="2022-06-12T00:00:00"/>
    <n v="877127991"/>
    <x v="2"/>
    <x v="7"/>
    <x v="7"/>
    <n v="1"/>
    <n v="4306"/>
    <n v="4306"/>
    <x v="2"/>
    <x v="2"/>
    <s v="Sunday"/>
    <x v="0"/>
  </r>
  <r>
    <d v="2022-06-12T00:00:00"/>
    <n v="877127991"/>
    <x v="2"/>
    <x v="8"/>
    <x v="8"/>
    <n v="2"/>
    <n v="857"/>
    <n v="1714"/>
    <x v="2"/>
    <x v="2"/>
    <s v="Sunday"/>
    <x v="3"/>
  </r>
  <r>
    <d v="2022-06-12T00:00:00"/>
    <n v="877376063"/>
    <x v="3"/>
    <x v="9"/>
    <x v="9"/>
    <n v="1"/>
    <n v="235"/>
    <n v="235"/>
    <x v="2"/>
    <x v="2"/>
    <s v="Sunday"/>
    <x v="1"/>
  </r>
  <r>
    <d v="2022-06-12T00:00:00"/>
    <n v="877376061"/>
    <x v="4"/>
    <x v="10"/>
    <x v="10"/>
    <n v="1"/>
    <n v="291"/>
    <n v="291"/>
    <x v="2"/>
    <x v="2"/>
    <s v="Sunday"/>
    <x v="0"/>
  </r>
  <r>
    <d v="2022-06-12T00:00:00"/>
    <n v="877376062"/>
    <x v="5"/>
    <x v="10"/>
    <x v="10"/>
    <n v="1"/>
    <n v="291"/>
    <n v="291"/>
    <x v="2"/>
    <x v="2"/>
    <s v="Sunday"/>
    <x v="0"/>
  </r>
  <r>
    <d v="2022-06-12T00:00:00"/>
    <n v="877376064"/>
    <x v="6"/>
    <x v="10"/>
    <x v="10"/>
    <n v="1"/>
    <n v="291"/>
    <n v="291"/>
    <x v="2"/>
    <x v="2"/>
    <s v="Sunday"/>
    <x v="0"/>
  </r>
  <r>
    <d v="2022-06-12T00:00:00"/>
    <n v="877376065"/>
    <x v="7"/>
    <x v="10"/>
    <x v="10"/>
    <n v="1"/>
    <n v="291"/>
    <n v="291"/>
    <x v="2"/>
    <x v="2"/>
    <s v="Sunday"/>
    <x v="1"/>
  </r>
  <r>
    <d v="2022-10-12T00:00:00"/>
    <n v="878663029"/>
    <x v="8"/>
    <x v="11"/>
    <x v="11"/>
    <n v="6"/>
    <n v="1014"/>
    <n v="6084"/>
    <x v="3"/>
    <x v="3"/>
    <s v="Wednesday"/>
    <x v="0"/>
  </r>
  <r>
    <d v="2022-10-12T00:00:00"/>
    <n v="878663029"/>
    <x v="8"/>
    <x v="7"/>
    <x v="7"/>
    <n v="1"/>
    <n v="4306"/>
    <n v="4306"/>
    <x v="3"/>
    <x v="3"/>
    <s v="Wednesday"/>
    <x v="0"/>
  </r>
  <r>
    <d v="2022-11-22T00:00:00"/>
    <n v="871804200"/>
    <x v="9"/>
    <x v="9"/>
    <x v="9"/>
    <n v="1"/>
    <n v="235"/>
    <n v="235"/>
    <x v="4"/>
    <x v="4"/>
    <s v="Tuesday"/>
    <x v="0"/>
  </r>
  <r>
    <d v="2022-11-22T00:00:00"/>
    <n v="871804201"/>
    <x v="10"/>
    <x v="9"/>
    <x v="9"/>
    <n v="1"/>
    <n v="235"/>
    <n v="235"/>
    <x v="4"/>
    <x v="4"/>
    <s v="Tuesday"/>
    <x v="0"/>
  </r>
  <r>
    <d v="2022-11-22T00:00:00"/>
    <n v="871804202"/>
    <x v="11"/>
    <x v="9"/>
    <x v="9"/>
    <n v="1"/>
    <n v="235"/>
    <n v="235"/>
    <x v="4"/>
    <x v="4"/>
    <s v="Tuesday"/>
    <x v="0"/>
  </r>
  <r>
    <d v="2022-11-22T00:00:00"/>
    <n v="871804203"/>
    <x v="12"/>
    <x v="9"/>
    <x v="9"/>
    <n v="1"/>
    <n v="235"/>
    <n v="235"/>
    <x v="4"/>
    <x v="4"/>
    <s v="Tuesday"/>
    <x v="1"/>
  </r>
  <r>
    <d v="2022-12-18T00:00:00"/>
    <n v="881434583"/>
    <x v="13"/>
    <x v="12"/>
    <x v="12"/>
    <n v="2"/>
    <n v="549"/>
    <n v="1098"/>
    <x v="5"/>
    <x v="5"/>
    <s v="Sunday"/>
    <x v="0"/>
  </r>
  <r>
    <d v="2022-12-18T00:00:00"/>
    <n v="881434583"/>
    <x v="13"/>
    <x v="13"/>
    <x v="13"/>
    <n v="2"/>
    <n v="349"/>
    <n v="698"/>
    <x v="5"/>
    <x v="5"/>
    <s v="Sunday"/>
    <x v="0"/>
  </r>
  <r>
    <d v="2022-12-18T00:00:00"/>
    <n v="881434583"/>
    <x v="13"/>
    <x v="13"/>
    <x v="13"/>
    <n v="1"/>
    <n v="349"/>
    <n v="349"/>
    <x v="5"/>
    <x v="5"/>
    <s v="Sunday"/>
    <x v="1"/>
  </r>
  <r>
    <d v="2022-12-18T00:00:00"/>
    <n v="881434583"/>
    <x v="13"/>
    <x v="14"/>
    <x v="14"/>
    <n v="2"/>
    <n v="349"/>
    <n v="698"/>
    <x v="5"/>
    <x v="5"/>
    <s v="Sunday"/>
    <x v="0"/>
  </r>
  <r>
    <d v="2022-12-18T00:00:00"/>
    <n v="881434583"/>
    <x v="13"/>
    <x v="15"/>
    <x v="15"/>
    <n v="2"/>
    <n v="312"/>
    <n v="624"/>
    <x v="5"/>
    <x v="5"/>
    <s v="Sunday"/>
    <x v="0"/>
  </r>
  <r>
    <d v="2022-12-18T00:00:00"/>
    <n v="881434583"/>
    <x v="13"/>
    <x v="16"/>
    <x v="16"/>
    <n v="1"/>
    <n v="300"/>
    <n v="300"/>
    <x v="5"/>
    <x v="5"/>
    <s v="Sunday"/>
    <x v="0"/>
  </r>
  <r>
    <d v="2022-12-18T00:00:00"/>
    <n v="881434583"/>
    <x v="13"/>
    <x v="17"/>
    <x v="17"/>
    <n v="2"/>
    <n v="110"/>
    <n v="220"/>
    <x v="5"/>
    <x v="5"/>
    <s v="Sunday"/>
    <x v="0"/>
  </r>
  <r>
    <d v="2022-12-18T00:00:00"/>
    <n v="881434583"/>
    <x v="13"/>
    <x v="18"/>
    <x v="18"/>
    <n v="1"/>
    <n v="980"/>
    <n v="980"/>
    <x v="5"/>
    <x v="5"/>
    <s v="Sunday"/>
    <x v="1"/>
  </r>
  <r>
    <d v="2022-12-18T00:00:00"/>
    <n v="881434583"/>
    <x v="13"/>
    <x v="19"/>
    <x v="19"/>
    <n v="4"/>
    <n v="172"/>
    <n v="688"/>
    <x v="5"/>
    <x v="5"/>
    <s v="Sunday"/>
    <x v="0"/>
  </r>
  <r>
    <d v="2022-12-22T00:00:00"/>
    <n v="882569588"/>
    <x v="14"/>
    <x v="20"/>
    <x v="20"/>
    <n v="2"/>
    <n v="5829"/>
    <n v="11658"/>
    <x v="5"/>
    <x v="5"/>
    <s v="Thursday"/>
    <x v="0"/>
  </r>
  <r>
    <d v="2022-12-22T00:00:00"/>
    <n v="882569588"/>
    <x v="14"/>
    <x v="14"/>
    <x v="14"/>
    <n v="2"/>
    <n v="349"/>
    <n v="698"/>
    <x v="5"/>
    <x v="5"/>
    <s v="Thursday"/>
    <x v="0"/>
  </r>
  <r>
    <d v="2022-12-22T00:00:00"/>
    <n v="882569588"/>
    <x v="14"/>
    <x v="21"/>
    <x v="21"/>
    <n v="1"/>
    <n v="488"/>
    <n v="488"/>
    <x v="5"/>
    <x v="5"/>
    <s v="Thursday"/>
    <x v="0"/>
  </r>
  <r>
    <d v="2022-12-22T00:00:00"/>
    <n v="882569588"/>
    <x v="14"/>
    <x v="21"/>
    <x v="21"/>
    <n v="2"/>
    <n v="488"/>
    <n v="976"/>
    <x v="5"/>
    <x v="5"/>
    <s v="Thursday"/>
    <x v="0"/>
  </r>
  <r>
    <d v="2022-12-22T00:00:00"/>
    <n v="882569588"/>
    <x v="14"/>
    <x v="22"/>
    <x v="22"/>
    <n v="1"/>
    <n v="488"/>
    <n v="488"/>
    <x v="5"/>
    <x v="5"/>
    <s v="Thursday"/>
    <x v="0"/>
  </r>
  <r>
    <d v="2022-12-22T00:00:00"/>
    <n v="882569588"/>
    <x v="14"/>
    <x v="22"/>
    <x v="22"/>
    <n v="2"/>
    <n v="488"/>
    <n v="976"/>
    <x v="5"/>
    <x v="5"/>
    <s v="Thursday"/>
    <x v="0"/>
  </r>
  <r>
    <d v="2022-12-22T00:00:00"/>
    <n v="882569588"/>
    <x v="14"/>
    <x v="8"/>
    <x v="8"/>
    <n v="1"/>
    <n v="857"/>
    <n v="857"/>
    <x v="5"/>
    <x v="5"/>
    <s v="Thursday"/>
    <x v="0"/>
  </r>
  <r>
    <d v="2022-12-22T00:00:00"/>
    <n v="882569588"/>
    <x v="14"/>
    <x v="23"/>
    <x v="23"/>
    <n v="1"/>
    <n v="269"/>
    <n v="269"/>
    <x v="5"/>
    <x v="5"/>
    <s v="Thursday"/>
    <x v="0"/>
  </r>
  <r>
    <d v="2022-12-22T00:00:00"/>
    <n v="882569685"/>
    <x v="15"/>
    <x v="23"/>
    <x v="23"/>
    <n v="1"/>
    <n v="269"/>
    <n v="269"/>
    <x v="5"/>
    <x v="5"/>
    <s v="Thursday"/>
    <x v="0"/>
  </r>
  <r>
    <d v="2022-12-22T00:00:00"/>
    <n v="882569686"/>
    <x v="16"/>
    <x v="23"/>
    <x v="23"/>
    <n v="1"/>
    <n v="269"/>
    <n v="269"/>
    <x v="5"/>
    <x v="5"/>
    <s v="Thursday"/>
    <x v="1"/>
  </r>
  <r>
    <d v="2022-12-22T00:00:00"/>
    <n v="882569687"/>
    <x v="17"/>
    <x v="23"/>
    <x v="23"/>
    <n v="1"/>
    <n v="269"/>
    <n v="269"/>
    <x v="5"/>
    <x v="5"/>
    <s v="Thursday"/>
    <x v="0"/>
  </r>
  <r>
    <d v="2022-12-26T00:00:00"/>
    <n v="889952133"/>
    <x v="18"/>
    <x v="24"/>
    <x v="24"/>
    <n v="1"/>
    <n v="1555"/>
    <n v="1555"/>
    <x v="6"/>
    <x v="5"/>
    <s v="Monday"/>
    <x v="0"/>
  </r>
  <r>
    <d v="2022-12-26T00:00:00"/>
    <n v="883955324"/>
    <x v="19"/>
    <x v="24"/>
    <x v="24"/>
    <n v="1"/>
    <n v="1555"/>
    <n v="1555"/>
    <x v="6"/>
    <x v="5"/>
    <s v="Monday"/>
    <x v="0"/>
  </r>
  <r>
    <d v="2022-12-26T00:00:00"/>
    <n v="883963137"/>
    <x v="20"/>
    <x v="16"/>
    <x v="16"/>
    <n v="2"/>
    <n v="300"/>
    <n v="600"/>
    <x v="6"/>
    <x v="5"/>
    <s v="Monday"/>
    <x v="0"/>
  </r>
  <r>
    <d v="2022-12-26T00:00:00"/>
    <n v="883963137"/>
    <x v="20"/>
    <x v="9"/>
    <x v="9"/>
    <n v="2"/>
    <n v="235"/>
    <n v="470"/>
    <x v="6"/>
    <x v="5"/>
    <s v="Monday"/>
    <x v="0"/>
  </r>
  <r>
    <d v="2022-12-26T00:00:00"/>
    <n v="883963137"/>
    <x v="20"/>
    <x v="23"/>
    <x v="23"/>
    <n v="2"/>
    <n v="269"/>
    <n v="538"/>
    <x v="6"/>
    <x v="5"/>
    <s v="Monday"/>
    <x v="0"/>
  </r>
  <r>
    <d v="2022-12-26T00:00:00"/>
    <n v="889952133"/>
    <x v="18"/>
    <x v="25"/>
    <x v="25"/>
    <n v="30"/>
    <n v="7"/>
    <n v="210"/>
    <x v="6"/>
    <x v="5"/>
    <s v="Monday"/>
    <x v="0"/>
  </r>
  <r>
    <d v="2022-01-15T00:00:00"/>
    <n v="893158031"/>
    <x v="21"/>
    <x v="26"/>
    <x v="26"/>
    <n v="3"/>
    <n v="497"/>
    <n v="1491"/>
    <x v="7"/>
    <x v="6"/>
    <s v="Saturday"/>
    <x v="0"/>
  </r>
  <r>
    <d v="2022-01-15T00:00:00"/>
    <n v="893158029"/>
    <x v="22"/>
    <x v="27"/>
    <x v="27"/>
    <n v="1"/>
    <n v="450"/>
    <n v="450"/>
    <x v="7"/>
    <x v="6"/>
    <s v="Saturday"/>
    <x v="0"/>
  </r>
  <r>
    <d v="2022-01-15T00:00:00"/>
    <n v="893158029"/>
    <x v="22"/>
    <x v="28"/>
    <x v="28"/>
    <n v="3"/>
    <n v="510"/>
    <n v="1530"/>
    <x v="7"/>
    <x v="6"/>
    <s v="Saturday"/>
    <x v="0"/>
  </r>
  <r>
    <d v="2022-01-15T00:00:00"/>
    <n v="893158030"/>
    <x v="23"/>
    <x v="29"/>
    <x v="29"/>
    <n v="2"/>
    <n v="1212"/>
    <n v="2424"/>
    <x v="7"/>
    <x v="6"/>
    <s v="Saturday"/>
    <x v="0"/>
  </r>
  <r>
    <d v="2022-01-15T00:00:00"/>
    <n v="893158031"/>
    <x v="21"/>
    <x v="30"/>
    <x v="30"/>
    <n v="5"/>
    <n v="171"/>
    <n v="855"/>
    <x v="7"/>
    <x v="6"/>
    <s v="Saturday"/>
    <x v="0"/>
  </r>
  <r>
    <d v="2022-01-15T00:00:00"/>
    <n v="893158028"/>
    <x v="24"/>
    <x v="17"/>
    <x v="17"/>
    <n v="1"/>
    <n v="110"/>
    <n v="110"/>
    <x v="7"/>
    <x v="6"/>
    <s v="Saturday"/>
    <x v="1"/>
  </r>
  <r>
    <d v="2022-01-15T00:00:00"/>
    <n v="893158031"/>
    <x v="21"/>
    <x v="8"/>
    <x v="8"/>
    <n v="1"/>
    <n v="857"/>
    <n v="857"/>
    <x v="7"/>
    <x v="6"/>
    <s v="Saturday"/>
    <x v="0"/>
  </r>
  <r>
    <d v="2022-01-15T00:00:00"/>
    <n v="893158031"/>
    <x v="21"/>
    <x v="31"/>
    <x v="31"/>
    <n v="2"/>
    <n v="1390"/>
    <n v="2780"/>
    <x v="7"/>
    <x v="6"/>
    <s v="Saturday"/>
    <x v="0"/>
  </r>
  <r>
    <d v="2022-01-15T00:00:00"/>
    <n v="893158031"/>
    <x v="21"/>
    <x v="19"/>
    <x v="19"/>
    <n v="4"/>
    <n v="172"/>
    <n v="688"/>
    <x v="7"/>
    <x v="6"/>
    <s v="Saturday"/>
    <x v="0"/>
  </r>
  <r>
    <d v="2022-01-15T00:00:00"/>
    <n v="893158031"/>
    <x v="21"/>
    <x v="10"/>
    <x v="10"/>
    <n v="1"/>
    <n v="291"/>
    <n v="291"/>
    <x v="7"/>
    <x v="6"/>
    <s v="Saturday"/>
    <x v="0"/>
  </r>
  <r>
    <d v="2022-01-15T00:00:00"/>
    <n v="893158029"/>
    <x v="22"/>
    <x v="10"/>
    <x v="10"/>
    <n v="5"/>
    <n v="291"/>
    <n v="1455"/>
    <x v="7"/>
    <x v="6"/>
    <s v="Saturday"/>
    <x v="0"/>
  </r>
  <r>
    <d v="2022-01-15T00:00:00"/>
    <n v="893158030"/>
    <x v="23"/>
    <x v="10"/>
    <x v="10"/>
    <n v="4"/>
    <n v="291"/>
    <n v="1164"/>
    <x v="7"/>
    <x v="6"/>
    <s v="Saturday"/>
    <x v="0"/>
  </r>
  <r>
    <d v="2022-01-15T00:00:00"/>
    <n v="893158030"/>
    <x v="23"/>
    <x v="25"/>
    <x v="25"/>
    <n v="2"/>
    <n v="7"/>
    <n v="14"/>
    <x v="7"/>
    <x v="6"/>
    <s v="Saturday"/>
    <x v="0"/>
  </r>
  <r>
    <d v="2022-01-28T00:00:00"/>
    <n v="897162723"/>
    <x v="25"/>
    <x v="32"/>
    <x v="32"/>
    <n v="1"/>
    <n v="1716"/>
    <n v="1716"/>
    <x v="8"/>
    <x v="6"/>
    <s v="Friday"/>
    <x v="0"/>
  </r>
  <r>
    <d v="2022-01-28T00:00:00"/>
    <n v="897162723"/>
    <x v="25"/>
    <x v="33"/>
    <x v="33"/>
    <n v="1"/>
    <n v="1607"/>
    <n v="1607"/>
    <x v="8"/>
    <x v="6"/>
    <s v="Friday"/>
    <x v="1"/>
  </r>
  <r>
    <d v="2022-01-28T00:00:00"/>
    <n v="897162723"/>
    <x v="25"/>
    <x v="24"/>
    <x v="24"/>
    <n v="2"/>
    <n v="1555"/>
    <n v="3110"/>
    <x v="8"/>
    <x v="6"/>
    <s v="Friday"/>
    <x v="0"/>
  </r>
  <r>
    <d v="2022-01-28T00:00:00"/>
    <n v="897164079"/>
    <x v="26"/>
    <x v="34"/>
    <x v="34"/>
    <n v="1"/>
    <n v="125"/>
    <n v="125"/>
    <x v="8"/>
    <x v="6"/>
    <s v="Friday"/>
    <x v="0"/>
  </r>
  <r>
    <d v="2022-01-28T00:00:00"/>
    <n v="897164080"/>
    <x v="27"/>
    <x v="34"/>
    <x v="34"/>
    <n v="1"/>
    <n v="125"/>
    <n v="125"/>
    <x v="8"/>
    <x v="6"/>
    <s v="Friday"/>
    <x v="0"/>
  </r>
  <r>
    <d v="2022-01-28T00:00:00"/>
    <n v="897164081"/>
    <x v="28"/>
    <x v="34"/>
    <x v="34"/>
    <n v="1"/>
    <n v="125"/>
    <n v="125"/>
    <x v="8"/>
    <x v="6"/>
    <s v="Friday"/>
    <x v="0"/>
  </r>
  <r>
    <d v="2022-01-28T00:00:00"/>
    <n v="897164082"/>
    <x v="29"/>
    <x v="34"/>
    <x v="34"/>
    <n v="1"/>
    <n v="125"/>
    <n v="125"/>
    <x v="8"/>
    <x v="6"/>
    <s v="Friday"/>
    <x v="0"/>
  </r>
  <r>
    <d v="2022-01-28T00:00:00"/>
    <n v="897162723"/>
    <x v="25"/>
    <x v="31"/>
    <x v="31"/>
    <n v="2"/>
    <n v="1390"/>
    <n v="2780"/>
    <x v="8"/>
    <x v="6"/>
    <s v="Friday"/>
    <x v="0"/>
  </r>
  <r>
    <d v="2022-01-28T00:00:00"/>
    <n v="897162723"/>
    <x v="25"/>
    <x v="35"/>
    <x v="35"/>
    <n v="1"/>
    <n v="2464"/>
    <n v="2464"/>
    <x v="8"/>
    <x v="6"/>
    <s v="Friday"/>
    <x v="0"/>
  </r>
  <r>
    <d v="2022-01-28T00:00:00"/>
    <n v="897162722"/>
    <x v="30"/>
    <x v="25"/>
    <x v="25"/>
    <n v="30"/>
    <n v="7"/>
    <n v="210"/>
    <x v="8"/>
    <x v="6"/>
    <s v="Friday"/>
    <x v="0"/>
  </r>
  <r>
    <d v="2022-02-03T00:00:00"/>
    <n v="909805982"/>
    <x v="31"/>
    <x v="5"/>
    <x v="5"/>
    <n v="2"/>
    <n v="964"/>
    <n v="1928"/>
    <x v="9"/>
    <x v="7"/>
    <s v="Thursday"/>
    <x v="1"/>
  </r>
  <r>
    <d v="2022-02-03T00:00:00"/>
    <n v="909805982"/>
    <x v="31"/>
    <x v="6"/>
    <x v="6"/>
    <n v="1"/>
    <n v="980"/>
    <n v="980"/>
    <x v="9"/>
    <x v="7"/>
    <s v="Thursday"/>
    <x v="0"/>
  </r>
  <r>
    <d v="2022-02-03T00:00:00"/>
    <n v="909805981"/>
    <x v="32"/>
    <x v="36"/>
    <x v="36"/>
    <n v="1"/>
    <n v="60"/>
    <n v="60"/>
    <x v="9"/>
    <x v="7"/>
    <s v="Thursday"/>
    <x v="0"/>
  </r>
  <r>
    <d v="2022-02-03T00:00:00"/>
    <n v="909756063"/>
    <x v="33"/>
    <x v="35"/>
    <x v="35"/>
    <n v="2"/>
    <n v="2464"/>
    <n v="4928"/>
    <x v="9"/>
    <x v="7"/>
    <s v="Thursday"/>
    <x v="0"/>
  </r>
  <r>
    <d v="2022-02-03T00:00:00"/>
    <n v="909805982"/>
    <x v="31"/>
    <x v="1"/>
    <x v="1"/>
    <n v="1"/>
    <n v="1606"/>
    <n v="1606"/>
    <x v="9"/>
    <x v="7"/>
    <s v="Thursday"/>
    <x v="1"/>
  </r>
  <r>
    <d v="2022-02-03T00:00:00"/>
    <n v="909756063"/>
    <x v="33"/>
    <x v="19"/>
    <x v="19"/>
    <n v="4"/>
    <n v="172"/>
    <n v="688"/>
    <x v="9"/>
    <x v="7"/>
    <s v="Thursday"/>
    <x v="0"/>
  </r>
  <r>
    <d v="2022-02-03T00:00:00"/>
    <n v="909758532"/>
    <x v="34"/>
    <x v="19"/>
    <x v="19"/>
    <n v="4"/>
    <n v="172"/>
    <n v="688"/>
    <x v="9"/>
    <x v="7"/>
    <s v="Thursday"/>
    <x v="0"/>
  </r>
  <r>
    <d v="2022-02-03T00:00:00"/>
    <n v="909756062"/>
    <x v="35"/>
    <x v="37"/>
    <x v="37"/>
    <n v="30"/>
    <n v="7"/>
    <n v="210"/>
    <x v="9"/>
    <x v="7"/>
    <s v="Thursday"/>
    <x v="0"/>
  </r>
  <r>
    <d v="2022-02-05T00:00:00"/>
    <n v="928238143"/>
    <x v="36"/>
    <x v="16"/>
    <x v="16"/>
    <n v="6"/>
    <n v="300"/>
    <n v="1800"/>
    <x v="9"/>
    <x v="7"/>
    <s v="Saturday"/>
    <x v="2"/>
  </r>
  <r>
    <d v="2022-02-05T00:00:00"/>
    <n v="928238143"/>
    <x v="36"/>
    <x v="35"/>
    <x v="35"/>
    <n v="4"/>
    <n v="2464"/>
    <n v="9856"/>
    <x v="9"/>
    <x v="7"/>
    <s v="Saturday"/>
    <x v="0"/>
  </r>
  <r>
    <d v="2022-02-05T00:00:00"/>
    <n v="928238142"/>
    <x v="37"/>
    <x v="9"/>
    <x v="9"/>
    <n v="1"/>
    <n v="235"/>
    <n v="235"/>
    <x v="9"/>
    <x v="7"/>
    <s v="Saturday"/>
    <x v="1"/>
  </r>
  <r>
    <d v="2022-02-05T00:00:00"/>
    <n v="928238143"/>
    <x v="36"/>
    <x v="10"/>
    <x v="10"/>
    <n v="6"/>
    <n v="291"/>
    <n v="1746"/>
    <x v="9"/>
    <x v="7"/>
    <s v="Saturday"/>
    <x v="0"/>
  </r>
  <r>
    <d v="2022-02-19T00:00:00"/>
    <n v="905876075"/>
    <x v="38"/>
    <x v="38"/>
    <x v="38"/>
    <n v="2"/>
    <n v="697"/>
    <n v="1394"/>
    <x v="10"/>
    <x v="7"/>
    <s v="Saturday"/>
    <x v="0"/>
  </r>
  <r>
    <d v="2022-02-19T00:00:00"/>
    <n v="905876076"/>
    <x v="39"/>
    <x v="17"/>
    <x v="17"/>
    <n v="1"/>
    <n v="110"/>
    <n v="110"/>
    <x v="10"/>
    <x v="7"/>
    <s v="Saturday"/>
    <x v="0"/>
  </r>
  <r>
    <d v="2022-02-19T00:00:00"/>
    <n v="905876077"/>
    <x v="40"/>
    <x v="17"/>
    <x v="17"/>
    <n v="1"/>
    <n v="110"/>
    <n v="110"/>
    <x v="10"/>
    <x v="7"/>
    <s v="Saturday"/>
    <x v="0"/>
  </r>
  <r>
    <d v="2022-02-19T00:00:00"/>
    <n v="905876078"/>
    <x v="41"/>
    <x v="17"/>
    <x v="17"/>
    <n v="1"/>
    <n v="110"/>
    <n v="110"/>
    <x v="10"/>
    <x v="7"/>
    <s v="Saturday"/>
    <x v="0"/>
  </r>
  <r>
    <d v="2022-02-19T00:00:00"/>
    <n v="905875983"/>
    <x v="42"/>
    <x v="17"/>
    <x v="17"/>
    <n v="1"/>
    <n v="110"/>
    <n v="110"/>
    <x v="10"/>
    <x v="7"/>
    <s v="Saturday"/>
    <x v="0"/>
  </r>
  <r>
    <d v="2022-02-19T00:00:00"/>
    <n v="905875984"/>
    <x v="43"/>
    <x v="18"/>
    <x v="18"/>
    <n v="2"/>
    <n v="980"/>
    <n v="1960"/>
    <x v="10"/>
    <x v="7"/>
    <s v="Saturday"/>
    <x v="2"/>
  </r>
  <r>
    <d v="2022-02-19T00:00:00"/>
    <n v="905876075"/>
    <x v="38"/>
    <x v="1"/>
    <x v="1"/>
    <n v="2"/>
    <n v="1606"/>
    <n v="3212"/>
    <x v="10"/>
    <x v="7"/>
    <s v="Saturday"/>
    <x v="0"/>
  </r>
  <r>
    <d v="2022-02-23T00:00:00"/>
    <n v="906999898"/>
    <x v="44"/>
    <x v="18"/>
    <x v="18"/>
    <n v="6"/>
    <n v="980"/>
    <n v="5880"/>
    <x v="11"/>
    <x v="7"/>
    <s v="Wednesday"/>
    <x v="0"/>
  </r>
  <r>
    <d v="2022-02-25T00:00:00"/>
    <n v="907650444"/>
    <x v="45"/>
    <x v="39"/>
    <x v="39"/>
    <n v="4"/>
    <n v="274"/>
    <n v="1096"/>
    <x v="11"/>
    <x v="7"/>
    <s v="Friday"/>
    <x v="0"/>
  </r>
  <r>
    <d v="2022-02-25T00:00:00"/>
    <n v="907650444"/>
    <x v="45"/>
    <x v="22"/>
    <x v="22"/>
    <n v="2"/>
    <n v="488"/>
    <n v="976"/>
    <x v="11"/>
    <x v="7"/>
    <s v="Friday"/>
    <x v="1"/>
  </r>
  <r>
    <d v="2022-02-25T00:00:00"/>
    <n v="907650444"/>
    <x v="45"/>
    <x v="9"/>
    <x v="9"/>
    <n v="3"/>
    <n v="235"/>
    <n v="705"/>
    <x v="11"/>
    <x v="7"/>
    <s v="Friday"/>
    <x v="0"/>
  </r>
  <r>
    <d v="2022-02-25T00:00:00"/>
    <n v="907650443"/>
    <x v="46"/>
    <x v="9"/>
    <x v="9"/>
    <n v="1"/>
    <n v="235"/>
    <n v="235"/>
    <x v="11"/>
    <x v="7"/>
    <s v="Friday"/>
    <x v="0"/>
  </r>
  <r>
    <d v="2022-02-25T00:00:00"/>
    <n v="907650444"/>
    <x v="45"/>
    <x v="10"/>
    <x v="10"/>
    <n v="14"/>
    <n v="291"/>
    <n v="4074"/>
    <x v="11"/>
    <x v="7"/>
    <s v="Friday"/>
    <x v="0"/>
  </r>
  <r>
    <d v="2022-03-04T00:00:00"/>
    <n v="920073264"/>
    <x v="47"/>
    <x v="40"/>
    <x v="40"/>
    <n v="1"/>
    <n v="697"/>
    <n v="697"/>
    <x v="12"/>
    <x v="0"/>
    <s v="Friday"/>
    <x v="2"/>
  </r>
  <r>
    <d v="2022-03-04T00:00:00"/>
    <n v="920073260"/>
    <x v="48"/>
    <x v="36"/>
    <x v="36"/>
    <n v="1"/>
    <n v="60"/>
    <n v="60"/>
    <x v="12"/>
    <x v="0"/>
    <s v="Friday"/>
    <x v="0"/>
  </r>
  <r>
    <d v="2022-03-04T00:00:00"/>
    <n v="920073261"/>
    <x v="49"/>
    <x v="36"/>
    <x v="36"/>
    <n v="1"/>
    <n v="60"/>
    <n v="60"/>
    <x v="12"/>
    <x v="0"/>
    <s v="Friday"/>
    <x v="0"/>
  </r>
  <r>
    <d v="2022-03-04T00:00:00"/>
    <n v="920073262"/>
    <x v="50"/>
    <x v="36"/>
    <x v="36"/>
    <n v="1"/>
    <n v="60"/>
    <n v="60"/>
    <x v="12"/>
    <x v="0"/>
    <s v="Friday"/>
    <x v="0"/>
  </r>
  <r>
    <d v="2022-03-04T00:00:00"/>
    <n v="920073263"/>
    <x v="51"/>
    <x v="36"/>
    <x v="36"/>
    <n v="1"/>
    <n v="60"/>
    <n v="60"/>
    <x v="12"/>
    <x v="0"/>
    <s v="Friday"/>
    <x v="1"/>
  </r>
  <r>
    <d v="2022-03-04T00:00:00"/>
    <n v="920073264"/>
    <x v="47"/>
    <x v="8"/>
    <x v="8"/>
    <n v="2"/>
    <n v="857"/>
    <n v="1714"/>
    <x v="12"/>
    <x v="0"/>
    <s v="Friday"/>
    <x v="0"/>
  </r>
  <r>
    <d v="2022-03-20T00:00:00"/>
    <n v="915161876"/>
    <x v="52"/>
    <x v="41"/>
    <x v="41"/>
    <n v="1"/>
    <n v="450"/>
    <n v="450"/>
    <x v="13"/>
    <x v="0"/>
    <s v="Sunday"/>
    <x v="0"/>
  </r>
  <r>
    <d v="2022-03-20T00:00:00"/>
    <n v="915161874"/>
    <x v="53"/>
    <x v="36"/>
    <x v="36"/>
    <n v="1"/>
    <n v="60"/>
    <n v="60"/>
    <x v="13"/>
    <x v="0"/>
    <s v="Sunday"/>
    <x v="2"/>
  </r>
  <r>
    <d v="2022-03-20T00:00:00"/>
    <n v="915161875"/>
    <x v="54"/>
    <x v="17"/>
    <x v="17"/>
    <n v="1"/>
    <n v="110"/>
    <n v="110"/>
    <x v="13"/>
    <x v="0"/>
    <s v="Sunday"/>
    <x v="0"/>
  </r>
  <r>
    <d v="2022-03-20T00:00:00"/>
    <n v="915161877"/>
    <x v="55"/>
    <x v="9"/>
    <x v="9"/>
    <n v="1"/>
    <n v="235"/>
    <n v="235"/>
    <x v="13"/>
    <x v="0"/>
    <s v="Sunday"/>
    <x v="0"/>
  </r>
  <r>
    <d v="2022-03-30T00:00:00"/>
    <n v="918274882"/>
    <x v="56"/>
    <x v="42"/>
    <x v="42"/>
    <n v="2"/>
    <n v="2389"/>
    <n v="4778"/>
    <x v="14"/>
    <x v="0"/>
    <s v="Wednesday"/>
    <x v="1"/>
  </r>
  <r>
    <d v="2022-03-30T00:00:00"/>
    <n v="918274882"/>
    <x v="56"/>
    <x v="43"/>
    <x v="43"/>
    <n v="2"/>
    <n v="1893"/>
    <n v="3786"/>
    <x v="14"/>
    <x v="0"/>
    <s v="Wednesday"/>
    <x v="0"/>
  </r>
  <r>
    <d v="2022-03-30T00:00:00"/>
    <n v="918274882"/>
    <x v="56"/>
    <x v="44"/>
    <x v="44"/>
    <n v="2"/>
    <n v="1095"/>
    <n v="2190"/>
    <x v="14"/>
    <x v="0"/>
    <s v="Wednesday"/>
    <x v="0"/>
  </r>
  <r>
    <d v="2022-03-30T00:00:00"/>
    <n v="918274882"/>
    <x v="56"/>
    <x v="29"/>
    <x v="29"/>
    <n v="2"/>
    <n v="1212"/>
    <n v="2424"/>
    <x v="14"/>
    <x v="0"/>
    <s v="Wednesday"/>
    <x v="1"/>
  </r>
  <r>
    <d v="2022-03-30T00:00:00"/>
    <n v="918274882"/>
    <x v="56"/>
    <x v="6"/>
    <x v="6"/>
    <n v="1"/>
    <n v="980"/>
    <n v="980"/>
    <x v="14"/>
    <x v="0"/>
    <s v="Wednesday"/>
    <x v="1"/>
  </r>
  <r>
    <d v="2022-03-30T00:00:00"/>
    <n v="918274882"/>
    <x v="56"/>
    <x v="7"/>
    <x v="7"/>
    <n v="1"/>
    <n v="4306"/>
    <n v="4306"/>
    <x v="14"/>
    <x v="0"/>
    <s v="Wednesday"/>
    <x v="1"/>
  </r>
  <r>
    <d v="2022-03-30T00:00:00"/>
    <n v="918274882"/>
    <x v="56"/>
    <x v="35"/>
    <x v="35"/>
    <n v="3"/>
    <n v="2464"/>
    <n v="7392"/>
    <x v="14"/>
    <x v="0"/>
    <s v="Wednesday"/>
    <x v="0"/>
  </r>
  <r>
    <d v="2022-04-14T00:00:00"/>
    <n v="923408795"/>
    <x v="57"/>
    <x v="45"/>
    <x v="45"/>
    <n v="1"/>
    <n v="2999"/>
    <n v="2999"/>
    <x v="15"/>
    <x v="8"/>
    <s v="Thursday"/>
    <x v="2"/>
  </r>
  <r>
    <d v="2022-04-14T00:00:00"/>
    <n v="923408795"/>
    <x v="57"/>
    <x v="46"/>
    <x v="46"/>
    <n v="1"/>
    <n v="510"/>
    <n v="510"/>
    <x v="15"/>
    <x v="8"/>
    <s v="Thursday"/>
    <x v="0"/>
  </r>
  <r>
    <d v="2022-04-14T00:00:00"/>
    <n v="923408794"/>
    <x v="58"/>
    <x v="9"/>
    <x v="9"/>
    <n v="1"/>
    <n v="235"/>
    <n v="235"/>
    <x v="15"/>
    <x v="8"/>
    <s v="Thursday"/>
    <x v="1"/>
  </r>
  <r>
    <d v="2022-04-28T00:00:00"/>
    <n v="926570841"/>
    <x v="59"/>
    <x v="47"/>
    <x v="47"/>
    <n v="1"/>
    <n v="189"/>
    <n v="189"/>
    <x v="16"/>
    <x v="8"/>
    <s v="Thursday"/>
    <x v="0"/>
  </r>
  <r>
    <d v="2022-04-28T00:00:00"/>
    <n v="926570841"/>
    <x v="59"/>
    <x v="27"/>
    <x v="27"/>
    <n v="1"/>
    <n v="450"/>
    <n v="450"/>
    <x v="16"/>
    <x v="8"/>
    <s v="Thursday"/>
    <x v="0"/>
  </r>
  <r>
    <d v="2022-04-28T00:00:00"/>
    <n v="926570841"/>
    <x v="59"/>
    <x v="24"/>
    <x v="24"/>
    <n v="2"/>
    <n v="1555"/>
    <n v="3110"/>
    <x v="16"/>
    <x v="8"/>
    <s v="Thursday"/>
    <x v="0"/>
  </r>
  <r>
    <d v="2022-04-28T00:00:00"/>
    <n v="926570841"/>
    <x v="59"/>
    <x v="31"/>
    <x v="31"/>
    <n v="2"/>
    <n v="1390"/>
    <n v="2780"/>
    <x v="16"/>
    <x v="8"/>
    <s v="Thursday"/>
    <x v="2"/>
  </r>
  <r>
    <d v="2022-04-28T00:00:00"/>
    <n v="926570841"/>
    <x v="59"/>
    <x v="1"/>
    <x v="1"/>
    <n v="2"/>
    <n v="1606"/>
    <n v="3212"/>
    <x v="16"/>
    <x v="8"/>
    <s v="Thursday"/>
    <x v="2"/>
  </r>
  <r>
    <d v="2022-04-28T00:00:00"/>
    <n v="926570841"/>
    <x v="59"/>
    <x v="10"/>
    <x v="10"/>
    <n v="3"/>
    <n v="291"/>
    <n v="873"/>
    <x v="16"/>
    <x v="8"/>
    <s v="Thursday"/>
    <x v="0"/>
  </r>
  <r>
    <d v="2022-05-09T00:00:00"/>
    <n v="952626048"/>
    <x v="60"/>
    <x v="42"/>
    <x v="42"/>
    <n v="2"/>
    <n v="2389"/>
    <n v="4778"/>
    <x v="1"/>
    <x v="1"/>
    <s v="Monday"/>
    <x v="0"/>
  </r>
  <r>
    <d v="2022-05-09T00:00:00"/>
    <n v="952626048"/>
    <x v="60"/>
    <x v="42"/>
    <x v="42"/>
    <n v="2"/>
    <n v="2389"/>
    <n v="4778"/>
    <x v="1"/>
    <x v="1"/>
    <s v="Monday"/>
    <x v="0"/>
  </r>
  <r>
    <d v="2022-05-09T00:00:00"/>
    <n v="952626048"/>
    <x v="60"/>
    <x v="41"/>
    <x v="41"/>
    <n v="2"/>
    <n v="450"/>
    <n v="900"/>
    <x v="1"/>
    <x v="1"/>
    <s v="Monday"/>
    <x v="1"/>
  </r>
  <r>
    <d v="2022-05-09T00:00:00"/>
    <n v="952626048"/>
    <x v="60"/>
    <x v="48"/>
    <x v="48"/>
    <n v="3"/>
    <n v="2051"/>
    <n v="6153"/>
    <x v="1"/>
    <x v="1"/>
    <s v="Monday"/>
    <x v="0"/>
  </r>
  <r>
    <d v="2022-05-09T00:00:00"/>
    <n v="952626048"/>
    <x v="60"/>
    <x v="49"/>
    <x v="49"/>
    <n v="2"/>
    <n v="698"/>
    <n v="1396"/>
    <x v="1"/>
    <x v="1"/>
    <s v="Monday"/>
    <x v="0"/>
  </r>
  <r>
    <d v="2022-05-09T00:00:00"/>
    <n v="952626048"/>
    <x v="60"/>
    <x v="3"/>
    <x v="3"/>
    <n v="2"/>
    <n v="3418"/>
    <n v="6836"/>
    <x v="1"/>
    <x v="1"/>
    <s v="Monday"/>
    <x v="0"/>
  </r>
  <r>
    <d v="2022-05-09T00:00:00"/>
    <n v="952626048"/>
    <x v="60"/>
    <x v="6"/>
    <x v="6"/>
    <n v="2"/>
    <n v="980"/>
    <n v="1960"/>
    <x v="1"/>
    <x v="1"/>
    <s v="Monday"/>
    <x v="2"/>
  </r>
  <r>
    <d v="2022-05-09T00:00:00"/>
    <n v="952626048"/>
    <x v="60"/>
    <x v="21"/>
    <x v="21"/>
    <n v="3"/>
    <n v="488"/>
    <n v="1464"/>
    <x v="1"/>
    <x v="1"/>
    <s v="Monday"/>
    <x v="0"/>
  </r>
  <r>
    <d v="2022-05-09T00:00:00"/>
    <n v="952626048"/>
    <x v="60"/>
    <x v="22"/>
    <x v="22"/>
    <n v="3"/>
    <n v="488"/>
    <n v="1464"/>
    <x v="1"/>
    <x v="1"/>
    <s v="Monday"/>
    <x v="0"/>
  </r>
  <r>
    <d v="2022-05-09T00:00:00"/>
    <n v="952626048"/>
    <x v="60"/>
    <x v="23"/>
    <x v="23"/>
    <n v="5"/>
    <n v="269"/>
    <n v="1345"/>
    <x v="1"/>
    <x v="1"/>
    <s v="Monday"/>
    <x v="0"/>
  </r>
  <r>
    <d v="2022-05-09T00:00:00"/>
    <n v="952626047"/>
    <x v="61"/>
    <x v="37"/>
    <x v="37"/>
    <n v="30"/>
    <n v="7"/>
    <n v="210"/>
    <x v="1"/>
    <x v="1"/>
    <s v="Monday"/>
    <x v="0"/>
  </r>
  <r>
    <d v="2022-05-09T00:00:00"/>
    <n v="952626048"/>
    <x v="60"/>
    <x v="10"/>
    <x v="10"/>
    <n v="4"/>
    <n v="291"/>
    <n v="1164"/>
    <x v="1"/>
    <x v="1"/>
    <s v="Monday"/>
    <x v="0"/>
  </r>
  <r>
    <d v="2022-05-21T00:00:00"/>
    <n v="932925963"/>
    <x v="62"/>
    <x v="0"/>
    <x v="0"/>
    <n v="1"/>
    <n v="1254"/>
    <n v="1254"/>
    <x v="17"/>
    <x v="1"/>
    <s v="Saturday"/>
    <x v="2"/>
  </r>
  <r>
    <d v="2022-05-21T00:00:00"/>
    <n v="932925963"/>
    <x v="62"/>
    <x v="24"/>
    <x v="24"/>
    <n v="1"/>
    <n v="1555"/>
    <n v="1555"/>
    <x v="17"/>
    <x v="1"/>
    <s v="Saturday"/>
    <x v="0"/>
  </r>
  <r>
    <d v="2022-05-21T00:00:00"/>
    <n v="932922802"/>
    <x v="63"/>
    <x v="24"/>
    <x v="24"/>
    <n v="1"/>
    <n v="1555"/>
    <n v="1555"/>
    <x v="17"/>
    <x v="1"/>
    <s v="Saturday"/>
    <x v="0"/>
  </r>
  <r>
    <d v="2022-05-21T00:00:00"/>
    <n v="932925963"/>
    <x v="62"/>
    <x v="21"/>
    <x v="21"/>
    <n v="1"/>
    <n v="488"/>
    <n v="488"/>
    <x v="17"/>
    <x v="1"/>
    <s v="Saturday"/>
    <x v="0"/>
  </r>
  <r>
    <d v="2022-05-21T00:00:00"/>
    <n v="932925963"/>
    <x v="62"/>
    <x v="22"/>
    <x v="22"/>
    <n v="1"/>
    <n v="488"/>
    <n v="488"/>
    <x v="17"/>
    <x v="1"/>
    <s v="Saturday"/>
    <x v="1"/>
  </r>
  <r>
    <d v="2022-05-21T00:00:00"/>
    <n v="932920751"/>
    <x v="64"/>
    <x v="36"/>
    <x v="36"/>
    <n v="1"/>
    <n v="60"/>
    <n v="60"/>
    <x v="17"/>
    <x v="1"/>
    <s v="Saturday"/>
    <x v="0"/>
  </r>
  <r>
    <d v="2022-05-21T00:00:00"/>
    <n v="932920753"/>
    <x v="65"/>
    <x v="7"/>
    <x v="7"/>
    <n v="1"/>
    <n v="4306"/>
    <n v="4306"/>
    <x v="17"/>
    <x v="1"/>
    <s v="Saturday"/>
    <x v="0"/>
  </r>
  <r>
    <d v="2022-05-21T00:00:00"/>
    <n v="932923230"/>
    <x v="66"/>
    <x v="34"/>
    <x v="34"/>
    <n v="1"/>
    <n v="125"/>
    <n v="125"/>
    <x v="17"/>
    <x v="1"/>
    <s v="Saturday"/>
    <x v="0"/>
  </r>
  <r>
    <d v="2022-05-21T00:00:00"/>
    <n v="932925964"/>
    <x v="67"/>
    <x v="8"/>
    <x v="8"/>
    <n v="1"/>
    <n v="857"/>
    <n v="857"/>
    <x v="17"/>
    <x v="1"/>
    <s v="Saturday"/>
    <x v="0"/>
  </r>
  <r>
    <d v="2022-05-21T00:00:00"/>
    <n v="932920752"/>
    <x v="68"/>
    <x v="18"/>
    <x v="18"/>
    <n v="2"/>
    <n v="980"/>
    <n v="1960"/>
    <x v="17"/>
    <x v="1"/>
    <s v="Saturday"/>
    <x v="0"/>
  </r>
  <r>
    <d v="2022-05-21T00:00:00"/>
    <n v="932925962"/>
    <x v="69"/>
    <x v="9"/>
    <x v="9"/>
    <n v="1"/>
    <n v="235"/>
    <n v="235"/>
    <x v="17"/>
    <x v="1"/>
    <s v="Saturday"/>
    <x v="0"/>
  </r>
  <r>
    <d v="2022-05-21T00:00:00"/>
    <n v="932925963"/>
    <x v="62"/>
    <x v="23"/>
    <x v="23"/>
    <n v="2"/>
    <n v="269"/>
    <n v="538"/>
    <x v="17"/>
    <x v="1"/>
    <s v="Saturday"/>
    <x v="2"/>
  </r>
  <r>
    <d v="2022-05-21T00:00:00"/>
    <n v="932920443"/>
    <x v="70"/>
    <x v="25"/>
    <x v="25"/>
    <n v="30"/>
    <n v="7"/>
    <n v="210"/>
    <x v="17"/>
    <x v="1"/>
    <s v="Saturday"/>
    <x v="0"/>
  </r>
  <r>
    <d v="2022-05-21T00:00:00"/>
    <n v="932920444"/>
    <x v="71"/>
    <x v="25"/>
    <x v="25"/>
    <n v="30"/>
    <n v="7"/>
    <n v="210"/>
    <x v="17"/>
    <x v="1"/>
    <s v="Saturday"/>
    <x v="0"/>
  </r>
  <r>
    <d v="2022-05-21T00:00:00"/>
    <n v="932920445"/>
    <x v="72"/>
    <x v="25"/>
    <x v="25"/>
    <n v="30"/>
    <n v="7"/>
    <n v="210"/>
    <x v="17"/>
    <x v="1"/>
    <s v="Saturday"/>
    <x v="0"/>
  </r>
  <r>
    <d v="2022-05-30T00:00:00"/>
    <n v="93511185"/>
    <x v="73"/>
    <x v="50"/>
    <x v="50"/>
    <n v="1"/>
    <n v="560"/>
    <n v="560"/>
    <x v="18"/>
    <x v="1"/>
    <s v="Monday"/>
    <x v="0"/>
  </r>
  <r>
    <d v="2022-05-30T00:00:00"/>
    <n v="93511185"/>
    <x v="73"/>
    <x v="51"/>
    <x v="51"/>
    <n v="2"/>
    <n v="560"/>
    <n v="1120"/>
    <x v="18"/>
    <x v="1"/>
    <s v="Monday"/>
    <x v="0"/>
  </r>
  <r>
    <d v="2022-05-30T00:00:00"/>
    <n v="93511185"/>
    <x v="73"/>
    <x v="52"/>
    <x v="52"/>
    <n v="3"/>
    <n v="610"/>
    <n v="1830"/>
    <x v="18"/>
    <x v="1"/>
    <s v="Monday"/>
    <x v="0"/>
  </r>
  <r>
    <d v="2022-05-30T00:00:00"/>
    <n v="93511185"/>
    <x v="73"/>
    <x v="53"/>
    <x v="53"/>
    <n v="2"/>
    <n v="365"/>
    <n v="730"/>
    <x v="18"/>
    <x v="1"/>
    <s v="Monday"/>
    <x v="0"/>
  </r>
  <r>
    <d v="2022-05-30T00:00:00"/>
    <n v="93511185"/>
    <x v="73"/>
    <x v="53"/>
    <x v="53"/>
    <n v="1"/>
    <n v="365"/>
    <n v="365"/>
    <x v="18"/>
    <x v="1"/>
    <s v="Monday"/>
    <x v="1"/>
  </r>
  <r>
    <d v="2022-06-03T00:00:00"/>
    <n v="914298856"/>
    <x v="74"/>
    <x v="29"/>
    <x v="29"/>
    <n v="2"/>
    <n v="1212"/>
    <n v="2424"/>
    <x v="18"/>
    <x v="2"/>
    <s v="Friday"/>
    <x v="0"/>
  </r>
  <r>
    <d v="2022-06-03T00:00:00"/>
    <n v="914298856"/>
    <x v="74"/>
    <x v="35"/>
    <x v="35"/>
    <n v="2"/>
    <n v="2464"/>
    <n v="4928"/>
    <x v="18"/>
    <x v="2"/>
    <s v="Friday"/>
    <x v="0"/>
  </r>
  <r>
    <d v="2022-06-03T00:00:00"/>
    <n v="914298856"/>
    <x v="74"/>
    <x v="1"/>
    <x v="1"/>
    <n v="1"/>
    <n v="1606"/>
    <n v="1606"/>
    <x v="18"/>
    <x v="2"/>
    <s v="Friday"/>
    <x v="0"/>
  </r>
  <r>
    <d v="2022-06-04T00:00:00"/>
    <n v="921282404"/>
    <x v="75"/>
    <x v="36"/>
    <x v="36"/>
    <n v="1"/>
    <n v="60"/>
    <n v="60"/>
    <x v="18"/>
    <x v="2"/>
    <s v="Saturday"/>
    <x v="0"/>
  </r>
  <r>
    <d v="2022-06-04T00:00:00"/>
    <n v="921282405"/>
    <x v="76"/>
    <x v="31"/>
    <x v="31"/>
    <n v="1"/>
    <n v="1390"/>
    <n v="1390"/>
    <x v="18"/>
    <x v="2"/>
    <s v="Saturday"/>
    <x v="0"/>
  </r>
  <r>
    <d v="2022-06-11T00:00:00"/>
    <n v="961455399"/>
    <x v="77"/>
    <x v="23"/>
    <x v="23"/>
    <n v="1"/>
    <n v="269"/>
    <n v="269"/>
    <x v="19"/>
    <x v="2"/>
    <s v="Saturday"/>
    <x v="0"/>
  </r>
  <r>
    <d v="2022-06-12T00:00:00"/>
    <n v="965620031"/>
    <x v="78"/>
    <x v="12"/>
    <x v="12"/>
    <n v="1"/>
    <n v="549"/>
    <n v="549"/>
    <x v="2"/>
    <x v="2"/>
    <s v="Sunday"/>
    <x v="0"/>
  </r>
  <r>
    <d v="2022-06-12T00:00:00"/>
    <n v="965620031"/>
    <x v="78"/>
    <x v="43"/>
    <x v="43"/>
    <n v="1"/>
    <n v="1893"/>
    <n v="1893"/>
    <x v="2"/>
    <x v="2"/>
    <s v="Sunday"/>
    <x v="1"/>
  </r>
  <r>
    <d v="2022-06-12T00:00:00"/>
    <n v="965620031"/>
    <x v="78"/>
    <x v="28"/>
    <x v="28"/>
    <n v="2"/>
    <n v="510"/>
    <n v="1020"/>
    <x v="2"/>
    <x v="2"/>
    <s v="Sunday"/>
    <x v="0"/>
  </r>
  <r>
    <d v="2022-06-12T00:00:00"/>
    <n v="965620031"/>
    <x v="78"/>
    <x v="0"/>
    <x v="0"/>
    <n v="1"/>
    <n v="1254"/>
    <n v="1254"/>
    <x v="2"/>
    <x v="2"/>
    <s v="Sunday"/>
    <x v="0"/>
  </r>
  <r>
    <d v="2022-06-12T00:00:00"/>
    <n v="965620031"/>
    <x v="78"/>
    <x v="54"/>
    <x v="54"/>
    <n v="2"/>
    <n v="510"/>
    <n v="1020"/>
    <x v="2"/>
    <x v="2"/>
    <s v="Sunday"/>
    <x v="0"/>
  </r>
  <r>
    <d v="2022-06-12T00:00:00"/>
    <n v="965620031"/>
    <x v="78"/>
    <x v="21"/>
    <x v="21"/>
    <n v="2"/>
    <n v="488"/>
    <n v="976"/>
    <x v="2"/>
    <x v="2"/>
    <s v="Sunday"/>
    <x v="0"/>
  </r>
  <r>
    <d v="2022-06-12T00:00:00"/>
    <n v="965620031"/>
    <x v="78"/>
    <x v="7"/>
    <x v="7"/>
    <n v="1"/>
    <n v="4306"/>
    <n v="4306"/>
    <x v="2"/>
    <x v="2"/>
    <s v="Sunday"/>
    <x v="2"/>
  </r>
  <r>
    <d v="2022-06-12T00:00:00"/>
    <n v="965620031"/>
    <x v="78"/>
    <x v="17"/>
    <x v="17"/>
    <n v="1"/>
    <n v="110"/>
    <n v="110"/>
    <x v="2"/>
    <x v="2"/>
    <s v="Sunday"/>
    <x v="0"/>
  </r>
  <r>
    <d v="2022-06-12T00:00:00"/>
    <n v="965620031"/>
    <x v="78"/>
    <x v="31"/>
    <x v="31"/>
    <n v="2"/>
    <n v="1390"/>
    <n v="2780"/>
    <x v="2"/>
    <x v="2"/>
    <s v="Sunday"/>
    <x v="0"/>
  </r>
  <r>
    <d v="2022-06-12T00:00:00"/>
    <n v="965620031"/>
    <x v="78"/>
    <x v="23"/>
    <x v="23"/>
    <n v="4"/>
    <n v="269"/>
    <n v="1076"/>
    <x v="2"/>
    <x v="2"/>
    <s v="Sunday"/>
    <x v="0"/>
  </r>
  <r>
    <d v="2022-06-12T00:00:00"/>
    <n v="965620031"/>
    <x v="78"/>
    <x v="19"/>
    <x v="19"/>
    <n v="1"/>
    <n v="172"/>
    <n v="172"/>
    <x v="2"/>
    <x v="2"/>
    <s v="Sunday"/>
    <x v="1"/>
  </r>
  <r>
    <d v="2022-06-12T00:00:00"/>
    <n v="965620028"/>
    <x v="79"/>
    <x v="19"/>
    <x v="19"/>
    <n v="1"/>
    <n v="172"/>
    <n v="172"/>
    <x v="2"/>
    <x v="2"/>
    <s v="Sunday"/>
    <x v="0"/>
  </r>
  <r>
    <d v="2022-06-12T00:00:00"/>
    <n v="965620029"/>
    <x v="80"/>
    <x v="19"/>
    <x v="19"/>
    <n v="1"/>
    <n v="172"/>
    <n v="172"/>
    <x v="2"/>
    <x v="2"/>
    <s v="Sunday"/>
    <x v="0"/>
  </r>
  <r>
    <d v="2022-06-12T00:00:00"/>
    <n v="965620030"/>
    <x v="81"/>
    <x v="19"/>
    <x v="19"/>
    <n v="1"/>
    <n v="172"/>
    <n v="172"/>
    <x v="2"/>
    <x v="2"/>
    <s v="Sunday"/>
    <x v="0"/>
  </r>
  <r>
    <d v="2022-06-12T00:00:00"/>
    <n v="965620032"/>
    <x v="82"/>
    <x v="19"/>
    <x v="19"/>
    <n v="1"/>
    <n v="172"/>
    <n v="172"/>
    <x v="2"/>
    <x v="2"/>
    <s v="Sunday"/>
    <x v="0"/>
  </r>
  <r>
    <d v="2022-06-12T00:00:00"/>
    <n v="965620031"/>
    <x v="78"/>
    <x v="37"/>
    <x v="37"/>
    <n v="2"/>
    <n v="7"/>
    <n v="14"/>
    <x v="2"/>
    <x v="2"/>
    <s v="Sunday"/>
    <x v="2"/>
  </r>
  <r>
    <d v="2022-06-15T00:00:00"/>
    <n v="939460719"/>
    <x v="83"/>
    <x v="3"/>
    <x v="3"/>
    <n v="1"/>
    <n v="3418"/>
    <n v="3418"/>
    <x v="2"/>
    <x v="2"/>
    <s v="Wednesday"/>
    <x v="0"/>
  </r>
  <r>
    <d v="2022-06-15T00:00:00"/>
    <n v="939460719"/>
    <x v="83"/>
    <x v="40"/>
    <x v="40"/>
    <n v="2"/>
    <n v="697"/>
    <n v="1394"/>
    <x v="2"/>
    <x v="2"/>
    <s v="Wednesday"/>
    <x v="0"/>
  </r>
  <r>
    <d v="2022-06-15T00:00:00"/>
    <n v="939460719"/>
    <x v="83"/>
    <x v="29"/>
    <x v="29"/>
    <n v="1"/>
    <n v="1212"/>
    <n v="1212"/>
    <x v="2"/>
    <x v="2"/>
    <s v="Wednesday"/>
    <x v="0"/>
  </r>
  <r>
    <d v="2022-06-15T00:00:00"/>
    <n v="939460719"/>
    <x v="83"/>
    <x v="1"/>
    <x v="1"/>
    <n v="1"/>
    <n v="1606"/>
    <n v="1606"/>
    <x v="2"/>
    <x v="2"/>
    <s v="Wednesday"/>
    <x v="1"/>
  </r>
  <r>
    <d v="2022-06-15T00:00:00"/>
    <n v="939460719"/>
    <x v="83"/>
    <x v="9"/>
    <x v="9"/>
    <n v="2"/>
    <n v="235"/>
    <n v="470"/>
    <x v="2"/>
    <x v="2"/>
    <s v="Wednesday"/>
    <x v="0"/>
  </r>
  <r>
    <d v="2022-07-01T00:00:00"/>
    <n v="889626538"/>
    <x v="84"/>
    <x v="55"/>
    <x v="55"/>
    <n v="1"/>
    <n v="1183"/>
    <n v="1183"/>
    <x v="20"/>
    <x v="9"/>
    <s v="Friday"/>
    <x v="0"/>
  </r>
  <r>
    <d v="2022-07-01T00:00:00"/>
    <n v="889626538"/>
    <x v="84"/>
    <x v="56"/>
    <x v="56"/>
    <n v="2"/>
    <n v="250"/>
    <n v="500"/>
    <x v="20"/>
    <x v="9"/>
    <s v="Friday"/>
    <x v="0"/>
  </r>
  <r>
    <d v="2022-07-01T00:00:00"/>
    <n v="889626538"/>
    <x v="84"/>
    <x v="57"/>
    <x v="57"/>
    <n v="1"/>
    <n v="3329"/>
    <n v="3329"/>
    <x v="20"/>
    <x v="9"/>
    <s v="Friday"/>
    <x v="0"/>
  </r>
  <r>
    <d v="2022-07-01T00:00:00"/>
    <n v="889626538"/>
    <x v="84"/>
    <x v="58"/>
    <x v="58"/>
    <n v="2"/>
    <n v="964"/>
    <n v="1928"/>
    <x v="20"/>
    <x v="9"/>
    <s v="Friday"/>
    <x v="0"/>
  </r>
  <r>
    <d v="2022-07-01T00:00:00"/>
    <n v="889626538"/>
    <x v="84"/>
    <x v="39"/>
    <x v="39"/>
    <n v="2"/>
    <n v="274"/>
    <n v="548"/>
    <x v="20"/>
    <x v="9"/>
    <s v="Friday"/>
    <x v="0"/>
  </r>
  <r>
    <d v="2022-07-01T00:00:00"/>
    <n v="889626538"/>
    <x v="84"/>
    <x v="6"/>
    <x v="6"/>
    <n v="2"/>
    <n v="980"/>
    <n v="1960"/>
    <x v="20"/>
    <x v="9"/>
    <s v="Friday"/>
    <x v="0"/>
  </r>
  <r>
    <d v="2022-07-01T00:00:00"/>
    <n v="889626538"/>
    <x v="84"/>
    <x v="7"/>
    <x v="7"/>
    <n v="1"/>
    <n v="4306"/>
    <n v="4306"/>
    <x v="20"/>
    <x v="9"/>
    <s v="Friday"/>
    <x v="0"/>
  </r>
  <r>
    <d v="2022-07-01T00:00:00"/>
    <n v="889626538"/>
    <x v="84"/>
    <x v="8"/>
    <x v="8"/>
    <n v="2"/>
    <n v="857"/>
    <n v="1714"/>
    <x v="20"/>
    <x v="9"/>
    <s v="Friday"/>
    <x v="1"/>
  </r>
  <r>
    <d v="2022-07-01T00:00:00"/>
    <n v="889626538"/>
    <x v="84"/>
    <x v="35"/>
    <x v="35"/>
    <n v="1"/>
    <n v="2464"/>
    <n v="2464"/>
    <x v="20"/>
    <x v="9"/>
    <s v="Friday"/>
    <x v="0"/>
  </r>
  <r>
    <d v="2022-07-01T00:00:00"/>
    <n v="889626538"/>
    <x v="84"/>
    <x v="23"/>
    <x v="23"/>
    <n v="4"/>
    <n v="269"/>
    <n v="1076"/>
    <x v="20"/>
    <x v="9"/>
    <s v="Friday"/>
    <x v="0"/>
  </r>
  <r>
    <d v="2022-07-03T00:00:00"/>
    <n v="911558833"/>
    <x v="85"/>
    <x v="59"/>
    <x v="59"/>
    <n v="2"/>
    <n v="714"/>
    <n v="1428"/>
    <x v="21"/>
    <x v="9"/>
    <s v="Sunday"/>
    <x v="0"/>
  </r>
  <r>
    <d v="2022-07-03T00:00:00"/>
    <n v="911558833"/>
    <x v="85"/>
    <x v="44"/>
    <x v="44"/>
    <n v="1"/>
    <n v="1095"/>
    <n v="1095"/>
    <x v="21"/>
    <x v="9"/>
    <s v="Sunday"/>
    <x v="0"/>
  </r>
  <r>
    <d v="2022-07-03T00:00:00"/>
    <n v="911558833"/>
    <x v="85"/>
    <x v="49"/>
    <x v="49"/>
    <n v="1"/>
    <n v="698"/>
    <n v="698"/>
    <x v="21"/>
    <x v="9"/>
    <s v="Sunday"/>
    <x v="0"/>
  </r>
  <r>
    <d v="2022-07-03T00:00:00"/>
    <n v="911558833"/>
    <x v="85"/>
    <x v="6"/>
    <x v="6"/>
    <n v="1"/>
    <n v="980"/>
    <n v="980"/>
    <x v="21"/>
    <x v="9"/>
    <s v="Sunday"/>
    <x v="0"/>
  </r>
  <r>
    <d v="2022-07-03T00:00:00"/>
    <n v="911558833"/>
    <x v="85"/>
    <x v="35"/>
    <x v="35"/>
    <n v="2"/>
    <n v="2464"/>
    <n v="4928"/>
    <x v="21"/>
    <x v="9"/>
    <s v="Sunday"/>
    <x v="0"/>
  </r>
  <r>
    <d v="2022-07-07T00:00:00"/>
    <n v="943167400"/>
    <x v="86"/>
    <x v="56"/>
    <x v="56"/>
    <n v="1"/>
    <n v="250"/>
    <n v="250"/>
    <x v="21"/>
    <x v="9"/>
    <s v="Thursday"/>
    <x v="0"/>
  </r>
  <r>
    <d v="2022-07-07T00:00:00"/>
    <n v="943167400"/>
    <x v="86"/>
    <x v="27"/>
    <x v="27"/>
    <n v="3"/>
    <n v="450"/>
    <n v="1350"/>
    <x v="21"/>
    <x v="9"/>
    <s v="Thursday"/>
    <x v="1"/>
  </r>
  <r>
    <d v="2022-07-07T00:00:00"/>
    <n v="943167400"/>
    <x v="86"/>
    <x v="54"/>
    <x v="54"/>
    <n v="2"/>
    <n v="510"/>
    <n v="1020"/>
    <x v="21"/>
    <x v="9"/>
    <s v="Thursday"/>
    <x v="0"/>
  </r>
  <r>
    <d v="2022-07-07T00:00:00"/>
    <n v="943167400"/>
    <x v="86"/>
    <x v="21"/>
    <x v="21"/>
    <n v="2"/>
    <n v="488"/>
    <n v="976"/>
    <x v="21"/>
    <x v="9"/>
    <s v="Thursday"/>
    <x v="0"/>
  </r>
  <r>
    <d v="2022-07-07T00:00:00"/>
    <n v="943167400"/>
    <x v="86"/>
    <x v="22"/>
    <x v="22"/>
    <n v="1"/>
    <n v="488"/>
    <n v="488"/>
    <x v="21"/>
    <x v="9"/>
    <s v="Thursday"/>
    <x v="0"/>
  </r>
  <r>
    <d v="2022-07-07T00:00:00"/>
    <n v="943167400"/>
    <x v="86"/>
    <x v="10"/>
    <x v="10"/>
    <n v="6"/>
    <n v="291"/>
    <n v="1746"/>
    <x v="21"/>
    <x v="9"/>
    <s v="Thursday"/>
    <x v="0"/>
  </r>
  <r>
    <d v="2022-07-11T00:00:00"/>
    <n v="961595258"/>
    <x v="87"/>
    <x v="1"/>
    <x v="1"/>
    <n v="5"/>
    <n v="1606"/>
    <n v="8030"/>
    <x v="22"/>
    <x v="9"/>
    <s v="Monday"/>
    <x v="0"/>
  </r>
  <r>
    <d v="2022-07-16T00:00:00"/>
    <n v="944854892"/>
    <x v="88"/>
    <x v="7"/>
    <x v="7"/>
    <n v="1"/>
    <n v="4306"/>
    <n v="4306"/>
    <x v="22"/>
    <x v="9"/>
    <s v="Saturday"/>
    <x v="0"/>
  </r>
  <r>
    <d v="2022-07-16T00:00:00"/>
    <n v="944854893"/>
    <x v="89"/>
    <x v="7"/>
    <x v="7"/>
    <n v="1"/>
    <n v="4306"/>
    <n v="4306"/>
    <x v="22"/>
    <x v="9"/>
    <s v="Saturday"/>
    <x v="0"/>
  </r>
  <r>
    <d v="2022-07-16T00:00:00"/>
    <n v="944854893"/>
    <x v="89"/>
    <x v="7"/>
    <x v="7"/>
    <n v="1"/>
    <n v="4306"/>
    <n v="4306"/>
    <x v="22"/>
    <x v="9"/>
    <s v="Saturday"/>
    <x v="0"/>
  </r>
  <r>
    <d v="2022-07-19T00:00:00"/>
    <n v="945545882"/>
    <x v="90"/>
    <x v="11"/>
    <x v="11"/>
    <n v="6"/>
    <n v="1014"/>
    <n v="6084"/>
    <x v="23"/>
    <x v="9"/>
    <s v="Tuesday"/>
    <x v="0"/>
  </r>
  <r>
    <d v="2022-07-19T00:00:00"/>
    <n v="945545882"/>
    <x v="90"/>
    <x v="7"/>
    <x v="7"/>
    <n v="1"/>
    <n v="4306"/>
    <n v="4306"/>
    <x v="23"/>
    <x v="9"/>
    <s v="Tuesday"/>
    <x v="0"/>
  </r>
  <r>
    <d v="2022-07-19T00:00:00"/>
    <n v="945545881"/>
    <x v="91"/>
    <x v="17"/>
    <x v="17"/>
    <n v="1"/>
    <n v="110"/>
    <n v="110"/>
    <x v="23"/>
    <x v="9"/>
    <s v="Tuesday"/>
    <x v="0"/>
  </r>
  <r>
    <d v="2022-07-31T00:00:00"/>
    <n v="947612560"/>
    <x v="92"/>
    <x v="60"/>
    <x v="60"/>
    <n v="1"/>
    <n v="299"/>
    <n v="299"/>
    <x v="24"/>
    <x v="9"/>
    <s v="Sunday"/>
    <x v="0"/>
  </r>
  <r>
    <d v="2022-07-31T00:00:00"/>
    <n v="947612561"/>
    <x v="93"/>
    <x v="60"/>
    <x v="60"/>
    <n v="1"/>
    <n v="299"/>
    <n v="299"/>
    <x v="24"/>
    <x v="9"/>
    <s v="Sunday"/>
    <x v="2"/>
  </r>
  <r>
    <d v="2022-07-31T00:00:00"/>
    <n v="947612559"/>
    <x v="94"/>
    <x v="15"/>
    <x v="15"/>
    <n v="1"/>
    <n v="312"/>
    <n v="312"/>
    <x v="24"/>
    <x v="9"/>
    <s v="Sunday"/>
    <x v="0"/>
  </r>
  <r>
    <d v="2022-07-31T00:00:00"/>
    <n v="947612562"/>
    <x v="95"/>
    <x v="15"/>
    <x v="15"/>
    <n v="1"/>
    <n v="312"/>
    <n v="312"/>
    <x v="24"/>
    <x v="9"/>
    <s v="Sunday"/>
    <x v="0"/>
  </r>
  <r>
    <d v="2022-07-31T00:00:00"/>
    <n v="947710583"/>
    <x v="96"/>
    <x v="6"/>
    <x v="6"/>
    <n v="1"/>
    <n v="980"/>
    <n v="980"/>
    <x v="24"/>
    <x v="9"/>
    <s v="Sunday"/>
    <x v="0"/>
  </r>
  <r>
    <d v="2022-07-31T00:00:00"/>
    <n v="947710583"/>
    <x v="96"/>
    <x v="23"/>
    <x v="23"/>
    <n v="2"/>
    <n v="269"/>
    <n v="538"/>
    <x v="24"/>
    <x v="9"/>
    <s v="Sunday"/>
    <x v="0"/>
  </r>
  <r>
    <d v="2022-07-31T00:00:00"/>
    <n v="947713504"/>
    <x v="97"/>
    <x v="23"/>
    <x v="23"/>
    <n v="1"/>
    <n v="269"/>
    <n v="269"/>
    <x v="24"/>
    <x v="9"/>
    <s v="Sunday"/>
    <x v="1"/>
  </r>
  <r>
    <d v="2022-08-06T00:00:00"/>
    <n v="937637541"/>
    <x v="98"/>
    <x v="40"/>
    <x v="40"/>
    <n v="1"/>
    <n v="697"/>
    <n v="697"/>
    <x v="24"/>
    <x v="10"/>
    <s v="Saturday"/>
    <x v="0"/>
  </r>
  <r>
    <d v="2022-08-06T00:00:00"/>
    <n v="937637541"/>
    <x v="98"/>
    <x v="30"/>
    <x v="30"/>
    <n v="1"/>
    <n v="171"/>
    <n v="171"/>
    <x v="24"/>
    <x v="10"/>
    <s v="Saturday"/>
    <x v="0"/>
  </r>
  <r>
    <d v="2022-08-06T00:00:00"/>
    <n v="937637541"/>
    <x v="98"/>
    <x v="21"/>
    <x v="21"/>
    <n v="2"/>
    <n v="488"/>
    <n v="976"/>
    <x v="24"/>
    <x v="10"/>
    <s v="Saturday"/>
    <x v="0"/>
  </r>
  <r>
    <d v="2022-08-06T00:00:00"/>
    <n v="937637541"/>
    <x v="98"/>
    <x v="22"/>
    <x v="22"/>
    <n v="2"/>
    <n v="488"/>
    <n v="976"/>
    <x v="24"/>
    <x v="10"/>
    <s v="Saturday"/>
    <x v="2"/>
  </r>
  <r>
    <d v="2022-08-06T00:00:00"/>
    <n v="937640608"/>
    <x v="99"/>
    <x v="36"/>
    <x v="36"/>
    <n v="1"/>
    <n v="60"/>
    <n v="60"/>
    <x v="24"/>
    <x v="10"/>
    <s v="Saturday"/>
    <x v="0"/>
  </r>
  <r>
    <d v="2022-08-06T00:00:00"/>
    <n v="937640609"/>
    <x v="100"/>
    <x v="36"/>
    <x v="36"/>
    <n v="1"/>
    <n v="60"/>
    <n v="60"/>
    <x v="24"/>
    <x v="10"/>
    <s v="Saturday"/>
    <x v="0"/>
  </r>
  <r>
    <d v="2022-08-06T00:00:00"/>
    <n v="937640610"/>
    <x v="101"/>
    <x v="36"/>
    <x v="36"/>
    <n v="1"/>
    <n v="60"/>
    <n v="60"/>
    <x v="24"/>
    <x v="10"/>
    <s v="Saturday"/>
    <x v="0"/>
  </r>
  <r>
    <d v="2022-08-06T00:00:00"/>
    <n v="937640611"/>
    <x v="102"/>
    <x v="36"/>
    <x v="36"/>
    <n v="1"/>
    <n v="60"/>
    <n v="60"/>
    <x v="24"/>
    <x v="10"/>
    <s v="Saturday"/>
    <x v="0"/>
  </r>
  <r>
    <d v="2022-08-06T00:00:00"/>
    <n v="937637541"/>
    <x v="98"/>
    <x v="8"/>
    <x v="8"/>
    <n v="1"/>
    <n v="857"/>
    <n v="857"/>
    <x v="24"/>
    <x v="10"/>
    <s v="Saturday"/>
    <x v="0"/>
  </r>
  <r>
    <d v="2022-08-06T00:00:00"/>
    <n v="937637541"/>
    <x v="98"/>
    <x v="23"/>
    <x v="23"/>
    <n v="6"/>
    <n v="269"/>
    <n v="1614"/>
    <x v="24"/>
    <x v="10"/>
    <s v="Saturday"/>
    <x v="0"/>
  </r>
  <r>
    <d v="2022-08-08T00:00:00"/>
    <n v="948959632"/>
    <x v="103"/>
    <x v="45"/>
    <x v="45"/>
    <n v="1"/>
    <n v="2999"/>
    <n v="2999"/>
    <x v="25"/>
    <x v="10"/>
    <s v="Monday"/>
    <x v="0"/>
  </r>
  <r>
    <d v="2022-08-08T00:00:00"/>
    <n v="948959632"/>
    <x v="103"/>
    <x v="61"/>
    <x v="61"/>
    <n v="1"/>
    <n v="189"/>
    <n v="189"/>
    <x v="25"/>
    <x v="10"/>
    <s v="Monday"/>
    <x v="0"/>
  </r>
  <r>
    <d v="2022-08-08T00:00:00"/>
    <n v="948959632"/>
    <x v="103"/>
    <x v="62"/>
    <x v="62"/>
    <n v="3"/>
    <n v="547"/>
    <n v="1641"/>
    <x v="25"/>
    <x v="10"/>
    <s v="Monday"/>
    <x v="0"/>
  </r>
  <r>
    <d v="2022-08-08T00:00:00"/>
    <n v="948959632"/>
    <x v="103"/>
    <x v="59"/>
    <x v="59"/>
    <n v="1"/>
    <n v="714"/>
    <n v="714"/>
    <x v="25"/>
    <x v="10"/>
    <s v="Monday"/>
    <x v="0"/>
  </r>
  <r>
    <d v="2022-08-08T00:00:00"/>
    <n v="948959632"/>
    <x v="103"/>
    <x v="14"/>
    <x v="14"/>
    <n v="1"/>
    <n v="349"/>
    <n v="349"/>
    <x v="25"/>
    <x v="10"/>
    <s v="Monday"/>
    <x v="1"/>
  </r>
  <r>
    <d v="2022-08-08T00:00:00"/>
    <n v="948959632"/>
    <x v="103"/>
    <x v="24"/>
    <x v="24"/>
    <n v="2"/>
    <n v="1555"/>
    <n v="3110"/>
    <x v="25"/>
    <x v="10"/>
    <s v="Monday"/>
    <x v="1"/>
  </r>
  <r>
    <d v="2022-08-08T00:00:00"/>
    <n v="948959601"/>
    <x v="104"/>
    <x v="34"/>
    <x v="34"/>
    <n v="1"/>
    <n v="125"/>
    <n v="125"/>
    <x v="25"/>
    <x v="10"/>
    <s v="Monday"/>
    <x v="1"/>
  </r>
  <r>
    <d v="2022-08-08T00:00:00"/>
    <n v="948959602"/>
    <x v="105"/>
    <x v="34"/>
    <x v="34"/>
    <n v="1"/>
    <n v="125"/>
    <n v="125"/>
    <x v="25"/>
    <x v="10"/>
    <s v="Monday"/>
    <x v="1"/>
  </r>
  <r>
    <d v="2022-08-08T00:00:00"/>
    <n v="948959603"/>
    <x v="106"/>
    <x v="34"/>
    <x v="34"/>
    <n v="1"/>
    <n v="125"/>
    <n v="125"/>
    <x v="25"/>
    <x v="10"/>
    <s v="Monday"/>
    <x v="1"/>
  </r>
  <r>
    <d v="2022-08-08T00:00:00"/>
    <n v="948959604"/>
    <x v="107"/>
    <x v="34"/>
    <x v="34"/>
    <n v="1"/>
    <n v="125"/>
    <n v="125"/>
    <x v="25"/>
    <x v="10"/>
    <s v="Monday"/>
    <x v="1"/>
  </r>
  <r>
    <d v="2022-08-08T00:00:00"/>
    <n v="948959631"/>
    <x v="108"/>
    <x v="34"/>
    <x v="34"/>
    <n v="1"/>
    <n v="125"/>
    <n v="125"/>
    <x v="25"/>
    <x v="10"/>
    <s v="Monday"/>
    <x v="1"/>
  </r>
  <r>
    <d v="2022-08-08T00:00:00"/>
    <n v="948959632"/>
    <x v="103"/>
    <x v="31"/>
    <x v="31"/>
    <n v="3"/>
    <n v="1390"/>
    <n v="4170"/>
    <x v="25"/>
    <x v="10"/>
    <s v="Monday"/>
    <x v="1"/>
  </r>
  <r>
    <d v="2022-08-29T00:00:00"/>
    <n v="951534106"/>
    <x v="109"/>
    <x v="63"/>
    <x v="63"/>
    <n v="2"/>
    <n v="316"/>
    <n v="632"/>
    <x v="26"/>
    <x v="10"/>
    <s v="Monday"/>
    <x v="1"/>
  </r>
  <r>
    <d v="2022-08-29T00:00:00"/>
    <n v="951534105"/>
    <x v="110"/>
    <x v="10"/>
    <x v="10"/>
    <n v="1"/>
    <n v="291"/>
    <n v="291"/>
    <x v="26"/>
    <x v="10"/>
    <s v="Monday"/>
    <x v="0"/>
  </r>
  <r>
    <d v="2022-08-31T00:00:00"/>
    <n v="951926819"/>
    <x v="111"/>
    <x v="29"/>
    <x v="29"/>
    <n v="1"/>
    <n v="1212"/>
    <n v="1212"/>
    <x v="26"/>
    <x v="10"/>
    <s v="Wednesday"/>
    <x v="0"/>
  </r>
  <r>
    <d v="2022-08-31T00:00:00"/>
    <n v="951926819"/>
    <x v="111"/>
    <x v="23"/>
    <x v="23"/>
    <n v="2"/>
    <n v="269"/>
    <n v="538"/>
    <x v="26"/>
    <x v="10"/>
    <s v="Wednesday"/>
    <x v="2"/>
  </r>
  <r>
    <d v="2022-09-16T00:00:00"/>
    <n v="954257390"/>
    <x v="112"/>
    <x v="45"/>
    <x v="45"/>
    <n v="1"/>
    <n v="2999"/>
    <n v="2999"/>
    <x v="27"/>
    <x v="11"/>
    <s v="Friday"/>
    <x v="2"/>
  </r>
  <r>
    <d v="2022-09-16T00:00:00"/>
    <n v="954257390"/>
    <x v="112"/>
    <x v="45"/>
    <x v="45"/>
    <n v="1"/>
    <n v="2999"/>
    <n v="2999"/>
    <x v="27"/>
    <x v="11"/>
    <s v="Friday"/>
    <x v="4"/>
  </r>
  <r>
    <d v="2022-09-16T00:00:00"/>
    <n v="954257390"/>
    <x v="112"/>
    <x v="45"/>
    <x v="45"/>
    <n v="2"/>
    <n v="2999"/>
    <n v="5998"/>
    <x v="27"/>
    <x v="11"/>
    <s v="Friday"/>
    <x v="0"/>
  </r>
  <r>
    <d v="2022-09-16T00:00:00"/>
    <n v="954257390"/>
    <x v="112"/>
    <x v="45"/>
    <x v="45"/>
    <n v="1"/>
    <n v="2999"/>
    <n v="2999"/>
    <x v="27"/>
    <x v="11"/>
    <s v="Friday"/>
    <x v="1"/>
  </r>
  <r>
    <d v="2022-09-16T00:00:00"/>
    <n v="954257391"/>
    <x v="113"/>
    <x v="57"/>
    <x v="57"/>
    <n v="2"/>
    <n v="3329"/>
    <n v="6658"/>
    <x v="27"/>
    <x v="11"/>
    <s v="Friday"/>
    <x v="0"/>
  </r>
  <r>
    <d v="2022-09-16T00:00:00"/>
    <n v="954257391"/>
    <x v="113"/>
    <x v="15"/>
    <x v="15"/>
    <n v="3"/>
    <n v="312"/>
    <n v="936"/>
    <x v="27"/>
    <x v="11"/>
    <s v="Friday"/>
    <x v="0"/>
  </r>
  <r>
    <d v="2022-09-16T00:00:00"/>
    <n v="954257391"/>
    <x v="113"/>
    <x v="35"/>
    <x v="35"/>
    <n v="2"/>
    <n v="2464"/>
    <n v="4928"/>
    <x v="27"/>
    <x v="11"/>
    <s v="Friday"/>
    <x v="4"/>
  </r>
  <r>
    <d v="2022-09-16T00:00:00"/>
    <n v="954257389"/>
    <x v="114"/>
    <x v="10"/>
    <x v="10"/>
    <n v="1"/>
    <n v="291"/>
    <n v="291"/>
    <x v="27"/>
    <x v="11"/>
    <s v="Friday"/>
    <x v="1"/>
  </r>
  <r>
    <d v="2022-09-16T00:00:00"/>
    <n v="954257391"/>
    <x v="113"/>
    <x v="10"/>
    <x v="10"/>
    <n v="10"/>
    <n v="291"/>
    <n v="2910"/>
    <x v="27"/>
    <x v="11"/>
    <s v="Friday"/>
    <x v="1"/>
  </r>
  <r>
    <d v="2022-09-16T00:00:00"/>
    <n v="954257390"/>
    <x v="112"/>
    <x v="10"/>
    <x v="10"/>
    <n v="3"/>
    <n v="291"/>
    <n v="873"/>
    <x v="27"/>
    <x v="11"/>
    <s v="Friday"/>
    <x v="1"/>
  </r>
  <r>
    <d v="2022-09-30T00:00:00"/>
    <n v="956034760"/>
    <x v="115"/>
    <x v="59"/>
    <x v="59"/>
    <n v="1"/>
    <n v="714"/>
    <n v="714"/>
    <x v="28"/>
    <x v="11"/>
    <s v="Friday"/>
    <x v="1"/>
  </r>
  <r>
    <d v="2022-09-30T00:00:00"/>
    <n v="956034760"/>
    <x v="115"/>
    <x v="9"/>
    <x v="9"/>
    <n v="1"/>
    <n v="235"/>
    <n v="235"/>
    <x v="28"/>
    <x v="11"/>
    <s v="Friday"/>
    <x v="1"/>
  </r>
  <r>
    <d v="2022-09-30T00:00:00"/>
    <n v="956034760"/>
    <x v="115"/>
    <x v="19"/>
    <x v="19"/>
    <n v="1"/>
    <n v="172"/>
    <n v="172"/>
    <x v="28"/>
    <x v="11"/>
    <s v="Friday"/>
    <x v="1"/>
  </r>
  <r>
    <d v="2022-09-30T00:00:00"/>
    <n v="956034760"/>
    <x v="115"/>
    <x v="10"/>
    <x v="10"/>
    <n v="1"/>
    <n v="291"/>
    <n v="291"/>
    <x v="28"/>
    <x v="11"/>
    <s v="Friday"/>
    <x v="1"/>
  </r>
  <r>
    <d v="2022-09-30T00:00:00"/>
    <n v="956034759"/>
    <x v="116"/>
    <x v="10"/>
    <x v="10"/>
    <n v="1"/>
    <n v="291"/>
    <n v="291"/>
    <x v="28"/>
    <x v="11"/>
    <s v="Friday"/>
    <x v="1"/>
  </r>
  <r>
    <d v="2022-09-30T00:00:00"/>
    <n v="956034761"/>
    <x v="117"/>
    <x v="10"/>
    <x v="10"/>
    <n v="1"/>
    <n v="291"/>
    <n v="291"/>
    <x v="28"/>
    <x v="11"/>
    <s v="Friday"/>
    <x v="2"/>
  </r>
  <r>
    <d v="2022-09-30T00:00:00"/>
    <n v="956034762"/>
    <x v="118"/>
    <x v="10"/>
    <x v="10"/>
    <n v="1"/>
    <n v="291"/>
    <n v="291"/>
    <x v="28"/>
    <x v="11"/>
    <s v="Friday"/>
    <x v="2"/>
  </r>
  <r>
    <d v="2022-09-30T00:00:00"/>
    <n v="956034763"/>
    <x v="119"/>
    <x v="10"/>
    <x v="10"/>
    <n v="1"/>
    <n v="291"/>
    <n v="291"/>
    <x v="28"/>
    <x v="11"/>
    <s v="Friday"/>
    <x v="0"/>
  </r>
  <r>
    <d v="2022-09-30T00:00:00"/>
    <n v="956034764"/>
    <x v="120"/>
    <x v="10"/>
    <x v="10"/>
    <n v="1"/>
    <n v="291"/>
    <n v="291"/>
    <x v="28"/>
    <x v="11"/>
    <s v="Friday"/>
    <x v="0"/>
  </r>
  <r>
    <d v="2022-10-04T00:00:00"/>
    <n v="922464193"/>
    <x v="121"/>
    <x v="32"/>
    <x v="32"/>
    <n v="2"/>
    <n v="1716"/>
    <n v="3432"/>
    <x v="29"/>
    <x v="3"/>
    <s v="Tuesday"/>
    <x v="2"/>
  </r>
  <r>
    <d v="2022-10-04T00:00:00"/>
    <n v="922464193"/>
    <x v="121"/>
    <x v="5"/>
    <x v="5"/>
    <n v="2"/>
    <n v="964"/>
    <n v="1928"/>
    <x v="29"/>
    <x v="3"/>
    <s v="Tuesday"/>
    <x v="1"/>
  </r>
  <r>
    <d v="2022-10-04T00:00:00"/>
    <n v="922464193"/>
    <x v="121"/>
    <x v="40"/>
    <x v="40"/>
    <n v="1"/>
    <n v="697"/>
    <n v="697"/>
    <x v="29"/>
    <x v="3"/>
    <s v="Tuesday"/>
    <x v="0"/>
  </r>
  <r>
    <d v="2022-10-04T00:00:00"/>
    <n v="922464193"/>
    <x v="121"/>
    <x v="28"/>
    <x v="28"/>
    <n v="2"/>
    <n v="510"/>
    <n v="1020"/>
    <x v="29"/>
    <x v="3"/>
    <s v="Tuesday"/>
    <x v="0"/>
  </r>
  <r>
    <d v="2022-10-04T00:00:00"/>
    <n v="922464193"/>
    <x v="121"/>
    <x v="7"/>
    <x v="7"/>
    <n v="1"/>
    <n v="4306"/>
    <n v="4306"/>
    <x v="29"/>
    <x v="3"/>
    <s v="Tuesday"/>
    <x v="0"/>
  </r>
  <r>
    <d v="2022-10-06T00:00:00"/>
    <n v="938140274"/>
    <x v="122"/>
    <x v="51"/>
    <x v="51"/>
    <n v="1"/>
    <n v="560"/>
    <n v="560"/>
    <x v="29"/>
    <x v="3"/>
    <s v="Thursday"/>
    <x v="1"/>
  </r>
  <r>
    <d v="2022-10-06T00:00:00"/>
    <n v="938140274"/>
    <x v="122"/>
    <x v="52"/>
    <x v="52"/>
    <n v="1"/>
    <n v="610"/>
    <n v="610"/>
    <x v="29"/>
    <x v="3"/>
    <s v="Thursday"/>
    <x v="1"/>
  </r>
  <r>
    <d v="2022-10-06T00:00:00"/>
    <n v="938140274"/>
    <x v="122"/>
    <x v="53"/>
    <x v="53"/>
    <n v="1"/>
    <n v="365"/>
    <n v="365"/>
    <x v="29"/>
    <x v="3"/>
    <s v="Thursday"/>
    <x v="1"/>
  </r>
  <r>
    <d v="2022-10-07T00:00:00"/>
    <n v="938140275"/>
    <x v="123"/>
    <x v="33"/>
    <x v="33"/>
    <n v="1"/>
    <n v="1607"/>
    <n v="1607"/>
    <x v="29"/>
    <x v="3"/>
    <s v="Friday"/>
    <x v="1"/>
  </r>
  <r>
    <d v="2022-10-07T00:00:00"/>
    <n v="938140275"/>
    <x v="123"/>
    <x v="62"/>
    <x v="62"/>
    <n v="1"/>
    <n v="547"/>
    <n v="547"/>
    <x v="29"/>
    <x v="3"/>
    <s v="Friday"/>
    <x v="1"/>
  </r>
  <r>
    <d v="2022-10-07T00:00:00"/>
    <n v="938140276"/>
    <x v="124"/>
    <x v="64"/>
    <x v="64"/>
    <n v="2"/>
    <n v="883"/>
    <n v="1766"/>
    <x v="29"/>
    <x v="3"/>
    <s v="Friday"/>
    <x v="1"/>
  </r>
  <r>
    <d v="2022-10-07T00:00:00"/>
    <n v="938140276"/>
    <x v="124"/>
    <x v="46"/>
    <x v="46"/>
    <n v="2"/>
    <n v="510"/>
    <n v="1020"/>
    <x v="29"/>
    <x v="3"/>
    <s v="Friday"/>
    <x v="1"/>
  </r>
  <r>
    <d v="2022-10-07T00:00:00"/>
    <n v="938140276"/>
    <x v="124"/>
    <x v="27"/>
    <x v="27"/>
    <n v="1"/>
    <n v="450"/>
    <n v="450"/>
    <x v="29"/>
    <x v="3"/>
    <s v="Friday"/>
    <x v="1"/>
  </r>
  <r>
    <d v="2022-10-07T00:00:00"/>
    <n v="938140275"/>
    <x v="123"/>
    <x v="27"/>
    <x v="27"/>
    <n v="1"/>
    <n v="450"/>
    <n v="450"/>
    <x v="29"/>
    <x v="3"/>
    <s v="Friday"/>
    <x v="1"/>
  </r>
  <r>
    <d v="2022-10-07T00:00:00"/>
    <n v="938140275"/>
    <x v="123"/>
    <x v="28"/>
    <x v="28"/>
    <n v="1"/>
    <n v="510"/>
    <n v="510"/>
    <x v="29"/>
    <x v="3"/>
    <s v="Friday"/>
    <x v="1"/>
  </r>
  <r>
    <d v="2022-10-07T00:00:00"/>
    <n v="938140276"/>
    <x v="124"/>
    <x v="24"/>
    <x v="24"/>
    <n v="1"/>
    <n v="1555"/>
    <n v="1555"/>
    <x v="29"/>
    <x v="3"/>
    <s v="Friday"/>
    <x v="1"/>
  </r>
  <r>
    <d v="2022-10-07T00:00:00"/>
    <n v="938140276"/>
    <x v="124"/>
    <x v="30"/>
    <x v="30"/>
    <n v="6"/>
    <n v="171"/>
    <n v="1026"/>
    <x v="29"/>
    <x v="3"/>
    <s v="Friday"/>
    <x v="0"/>
  </r>
  <r>
    <d v="2022-10-07T00:00:00"/>
    <n v="938140276"/>
    <x v="124"/>
    <x v="7"/>
    <x v="7"/>
    <n v="1"/>
    <n v="4306"/>
    <n v="4306"/>
    <x v="29"/>
    <x v="3"/>
    <s v="Friday"/>
    <x v="2"/>
  </r>
  <r>
    <d v="2022-10-07T00:00:00"/>
    <n v="938140276"/>
    <x v="124"/>
    <x v="34"/>
    <x v="34"/>
    <n v="1"/>
    <n v="125"/>
    <n v="125"/>
    <x v="29"/>
    <x v="3"/>
    <s v="Friday"/>
    <x v="1"/>
  </r>
  <r>
    <d v="2022-10-07T00:00:00"/>
    <n v="938140276"/>
    <x v="124"/>
    <x v="8"/>
    <x v="8"/>
    <n v="4"/>
    <n v="857"/>
    <n v="3428"/>
    <x v="29"/>
    <x v="3"/>
    <s v="Friday"/>
    <x v="0"/>
  </r>
  <r>
    <d v="2022-10-07T00:00:00"/>
    <n v="938140275"/>
    <x v="123"/>
    <x v="31"/>
    <x v="31"/>
    <n v="1"/>
    <n v="1390"/>
    <n v="1390"/>
    <x v="29"/>
    <x v="3"/>
    <s v="Friday"/>
    <x v="2"/>
  </r>
  <r>
    <d v="2022-10-07T00:00:00"/>
    <n v="938140275"/>
    <x v="123"/>
    <x v="1"/>
    <x v="1"/>
    <n v="2"/>
    <n v="1606"/>
    <n v="3212"/>
    <x v="29"/>
    <x v="3"/>
    <s v="Friday"/>
    <x v="1"/>
  </r>
  <r>
    <d v="2022-10-07T00:00:00"/>
    <n v="938140275"/>
    <x v="123"/>
    <x v="9"/>
    <x v="9"/>
    <n v="1"/>
    <n v="235"/>
    <n v="235"/>
    <x v="29"/>
    <x v="3"/>
    <s v="Friday"/>
    <x v="1"/>
  </r>
  <r>
    <d v="2022-10-07T00:00:00"/>
    <n v="938140275"/>
    <x v="123"/>
    <x v="23"/>
    <x v="23"/>
    <n v="1"/>
    <n v="269"/>
    <n v="269"/>
    <x v="29"/>
    <x v="3"/>
    <s v="Friday"/>
    <x v="1"/>
  </r>
  <r>
    <d v="2022-10-07T00:00:00"/>
    <n v="938140275"/>
    <x v="123"/>
    <x v="10"/>
    <x v="10"/>
    <n v="5"/>
    <n v="291"/>
    <n v="1455"/>
    <x v="29"/>
    <x v="3"/>
    <s v="Friday"/>
    <x v="1"/>
  </r>
  <r>
    <d v="2022-10-14T00:00:00"/>
    <n v="958168045"/>
    <x v="125"/>
    <x v="1"/>
    <x v="1"/>
    <n v="1"/>
    <n v="1606"/>
    <n v="1606"/>
    <x v="3"/>
    <x v="3"/>
    <s v="Friday"/>
    <x v="1"/>
  </r>
  <r>
    <d v="2022-10-14T00:00:00"/>
    <n v="958168045"/>
    <x v="125"/>
    <x v="9"/>
    <x v="9"/>
    <n v="1"/>
    <n v="235"/>
    <n v="235"/>
    <x v="3"/>
    <x v="3"/>
    <s v="Friday"/>
    <x v="1"/>
  </r>
  <r>
    <d v="2022-10-14T00:00:00"/>
    <n v="958168045"/>
    <x v="125"/>
    <x v="10"/>
    <x v="10"/>
    <n v="6"/>
    <n v="291"/>
    <n v="1746"/>
    <x v="3"/>
    <x v="3"/>
    <s v="Friday"/>
    <x v="1"/>
  </r>
  <r>
    <d v="2022-10-14T00:00:00"/>
    <n v="958167894"/>
    <x v="126"/>
    <x v="10"/>
    <x v="10"/>
    <n v="6"/>
    <n v="291"/>
    <n v="1746"/>
    <x v="3"/>
    <x v="3"/>
    <s v="Friday"/>
    <x v="1"/>
  </r>
  <r>
    <d v="2022-10-14T00:00:00"/>
    <n v="958168083"/>
    <x v="127"/>
    <x v="10"/>
    <x v="10"/>
    <n v="6"/>
    <n v="291"/>
    <n v="1746"/>
    <x v="3"/>
    <x v="3"/>
    <s v="Friday"/>
    <x v="1"/>
  </r>
  <r>
    <d v="2022-10-14T00:00:00"/>
    <n v="958167851"/>
    <x v="128"/>
    <x v="10"/>
    <x v="10"/>
    <n v="1"/>
    <n v="291"/>
    <n v="291"/>
    <x v="3"/>
    <x v="3"/>
    <s v="Friday"/>
    <x v="2"/>
  </r>
  <r>
    <d v="2022-10-14T00:00:00"/>
    <n v="958167852"/>
    <x v="129"/>
    <x v="10"/>
    <x v="10"/>
    <n v="1"/>
    <n v="291"/>
    <n v="291"/>
    <x v="3"/>
    <x v="3"/>
    <s v="Friday"/>
    <x v="0"/>
  </r>
  <r>
    <d v="2022-10-14T00:00:00"/>
    <n v="958167853"/>
    <x v="130"/>
    <x v="10"/>
    <x v="10"/>
    <n v="1"/>
    <n v="291"/>
    <n v="291"/>
    <x v="3"/>
    <x v="3"/>
    <s v="Friday"/>
    <x v="2"/>
  </r>
  <r>
    <d v="2022-10-14T00:00:00"/>
    <n v="958167854"/>
    <x v="131"/>
    <x v="10"/>
    <x v="10"/>
    <n v="1"/>
    <n v="291"/>
    <n v="291"/>
    <x v="3"/>
    <x v="3"/>
    <s v="Friday"/>
    <x v="1"/>
  </r>
  <r>
    <d v="2022-10-20T00:00:00"/>
    <n v="958992653"/>
    <x v="132"/>
    <x v="1"/>
    <x v="1"/>
    <n v="2"/>
    <n v="1606"/>
    <n v="3212"/>
    <x v="30"/>
    <x v="3"/>
    <s v="Thursday"/>
    <x v="2"/>
  </r>
  <r>
    <d v="2022-10-20T00:00:00"/>
    <n v="958992049"/>
    <x v="133"/>
    <x v="10"/>
    <x v="10"/>
    <n v="6"/>
    <n v="291"/>
    <n v="1746"/>
    <x v="30"/>
    <x v="3"/>
    <s v="Thursday"/>
    <x v="2"/>
  </r>
  <r>
    <d v="2022-10-31T00:00:00"/>
    <n v="960474839"/>
    <x v="134"/>
    <x v="31"/>
    <x v="31"/>
    <n v="1"/>
    <n v="1390"/>
    <n v="1390"/>
    <x v="31"/>
    <x v="3"/>
    <s v="Monday"/>
    <x v="2"/>
  </r>
  <r>
    <d v="2022-10-31T00:00:00"/>
    <n v="960474839"/>
    <x v="134"/>
    <x v="10"/>
    <x v="10"/>
    <n v="6"/>
    <n v="291"/>
    <n v="1746"/>
    <x v="31"/>
    <x v="3"/>
    <s v="Monday"/>
    <x v="2"/>
  </r>
  <r>
    <d v="2022-10-31T00:00:00"/>
    <n v="960457201"/>
    <x v="135"/>
    <x v="10"/>
    <x v="10"/>
    <n v="6"/>
    <n v="291"/>
    <n v="1746"/>
    <x v="31"/>
    <x v="3"/>
    <s v="Monday"/>
    <x v="2"/>
  </r>
  <r>
    <d v="2022-10-31T00:00:00"/>
    <n v="960458838"/>
    <x v="136"/>
    <x v="10"/>
    <x v="10"/>
    <n v="6"/>
    <n v="291"/>
    <n v="1746"/>
    <x v="31"/>
    <x v="3"/>
    <s v="Monday"/>
    <x v="2"/>
  </r>
  <r>
    <d v="2022-10-31T00:00:00"/>
    <n v="960455234"/>
    <x v="137"/>
    <x v="10"/>
    <x v="10"/>
    <n v="6"/>
    <n v="291"/>
    <n v="1746"/>
    <x v="31"/>
    <x v="3"/>
    <s v="Monday"/>
    <x v="2"/>
  </r>
  <r>
    <d v="2022-10-31T00:00:00"/>
    <n v="960468911"/>
    <x v="138"/>
    <x v="10"/>
    <x v="10"/>
    <n v="6"/>
    <n v="291"/>
    <n v="1746"/>
    <x v="31"/>
    <x v="3"/>
    <s v="Monday"/>
    <x v="2"/>
  </r>
  <r>
    <d v="2022-11-19T00:00:00"/>
    <n v="963224566"/>
    <x v="139"/>
    <x v="9"/>
    <x v="9"/>
    <n v="4"/>
    <n v="235"/>
    <n v="940"/>
    <x v="32"/>
    <x v="4"/>
    <s v="Saturday"/>
    <x v="2"/>
  </r>
  <r>
    <d v="2022-11-21T00:00:00"/>
    <n v="963491657"/>
    <x v="140"/>
    <x v="45"/>
    <x v="45"/>
    <n v="1"/>
    <n v="2999"/>
    <n v="2999"/>
    <x v="4"/>
    <x v="4"/>
    <s v="Monday"/>
    <x v="2"/>
  </r>
  <r>
    <d v="2022-11-21T00:00:00"/>
    <n v="963491657"/>
    <x v="140"/>
    <x v="41"/>
    <x v="41"/>
    <n v="1"/>
    <n v="450"/>
    <n v="450"/>
    <x v="4"/>
    <x v="4"/>
    <s v="Monday"/>
    <x v="2"/>
  </r>
  <r>
    <d v="2022-11-21T00:00:00"/>
    <n v="963491657"/>
    <x v="140"/>
    <x v="41"/>
    <x v="41"/>
    <n v="1"/>
    <n v="450"/>
    <n v="450"/>
    <x v="4"/>
    <x v="4"/>
    <s v="Monday"/>
    <x v="2"/>
  </r>
  <r>
    <d v="2022-11-21T00:00:00"/>
    <n v="963491657"/>
    <x v="140"/>
    <x v="20"/>
    <x v="20"/>
    <n v="2"/>
    <n v="5829"/>
    <n v="11658"/>
    <x v="4"/>
    <x v="4"/>
    <s v="Monday"/>
    <x v="1"/>
  </r>
  <r>
    <d v="2022-11-21T00:00:00"/>
    <n v="963491657"/>
    <x v="140"/>
    <x v="64"/>
    <x v="64"/>
    <n v="1"/>
    <n v="883"/>
    <n v="883"/>
    <x v="4"/>
    <x v="4"/>
    <s v="Monday"/>
    <x v="1"/>
  </r>
  <r>
    <d v="2022-12-08T00:00:00"/>
    <n v="949495363"/>
    <x v="141"/>
    <x v="7"/>
    <x v="7"/>
    <n v="1"/>
    <n v="4306"/>
    <n v="4306"/>
    <x v="33"/>
    <x v="5"/>
    <s v="Thursday"/>
    <x v="1"/>
  </r>
  <r>
    <d v="2022-12-11T00:00:00"/>
    <n v="962333368"/>
    <x v="142"/>
    <x v="26"/>
    <x v="26"/>
    <n v="1"/>
    <n v="497"/>
    <n v="497"/>
    <x v="34"/>
    <x v="5"/>
    <s v="Sunday"/>
    <x v="2"/>
  </r>
  <r>
    <d v="2022-12-11T00:00:00"/>
    <n v="962333366"/>
    <x v="143"/>
    <x v="9"/>
    <x v="9"/>
    <n v="1"/>
    <n v="235"/>
    <n v="235"/>
    <x v="34"/>
    <x v="5"/>
    <s v="Sunday"/>
    <x v="1"/>
  </r>
  <r>
    <d v="2022-12-11T00:00:00"/>
    <n v="962333367"/>
    <x v="144"/>
    <x v="9"/>
    <x v="9"/>
    <n v="1"/>
    <n v="235"/>
    <n v="235"/>
    <x v="34"/>
    <x v="5"/>
    <s v="Sunday"/>
    <x v="1"/>
  </r>
  <r>
    <d v="2022-12-11T00:00:00"/>
    <n v="962333369"/>
    <x v="145"/>
    <x v="9"/>
    <x v="9"/>
    <n v="1"/>
    <n v="235"/>
    <n v="235"/>
    <x v="34"/>
    <x v="5"/>
    <s v="Sunday"/>
    <x v="1"/>
  </r>
  <r>
    <d v="2022-12-17T00:00:00"/>
    <n v="967342448"/>
    <x v="146"/>
    <x v="33"/>
    <x v="33"/>
    <n v="1"/>
    <n v="1607"/>
    <n v="1607"/>
    <x v="34"/>
    <x v="5"/>
    <s v="Saturday"/>
    <x v="1"/>
  </r>
  <r>
    <d v="2022-12-17T00:00:00"/>
    <n v="967342448"/>
    <x v="146"/>
    <x v="25"/>
    <x v="25"/>
    <n v="30"/>
    <n v="7"/>
    <n v="210"/>
    <x v="34"/>
    <x v="5"/>
    <s v="Saturday"/>
    <x v="1"/>
  </r>
  <r>
    <d v="2022-01-15T00:00:00"/>
    <n v="971638550"/>
    <x v="147"/>
    <x v="50"/>
    <x v="50"/>
    <n v="1"/>
    <n v="560"/>
    <n v="560"/>
    <x v="7"/>
    <x v="6"/>
    <s v="Saturday"/>
    <x v="1"/>
  </r>
  <r>
    <d v="2022-01-15T00:00:00"/>
    <n v="971638550"/>
    <x v="147"/>
    <x v="46"/>
    <x v="46"/>
    <n v="1"/>
    <n v="510"/>
    <n v="510"/>
    <x v="7"/>
    <x v="6"/>
    <s v="Saturday"/>
    <x v="1"/>
  </r>
  <r>
    <d v="2022-01-15T00:00:00"/>
    <n v="971638550"/>
    <x v="147"/>
    <x v="3"/>
    <x v="3"/>
    <n v="1"/>
    <n v="3418"/>
    <n v="3418"/>
    <x v="7"/>
    <x v="6"/>
    <s v="Saturday"/>
    <x v="1"/>
  </r>
  <r>
    <d v="2022-01-15T00:00:00"/>
    <n v="971590416"/>
    <x v="148"/>
    <x v="40"/>
    <x v="40"/>
    <n v="1"/>
    <n v="697"/>
    <n v="697"/>
    <x v="7"/>
    <x v="6"/>
    <s v="Saturday"/>
    <x v="1"/>
  </r>
  <r>
    <d v="2022-01-15T00:00:00"/>
    <n v="971638550"/>
    <x v="147"/>
    <x v="53"/>
    <x v="53"/>
    <n v="2"/>
    <n v="365"/>
    <n v="730"/>
    <x v="7"/>
    <x v="6"/>
    <s v="Saturday"/>
    <x v="1"/>
  </r>
  <r>
    <d v="2022-01-15T00:00:00"/>
    <n v="971590416"/>
    <x v="148"/>
    <x v="24"/>
    <x v="24"/>
    <n v="1"/>
    <n v="1555"/>
    <n v="1555"/>
    <x v="7"/>
    <x v="6"/>
    <s v="Saturday"/>
    <x v="1"/>
  </r>
  <r>
    <d v="2022-01-15T00:00:00"/>
    <n v="971590416"/>
    <x v="148"/>
    <x v="18"/>
    <x v="18"/>
    <n v="1"/>
    <n v="980"/>
    <n v="980"/>
    <x v="7"/>
    <x v="6"/>
    <s v="Saturday"/>
    <x v="1"/>
  </r>
  <r>
    <d v="2022-01-15T00:00:00"/>
    <n v="971638550"/>
    <x v="147"/>
    <x v="9"/>
    <x v="9"/>
    <n v="1"/>
    <n v="235"/>
    <n v="235"/>
    <x v="7"/>
    <x v="6"/>
    <s v="Saturday"/>
    <x v="0"/>
  </r>
  <r>
    <d v="2022-01-15T00:00:00"/>
    <n v="971590416"/>
    <x v="148"/>
    <x v="10"/>
    <x v="10"/>
    <n v="4"/>
    <n v="291"/>
    <n v="1164"/>
    <x v="7"/>
    <x v="6"/>
    <s v="Saturday"/>
    <x v="2"/>
  </r>
  <r>
    <d v="2022-01-18T00:00:00"/>
    <n v="972170553"/>
    <x v="149"/>
    <x v="18"/>
    <x v="18"/>
    <n v="1"/>
    <n v="980"/>
    <n v="980"/>
    <x v="35"/>
    <x v="6"/>
    <s v="Tuesday"/>
    <x v="1"/>
  </r>
  <r>
    <d v="2022-02-18T00:00:00"/>
    <n v="976628095"/>
    <x v="150"/>
    <x v="3"/>
    <x v="3"/>
    <n v="2"/>
    <n v="3418"/>
    <n v="6836"/>
    <x v="10"/>
    <x v="7"/>
    <s v="Friday"/>
    <x v="1"/>
  </r>
  <r>
    <d v="2022-02-18T00:00:00"/>
    <n v="976628095"/>
    <x v="150"/>
    <x v="29"/>
    <x v="29"/>
    <n v="1"/>
    <n v="1212"/>
    <n v="1212"/>
    <x v="10"/>
    <x v="7"/>
    <s v="Friday"/>
    <x v="1"/>
  </r>
  <r>
    <d v="2022-02-18T00:00:00"/>
    <n v="976628095"/>
    <x v="150"/>
    <x v="17"/>
    <x v="17"/>
    <n v="1"/>
    <n v="110"/>
    <n v="110"/>
    <x v="10"/>
    <x v="7"/>
    <s v="Friday"/>
    <x v="1"/>
  </r>
  <r>
    <d v="2022-03-10T00:00:00"/>
    <n v="1032752912"/>
    <x v="151"/>
    <x v="29"/>
    <x v="29"/>
    <n v="1"/>
    <n v="1212"/>
    <n v="1212"/>
    <x v="0"/>
    <x v="0"/>
    <s v="Thursday"/>
    <x v="0"/>
  </r>
  <r>
    <d v="2022-03-10T00:00:00"/>
    <n v="1032752911"/>
    <x v="152"/>
    <x v="10"/>
    <x v="10"/>
    <n v="1"/>
    <n v="291"/>
    <n v="291"/>
    <x v="0"/>
    <x v="0"/>
    <s v="Thursday"/>
    <x v="0"/>
  </r>
  <r>
    <d v="2022-03-13T00:00:00"/>
    <n v="980017067"/>
    <x v="153"/>
    <x v="63"/>
    <x v="63"/>
    <n v="1"/>
    <n v="316"/>
    <n v="316"/>
    <x v="36"/>
    <x v="0"/>
    <s v="Sunday"/>
    <x v="0"/>
  </r>
  <r>
    <d v="2022-03-13T00:00:00"/>
    <n v="980017067"/>
    <x v="153"/>
    <x v="57"/>
    <x v="57"/>
    <n v="1"/>
    <n v="3329"/>
    <n v="3329"/>
    <x v="36"/>
    <x v="0"/>
    <s v="Sunday"/>
    <x v="0"/>
  </r>
  <r>
    <d v="2022-03-13T00:00:00"/>
    <n v="980017066"/>
    <x v="154"/>
    <x v="14"/>
    <x v="14"/>
    <n v="1"/>
    <n v="349"/>
    <n v="349"/>
    <x v="36"/>
    <x v="0"/>
    <s v="Sunday"/>
    <x v="0"/>
  </r>
  <r>
    <d v="2022-03-13T00:00:00"/>
    <n v="980017067"/>
    <x v="153"/>
    <x v="8"/>
    <x v="8"/>
    <n v="1"/>
    <n v="857"/>
    <n v="857"/>
    <x v="36"/>
    <x v="0"/>
    <s v="Sunday"/>
    <x v="0"/>
  </r>
  <r>
    <d v="2022-03-13T00:00:00"/>
    <n v="980017067"/>
    <x v="153"/>
    <x v="1"/>
    <x v="1"/>
    <n v="1"/>
    <n v="1606"/>
    <n v="1606"/>
    <x v="36"/>
    <x v="0"/>
    <s v="Sunday"/>
    <x v="0"/>
  </r>
  <r>
    <d v="2022-03-13T00:00:00"/>
    <n v="980017065"/>
    <x v="155"/>
    <x v="10"/>
    <x v="10"/>
    <n v="1"/>
    <n v="291"/>
    <n v="291"/>
    <x v="36"/>
    <x v="0"/>
    <s v="Sunday"/>
    <x v="1"/>
  </r>
  <r>
    <d v="2022-03-13T00:00:00"/>
    <n v="980017068"/>
    <x v="156"/>
    <x v="10"/>
    <x v="10"/>
    <n v="1"/>
    <n v="291"/>
    <n v="291"/>
    <x v="36"/>
    <x v="0"/>
    <s v="Sunday"/>
    <x v="1"/>
  </r>
  <r>
    <d v="2022-03-27T00:00:00"/>
    <n v="981834364"/>
    <x v="157"/>
    <x v="21"/>
    <x v="21"/>
    <n v="2"/>
    <n v="488"/>
    <n v="976"/>
    <x v="14"/>
    <x v="0"/>
    <s v="Sunday"/>
    <x v="1"/>
  </r>
  <r>
    <d v="2022-03-27T00:00:00"/>
    <n v="981834364"/>
    <x v="157"/>
    <x v="22"/>
    <x v="22"/>
    <n v="2"/>
    <n v="488"/>
    <n v="976"/>
    <x v="14"/>
    <x v="0"/>
    <s v="Sunday"/>
    <x v="1"/>
  </r>
  <r>
    <d v="2022-03-27T00:00:00"/>
    <n v="981834364"/>
    <x v="157"/>
    <x v="23"/>
    <x v="23"/>
    <n v="4"/>
    <n v="269"/>
    <n v="1076"/>
    <x v="14"/>
    <x v="0"/>
    <s v="Sunday"/>
    <x v="1"/>
  </r>
  <r>
    <d v="2022-03-28T00:00:00"/>
    <n v="982050339"/>
    <x v="158"/>
    <x v="2"/>
    <x v="2"/>
    <n v="1"/>
    <n v="2099"/>
    <n v="2099"/>
    <x v="14"/>
    <x v="0"/>
    <s v="Monday"/>
    <x v="0"/>
  </r>
  <r>
    <d v="2022-03-28T00:00:00"/>
    <n v="982049498"/>
    <x v="159"/>
    <x v="65"/>
    <x v="65"/>
    <n v="1"/>
    <n v="2895"/>
    <n v="2895"/>
    <x v="14"/>
    <x v="0"/>
    <s v="Monday"/>
    <x v="2"/>
  </r>
  <r>
    <d v="2022-03-28T00:00:00"/>
    <n v="982049498"/>
    <x v="159"/>
    <x v="65"/>
    <x v="65"/>
    <n v="1"/>
    <n v="2895"/>
    <n v="2895"/>
    <x v="14"/>
    <x v="0"/>
    <s v="Monday"/>
    <x v="2"/>
  </r>
  <r>
    <d v="2022-03-28T00:00:00"/>
    <n v="982049498"/>
    <x v="159"/>
    <x v="66"/>
    <x v="66"/>
    <n v="1"/>
    <n v="2699"/>
    <n v="2699"/>
    <x v="14"/>
    <x v="0"/>
    <s v="Monday"/>
    <x v="0"/>
  </r>
  <r>
    <d v="2022-03-28T00:00:00"/>
    <n v="982049498"/>
    <x v="159"/>
    <x v="14"/>
    <x v="14"/>
    <n v="1"/>
    <n v="349"/>
    <n v="349"/>
    <x v="14"/>
    <x v="0"/>
    <s v="Monday"/>
    <x v="0"/>
  </r>
  <r>
    <d v="2022-03-28T00:00:00"/>
    <n v="982049497"/>
    <x v="160"/>
    <x v="7"/>
    <x v="7"/>
    <n v="1"/>
    <n v="4306"/>
    <n v="4306"/>
    <x v="14"/>
    <x v="0"/>
    <s v="Monday"/>
    <x v="0"/>
  </r>
  <r>
    <d v="2022-03-28T00:00:00"/>
    <n v="982049498"/>
    <x v="159"/>
    <x v="31"/>
    <x v="31"/>
    <n v="1"/>
    <n v="1390"/>
    <n v="1390"/>
    <x v="14"/>
    <x v="0"/>
    <s v="Monday"/>
    <x v="1"/>
  </r>
  <r>
    <d v="2022-03-28T00:00:00"/>
    <n v="982049496"/>
    <x v="161"/>
    <x v="19"/>
    <x v="19"/>
    <n v="1"/>
    <n v="172"/>
    <n v="172"/>
    <x v="14"/>
    <x v="0"/>
    <s v="Monday"/>
    <x v="1"/>
  </r>
  <r>
    <d v="2022-03-29T00:00:00"/>
    <n v="982200384"/>
    <x v="162"/>
    <x v="67"/>
    <x v="67"/>
    <n v="30"/>
    <n v="7"/>
    <n v="210"/>
    <x v="14"/>
    <x v="0"/>
    <s v="Tuesday"/>
    <x v="1"/>
  </r>
  <r>
    <d v="2022-03-31T00:00:00"/>
    <n v="982536384"/>
    <x v="163"/>
    <x v="58"/>
    <x v="58"/>
    <n v="2"/>
    <n v="964"/>
    <n v="1928"/>
    <x v="14"/>
    <x v="0"/>
    <s v="Thursday"/>
    <x v="1"/>
  </r>
  <r>
    <d v="2022-03-31T00:00:00"/>
    <n v="982536384"/>
    <x v="163"/>
    <x v="5"/>
    <x v="5"/>
    <n v="2"/>
    <n v="964"/>
    <n v="1928"/>
    <x v="14"/>
    <x v="0"/>
    <s v="Thursday"/>
    <x v="1"/>
  </r>
  <r>
    <d v="2022-03-31T00:00:00"/>
    <n v="982536384"/>
    <x v="163"/>
    <x v="4"/>
    <x v="4"/>
    <n v="2"/>
    <n v="697"/>
    <n v="1394"/>
    <x v="14"/>
    <x v="0"/>
    <s v="Thursday"/>
    <x v="1"/>
  </r>
  <r>
    <d v="2022-03-31T00:00:00"/>
    <n v="982536384"/>
    <x v="163"/>
    <x v="6"/>
    <x v="6"/>
    <n v="1"/>
    <n v="980"/>
    <n v="980"/>
    <x v="14"/>
    <x v="0"/>
    <s v="Thursday"/>
    <x v="1"/>
  </r>
  <r>
    <d v="2022-04-04T00:00:00"/>
    <n v="983251476"/>
    <x v="164"/>
    <x v="65"/>
    <x v="65"/>
    <n v="2"/>
    <n v="2895"/>
    <n v="5790"/>
    <x v="37"/>
    <x v="8"/>
    <s v="Monday"/>
    <x v="1"/>
  </r>
  <r>
    <d v="2022-04-04T00:00:00"/>
    <n v="983251476"/>
    <x v="164"/>
    <x v="33"/>
    <x v="33"/>
    <n v="1"/>
    <n v="1607"/>
    <n v="1607"/>
    <x v="37"/>
    <x v="8"/>
    <s v="Monday"/>
    <x v="1"/>
  </r>
  <r>
    <d v="2022-04-04T00:00:00"/>
    <n v="983251476"/>
    <x v="164"/>
    <x v="64"/>
    <x v="64"/>
    <n v="1"/>
    <n v="883"/>
    <n v="883"/>
    <x v="37"/>
    <x v="8"/>
    <s v="Monday"/>
    <x v="1"/>
  </r>
  <r>
    <d v="2022-04-04T00:00:00"/>
    <n v="983251476"/>
    <x v="164"/>
    <x v="66"/>
    <x v="66"/>
    <n v="2"/>
    <n v="2699"/>
    <n v="5398"/>
    <x v="37"/>
    <x v="8"/>
    <s v="Monday"/>
    <x v="1"/>
  </r>
  <r>
    <d v="2022-04-04T00:00:00"/>
    <n v="983251476"/>
    <x v="164"/>
    <x v="49"/>
    <x v="49"/>
    <n v="1"/>
    <n v="698"/>
    <n v="698"/>
    <x v="37"/>
    <x v="8"/>
    <s v="Monday"/>
    <x v="0"/>
  </r>
  <r>
    <d v="2022-04-04T00:00:00"/>
    <n v="983251476"/>
    <x v="164"/>
    <x v="0"/>
    <x v="0"/>
    <n v="2"/>
    <n v="1254"/>
    <n v="2508"/>
    <x v="37"/>
    <x v="8"/>
    <s v="Monday"/>
    <x v="0"/>
  </r>
  <r>
    <d v="2022-04-04T00:00:00"/>
    <n v="983251476"/>
    <x v="164"/>
    <x v="6"/>
    <x v="6"/>
    <n v="2"/>
    <n v="980"/>
    <n v="1960"/>
    <x v="37"/>
    <x v="8"/>
    <s v="Monday"/>
    <x v="2"/>
  </r>
  <r>
    <d v="2022-04-04T00:00:00"/>
    <n v="983253534"/>
    <x v="165"/>
    <x v="34"/>
    <x v="34"/>
    <n v="1"/>
    <n v="125"/>
    <n v="125"/>
    <x v="37"/>
    <x v="8"/>
    <s v="Monday"/>
    <x v="2"/>
  </r>
  <r>
    <d v="2022-04-04T00:00:00"/>
    <n v="983253535"/>
    <x v="166"/>
    <x v="34"/>
    <x v="34"/>
    <n v="1"/>
    <n v="125"/>
    <n v="125"/>
    <x v="37"/>
    <x v="8"/>
    <s v="Monday"/>
    <x v="0"/>
  </r>
  <r>
    <d v="2022-04-04T00:00:00"/>
    <n v="983253536"/>
    <x v="167"/>
    <x v="34"/>
    <x v="34"/>
    <n v="1"/>
    <n v="125"/>
    <n v="125"/>
    <x v="37"/>
    <x v="8"/>
    <s v="Monday"/>
    <x v="0"/>
  </r>
  <r>
    <d v="2022-04-04T00:00:00"/>
    <n v="983253537"/>
    <x v="168"/>
    <x v="34"/>
    <x v="34"/>
    <n v="1"/>
    <n v="125"/>
    <n v="125"/>
    <x v="37"/>
    <x v="8"/>
    <s v="Monday"/>
    <x v="0"/>
  </r>
  <r>
    <d v="2022-04-04T00:00:00"/>
    <n v="983251476"/>
    <x v="164"/>
    <x v="8"/>
    <x v="8"/>
    <n v="2"/>
    <n v="857"/>
    <n v="1714"/>
    <x v="37"/>
    <x v="8"/>
    <s v="Monday"/>
    <x v="1"/>
  </r>
  <r>
    <d v="2022-04-04T00:00:00"/>
    <n v="983251476"/>
    <x v="164"/>
    <x v="31"/>
    <x v="31"/>
    <n v="1"/>
    <n v="1390"/>
    <n v="1390"/>
    <x v="37"/>
    <x v="8"/>
    <s v="Monday"/>
    <x v="0"/>
  </r>
  <r>
    <d v="2022-04-04T00:00:00"/>
    <n v="983251476"/>
    <x v="164"/>
    <x v="18"/>
    <x v="18"/>
    <n v="4"/>
    <n v="980"/>
    <n v="3920"/>
    <x v="37"/>
    <x v="8"/>
    <s v="Monday"/>
    <x v="0"/>
  </r>
  <r>
    <d v="2022-04-04T00:00:00"/>
    <n v="983251476"/>
    <x v="164"/>
    <x v="35"/>
    <x v="35"/>
    <n v="3"/>
    <n v="2464"/>
    <n v="7392"/>
    <x v="37"/>
    <x v="8"/>
    <s v="Monday"/>
    <x v="2"/>
  </r>
  <r>
    <d v="2022-04-04T00:00:00"/>
    <n v="983251476"/>
    <x v="164"/>
    <x v="1"/>
    <x v="1"/>
    <n v="1"/>
    <n v="1606"/>
    <n v="1606"/>
    <x v="37"/>
    <x v="8"/>
    <s v="Monday"/>
    <x v="0"/>
  </r>
  <r>
    <d v="2022-04-08T00:00:00"/>
    <n v="1015625749"/>
    <x v="169"/>
    <x v="18"/>
    <x v="18"/>
    <n v="2"/>
    <n v="980"/>
    <n v="1960"/>
    <x v="37"/>
    <x v="8"/>
    <s v="Friday"/>
    <x v="0"/>
  </r>
  <r>
    <d v="2022-04-08T00:00:00"/>
    <n v="1015625746"/>
    <x v="170"/>
    <x v="67"/>
    <x v="67"/>
    <n v="30"/>
    <n v="7"/>
    <n v="210"/>
    <x v="37"/>
    <x v="8"/>
    <s v="Friday"/>
    <x v="0"/>
  </r>
  <r>
    <d v="2022-04-08T00:00:00"/>
    <n v="1015625747"/>
    <x v="171"/>
    <x v="10"/>
    <x v="10"/>
    <n v="1"/>
    <n v="291"/>
    <n v="291"/>
    <x v="37"/>
    <x v="8"/>
    <s v="Friday"/>
    <x v="3"/>
  </r>
  <r>
    <d v="2022-04-08T00:00:00"/>
    <n v="1015625748"/>
    <x v="172"/>
    <x v="10"/>
    <x v="10"/>
    <n v="1"/>
    <n v="291"/>
    <n v="291"/>
    <x v="37"/>
    <x v="8"/>
    <s v="Friday"/>
    <x v="1"/>
  </r>
  <r>
    <d v="2022-04-08T00:00:00"/>
    <n v="1015625750"/>
    <x v="173"/>
    <x v="10"/>
    <x v="10"/>
    <n v="1"/>
    <n v="291"/>
    <n v="291"/>
    <x v="37"/>
    <x v="8"/>
    <s v="Friday"/>
    <x v="0"/>
  </r>
  <r>
    <d v="2022-04-25T00:00:00"/>
    <n v="986196013"/>
    <x v="174"/>
    <x v="49"/>
    <x v="49"/>
    <n v="1"/>
    <n v="698"/>
    <n v="698"/>
    <x v="16"/>
    <x v="8"/>
    <s v="Monday"/>
    <x v="0"/>
  </r>
  <r>
    <d v="2022-04-25T00:00:00"/>
    <n v="986196013"/>
    <x v="174"/>
    <x v="0"/>
    <x v="0"/>
    <n v="2"/>
    <n v="1254"/>
    <n v="2508"/>
    <x v="16"/>
    <x v="8"/>
    <s v="Monday"/>
    <x v="0"/>
  </r>
  <r>
    <d v="2022-04-30T00:00:00"/>
    <n v="987100485"/>
    <x v="175"/>
    <x v="38"/>
    <x v="38"/>
    <n v="1"/>
    <n v="697"/>
    <n v="697"/>
    <x v="16"/>
    <x v="8"/>
    <s v="Saturday"/>
    <x v="1"/>
  </r>
  <r>
    <d v="2022-04-30T00:00:00"/>
    <n v="987100485"/>
    <x v="175"/>
    <x v="0"/>
    <x v="0"/>
    <n v="2"/>
    <n v="1254"/>
    <n v="2508"/>
    <x v="16"/>
    <x v="8"/>
    <s v="Saturday"/>
    <x v="0"/>
  </r>
  <r>
    <d v="2022-05-01T00:00:00"/>
    <n v="970267734"/>
    <x v="176"/>
    <x v="57"/>
    <x v="57"/>
    <n v="1"/>
    <n v="3329"/>
    <n v="3329"/>
    <x v="38"/>
    <x v="1"/>
    <s v="Sunday"/>
    <x v="0"/>
  </r>
  <r>
    <d v="2022-05-01T00:00:00"/>
    <n v="970267734"/>
    <x v="176"/>
    <x v="33"/>
    <x v="33"/>
    <n v="1"/>
    <n v="1607"/>
    <n v="1607"/>
    <x v="38"/>
    <x v="1"/>
    <s v="Sunday"/>
    <x v="0"/>
  </r>
  <r>
    <d v="2022-05-01T00:00:00"/>
    <n v="970267734"/>
    <x v="176"/>
    <x v="13"/>
    <x v="13"/>
    <n v="2"/>
    <n v="349"/>
    <n v="698"/>
    <x v="38"/>
    <x v="1"/>
    <s v="Sunday"/>
    <x v="0"/>
  </r>
  <r>
    <d v="2022-05-01T00:00:00"/>
    <n v="970267734"/>
    <x v="176"/>
    <x v="58"/>
    <x v="58"/>
    <n v="1"/>
    <n v="964"/>
    <n v="964"/>
    <x v="38"/>
    <x v="1"/>
    <s v="Sunday"/>
    <x v="0"/>
  </r>
  <r>
    <d v="2022-05-01T00:00:00"/>
    <n v="970267734"/>
    <x v="176"/>
    <x v="64"/>
    <x v="64"/>
    <n v="1"/>
    <n v="883"/>
    <n v="883"/>
    <x v="38"/>
    <x v="1"/>
    <s v="Sunday"/>
    <x v="1"/>
  </r>
  <r>
    <d v="2022-05-01T00:00:00"/>
    <n v="970267734"/>
    <x v="176"/>
    <x v="46"/>
    <x v="46"/>
    <n v="2"/>
    <n v="510"/>
    <n v="1020"/>
    <x v="38"/>
    <x v="1"/>
    <s v="Sunday"/>
    <x v="0"/>
  </r>
  <r>
    <d v="2022-05-01T00:00:00"/>
    <n v="970267734"/>
    <x v="176"/>
    <x v="7"/>
    <x v="7"/>
    <n v="1"/>
    <n v="4306"/>
    <n v="4306"/>
    <x v="38"/>
    <x v="1"/>
    <s v="Sunday"/>
    <x v="0"/>
  </r>
  <r>
    <d v="2022-05-01T00:00:00"/>
    <n v="970267734"/>
    <x v="176"/>
    <x v="31"/>
    <x v="31"/>
    <n v="1"/>
    <n v="1390"/>
    <n v="1390"/>
    <x v="38"/>
    <x v="1"/>
    <s v="Sunday"/>
    <x v="1"/>
  </r>
  <r>
    <d v="2022-05-01T00:00:00"/>
    <n v="970267727"/>
    <x v="177"/>
    <x v="19"/>
    <x v="19"/>
    <n v="1"/>
    <n v="172"/>
    <n v="172"/>
    <x v="38"/>
    <x v="1"/>
    <s v="Sunday"/>
    <x v="0"/>
  </r>
  <r>
    <d v="2022-05-01T00:00:00"/>
    <n v="970267728"/>
    <x v="178"/>
    <x v="19"/>
    <x v="19"/>
    <n v="1"/>
    <n v="172"/>
    <n v="172"/>
    <x v="38"/>
    <x v="1"/>
    <s v="Sunday"/>
    <x v="0"/>
  </r>
  <r>
    <d v="2022-05-01T00:00:00"/>
    <n v="970267729"/>
    <x v="179"/>
    <x v="19"/>
    <x v="19"/>
    <n v="1"/>
    <n v="172"/>
    <n v="172"/>
    <x v="38"/>
    <x v="1"/>
    <s v="Sunday"/>
    <x v="0"/>
  </r>
  <r>
    <d v="2022-05-01T00:00:00"/>
    <n v="970267730"/>
    <x v="180"/>
    <x v="19"/>
    <x v="19"/>
    <n v="1"/>
    <n v="172"/>
    <n v="172"/>
    <x v="38"/>
    <x v="1"/>
    <s v="Sunday"/>
    <x v="0"/>
  </r>
  <r>
    <d v="2022-05-01T00:00:00"/>
    <n v="970267731"/>
    <x v="181"/>
    <x v="19"/>
    <x v="19"/>
    <n v="1"/>
    <n v="172"/>
    <n v="172"/>
    <x v="38"/>
    <x v="1"/>
    <s v="Sunday"/>
    <x v="1"/>
  </r>
  <r>
    <d v="2022-05-01T00:00:00"/>
    <n v="970267732"/>
    <x v="182"/>
    <x v="19"/>
    <x v="19"/>
    <n v="1"/>
    <n v="172"/>
    <n v="172"/>
    <x v="38"/>
    <x v="1"/>
    <s v="Sunday"/>
    <x v="0"/>
  </r>
  <r>
    <d v="2022-05-01T00:00:00"/>
    <n v="970267733"/>
    <x v="183"/>
    <x v="19"/>
    <x v="19"/>
    <n v="1"/>
    <n v="172"/>
    <n v="172"/>
    <x v="38"/>
    <x v="1"/>
    <s v="Sunday"/>
    <x v="0"/>
  </r>
  <r>
    <d v="2022-05-03T00:00:00"/>
    <n v="978893183"/>
    <x v="184"/>
    <x v="17"/>
    <x v="17"/>
    <n v="1"/>
    <n v="110"/>
    <n v="110"/>
    <x v="38"/>
    <x v="1"/>
    <s v="Tuesday"/>
    <x v="0"/>
  </r>
  <r>
    <d v="2022-05-03T00:00:00"/>
    <n v="978893179"/>
    <x v="185"/>
    <x v="17"/>
    <x v="17"/>
    <n v="1"/>
    <n v="110"/>
    <n v="110"/>
    <x v="38"/>
    <x v="1"/>
    <s v="Tuesday"/>
    <x v="0"/>
  </r>
  <r>
    <d v="2022-05-03T00:00:00"/>
    <n v="978893180"/>
    <x v="186"/>
    <x v="17"/>
    <x v="17"/>
    <n v="1"/>
    <n v="110"/>
    <n v="110"/>
    <x v="38"/>
    <x v="1"/>
    <s v="Tuesday"/>
    <x v="0"/>
  </r>
  <r>
    <d v="2022-05-03T00:00:00"/>
    <n v="978893181"/>
    <x v="187"/>
    <x v="17"/>
    <x v="17"/>
    <n v="1"/>
    <n v="110"/>
    <n v="110"/>
    <x v="38"/>
    <x v="1"/>
    <s v="Tuesday"/>
    <x v="0"/>
  </r>
  <r>
    <d v="2022-05-05T00:00:00"/>
    <n v="987945240"/>
    <x v="188"/>
    <x v="10"/>
    <x v="10"/>
    <n v="2"/>
    <n v="291"/>
    <n v="582"/>
    <x v="38"/>
    <x v="1"/>
    <s v="Thursday"/>
    <x v="0"/>
  </r>
  <r>
    <d v="2022-05-05T00:00:00"/>
    <n v="987945241"/>
    <x v="189"/>
    <x v="10"/>
    <x v="10"/>
    <n v="2"/>
    <n v="291"/>
    <n v="582"/>
    <x v="38"/>
    <x v="1"/>
    <s v="Thursday"/>
    <x v="0"/>
  </r>
  <r>
    <d v="2022-05-05T00:00:00"/>
    <n v="987945242"/>
    <x v="190"/>
    <x v="10"/>
    <x v="10"/>
    <n v="2"/>
    <n v="291"/>
    <n v="582"/>
    <x v="38"/>
    <x v="1"/>
    <s v="Thursday"/>
    <x v="0"/>
  </r>
  <r>
    <d v="2022-05-05T00:00:00"/>
    <n v="987945238"/>
    <x v="191"/>
    <x v="10"/>
    <x v="10"/>
    <n v="1"/>
    <n v="291"/>
    <n v="291"/>
    <x v="38"/>
    <x v="1"/>
    <s v="Thursday"/>
    <x v="0"/>
  </r>
  <r>
    <d v="2022-05-05T00:00:00"/>
    <n v="987945239"/>
    <x v="192"/>
    <x v="10"/>
    <x v="10"/>
    <n v="1"/>
    <n v="291"/>
    <n v="291"/>
    <x v="38"/>
    <x v="1"/>
    <s v="Thursday"/>
    <x v="1"/>
  </r>
  <r>
    <d v="2022-05-05T00:00:00"/>
    <n v="987945243"/>
    <x v="193"/>
    <x v="10"/>
    <x v="10"/>
    <n v="1"/>
    <n v="291"/>
    <n v="291"/>
    <x v="38"/>
    <x v="1"/>
    <s v="Thursday"/>
    <x v="0"/>
  </r>
  <r>
    <d v="2022-05-05T00:00:00"/>
    <n v="987945244"/>
    <x v="194"/>
    <x v="10"/>
    <x v="10"/>
    <n v="1"/>
    <n v="291"/>
    <n v="291"/>
    <x v="38"/>
    <x v="1"/>
    <s v="Thursday"/>
    <x v="0"/>
  </r>
  <r>
    <d v="2022-05-05T00:00:00"/>
    <n v="987945245"/>
    <x v="195"/>
    <x v="10"/>
    <x v="10"/>
    <n v="1"/>
    <n v="291"/>
    <n v="291"/>
    <x v="38"/>
    <x v="1"/>
    <s v="Thursday"/>
    <x v="0"/>
  </r>
  <r>
    <d v="2022-05-09T00:00:00"/>
    <n v="1024697257"/>
    <x v="196"/>
    <x v="68"/>
    <x v="68"/>
    <n v="1"/>
    <n v="510"/>
    <n v="510"/>
    <x v="1"/>
    <x v="1"/>
    <s v="Monday"/>
    <x v="0"/>
  </r>
  <r>
    <d v="2022-05-09T00:00:00"/>
    <n v="1024697257"/>
    <x v="196"/>
    <x v="59"/>
    <x v="59"/>
    <n v="1"/>
    <n v="714"/>
    <n v="714"/>
    <x v="1"/>
    <x v="1"/>
    <s v="Monday"/>
    <x v="0"/>
  </r>
  <r>
    <d v="2022-05-09T00:00:00"/>
    <n v="1024697257"/>
    <x v="196"/>
    <x v="49"/>
    <x v="49"/>
    <n v="1"/>
    <n v="698"/>
    <n v="698"/>
    <x v="1"/>
    <x v="1"/>
    <s v="Monday"/>
    <x v="0"/>
  </r>
  <r>
    <d v="2022-05-09T00:00:00"/>
    <n v="1024697257"/>
    <x v="196"/>
    <x v="27"/>
    <x v="27"/>
    <n v="1"/>
    <n v="450"/>
    <n v="450"/>
    <x v="1"/>
    <x v="1"/>
    <s v="Monday"/>
    <x v="0"/>
  </r>
  <r>
    <d v="2022-05-09T00:00:00"/>
    <n v="1024697257"/>
    <x v="196"/>
    <x v="28"/>
    <x v="28"/>
    <n v="2"/>
    <n v="510"/>
    <n v="1020"/>
    <x v="1"/>
    <x v="1"/>
    <s v="Monday"/>
    <x v="0"/>
  </r>
  <r>
    <d v="2022-05-09T00:00:00"/>
    <n v="1024697257"/>
    <x v="196"/>
    <x v="54"/>
    <x v="54"/>
    <n v="4"/>
    <n v="510"/>
    <n v="2040"/>
    <x v="1"/>
    <x v="1"/>
    <s v="Monday"/>
    <x v="0"/>
  </r>
  <r>
    <d v="2022-05-09T00:00:00"/>
    <n v="1024697257"/>
    <x v="196"/>
    <x v="16"/>
    <x v="16"/>
    <n v="4"/>
    <n v="300"/>
    <n v="1200"/>
    <x v="1"/>
    <x v="1"/>
    <s v="Monday"/>
    <x v="0"/>
  </r>
  <r>
    <d v="2022-05-09T00:00:00"/>
    <n v="1024697257"/>
    <x v="196"/>
    <x v="35"/>
    <x v="35"/>
    <n v="1"/>
    <n v="2464"/>
    <n v="2464"/>
    <x v="1"/>
    <x v="1"/>
    <s v="Monday"/>
    <x v="0"/>
  </r>
  <r>
    <d v="2022-05-09T00:00:00"/>
    <n v="1024697257"/>
    <x v="196"/>
    <x v="1"/>
    <x v="1"/>
    <n v="3"/>
    <n v="1606"/>
    <n v="4818"/>
    <x v="1"/>
    <x v="1"/>
    <s v="Monday"/>
    <x v="0"/>
  </r>
  <r>
    <d v="2022-05-09T00:00:00"/>
    <n v="1024697256"/>
    <x v="197"/>
    <x v="9"/>
    <x v="9"/>
    <n v="1"/>
    <n v="235"/>
    <n v="235"/>
    <x v="1"/>
    <x v="1"/>
    <s v="Monday"/>
    <x v="1"/>
  </r>
  <r>
    <d v="2022-05-09T00:00:00"/>
    <n v="1024697258"/>
    <x v="198"/>
    <x v="9"/>
    <x v="9"/>
    <n v="1"/>
    <n v="235"/>
    <n v="235"/>
    <x v="1"/>
    <x v="1"/>
    <s v="Monday"/>
    <x v="0"/>
  </r>
  <r>
    <d v="2022-05-09T00:00:00"/>
    <n v="1024697259"/>
    <x v="199"/>
    <x v="9"/>
    <x v="9"/>
    <n v="1"/>
    <n v="235"/>
    <n v="235"/>
    <x v="1"/>
    <x v="1"/>
    <s v="Monday"/>
    <x v="0"/>
  </r>
  <r>
    <d v="2022-05-09T00:00:00"/>
    <n v="1024697257"/>
    <x v="196"/>
    <x v="19"/>
    <x v="19"/>
    <n v="4"/>
    <n v="172"/>
    <n v="688"/>
    <x v="1"/>
    <x v="1"/>
    <s v="Monday"/>
    <x v="0"/>
  </r>
  <r>
    <d v="2022-05-09T00:00:00"/>
    <n v="1024697255"/>
    <x v="200"/>
    <x v="19"/>
    <x v="19"/>
    <n v="1"/>
    <n v="172"/>
    <n v="172"/>
    <x v="1"/>
    <x v="1"/>
    <s v="Monday"/>
    <x v="0"/>
  </r>
  <r>
    <d v="2022-05-09T00:00:00"/>
    <n v="1024697257"/>
    <x v="196"/>
    <x v="10"/>
    <x v="10"/>
    <n v="1"/>
    <n v="291"/>
    <n v="291"/>
    <x v="1"/>
    <x v="1"/>
    <s v="Monday"/>
    <x v="0"/>
  </r>
  <r>
    <d v="2022-05-10T00:00:00"/>
    <n v="1033355579"/>
    <x v="201"/>
    <x v="68"/>
    <x v="68"/>
    <n v="1"/>
    <n v="510"/>
    <n v="510"/>
    <x v="1"/>
    <x v="1"/>
    <s v="Tuesday"/>
    <x v="0"/>
  </r>
  <r>
    <d v="2022-05-10T00:00:00"/>
    <n v="1033355579"/>
    <x v="201"/>
    <x v="9"/>
    <x v="9"/>
    <n v="1"/>
    <n v="235"/>
    <n v="235"/>
    <x v="1"/>
    <x v="1"/>
    <s v="Tuesday"/>
    <x v="0"/>
  </r>
  <r>
    <d v="2022-05-10T00:00:00"/>
    <n v="1033355578"/>
    <x v="202"/>
    <x v="67"/>
    <x v="67"/>
    <n v="30"/>
    <n v="7"/>
    <n v="210"/>
    <x v="1"/>
    <x v="1"/>
    <s v="Tuesday"/>
    <x v="0"/>
  </r>
  <r>
    <d v="2022-05-18T00:00:00"/>
    <n v="990289362"/>
    <x v="203"/>
    <x v="22"/>
    <x v="22"/>
    <n v="1"/>
    <n v="488"/>
    <n v="488"/>
    <x v="17"/>
    <x v="1"/>
    <s v="Wednesday"/>
    <x v="1"/>
  </r>
  <r>
    <d v="2022-05-18T00:00:00"/>
    <n v="990289362"/>
    <x v="203"/>
    <x v="18"/>
    <x v="18"/>
    <n v="2"/>
    <n v="980"/>
    <n v="1960"/>
    <x v="17"/>
    <x v="1"/>
    <s v="Wednesday"/>
    <x v="0"/>
  </r>
  <r>
    <d v="2022-05-18T00:00:00"/>
    <n v="990289361"/>
    <x v="204"/>
    <x v="18"/>
    <x v="18"/>
    <n v="1"/>
    <n v="980"/>
    <n v="980"/>
    <x v="17"/>
    <x v="1"/>
    <s v="Wednesday"/>
    <x v="0"/>
  </r>
  <r>
    <d v="2022-05-18T00:00:00"/>
    <n v="990289359"/>
    <x v="205"/>
    <x v="19"/>
    <x v="19"/>
    <n v="1"/>
    <n v="172"/>
    <n v="172"/>
    <x v="17"/>
    <x v="1"/>
    <s v="Wednesday"/>
    <x v="0"/>
  </r>
  <r>
    <d v="2022-05-21T00:00:00"/>
    <n v="932920446"/>
    <x v="206"/>
    <x v="25"/>
    <x v="25"/>
    <n v="30"/>
    <n v="7"/>
    <n v="210"/>
    <x v="17"/>
    <x v="1"/>
    <s v="Saturday"/>
    <x v="0"/>
  </r>
  <r>
    <d v="2022-05-31T00:00:00"/>
    <n v="992465467"/>
    <x v="207"/>
    <x v="2"/>
    <x v="2"/>
    <n v="1"/>
    <n v="2099"/>
    <n v="2099"/>
    <x v="18"/>
    <x v="1"/>
    <s v="Tuesday"/>
    <x v="0"/>
  </r>
  <r>
    <d v="2022-05-31T00:00:00"/>
    <n v="992465467"/>
    <x v="207"/>
    <x v="69"/>
    <x v="69"/>
    <n v="1"/>
    <n v="1658"/>
    <n v="1658"/>
    <x v="18"/>
    <x v="1"/>
    <s v="Tuesday"/>
    <x v="0"/>
  </r>
  <r>
    <d v="2022-05-31T00:00:00"/>
    <n v="992465468"/>
    <x v="208"/>
    <x v="47"/>
    <x v="47"/>
    <n v="1"/>
    <n v="189"/>
    <n v="189"/>
    <x v="18"/>
    <x v="1"/>
    <s v="Tuesday"/>
    <x v="0"/>
  </r>
  <r>
    <d v="2022-05-31T00:00:00"/>
    <n v="992465467"/>
    <x v="207"/>
    <x v="66"/>
    <x v="66"/>
    <n v="1"/>
    <n v="2699"/>
    <n v="2699"/>
    <x v="18"/>
    <x v="1"/>
    <s v="Tuesday"/>
    <x v="0"/>
  </r>
  <r>
    <d v="2022-05-31T00:00:00"/>
    <n v="992465467"/>
    <x v="207"/>
    <x v="31"/>
    <x v="31"/>
    <n v="4"/>
    <n v="1390"/>
    <n v="5560"/>
    <x v="18"/>
    <x v="1"/>
    <s v="Tuesday"/>
    <x v="1"/>
  </r>
  <r>
    <d v="2022-05-31T00:00:00"/>
    <n v="992465466"/>
    <x v="209"/>
    <x v="19"/>
    <x v="19"/>
    <n v="1"/>
    <n v="172"/>
    <n v="172"/>
    <x v="18"/>
    <x v="1"/>
    <s v="Tuesday"/>
    <x v="0"/>
  </r>
  <r>
    <d v="2022-06-13T00:00:00"/>
    <n v="996250033"/>
    <x v="210"/>
    <x v="54"/>
    <x v="54"/>
    <n v="2"/>
    <n v="510"/>
    <n v="1020"/>
    <x v="2"/>
    <x v="2"/>
    <s v="Monday"/>
    <x v="0"/>
  </r>
  <r>
    <d v="2022-07-02T00:00:00"/>
    <n v="975144124"/>
    <x v="211"/>
    <x v="47"/>
    <x v="47"/>
    <n v="1"/>
    <n v="189"/>
    <n v="189"/>
    <x v="20"/>
    <x v="9"/>
    <s v="Saturday"/>
    <x v="0"/>
  </r>
  <r>
    <d v="2022-07-02T00:00:00"/>
    <n v="975144124"/>
    <x v="211"/>
    <x v="47"/>
    <x v="47"/>
    <n v="1"/>
    <n v="189"/>
    <n v="189"/>
    <x v="20"/>
    <x v="9"/>
    <s v="Saturday"/>
    <x v="1"/>
  </r>
  <r>
    <d v="2022-07-02T00:00:00"/>
    <n v="975144124"/>
    <x v="211"/>
    <x v="61"/>
    <x v="61"/>
    <n v="1"/>
    <n v="189"/>
    <n v="189"/>
    <x v="20"/>
    <x v="9"/>
    <s v="Saturday"/>
    <x v="0"/>
  </r>
  <r>
    <d v="2022-07-02T00:00:00"/>
    <n v="975144124"/>
    <x v="211"/>
    <x v="38"/>
    <x v="38"/>
    <n v="1"/>
    <n v="697"/>
    <n v="697"/>
    <x v="20"/>
    <x v="9"/>
    <s v="Saturday"/>
    <x v="0"/>
  </r>
  <r>
    <d v="2022-07-02T00:00:00"/>
    <n v="975144124"/>
    <x v="211"/>
    <x v="41"/>
    <x v="41"/>
    <n v="1"/>
    <n v="450"/>
    <n v="450"/>
    <x v="20"/>
    <x v="9"/>
    <s v="Saturday"/>
    <x v="0"/>
  </r>
  <r>
    <d v="2022-07-02T00:00:00"/>
    <n v="975144124"/>
    <x v="211"/>
    <x v="4"/>
    <x v="4"/>
    <n v="1"/>
    <n v="697"/>
    <n v="697"/>
    <x v="20"/>
    <x v="9"/>
    <s v="Saturday"/>
    <x v="2"/>
  </r>
  <r>
    <d v="2022-07-02T00:00:00"/>
    <n v="975144124"/>
    <x v="211"/>
    <x v="7"/>
    <x v="7"/>
    <n v="3"/>
    <n v="4306"/>
    <n v="12918"/>
    <x v="20"/>
    <x v="9"/>
    <s v="Saturday"/>
    <x v="0"/>
  </r>
  <r>
    <d v="2022-07-02T00:00:00"/>
    <n v="975144419"/>
    <x v="212"/>
    <x v="17"/>
    <x v="17"/>
    <n v="1"/>
    <n v="110"/>
    <n v="110"/>
    <x v="20"/>
    <x v="9"/>
    <s v="Saturday"/>
    <x v="1"/>
  </r>
  <r>
    <d v="2022-07-02T00:00:00"/>
    <n v="975144420"/>
    <x v="213"/>
    <x v="9"/>
    <x v="9"/>
    <n v="1"/>
    <n v="235"/>
    <n v="235"/>
    <x v="20"/>
    <x v="9"/>
    <s v="Saturday"/>
    <x v="0"/>
  </r>
  <r>
    <d v="2022-07-02T00:00:00"/>
    <n v="975144418"/>
    <x v="214"/>
    <x v="19"/>
    <x v="19"/>
    <n v="1"/>
    <n v="172"/>
    <n v="172"/>
    <x v="20"/>
    <x v="9"/>
    <s v="Saturday"/>
    <x v="0"/>
  </r>
  <r>
    <d v="2022-07-02T00:00:00"/>
    <n v="975144421"/>
    <x v="215"/>
    <x v="19"/>
    <x v="19"/>
    <n v="1"/>
    <n v="172"/>
    <n v="172"/>
    <x v="20"/>
    <x v="9"/>
    <s v="Saturday"/>
    <x v="0"/>
  </r>
  <r>
    <d v="2022-07-15T00:00:00"/>
    <n v="1007576153"/>
    <x v="216"/>
    <x v="19"/>
    <x v="19"/>
    <n v="1"/>
    <n v="172"/>
    <n v="172"/>
    <x v="22"/>
    <x v="9"/>
    <s v="Friday"/>
    <x v="0"/>
  </r>
  <r>
    <d v="2022-07-15T00:00:00"/>
    <n v="1007576154"/>
    <x v="217"/>
    <x v="19"/>
    <x v="19"/>
    <n v="1"/>
    <n v="172"/>
    <n v="172"/>
    <x v="22"/>
    <x v="9"/>
    <s v="Friday"/>
    <x v="0"/>
  </r>
  <r>
    <d v="2022-07-15T00:00:00"/>
    <n v="1007576155"/>
    <x v="218"/>
    <x v="19"/>
    <x v="19"/>
    <n v="1"/>
    <n v="172"/>
    <n v="172"/>
    <x v="22"/>
    <x v="9"/>
    <s v="Friday"/>
    <x v="0"/>
  </r>
  <r>
    <d v="2022-07-15T00:00:00"/>
    <n v="1007576152"/>
    <x v="219"/>
    <x v="10"/>
    <x v="10"/>
    <n v="1"/>
    <n v="291"/>
    <n v="291"/>
    <x v="22"/>
    <x v="9"/>
    <s v="Friday"/>
    <x v="2"/>
  </r>
  <r>
    <d v="2022-08-05T00:00:00"/>
    <n v="988501870"/>
    <x v="220"/>
    <x v="35"/>
    <x v="35"/>
    <n v="6"/>
    <n v="2464"/>
    <n v="14784"/>
    <x v="24"/>
    <x v="10"/>
    <s v="Friday"/>
    <x v="0"/>
  </r>
  <r>
    <d v="2022-09-01T00:00:00"/>
    <n v="970780738"/>
    <x v="221"/>
    <x v="44"/>
    <x v="44"/>
    <n v="1"/>
    <n v="1095"/>
    <n v="1095"/>
    <x v="26"/>
    <x v="11"/>
    <s v="Thursday"/>
    <x v="0"/>
  </r>
  <r>
    <d v="2022-09-01T00:00:00"/>
    <n v="970780738"/>
    <x v="221"/>
    <x v="15"/>
    <x v="15"/>
    <n v="1"/>
    <n v="312"/>
    <n v="312"/>
    <x v="26"/>
    <x v="11"/>
    <s v="Thursday"/>
    <x v="0"/>
  </r>
  <r>
    <d v="2022-09-01T00:00:00"/>
    <n v="970780737"/>
    <x v="222"/>
    <x v="36"/>
    <x v="36"/>
    <n v="1"/>
    <n v="60"/>
    <n v="60"/>
    <x v="26"/>
    <x v="11"/>
    <s v="Thursday"/>
    <x v="1"/>
  </r>
  <r>
    <d v="2022-09-01T00:00:00"/>
    <n v="970780738"/>
    <x v="221"/>
    <x v="34"/>
    <x v="34"/>
    <n v="1"/>
    <n v="125"/>
    <n v="125"/>
    <x v="26"/>
    <x v="11"/>
    <s v="Thursday"/>
    <x v="0"/>
  </r>
  <r>
    <d v="2022-09-01T00:00:00"/>
    <n v="970780738"/>
    <x v="221"/>
    <x v="1"/>
    <x v="1"/>
    <n v="5"/>
    <n v="1606"/>
    <n v="8030"/>
    <x v="26"/>
    <x v="11"/>
    <s v="Thursday"/>
    <x v="0"/>
  </r>
  <r>
    <d v="2022-09-01T00:00:00"/>
    <n v="970780738"/>
    <x v="221"/>
    <x v="23"/>
    <x v="23"/>
    <n v="1"/>
    <n v="269"/>
    <n v="269"/>
    <x v="26"/>
    <x v="11"/>
    <s v="Thursday"/>
    <x v="0"/>
  </r>
  <r>
    <d v="2022-09-19T00:00:00"/>
    <n v="1028639725"/>
    <x v="223"/>
    <x v="50"/>
    <x v="50"/>
    <n v="1"/>
    <n v="560"/>
    <n v="560"/>
    <x v="39"/>
    <x v="11"/>
    <s v="Monday"/>
    <x v="2"/>
  </r>
  <r>
    <d v="2022-09-19T00:00:00"/>
    <n v="1028639725"/>
    <x v="223"/>
    <x v="53"/>
    <x v="53"/>
    <n v="1"/>
    <n v="365"/>
    <n v="365"/>
    <x v="39"/>
    <x v="11"/>
    <s v="Monday"/>
    <x v="0"/>
  </r>
  <r>
    <d v="2022-09-19T00:00:00"/>
    <n v="1028639724"/>
    <x v="224"/>
    <x v="36"/>
    <x v="36"/>
    <n v="1"/>
    <n v="60"/>
    <n v="60"/>
    <x v="39"/>
    <x v="11"/>
    <s v="Monday"/>
    <x v="0"/>
  </r>
  <r>
    <d v="2022-09-23T00:00:00"/>
    <n v="1029345349"/>
    <x v="225"/>
    <x v="29"/>
    <x v="29"/>
    <n v="1"/>
    <n v="1212"/>
    <n v="1212"/>
    <x v="39"/>
    <x v="11"/>
    <s v="Friday"/>
    <x v="0"/>
  </r>
  <r>
    <d v="2022-09-29T00:00:00"/>
    <n v="1031064045"/>
    <x v="226"/>
    <x v="44"/>
    <x v="44"/>
    <n v="1"/>
    <n v="1095"/>
    <n v="1095"/>
    <x v="28"/>
    <x v="11"/>
    <s v="Thursday"/>
    <x v="1"/>
  </r>
  <r>
    <d v="2022-09-29T00:00:00"/>
    <n v="1031064046"/>
    <x v="227"/>
    <x v="40"/>
    <x v="40"/>
    <n v="1"/>
    <n v="697"/>
    <n v="697"/>
    <x v="28"/>
    <x v="11"/>
    <s v="Thursday"/>
    <x v="0"/>
  </r>
  <r>
    <d v="2022-09-29T00:00:00"/>
    <n v="1031064044"/>
    <x v="228"/>
    <x v="10"/>
    <x v="10"/>
    <n v="1"/>
    <n v="291"/>
    <n v="291"/>
    <x v="28"/>
    <x v="11"/>
    <s v="Thursday"/>
    <x v="0"/>
  </r>
  <r>
    <d v="2022-09-30T00:00:00"/>
    <n v="1031328945"/>
    <x v="229"/>
    <x v="48"/>
    <x v="48"/>
    <n v="2"/>
    <n v="2051"/>
    <n v="4102"/>
    <x v="28"/>
    <x v="11"/>
    <s v="Friday"/>
    <x v="2"/>
  </r>
  <r>
    <d v="2022-09-30T00:00:00"/>
    <n v="1031328945"/>
    <x v="229"/>
    <x v="44"/>
    <x v="44"/>
    <n v="1"/>
    <n v="1095"/>
    <n v="1095"/>
    <x v="28"/>
    <x v="11"/>
    <s v="Friday"/>
    <x v="0"/>
  </r>
  <r>
    <d v="2022-09-30T00:00:00"/>
    <n v="1031328945"/>
    <x v="229"/>
    <x v="7"/>
    <x v="7"/>
    <n v="1"/>
    <n v="4306"/>
    <n v="4306"/>
    <x v="28"/>
    <x v="11"/>
    <s v="Friday"/>
    <x v="0"/>
  </r>
  <r>
    <d v="2022-10-06T00:00:00"/>
    <n v="995757909"/>
    <x v="230"/>
    <x v="47"/>
    <x v="47"/>
    <n v="1"/>
    <n v="189"/>
    <n v="189"/>
    <x v="29"/>
    <x v="3"/>
    <s v="Thursday"/>
    <x v="1"/>
  </r>
  <r>
    <d v="2022-10-06T00:00:00"/>
    <n v="995757914"/>
    <x v="231"/>
    <x v="45"/>
    <x v="45"/>
    <n v="1"/>
    <n v="2999"/>
    <n v="2999"/>
    <x v="29"/>
    <x v="3"/>
    <s v="Thursday"/>
    <x v="0"/>
  </r>
  <r>
    <d v="2022-10-06T00:00:00"/>
    <n v="995757914"/>
    <x v="231"/>
    <x v="45"/>
    <x v="45"/>
    <n v="1"/>
    <n v="2999"/>
    <n v="2999"/>
    <x v="29"/>
    <x v="3"/>
    <s v="Thursday"/>
    <x v="0"/>
  </r>
  <r>
    <d v="2022-10-06T00:00:00"/>
    <n v="995757914"/>
    <x v="231"/>
    <x v="68"/>
    <x v="68"/>
    <n v="1"/>
    <n v="510"/>
    <n v="510"/>
    <x v="29"/>
    <x v="3"/>
    <s v="Thursday"/>
    <x v="1"/>
  </r>
  <r>
    <d v="2022-10-06T00:00:00"/>
    <n v="995757909"/>
    <x v="230"/>
    <x v="61"/>
    <x v="61"/>
    <n v="1"/>
    <n v="189"/>
    <n v="189"/>
    <x v="29"/>
    <x v="3"/>
    <s v="Thursday"/>
    <x v="1"/>
  </r>
  <r>
    <d v="2022-10-06T00:00:00"/>
    <n v="995757914"/>
    <x v="231"/>
    <x v="65"/>
    <x v="65"/>
    <n v="1"/>
    <n v="2895"/>
    <n v="2895"/>
    <x v="29"/>
    <x v="3"/>
    <s v="Thursday"/>
    <x v="1"/>
  </r>
  <r>
    <d v="2022-10-06T00:00:00"/>
    <n v="995757909"/>
    <x v="230"/>
    <x v="48"/>
    <x v="48"/>
    <n v="1"/>
    <n v="2051"/>
    <n v="2051"/>
    <x v="29"/>
    <x v="3"/>
    <s v="Thursday"/>
    <x v="0"/>
  </r>
  <r>
    <d v="2022-10-06T00:00:00"/>
    <n v="995757914"/>
    <x v="231"/>
    <x v="66"/>
    <x v="66"/>
    <n v="1"/>
    <n v="2699"/>
    <n v="2699"/>
    <x v="29"/>
    <x v="3"/>
    <s v="Thursday"/>
    <x v="2"/>
  </r>
  <r>
    <d v="2022-10-06T00:00:00"/>
    <n v="995757914"/>
    <x v="231"/>
    <x v="66"/>
    <x v="66"/>
    <n v="1"/>
    <n v="2699"/>
    <n v="2699"/>
    <x v="29"/>
    <x v="3"/>
    <s v="Thursday"/>
    <x v="0"/>
  </r>
  <r>
    <d v="2022-10-06T00:00:00"/>
    <n v="995757914"/>
    <x v="231"/>
    <x v="66"/>
    <x v="66"/>
    <n v="1"/>
    <n v="2699"/>
    <n v="2699"/>
    <x v="29"/>
    <x v="3"/>
    <s v="Thursday"/>
    <x v="1"/>
  </r>
  <r>
    <d v="2022-10-06T00:00:00"/>
    <n v="995757914"/>
    <x v="231"/>
    <x v="54"/>
    <x v="54"/>
    <n v="1"/>
    <n v="510"/>
    <n v="510"/>
    <x v="29"/>
    <x v="3"/>
    <s v="Thursday"/>
    <x v="0"/>
  </r>
  <r>
    <d v="2022-10-06T00:00:00"/>
    <n v="995757914"/>
    <x v="231"/>
    <x v="18"/>
    <x v="18"/>
    <n v="1"/>
    <n v="980"/>
    <n v="980"/>
    <x v="29"/>
    <x v="3"/>
    <s v="Thursday"/>
    <x v="0"/>
  </r>
  <r>
    <d v="2022-10-06T00:00:00"/>
    <n v="995757914"/>
    <x v="231"/>
    <x v="19"/>
    <x v="19"/>
    <n v="1"/>
    <n v="172"/>
    <n v="172"/>
    <x v="29"/>
    <x v="3"/>
    <s v="Thursday"/>
    <x v="0"/>
  </r>
  <r>
    <d v="2022-10-06T00:00:00"/>
    <n v="995757910"/>
    <x v="232"/>
    <x v="67"/>
    <x v="67"/>
    <n v="30"/>
    <n v="7"/>
    <n v="210"/>
    <x v="29"/>
    <x v="3"/>
    <s v="Thursday"/>
    <x v="2"/>
  </r>
  <r>
    <d v="2022-10-06T00:00:00"/>
    <n v="995757911"/>
    <x v="233"/>
    <x v="10"/>
    <x v="10"/>
    <n v="1"/>
    <n v="291"/>
    <n v="291"/>
    <x v="29"/>
    <x v="3"/>
    <s v="Thursday"/>
    <x v="2"/>
  </r>
  <r>
    <d v="2022-10-06T00:00:00"/>
    <n v="995757912"/>
    <x v="234"/>
    <x v="10"/>
    <x v="10"/>
    <n v="1"/>
    <n v="291"/>
    <n v="291"/>
    <x v="29"/>
    <x v="3"/>
    <s v="Thursday"/>
    <x v="0"/>
  </r>
  <r>
    <d v="2022-10-06T00:00:00"/>
    <n v="995757913"/>
    <x v="235"/>
    <x v="10"/>
    <x v="10"/>
    <n v="1"/>
    <n v="291"/>
    <n v="291"/>
    <x v="29"/>
    <x v="3"/>
    <s v="Thursday"/>
    <x v="0"/>
  </r>
  <r>
    <d v="2022-11-08T00:00:00"/>
    <n v="1018332477"/>
    <x v="236"/>
    <x v="8"/>
    <x v="8"/>
    <n v="1"/>
    <n v="857"/>
    <n v="857"/>
    <x v="40"/>
    <x v="4"/>
    <s v="Tuesday"/>
    <x v="0"/>
  </r>
  <r>
    <d v="2022-11-08T00:00:00"/>
    <n v="1018332477"/>
    <x v="236"/>
    <x v="9"/>
    <x v="9"/>
    <n v="2"/>
    <n v="235"/>
    <n v="470"/>
    <x v="40"/>
    <x v="4"/>
    <s v="Tuesday"/>
    <x v="1"/>
  </r>
  <r>
    <d v="2022-11-08T00:00:00"/>
    <n v="1018332476"/>
    <x v="237"/>
    <x v="9"/>
    <x v="9"/>
    <n v="1"/>
    <n v="235"/>
    <n v="235"/>
    <x v="40"/>
    <x v="4"/>
    <s v="Tuesday"/>
    <x v="0"/>
  </r>
  <r>
    <d v="2022-12-09T00:00:00"/>
    <n v="1026709669"/>
    <x v="238"/>
    <x v="43"/>
    <x v="43"/>
    <n v="1"/>
    <n v="1893"/>
    <n v="1893"/>
    <x v="33"/>
    <x v="5"/>
    <s v="Friday"/>
    <x v="0"/>
  </r>
  <r>
    <d v="2022-12-09T00:00:00"/>
    <n v="1026709668"/>
    <x v="239"/>
    <x v="36"/>
    <x v="36"/>
    <n v="1"/>
    <n v="60"/>
    <n v="60"/>
    <x v="33"/>
    <x v="5"/>
    <s v="Friday"/>
    <x v="0"/>
  </r>
  <r>
    <d v="2022-12-09T00:00:00"/>
    <n v="1026709669"/>
    <x v="238"/>
    <x v="18"/>
    <x v="18"/>
    <n v="2"/>
    <n v="980"/>
    <n v="1960"/>
    <x v="33"/>
    <x v="5"/>
    <s v="Friday"/>
    <x v="2"/>
  </r>
  <r>
    <d v="2022-12-09T00:00:00"/>
    <n v="1026709669"/>
    <x v="238"/>
    <x v="23"/>
    <x v="23"/>
    <n v="3"/>
    <n v="269"/>
    <n v="807"/>
    <x v="33"/>
    <x v="5"/>
    <s v="Friday"/>
    <x v="0"/>
  </r>
  <r>
    <d v="2022-12-09T00:00:00"/>
    <n v="1026709669"/>
    <x v="238"/>
    <x v="19"/>
    <x v="19"/>
    <n v="1"/>
    <n v="172"/>
    <n v="172"/>
    <x v="33"/>
    <x v="5"/>
    <s v="Friday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2">
  <r>
    <x v="0"/>
    <s v="NUTRILITE® Vitamin C Cherry Plus"/>
    <x v="0"/>
    <n v="2"/>
    <n v="1254"/>
    <n v="2508"/>
    <n v="11"/>
    <x v="0"/>
    <s v="Friday"/>
    <s v="cash"/>
  </r>
  <r>
    <x v="0"/>
    <s v="NUTRILITE® Salmon Omega-3 Softgels"/>
    <x v="1"/>
    <n v="5"/>
    <n v="1606"/>
    <n v="8030"/>
    <n v="11"/>
    <x v="0"/>
    <s v="Friday"/>
    <s v="cash"/>
  </r>
  <r>
    <x v="1"/>
    <s v="Attitude Glo Getter Facial Kit"/>
    <x v="2"/>
    <n v="1"/>
    <n v="2099"/>
    <n v="2099"/>
    <n v="20"/>
    <x v="1"/>
    <s v="Thursday"/>
    <s v="phonepe"/>
  </r>
  <r>
    <x v="1"/>
    <s v="NUTRILITE® Glucosamine HCL with Boswellia"/>
    <x v="3"/>
    <n v="2"/>
    <n v="3418"/>
    <n v="6836"/>
    <n v="20"/>
    <x v="1"/>
    <s v="Thursday"/>
    <s v="cash"/>
  </r>
  <r>
    <x v="1"/>
    <s v="NUTRILITE® Tulsi"/>
    <x v="4"/>
    <n v="1"/>
    <n v="697"/>
    <n v="697"/>
    <n v="20"/>
    <x v="1"/>
    <s v="Thursday"/>
    <s v="cash"/>
  </r>
  <r>
    <x v="2"/>
    <s v="NUTRILITE® Madhunashini, Shunti &amp; Twak"/>
    <x v="5"/>
    <n v="1"/>
    <n v="964"/>
    <n v="964"/>
    <n v="25"/>
    <x v="2"/>
    <s v="Sunday"/>
    <s v="paytm"/>
  </r>
  <r>
    <x v="2"/>
    <s v="NUTRILITE® Tulsi"/>
    <x v="4"/>
    <n v="6"/>
    <n v="697"/>
    <n v="4182"/>
    <n v="25"/>
    <x v="2"/>
    <s v="Sunday"/>
    <s v="cash"/>
  </r>
  <r>
    <x v="2"/>
    <s v="NUTRILITE® Natural B with Yeast"/>
    <x v="6"/>
    <n v="2"/>
    <n v="980"/>
    <n v="1960"/>
    <n v="25"/>
    <x v="2"/>
    <s v="Sunday"/>
    <s v="cash"/>
  </r>
  <r>
    <x v="2"/>
    <s v="NUTRILITE® All Plant Protein Powder"/>
    <x v="7"/>
    <n v="1"/>
    <n v="4306"/>
    <n v="4306"/>
    <n v="25"/>
    <x v="2"/>
    <s v="Sunday"/>
    <s v="cash"/>
  </r>
  <r>
    <x v="2"/>
    <s v="NUTRILITE® Cal Mag D Plus"/>
    <x v="8"/>
    <n v="2"/>
    <n v="857"/>
    <n v="1714"/>
    <n v="25"/>
    <x v="2"/>
    <s v="Sunday"/>
    <s v="gpay"/>
  </r>
  <r>
    <x v="3"/>
    <s v="Persona 100% Pure Coconut Oil"/>
    <x v="9"/>
    <n v="1"/>
    <n v="235"/>
    <n v="235"/>
    <n v="25"/>
    <x v="2"/>
    <s v="Sunday"/>
    <s v="phonepe"/>
  </r>
  <r>
    <x v="4"/>
    <s v="Glister™ Multi Action Toothpaste"/>
    <x v="10"/>
    <n v="1"/>
    <n v="291"/>
    <n v="291"/>
    <n v="25"/>
    <x v="2"/>
    <s v="Sunday"/>
    <s v="cash"/>
  </r>
  <r>
    <x v="5"/>
    <s v="Glister™ Multi Action Toothpaste"/>
    <x v="10"/>
    <n v="1"/>
    <n v="291"/>
    <n v="291"/>
    <n v="25"/>
    <x v="2"/>
    <s v="Sunday"/>
    <s v="cash"/>
  </r>
  <r>
    <x v="6"/>
    <s v="Glister™ Multi Action Toothpaste"/>
    <x v="10"/>
    <n v="1"/>
    <n v="291"/>
    <n v="291"/>
    <n v="25"/>
    <x v="2"/>
    <s v="Sunday"/>
    <s v="cash"/>
  </r>
  <r>
    <x v="7"/>
    <s v="Glister™ Multi Action Toothpaste"/>
    <x v="10"/>
    <n v="1"/>
    <n v="291"/>
    <n v="291"/>
    <n v="25"/>
    <x v="2"/>
    <s v="Sunday"/>
    <s v="phonepe"/>
  </r>
  <r>
    <x v="8"/>
    <s v="Nutrilite B Natural Mixed Fruit (pack of 6)"/>
    <x v="11"/>
    <n v="6"/>
    <n v="1014"/>
    <n v="6084"/>
    <n v="42"/>
    <x v="3"/>
    <s v="Wednesday"/>
    <s v="cash"/>
  </r>
  <r>
    <x v="8"/>
    <s v="NUTRILITE® All Plant Protein Powder"/>
    <x v="7"/>
    <n v="1"/>
    <n v="4306"/>
    <n v="4306"/>
    <n v="42"/>
    <x v="3"/>
    <s v="Wednesday"/>
    <s v="cash"/>
  </r>
  <r>
    <x v="9"/>
    <s v="Persona 100% Pure Coconut Oil"/>
    <x v="9"/>
    <n v="1"/>
    <n v="235"/>
    <n v="235"/>
    <n v="48"/>
    <x v="4"/>
    <s v="Tuesday"/>
    <s v="cash"/>
  </r>
  <r>
    <x v="10"/>
    <s v="Persona 100% Pure Coconut Oil"/>
    <x v="9"/>
    <n v="1"/>
    <n v="235"/>
    <n v="235"/>
    <n v="48"/>
    <x v="4"/>
    <s v="Tuesday"/>
    <s v="cash"/>
  </r>
  <r>
    <x v="11"/>
    <s v="Persona 100% Pure Coconut Oil"/>
    <x v="9"/>
    <n v="1"/>
    <n v="235"/>
    <n v="235"/>
    <n v="48"/>
    <x v="4"/>
    <s v="Tuesday"/>
    <s v="cash"/>
  </r>
  <r>
    <x v="12"/>
    <s v="Persona 100% Pure Coconut Oil"/>
    <x v="9"/>
    <n v="1"/>
    <n v="235"/>
    <n v="235"/>
    <n v="48"/>
    <x v="4"/>
    <s v="Tuesday"/>
    <s v="phonepe"/>
  </r>
  <r>
    <x v="13"/>
    <s v="attitude™ Be Bright Day Cream"/>
    <x v="12"/>
    <n v="2"/>
    <n v="549"/>
    <n v="1098"/>
    <n v="52"/>
    <x v="5"/>
    <s v="Sunday"/>
    <s v="cash"/>
  </r>
  <r>
    <x v="13"/>
    <s v="attitude™ Clear Activ Pimple Control Face Wash"/>
    <x v="13"/>
    <n v="2"/>
    <n v="349"/>
    <n v="698"/>
    <n v="52"/>
    <x v="5"/>
    <s v="Sunday"/>
    <s v="cash"/>
  </r>
  <r>
    <x v="13"/>
    <s v="attitude™ Clear Activ Pimple Control Face Wash"/>
    <x v="13"/>
    <n v="1"/>
    <n v="349"/>
    <n v="349"/>
    <n v="52"/>
    <x v="5"/>
    <s v="Sunday"/>
    <s v="phonepe"/>
  </r>
  <r>
    <x v="13"/>
    <s v="attitude™ Be Bright Face Wash"/>
    <x v="14"/>
    <n v="2"/>
    <n v="349"/>
    <n v="698"/>
    <n v="52"/>
    <x v="5"/>
    <s v="Sunday"/>
    <s v="cash"/>
  </r>
  <r>
    <x v="13"/>
    <s v="Amway Zoom Concentrate"/>
    <x v="15"/>
    <n v="2"/>
    <n v="312"/>
    <n v="624"/>
    <n v="52"/>
    <x v="5"/>
    <s v="Sunday"/>
    <s v="cash"/>
  </r>
  <r>
    <x v="13"/>
    <s v="Glister™ Advanced Family toothbrush"/>
    <x v="16"/>
    <n v="1"/>
    <n v="300"/>
    <n v="300"/>
    <n v="52"/>
    <x v="5"/>
    <s v="Sunday"/>
    <s v="cash"/>
  </r>
  <r>
    <x v="13"/>
    <s v="Persona Amla Hair Oil"/>
    <x v="17"/>
    <n v="2"/>
    <n v="110"/>
    <n v="220"/>
    <n v="52"/>
    <x v="5"/>
    <s v="Sunday"/>
    <s v="cash"/>
  </r>
  <r>
    <x v="13"/>
    <s v="SA8™ Liquid Concentrated Laundry Detergent"/>
    <x v="18"/>
    <n v="1"/>
    <n v="980"/>
    <n v="980"/>
    <n v="52"/>
    <x v="5"/>
    <s v="Sunday"/>
    <s v="phonepe"/>
  </r>
  <r>
    <x v="13"/>
    <s v="Persona Cream Moisturizing Soap"/>
    <x v="19"/>
    <n v="4"/>
    <n v="172"/>
    <n v="688"/>
    <n v="52"/>
    <x v="5"/>
    <s v="Sunday"/>
    <s v="cash"/>
  </r>
  <r>
    <x v="14"/>
    <s v="ARTISTRY™ Intensive Skincare Advanced Vitamin C + HA"/>
    <x v="20"/>
    <n v="2"/>
    <n v="5829"/>
    <n v="11658"/>
    <n v="52"/>
    <x v="5"/>
    <s v="Thursday"/>
    <s v="cash"/>
  </r>
  <r>
    <x v="14"/>
    <s v="attitude™ Be Bright Face Wash"/>
    <x v="14"/>
    <n v="2"/>
    <n v="349"/>
    <n v="698"/>
    <n v="52"/>
    <x v="5"/>
    <s v="Thursday"/>
    <s v="cash"/>
  </r>
  <r>
    <x v="14"/>
    <s v="G&amp;H Refresh+ Body Wash - Gel - 250ml"/>
    <x v="21"/>
    <n v="1"/>
    <n v="488"/>
    <n v="488"/>
    <n v="52"/>
    <x v="5"/>
    <s v="Thursday"/>
    <s v="cash"/>
  </r>
  <r>
    <x v="14"/>
    <s v="G&amp;H Refresh+ Body Wash - Gel - 250ml"/>
    <x v="21"/>
    <n v="2"/>
    <n v="488"/>
    <n v="976"/>
    <n v="52"/>
    <x v="5"/>
    <s v="Thursday"/>
    <s v="cash"/>
  </r>
  <r>
    <x v="14"/>
    <s v="G&amp;H Nourish+ Body Lotion- 250ml"/>
    <x v="22"/>
    <n v="1"/>
    <n v="488"/>
    <n v="488"/>
    <n v="52"/>
    <x v="5"/>
    <s v="Thursday"/>
    <s v="cash"/>
  </r>
  <r>
    <x v="14"/>
    <s v="G&amp;H Nourish+ Body Lotion- 250ml"/>
    <x v="22"/>
    <n v="2"/>
    <n v="488"/>
    <n v="976"/>
    <n v="52"/>
    <x v="5"/>
    <s v="Thursday"/>
    <s v="cash"/>
  </r>
  <r>
    <x v="14"/>
    <s v="NUTRILITE® Cal Mag D Plus"/>
    <x v="8"/>
    <n v="1"/>
    <n v="857"/>
    <n v="857"/>
    <n v="52"/>
    <x v="5"/>
    <s v="Thursday"/>
    <s v="cash"/>
  </r>
  <r>
    <x v="14"/>
    <s v="Persona Talc 350g"/>
    <x v="23"/>
    <n v="1"/>
    <n v="269"/>
    <n v="269"/>
    <n v="52"/>
    <x v="5"/>
    <s v="Thursday"/>
    <s v="cash"/>
  </r>
  <r>
    <x v="15"/>
    <s v="Persona Talc 350g"/>
    <x v="23"/>
    <n v="1"/>
    <n v="269"/>
    <n v="269"/>
    <n v="52"/>
    <x v="5"/>
    <s v="Thursday"/>
    <s v="cash"/>
  </r>
  <r>
    <x v="16"/>
    <s v="Persona Talc 350g"/>
    <x v="23"/>
    <n v="1"/>
    <n v="269"/>
    <n v="269"/>
    <n v="52"/>
    <x v="5"/>
    <s v="Thursday"/>
    <s v="phonepe"/>
  </r>
  <r>
    <x v="17"/>
    <s v="Persona Talc 350g"/>
    <x v="23"/>
    <n v="1"/>
    <n v="269"/>
    <n v="269"/>
    <n v="52"/>
    <x v="5"/>
    <s v="Thursday"/>
    <s v="cash"/>
  </r>
  <r>
    <x v="18"/>
    <s v="Essentials by ARTISTRY™ Multi-protect Lotion"/>
    <x v="24"/>
    <n v="1"/>
    <n v="1555"/>
    <n v="1555"/>
    <n v="53"/>
    <x v="5"/>
    <s v="Monday"/>
    <s v="cash"/>
  </r>
  <r>
    <x v="19"/>
    <s v="Essentials by ARTISTRY™ Multi-protect Lotion"/>
    <x v="24"/>
    <n v="1"/>
    <n v="1555"/>
    <n v="1555"/>
    <n v="53"/>
    <x v="5"/>
    <s v="Monday"/>
    <s v="cash"/>
  </r>
  <r>
    <x v="20"/>
    <s v="Glister™ Advanced Family toothbrush"/>
    <x v="16"/>
    <n v="2"/>
    <n v="300"/>
    <n v="600"/>
    <n v="53"/>
    <x v="5"/>
    <s v="Monday"/>
    <s v="cash"/>
  </r>
  <r>
    <x v="20"/>
    <s v="Persona 100% Pure Coconut Oil"/>
    <x v="9"/>
    <n v="2"/>
    <n v="235"/>
    <n v="470"/>
    <n v="53"/>
    <x v="5"/>
    <s v="Monday"/>
    <s v="cash"/>
  </r>
  <r>
    <x v="20"/>
    <s v="Persona Talc 350g"/>
    <x v="23"/>
    <n v="2"/>
    <n v="269"/>
    <n v="538"/>
    <n v="53"/>
    <x v="5"/>
    <s v="Monday"/>
    <s v="cash"/>
  </r>
  <r>
    <x v="18"/>
    <s v="SATINIQUE™ Hairfall Control Shampoo- Sachet"/>
    <x v="25"/>
    <n v="30"/>
    <n v="7"/>
    <n v="210"/>
    <n v="53"/>
    <x v="5"/>
    <s v="Monday"/>
    <s v="cash"/>
  </r>
  <r>
    <x v="21"/>
    <s v="SATINIQUE™ Anti Dandruff Shampoo"/>
    <x v="26"/>
    <n v="3"/>
    <n v="497"/>
    <n v="1491"/>
    <n v="3"/>
    <x v="6"/>
    <s v="Saturday"/>
    <s v="cash"/>
  </r>
  <r>
    <x v="22"/>
    <s v="SATINIQUE™ Revitalizing Hair Mask"/>
    <x v="27"/>
    <n v="1"/>
    <n v="450"/>
    <n v="450"/>
    <n v="3"/>
    <x v="6"/>
    <s v="Saturday"/>
    <s v="cash"/>
  </r>
  <r>
    <x v="22"/>
    <s v="SATINIQUE™ Hairfall Control Shampoo"/>
    <x v="28"/>
    <n v="3"/>
    <n v="510"/>
    <n v="1530"/>
    <n v="3"/>
    <x v="6"/>
    <s v="Saturday"/>
    <s v="cash"/>
  </r>
  <r>
    <x v="23"/>
    <s v="NUTRILITE® Cherry Iron"/>
    <x v="29"/>
    <n v="2"/>
    <n v="1212"/>
    <n v="2424"/>
    <n v="3"/>
    <x v="6"/>
    <s v="Saturday"/>
    <s v="cash"/>
  </r>
  <r>
    <x v="21"/>
    <s v="Persona Beauty Cream Bathing Bar"/>
    <x v="30"/>
    <n v="5"/>
    <n v="171"/>
    <n v="855"/>
    <n v="3"/>
    <x v="6"/>
    <s v="Saturday"/>
    <s v="cash"/>
  </r>
  <r>
    <x v="24"/>
    <s v="Persona Amla Hair Oil"/>
    <x v="17"/>
    <n v="1"/>
    <n v="110"/>
    <n v="110"/>
    <n v="3"/>
    <x v="6"/>
    <s v="Saturday"/>
    <s v="phonepe"/>
  </r>
  <r>
    <x v="21"/>
    <s v="NUTRILITE® Cal Mag D Plus"/>
    <x v="8"/>
    <n v="1"/>
    <n v="857"/>
    <n v="857"/>
    <n v="3"/>
    <x v="6"/>
    <s v="Saturday"/>
    <s v="cash"/>
  </r>
  <r>
    <x v="21"/>
    <s v="Essentials by ARTISTRY™ Gel Cleanser"/>
    <x v="31"/>
    <n v="2"/>
    <n v="1390"/>
    <n v="2780"/>
    <n v="3"/>
    <x v="6"/>
    <s v="Saturday"/>
    <s v="cash"/>
  </r>
  <r>
    <x v="21"/>
    <s v="Persona Cream Moisturizing Soap"/>
    <x v="19"/>
    <n v="4"/>
    <n v="172"/>
    <n v="688"/>
    <n v="3"/>
    <x v="6"/>
    <s v="Saturday"/>
    <s v="cash"/>
  </r>
  <r>
    <x v="21"/>
    <s v="Glister™ Multi Action Toothpaste"/>
    <x v="10"/>
    <n v="1"/>
    <n v="291"/>
    <n v="291"/>
    <n v="3"/>
    <x v="6"/>
    <s v="Saturday"/>
    <s v="cash"/>
  </r>
  <r>
    <x v="22"/>
    <s v="Glister™ Multi Action Toothpaste"/>
    <x v="10"/>
    <n v="5"/>
    <n v="291"/>
    <n v="1455"/>
    <n v="3"/>
    <x v="6"/>
    <s v="Saturday"/>
    <s v="cash"/>
  </r>
  <r>
    <x v="23"/>
    <s v="Glister™ Multi Action Toothpaste"/>
    <x v="10"/>
    <n v="4"/>
    <n v="291"/>
    <n v="1164"/>
    <n v="3"/>
    <x v="6"/>
    <s v="Saturday"/>
    <s v="cash"/>
  </r>
  <r>
    <x v="23"/>
    <s v="SATINIQUE™ Hairfall Control Shampoo- Sachet"/>
    <x v="25"/>
    <n v="2"/>
    <n v="7"/>
    <n v="14"/>
    <n v="3"/>
    <x v="6"/>
    <s v="Saturday"/>
    <s v="cash"/>
  </r>
  <r>
    <x v="25"/>
    <s v="SATINIQUE™ Scalp Tonic"/>
    <x v="32"/>
    <n v="1"/>
    <n v="1716"/>
    <n v="1716"/>
    <n v="5"/>
    <x v="6"/>
    <s v="Friday"/>
    <s v="cash"/>
  </r>
  <r>
    <x v="25"/>
    <s v="Essentials by ARTISTRY™ Polishing Scrub"/>
    <x v="33"/>
    <n v="1"/>
    <n v="1607"/>
    <n v="1607"/>
    <n v="5"/>
    <x v="6"/>
    <s v="Friday"/>
    <s v="phonepe"/>
  </r>
  <r>
    <x v="25"/>
    <s v="Essentials by ARTISTRY™ Multi-protect Lotion"/>
    <x v="24"/>
    <n v="2"/>
    <n v="1555"/>
    <n v="3110"/>
    <n v="5"/>
    <x v="6"/>
    <s v="Friday"/>
    <s v="cash"/>
  </r>
  <r>
    <x v="26"/>
    <s v="Persona Glycerin Aloe Vera Bathing Bar"/>
    <x v="34"/>
    <n v="1"/>
    <n v="125"/>
    <n v="125"/>
    <n v="5"/>
    <x v="6"/>
    <s v="Friday"/>
    <s v="cash"/>
  </r>
  <r>
    <x v="27"/>
    <s v="Persona Glycerin Aloe Vera Bathing Bar"/>
    <x v="34"/>
    <n v="1"/>
    <n v="125"/>
    <n v="125"/>
    <n v="5"/>
    <x v="6"/>
    <s v="Friday"/>
    <s v="cash"/>
  </r>
  <r>
    <x v="28"/>
    <s v="Persona Glycerin Aloe Vera Bathing Bar"/>
    <x v="34"/>
    <n v="1"/>
    <n v="125"/>
    <n v="125"/>
    <n v="5"/>
    <x v="6"/>
    <s v="Friday"/>
    <s v="cash"/>
  </r>
  <r>
    <x v="29"/>
    <s v="Persona Glycerin Aloe Vera Bathing Bar"/>
    <x v="34"/>
    <n v="1"/>
    <n v="125"/>
    <n v="125"/>
    <n v="5"/>
    <x v="6"/>
    <s v="Friday"/>
    <s v="cash"/>
  </r>
  <r>
    <x v="25"/>
    <s v="Essentials by ARTISTRY™ Gel Cleanser"/>
    <x v="31"/>
    <n v="2"/>
    <n v="1390"/>
    <n v="2780"/>
    <n v="5"/>
    <x v="6"/>
    <s v="Friday"/>
    <s v="cash"/>
  </r>
  <r>
    <x v="25"/>
    <s v="NUTRILITE® Daily"/>
    <x v="35"/>
    <n v="1"/>
    <n v="2464"/>
    <n v="2464"/>
    <n v="5"/>
    <x v="6"/>
    <s v="Friday"/>
    <s v="cash"/>
  </r>
  <r>
    <x v="30"/>
    <s v="SATINIQUE™ Hairfall Control Shampoo- Sachet"/>
    <x v="25"/>
    <n v="30"/>
    <n v="7"/>
    <n v="210"/>
    <n v="5"/>
    <x v="6"/>
    <s v="Friday"/>
    <s v="cash"/>
  </r>
  <r>
    <x v="31"/>
    <s v="NUTRILITE® Madhunashini, Shunti &amp; Twak"/>
    <x v="5"/>
    <n v="2"/>
    <n v="964"/>
    <n v="1928"/>
    <n v="6"/>
    <x v="7"/>
    <s v="Thursday"/>
    <s v="phonepe"/>
  </r>
  <r>
    <x v="31"/>
    <s v="NUTRILITE® Natural B with Yeast"/>
    <x v="6"/>
    <n v="1"/>
    <n v="980"/>
    <n v="980"/>
    <n v="6"/>
    <x v="7"/>
    <s v="Thursday"/>
    <s v="cash"/>
  </r>
  <r>
    <x v="32"/>
    <s v="Persona Classic Toothbrush"/>
    <x v="36"/>
    <n v="1"/>
    <n v="60"/>
    <n v="60"/>
    <n v="6"/>
    <x v="7"/>
    <s v="Thursday"/>
    <s v="cash"/>
  </r>
  <r>
    <x v="33"/>
    <s v="NUTRILITE® Daily"/>
    <x v="35"/>
    <n v="2"/>
    <n v="2464"/>
    <n v="4928"/>
    <n v="6"/>
    <x v="7"/>
    <s v="Thursday"/>
    <s v="cash"/>
  </r>
  <r>
    <x v="31"/>
    <s v="NUTRILITE® Salmon Omega-3 Softgels"/>
    <x v="1"/>
    <n v="1"/>
    <n v="1606"/>
    <n v="1606"/>
    <n v="6"/>
    <x v="7"/>
    <s v="Thursday"/>
    <s v="phonepe"/>
  </r>
  <r>
    <x v="33"/>
    <s v="Persona Cream Moisturizing Soap"/>
    <x v="19"/>
    <n v="4"/>
    <n v="172"/>
    <n v="688"/>
    <n v="6"/>
    <x v="7"/>
    <s v="Thursday"/>
    <s v="cash"/>
  </r>
  <r>
    <x v="34"/>
    <s v="Persona Cream Moisturizing Soap"/>
    <x v="19"/>
    <n v="4"/>
    <n v="172"/>
    <n v="688"/>
    <n v="6"/>
    <x v="7"/>
    <s v="Thursday"/>
    <s v="cash"/>
  </r>
  <r>
    <x v="35"/>
    <s v="SATINIQUE™ Anti Dandruff Shampoo- Sachet"/>
    <x v="37"/>
    <n v="30"/>
    <n v="7"/>
    <n v="210"/>
    <n v="6"/>
    <x v="7"/>
    <s v="Thursday"/>
    <s v="cash"/>
  </r>
  <r>
    <x v="36"/>
    <s v="Glister™ Advanced Family toothbrush"/>
    <x v="16"/>
    <n v="6"/>
    <n v="300"/>
    <n v="1800"/>
    <n v="6"/>
    <x v="7"/>
    <s v="Saturday"/>
    <s v="paytm"/>
  </r>
  <r>
    <x v="36"/>
    <s v="NUTRILITE® Daily"/>
    <x v="35"/>
    <n v="4"/>
    <n v="2464"/>
    <n v="9856"/>
    <n v="6"/>
    <x v="7"/>
    <s v="Saturday"/>
    <s v="cash"/>
  </r>
  <r>
    <x v="37"/>
    <s v="Persona 100% Pure Coconut Oil"/>
    <x v="9"/>
    <n v="1"/>
    <n v="235"/>
    <n v="235"/>
    <n v="6"/>
    <x v="7"/>
    <s v="Saturday"/>
    <s v="phonepe"/>
  </r>
  <r>
    <x v="36"/>
    <s v="Glister™ Multi Action Toothpaste"/>
    <x v="10"/>
    <n v="6"/>
    <n v="291"/>
    <n v="1746"/>
    <n v="6"/>
    <x v="7"/>
    <s v="Saturday"/>
    <s v="cash"/>
  </r>
  <r>
    <x v="38"/>
    <s v="NUTRILITE® Amalaki, Vibhitaki &amp; Haritaki"/>
    <x v="38"/>
    <n v="2"/>
    <n v="697"/>
    <n v="1394"/>
    <n v="8"/>
    <x v="7"/>
    <s v="Saturday"/>
    <s v="cash"/>
  </r>
  <r>
    <x v="39"/>
    <s v="Persona Amla Hair Oil"/>
    <x v="17"/>
    <n v="1"/>
    <n v="110"/>
    <n v="110"/>
    <n v="8"/>
    <x v="7"/>
    <s v="Saturday"/>
    <s v="cash"/>
  </r>
  <r>
    <x v="40"/>
    <s v="Persona Amla Hair Oil"/>
    <x v="17"/>
    <n v="1"/>
    <n v="110"/>
    <n v="110"/>
    <n v="8"/>
    <x v="7"/>
    <s v="Saturday"/>
    <s v="cash"/>
  </r>
  <r>
    <x v="41"/>
    <s v="Persona Amla Hair Oil"/>
    <x v="17"/>
    <n v="1"/>
    <n v="110"/>
    <n v="110"/>
    <n v="8"/>
    <x v="7"/>
    <s v="Saturday"/>
    <s v="cash"/>
  </r>
  <r>
    <x v="42"/>
    <s v="Persona Amla Hair Oil"/>
    <x v="17"/>
    <n v="1"/>
    <n v="110"/>
    <n v="110"/>
    <n v="8"/>
    <x v="7"/>
    <s v="Saturday"/>
    <s v="cash"/>
  </r>
  <r>
    <x v="43"/>
    <s v="SA8™ Liquid Concentrated Laundry Detergent"/>
    <x v="18"/>
    <n v="2"/>
    <n v="980"/>
    <n v="1960"/>
    <n v="8"/>
    <x v="7"/>
    <s v="Saturday"/>
    <s v="paytm"/>
  </r>
  <r>
    <x v="38"/>
    <s v="NUTRILITE® Salmon Omega-3 Softgels"/>
    <x v="1"/>
    <n v="2"/>
    <n v="1606"/>
    <n v="3212"/>
    <n v="8"/>
    <x v="7"/>
    <s v="Saturday"/>
    <s v="cash"/>
  </r>
  <r>
    <x v="44"/>
    <s v="SA8™ Liquid Concentrated Laundry Detergent"/>
    <x v="18"/>
    <n v="6"/>
    <n v="980"/>
    <n v="5880"/>
    <n v="9"/>
    <x v="7"/>
    <s v="Wednesday"/>
    <s v="cash"/>
  </r>
  <r>
    <x v="45"/>
    <s v="Persona Germ Protection &amp; Moisturizing Hand Wash"/>
    <x v="39"/>
    <n v="4"/>
    <n v="274"/>
    <n v="1096"/>
    <n v="9"/>
    <x v="7"/>
    <s v="Friday"/>
    <s v="cash"/>
  </r>
  <r>
    <x v="45"/>
    <s v="G&amp;H Nourish+ Body Lotion- 250ml"/>
    <x v="22"/>
    <n v="2"/>
    <n v="488"/>
    <n v="976"/>
    <n v="9"/>
    <x v="7"/>
    <s v="Friday"/>
    <s v="phonepe"/>
  </r>
  <r>
    <x v="45"/>
    <s v="Persona 100% Pure Coconut Oil"/>
    <x v="9"/>
    <n v="3"/>
    <n v="235"/>
    <n v="705"/>
    <n v="9"/>
    <x v="7"/>
    <s v="Friday"/>
    <s v="cash"/>
  </r>
  <r>
    <x v="46"/>
    <s v="Persona 100% Pure Coconut Oil"/>
    <x v="9"/>
    <n v="1"/>
    <n v="235"/>
    <n v="235"/>
    <n v="9"/>
    <x v="7"/>
    <s v="Friday"/>
    <s v="cash"/>
  </r>
  <r>
    <x v="45"/>
    <s v="Glister™ Multi Action Toothpaste"/>
    <x v="10"/>
    <n v="14"/>
    <n v="291"/>
    <n v="4074"/>
    <n v="9"/>
    <x v="7"/>
    <s v="Friday"/>
    <s v="cash"/>
  </r>
  <r>
    <x v="47"/>
    <s v="NUTRILITE® Ashwagandha"/>
    <x v="40"/>
    <n v="1"/>
    <n v="697"/>
    <n v="697"/>
    <n v="10"/>
    <x v="0"/>
    <s v="Friday"/>
    <s v="paytm"/>
  </r>
  <r>
    <x v="48"/>
    <s v="Persona Classic Toothbrush"/>
    <x v="36"/>
    <n v="1"/>
    <n v="60"/>
    <n v="60"/>
    <n v="10"/>
    <x v="0"/>
    <s v="Friday"/>
    <s v="cash"/>
  </r>
  <r>
    <x v="49"/>
    <s v="Persona Classic Toothbrush"/>
    <x v="36"/>
    <n v="1"/>
    <n v="60"/>
    <n v="60"/>
    <n v="10"/>
    <x v="0"/>
    <s v="Friday"/>
    <s v="cash"/>
  </r>
  <r>
    <x v="50"/>
    <s v="Persona Classic Toothbrush"/>
    <x v="36"/>
    <n v="1"/>
    <n v="60"/>
    <n v="60"/>
    <n v="10"/>
    <x v="0"/>
    <s v="Friday"/>
    <s v="cash"/>
  </r>
  <r>
    <x v="51"/>
    <s v="Persona Classic Toothbrush"/>
    <x v="36"/>
    <n v="1"/>
    <n v="60"/>
    <n v="60"/>
    <n v="10"/>
    <x v="0"/>
    <s v="Friday"/>
    <s v="phonepe"/>
  </r>
  <r>
    <x v="47"/>
    <s v="NUTRILITE® Cal Mag D Plus"/>
    <x v="8"/>
    <n v="2"/>
    <n v="857"/>
    <n v="1714"/>
    <n v="10"/>
    <x v="0"/>
    <s v="Friday"/>
    <s v="cash"/>
  </r>
  <r>
    <x v="52"/>
    <s v="attitude™ Kajal Eyeliner Pencil"/>
    <x v="41"/>
    <n v="1"/>
    <n v="450"/>
    <n v="450"/>
    <n v="13"/>
    <x v="0"/>
    <s v="Sunday"/>
    <s v="cash"/>
  </r>
  <r>
    <x v="53"/>
    <s v="Persona Classic Toothbrush"/>
    <x v="36"/>
    <n v="1"/>
    <n v="60"/>
    <n v="60"/>
    <n v="13"/>
    <x v="0"/>
    <s v="Sunday"/>
    <s v="paytm"/>
  </r>
  <r>
    <x v="54"/>
    <s v="Persona Amla Hair Oil"/>
    <x v="17"/>
    <n v="1"/>
    <n v="110"/>
    <n v="110"/>
    <n v="13"/>
    <x v="0"/>
    <s v="Sunday"/>
    <s v="cash"/>
  </r>
  <r>
    <x v="55"/>
    <s v="Persona 100% Pure Coconut Oil"/>
    <x v="9"/>
    <n v="1"/>
    <n v="235"/>
    <n v="235"/>
    <n v="13"/>
    <x v="0"/>
    <s v="Sunday"/>
    <s v="cash"/>
  </r>
  <r>
    <x v="56"/>
    <s v="NUTRILITE® Bilberry with Lutein"/>
    <x v="42"/>
    <n v="2"/>
    <n v="2389"/>
    <n v="4778"/>
    <n v="14"/>
    <x v="0"/>
    <s v="Wednesday"/>
    <s v="phonepe"/>
  </r>
  <r>
    <x v="56"/>
    <s v="NUTRILITE® Milk Thistle Plus"/>
    <x v="43"/>
    <n v="2"/>
    <n v="1893"/>
    <n v="3786"/>
    <n v="14"/>
    <x v="0"/>
    <s v="Wednesday"/>
    <s v="cash"/>
  </r>
  <r>
    <x v="56"/>
    <s v="NUTRILITE® Fiber"/>
    <x v="44"/>
    <n v="2"/>
    <n v="1095"/>
    <n v="2190"/>
    <n v="14"/>
    <x v="0"/>
    <s v="Wednesday"/>
    <s v="cash"/>
  </r>
  <r>
    <x v="56"/>
    <s v="NUTRILITE® Cherry Iron"/>
    <x v="29"/>
    <n v="2"/>
    <n v="1212"/>
    <n v="2424"/>
    <n v="14"/>
    <x v="0"/>
    <s v="Wednesday"/>
    <s v="phonepe"/>
  </r>
  <r>
    <x v="56"/>
    <s v="NUTRILITE® Natural B with Yeast"/>
    <x v="6"/>
    <n v="1"/>
    <n v="980"/>
    <n v="980"/>
    <n v="14"/>
    <x v="0"/>
    <s v="Wednesday"/>
    <s v="phonepe"/>
  </r>
  <r>
    <x v="56"/>
    <s v="NUTRILITE® All Plant Protein Powder"/>
    <x v="7"/>
    <n v="1"/>
    <n v="4306"/>
    <n v="4306"/>
    <n v="14"/>
    <x v="0"/>
    <s v="Wednesday"/>
    <s v="phonepe"/>
  </r>
  <r>
    <x v="56"/>
    <s v="NUTRILITE® Daily"/>
    <x v="35"/>
    <n v="3"/>
    <n v="2464"/>
    <n v="7392"/>
    <n v="14"/>
    <x v="0"/>
    <s v="Wednesday"/>
    <s v="cash"/>
  </r>
  <r>
    <x v="57"/>
    <s v="ARTISTRY SIGNATURE SELECT™ Base Serum"/>
    <x v="45"/>
    <n v="1"/>
    <n v="2999"/>
    <n v="2999"/>
    <n v="16"/>
    <x v="8"/>
    <s v="Thursday"/>
    <s v="paytm"/>
  </r>
  <r>
    <x v="57"/>
    <s v="SATINIQUE™ Glossy Repair Shampoo"/>
    <x v="46"/>
    <n v="1"/>
    <n v="510"/>
    <n v="510"/>
    <n v="16"/>
    <x v="8"/>
    <s v="Thursday"/>
    <s v="cash"/>
  </r>
  <r>
    <x v="58"/>
    <s v="Persona 100% Pure Coconut Oil"/>
    <x v="9"/>
    <n v="1"/>
    <n v="235"/>
    <n v="235"/>
    <n v="16"/>
    <x v="8"/>
    <s v="Thursday"/>
    <s v="phonepe"/>
  </r>
  <r>
    <x v="59"/>
    <s v="Celebration Pack Nail Enamel Ravishing Sangria"/>
    <x v="47"/>
    <n v="1"/>
    <n v="189"/>
    <n v="189"/>
    <n v="18"/>
    <x v="8"/>
    <s v="Thursday"/>
    <s v="cash"/>
  </r>
  <r>
    <x v="59"/>
    <s v="SATINIQUE™ Revitalizing Hair Mask"/>
    <x v="27"/>
    <n v="1"/>
    <n v="450"/>
    <n v="450"/>
    <n v="18"/>
    <x v="8"/>
    <s v="Thursday"/>
    <s v="cash"/>
  </r>
  <r>
    <x v="59"/>
    <s v="Essentials by ARTISTRY™ Multi-protect Lotion"/>
    <x v="24"/>
    <n v="2"/>
    <n v="1555"/>
    <n v="3110"/>
    <n v="18"/>
    <x v="8"/>
    <s v="Thursday"/>
    <s v="cash"/>
  </r>
  <r>
    <x v="59"/>
    <s v="Essentials by ARTISTRY™ Gel Cleanser"/>
    <x v="31"/>
    <n v="2"/>
    <n v="1390"/>
    <n v="2780"/>
    <n v="18"/>
    <x v="8"/>
    <s v="Thursday"/>
    <s v="paytm"/>
  </r>
  <r>
    <x v="59"/>
    <s v="NUTRILITE® Salmon Omega-3 Softgels"/>
    <x v="1"/>
    <n v="2"/>
    <n v="1606"/>
    <n v="3212"/>
    <n v="18"/>
    <x v="8"/>
    <s v="Thursday"/>
    <s v="paytm"/>
  </r>
  <r>
    <x v="59"/>
    <s v="Glister™ Multi Action Toothpaste"/>
    <x v="10"/>
    <n v="3"/>
    <n v="291"/>
    <n v="873"/>
    <n v="18"/>
    <x v="8"/>
    <s v="Thursday"/>
    <s v="cash"/>
  </r>
  <r>
    <x v="60"/>
    <s v="NUTRILITE® Bilberry with Lutein"/>
    <x v="42"/>
    <n v="2"/>
    <n v="2389"/>
    <n v="4778"/>
    <n v="20"/>
    <x v="1"/>
    <s v="Monday"/>
    <s v="cash"/>
  </r>
  <r>
    <x v="60"/>
    <s v="NUTRILITE® Bilberry with Lutein"/>
    <x v="42"/>
    <n v="2"/>
    <n v="2389"/>
    <n v="4778"/>
    <n v="20"/>
    <x v="1"/>
    <s v="Monday"/>
    <s v="cash"/>
  </r>
  <r>
    <x v="60"/>
    <s v="attitude™ Kajal Eyeliner Pencil"/>
    <x v="41"/>
    <n v="2"/>
    <n v="450"/>
    <n v="900"/>
    <n v="20"/>
    <x v="1"/>
    <s v="Monday"/>
    <s v="phonepe"/>
  </r>
  <r>
    <x v="60"/>
    <s v="Bodykey Nutritious Delicious Shake Mix – Vanilla Flavour"/>
    <x v="48"/>
    <n v="3"/>
    <n v="2051"/>
    <n v="6153"/>
    <n v="20"/>
    <x v="1"/>
    <s v="Monday"/>
    <s v="cash"/>
  </r>
  <r>
    <x v="60"/>
    <s v="NUTRILITE® Biotin - Cherry Plus"/>
    <x v="49"/>
    <n v="2"/>
    <n v="698"/>
    <n v="1396"/>
    <n v="20"/>
    <x v="1"/>
    <s v="Monday"/>
    <s v="cash"/>
  </r>
  <r>
    <x v="60"/>
    <s v="NUTRILITE® Glucosamine HCL with Boswellia"/>
    <x v="3"/>
    <n v="2"/>
    <n v="3418"/>
    <n v="6836"/>
    <n v="20"/>
    <x v="1"/>
    <s v="Monday"/>
    <s v="cash"/>
  </r>
  <r>
    <x v="60"/>
    <s v="NUTRILITE® Natural B with Yeast"/>
    <x v="6"/>
    <n v="2"/>
    <n v="980"/>
    <n v="1960"/>
    <n v="20"/>
    <x v="1"/>
    <s v="Monday"/>
    <s v="paytm"/>
  </r>
  <r>
    <x v="60"/>
    <s v="G&amp;H Refresh+ Body Wash - Gel - 250ml"/>
    <x v="21"/>
    <n v="3"/>
    <n v="488"/>
    <n v="1464"/>
    <n v="20"/>
    <x v="1"/>
    <s v="Monday"/>
    <s v="cash"/>
  </r>
  <r>
    <x v="60"/>
    <s v="G&amp;H Nourish+ Body Lotion- 250ml"/>
    <x v="22"/>
    <n v="3"/>
    <n v="488"/>
    <n v="1464"/>
    <n v="20"/>
    <x v="1"/>
    <s v="Monday"/>
    <s v="cash"/>
  </r>
  <r>
    <x v="60"/>
    <s v="Persona Talc 350g"/>
    <x v="23"/>
    <n v="5"/>
    <n v="269"/>
    <n v="1345"/>
    <n v="20"/>
    <x v="1"/>
    <s v="Monday"/>
    <s v="cash"/>
  </r>
  <r>
    <x v="61"/>
    <s v="SATINIQUE™ Anti Dandruff Shampoo- Sachet"/>
    <x v="37"/>
    <n v="30"/>
    <n v="7"/>
    <n v="210"/>
    <n v="20"/>
    <x v="1"/>
    <s v="Monday"/>
    <s v="cash"/>
  </r>
  <r>
    <x v="60"/>
    <s v="Glister™ Multi Action Toothpaste"/>
    <x v="10"/>
    <n v="4"/>
    <n v="291"/>
    <n v="1164"/>
    <n v="20"/>
    <x v="1"/>
    <s v="Monday"/>
    <s v="cash"/>
  </r>
  <r>
    <x v="62"/>
    <s v="NUTRILITE® Vitamin C Cherry Plus"/>
    <x v="0"/>
    <n v="1"/>
    <n v="1254"/>
    <n v="1254"/>
    <n v="21"/>
    <x v="1"/>
    <s v="Saturday"/>
    <s v="paytm"/>
  </r>
  <r>
    <x v="62"/>
    <s v="Essentials by ARTISTRY™ Multi-protect Lotion"/>
    <x v="24"/>
    <n v="1"/>
    <n v="1555"/>
    <n v="1555"/>
    <n v="21"/>
    <x v="1"/>
    <s v="Saturday"/>
    <s v="cash"/>
  </r>
  <r>
    <x v="63"/>
    <s v="Essentials by ARTISTRY™ Multi-protect Lotion"/>
    <x v="24"/>
    <n v="1"/>
    <n v="1555"/>
    <n v="1555"/>
    <n v="21"/>
    <x v="1"/>
    <s v="Saturday"/>
    <s v="cash"/>
  </r>
  <r>
    <x v="62"/>
    <s v="G&amp;H Refresh+ Body Wash - Gel - 250ml"/>
    <x v="21"/>
    <n v="1"/>
    <n v="488"/>
    <n v="488"/>
    <n v="21"/>
    <x v="1"/>
    <s v="Saturday"/>
    <s v="cash"/>
  </r>
  <r>
    <x v="62"/>
    <s v="G&amp;H Nourish+ Body Lotion- 250ml"/>
    <x v="22"/>
    <n v="1"/>
    <n v="488"/>
    <n v="488"/>
    <n v="21"/>
    <x v="1"/>
    <s v="Saturday"/>
    <s v="phonepe"/>
  </r>
  <r>
    <x v="64"/>
    <s v="Persona Classic Toothbrush"/>
    <x v="36"/>
    <n v="1"/>
    <n v="60"/>
    <n v="60"/>
    <n v="21"/>
    <x v="1"/>
    <s v="Saturday"/>
    <s v="cash"/>
  </r>
  <r>
    <x v="65"/>
    <s v="NUTRILITE® All Plant Protein Powder"/>
    <x v="7"/>
    <n v="1"/>
    <n v="4306"/>
    <n v="4306"/>
    <n v="21"/>
    <x v="1"/>
    <s v="Saturday"/>
    <s v="cash"/>
  </r>
  <r>
    <x v="66"/>
    <s v="Persona Glycerin Aloe Vera Bathing Bar"/>
    <x v="34"/>
    <n v="1"/>
    <n v="125"/>
    <n v="125"/>
    <n v="21"/>
    <x v="1"/>
    <s v="Saturday"/>
    <s v="cash"/>
  </r>
  <r>
    <x v="67"/>
    <s v="NUTRILITE® Cal Mag D Plus"/>
    <x v="8"/>
    <n v="1"/>
    <n v="857"/>
    <n v="857"/>
    <n v="21"/>
    <x v="1"/>
    <s v="Saturday"/>
    <s v="cash"/>
  </r>
  <r>
    <x v="68"/>
    <s v="SA8™ Liquid Concentrated Laundry Detergent"/>
    <x v="18"/>
    <n v="2"/>
    <n v="980"/>
    <n v="1960"/>
    <n v="21"/>
    <x v="1"/>
    <s v="Saturday"/>
    <s v="cash"/>
  </r>
  <r>
    <x v="69"/>
    <s v="Persona 100% Pure Coconut Oil"/>
    <x v="9"/>
    <n v="1"/>
    <n v="235"/>
    <n v="235"/>
    <n v="21"/>
    <x v="1"/>
    <s v="Saturday"/>
    <s v="cash"/>
  </r>
  <r>
    <x v="62"/>
    <s v="Persona Talc 350g"/>
    <x v="23"/>
    <n v="2"/>
    <n v="269"/>
    <n v="538"/>
    <n v="21"/>
    <x v="1"/>
    <s v="Saturday"/>
    <s v="paytm"/>
  </r>
  <r>
    <x v="70"/>
    <s v="SATINIQUE™ Hairfall Control Shampoo- Sachet"/>
    <x v="25"/>
    <n v="30"/>
    <n v="7"/>
    <n v="210"/>
    <n v="21"/>
    <x v="1"/>
    <s v="Saturday"/>
    <s v="cash"/>
  </r>
  <r>
    <x v="71"/>
    <s v="SATINIQUE™ Hairfall Control Shampoo- Sachet"/>
    <x v="25"/>
    <n v="30"/>
    <n v="7"/>
    <n v="210"/>
    <n v="21"/>
    <x v="1"/>
    <s v="Saturday"/>
    <s v="cash"/>
  </r>
  <r>
    <x v="72"/>
    <s v="SATINIQUE™ Hairfall Control Shampoo- Sachet"/>
    <x v="25"/>
    <n v="30"/>
    <n v="7"/>
    <n v="210"/>
    <n v="21"/>
    <x v="1"/>
    <s v="Saturday"/>
    <s v="cash"/>
  </r>
  <r>
    <x v="73"/>
    <s v="attitude™ Insta Nourish Herbals Rich Cream"/>
    <x v="50"/>
    <n v="1"/>
    <n v="560"/>
    <n v="560"/>
    <n v="23"/>
    <x v="1"/>
    <s v="Monday"/>
    <s v="cash"/>
  </r>
  <r>
    <x v="73"/>
    <s v="attitude™ Insta Nourish Herbals Gel Cream"/>
    <x v="51"/>
    <n v="2"/>
    <n v="560"/>
    <n v="1120"/>
    <n v="23"/>
    <x v="1"/>
    <s v="Monday"/>
    <s v="cash"/>
  </r>
  <r>
    <x v="73"/>
    <s v="attitude™ Eyeliner"/>
    <x v="52"/>
    <n v="3"/>
    <n v="610"/>
    <n v="1830"/>
    <n v="23"/>
    <x v="1"/>
    <s v="Monday"/>
    <s v="cash"/>
  </r>
  <r>
    <x v="73"/>
    <s v="attitude™ Insta Nourish Herbals Creamy Face Wash"/>
    <x v="53"/>
    <n v="2"/>
    <n v="365"/>
    <n v="730"/>
    <n v="23"/>
    <x v="1"/>
    <s v="Monday"/>
    <s v="cash"/>
  </r>
  <r>
    <x v="73"/>
    <s v="attitude™ Insta Nourish Herbals Creamy Face Wash"/>
    <x v="53"/>
    <n v="1"/>
    <n v="365"/>
    <n v="365"/>
    <n v="23"/>
    <x v="1"/>
    <s v="Monday"/>
    <s v="phonepe"/>
  </r>
  <r>
    <x v="74"/>
    <s v="NUTRILITE® Cherry Iron"/>
    <x v="29"/>
    <n v="2"/>
    <n v="1212"/>
    <n v="2424"/>
    <n v="23"/>
    <x v="2"/>
    <s v="Friday"/>
    <s v="cash"/>
  </r>
  <r>
    <x v="74"/>
    <s v="NUTRILITE® Daily"/>
    <x v="35"/>
    <n v="2"/>
    <n v="2464"/>
    <n v="4928"/>
    <n v="23"/>
    <x v="2"/>
    <s v="Friday"/>
    <s v="cash"/>
  </r>
  <r>
    <x v="74"/>
    <s v="NUTRILITE® Salmon Omega-3 Softgels"/>
    <x v="1"/>
    <n v="1"/>
    <n v="1606"/>
    <n v="1606"/>
    <n v="23"/>
    <x v="2"/>
    <s v="Friday"/>
    <s v="cash"/>
  </r>
  <r>
    <x v="75"/>
    <s v="Persona Classic Toothbrush"/>
    <x v="36"/>
    <n v="1"/>
    <n v="60"/>
    <n v="60"/>
    <n v="23"/>
    <x v="2"/>
    <s v="Saturday"/>
    <s v="cash"/>
  </r>
  <r>
    <x v="76"/>
    <s v="Essentials by ARTISTRY™ Gel Cleanser"/>
    <x v="31"/>
    <n v="1"/>
    <n v="1390"/>
    <n v="1390"/>
    <n v="23"/>
    <x v="2"/>
    <s v="Saturday"/>
    <s v="cash"/>
  </r>
  <r>
    <x v="77"/>
    <s v="Persona Talc 350g"/>
    <x v="23"/>
    <n v="1"/>
    <n v="269"/>
    <n v="269"/>
    <n v="24"/>
    <x v="2"/>
    <s v="Saturday"/>
    <s v="cash"/>
  </r>
  <r>
    <x v="78"/>
    <s v="attitude™ Be Bright Day Cream"/>
    <x v="12"/>
    <n v="1"/>
    <n v="549"/>
    <n v="549"/>
    <n v="25"/>
    <x v="2"/>
    <s v="Sunday"/>
    <s v="cash"/>
  </r>
  <r>
    <x v="78"/>
    <s v="NUTRILITE® Milk Thistle Plus"/>
    <x v="43"/>
    <n v="1"/>
    <n v="1893"/>
    <n v="1893"/>
    <n v="25"/>
    <x v="2"/>
    <s v="Sunday"/>
    <s v="phonepe"/>
  </r>
  <r>
    <x v="78"/>
    <s v="SATINIQUE™ Hairfall Control Shampoo"/>
    <x v="28"/>
    <n v="2"/>
    <n v="510"/>
    <n v="1020"/>
    <n v="25"/>
    <x v="2"/>
    <s v="Sunday"/>
    <s v="cash"/>
  </r>
  <r>
    <x v="78"/>
    <s v="NUTRILITE® Vitamin C Cherry Plus"/>
    <x v="0"/>
    <n v="1"/>
    <n v="1254"/>
    <n v="1254"/>
    <n v="25"/>
    <x v="2"/>
    <s v="Sunday"/>
    <s v="cash"/>
  </r>
  <r>
    <x v="78"/>
    <s v="SATINIQUE™ 2-in-1 Shampoo &amp; Conditioner"/>
    <x v="54"/>
    <n v="2"/>
    <n v="510"/>
    <n v="1020"/>
    <n v="25"/>
    <x v="2"/>
    <s v="Sunday"/>
    <s v="cash"/>
  </r>
  <r>
    <x v="78"/>
    <s v="G&amp;H Refresh+ Body Wash - Gel - 250ml"/>
    <x v="21"/>
    <n v="2"/>
    <n v="488"/>
    <n v="976"/>
    <n v="25"/>
    <x v="2"/>
    <s v="Sunday"/>
    <s v="cash"/>
  </r>
  <r>
    <x v="78"/>
    <s v="NUTRILITE® All Plant Protein Powder"/>
    <x v="7"/>
    <n v="1"/>
    <n v="4306"/>
    <n v="4306"/>
    <n v="25"/>
    <x v="2"/>
    <s v="Sunday"/>
    <s v="paytm"/>
  </r>
  <r>
    <x v="78"/>
    <s v="Persona Amla Hair Oil"/>
    <x v="17"/>
    <n v="1"/>
    <n v="110"/>
    <n v="110"/>
    <n v="25"/>
    <x v="2"/>
    <s v="Sunday"/>
    <s v="cash"/>
  </r>
  <r>
    <x v="78"/>
    <s v="Essentials by ARTISTRY™ Gel Cleanser"/>
    <x v="31"/>
    <n v="2"/>
    <n v="1390"/>
    <n v="2780"/>
    <n v="25"/>
    <x v="2"/>
    <s v="Sunday"/>
    <s v="cash"/>
  </r>
  <r>
    <x v="78"/>
    <s v="Persona Talc 350g"/>
    <x v="23"/>
    <n v="4"/>
    <n v="269"/>
    <n v="1076"/>
    <n v="25"/>
    <x v="2"/>
    <s v="Sunday"/>
    <s v="cash"/>
  </r>
  <r>
    <x v="78"/>
    <s v="Persona Cream Moisturizing Soap"/>
    <x v="19"/>
    <n v="1"/>
    <n v="172"/>
    <n v="172"/>
    <n v="25"/>
    <x v="2"/>
    <s v="Sunday"/>
    <s v="phonepe"/>
  </r>
  <r>
    <x v="79"/>
    <s v="Persona Cream Moisturizing Soap"/>
    <x v="19"/>
    <n v="1"/>
    <n v="172"/>
    <n v="172"/>
    <n v="25"/>
    <x v="2"/>
    <s v="Sunday"/>
    <s v="cash"/>
  </r>
  <r>
    <x v="80"/>
    <s v="Persona Cream Moisturizing Soap"/>
    <x v="19"/>
    <n v="1"/>
    <n v="172"/>
    <n v="172"/>
    <n v="25"/>
    <x v="2"/>
    <s v="Sunday"/>
    <s v="cash"/>
  </r>
  <r>
    <x v="81"/>
    <s v="Persona Cream Moisturizing Soap"/>
    <x v="19"/>
    <n v="1"/>
    <n v="172"/>
    <n v="172"/>
    <n v="25"/>
    <x v="2"/>
    <s v="Sunday"/>
    <s v="cash"/>
  </r>
  <r>
    <x v="82"/>
    <s v="Persona Cream Moisturizing Soap"/>
    <x v="19"/>
    <n v="1"/>
    <n v="172"/>
    <n v="172"/>
    <n v="25"/>
    <x v="2"/>
    <s v="Sunday"/>
    <s v="cash"/>
  </r>
  <r>
    <x v="78"/>
    <s v="SATINIQUE™ Anti Dandruff Shampoo- Sachet"/>
    <x v="37"/>
    <n v="2"/>
    <n v="7"/>
    <n v="14"/>
    <n v="25"/>
    <x v="2"/>
    <s v="Sunday"/>
    <s v="paytm"/>
  </r>
  <r>
    <x v="83"/>
    <s v="NUTRILITE® Glucosamine HCL with Boswellia"/>
    <x v="3"/>
    <n v="1"/>
    <n v="3418"/>
    <n v="3418"/>
    <n v="25"/>
    <x v="2"/>
    <s v="Wednesday"/>
    <s v="cash"/>
  </r>
  <r>
    <x v="83"/>
    <s v="NUTRILITE® Ashwagandha"/>
    <x v="40"/>
    <n v="2"/>
    <n v="697"/>
    <n v="1394"/>
    <n v="25"/>
    <x v="2"/>
    <s v="Wednesday"/>
    <s v="cash"/>
  </r>
  <r>
    <x v="83"/>
    <s v="NUTRILITE® Cherry Iron"/>
    <x v="29"/>
    <n v="1"/>
    <n v="1212"/>
    <n v="1212"/>
    <n v="25"/>
    <x v="2"/>
    <s v="Wednesday"/>
    <s v="cash"/>
  </r>
  <r>
    <x v="83"/>
    <s v="NUTRILITE® Salmon Omega-3 Softgels"/>
    <x v="1"/>
    <n v="1"/>
    <n v="1606"/>
    <n v="1606"/>
    <n v="25"/>
    <x v="2"/>
    <s v="Wednesday"/>
    <s v="phonepe"/>
  </r>
  <r>
    <x v="83"/>
    <s v="Persona 100% Pure Coconut Oil"/>
    <x v="9"/>
    <n v="2"/>
    <n v="235"/>
    <n v="470"/>
    <n v="25"/>
    <x v="2"/>
    <s v="Wednesday"/>
    <s v="cash"/>
  </r>
  <r>
    <x v="84"/>
    <s v="NUTRILITE® Coenzyme Q10 Citrus Concentrate"/>
    <x v="55"/>
    <n v="1"/>
    <n v="1183"/>
    <n v="1183"/>
    <n v="27"/>
    <x v="9"/>
    <s v="Friday"/>
    <s v="cash"/>
  </r>
  <r>
    <x v="84"/>
    <s v="Persona Hand Sanitizer 500 ml"/>
    <x v="56"/>
    <n v="2"/>
    <n v="250"/>
    <n v="500"/>
    <n v="27"/>
    <x v="9"/>
    <s v="Friday"/>
    <s v="cash"/>
  </r>
  <r>
    <x v="84"/>
    <s v="NUTRILITE® Ginseng Cherry Plus"/>
    <x v="57"/>
    <n v="1"/>
    <n v="3329"/>
    <n v="3329"/>
    <n v="27"/>
    <x v="9"/>
    <s v="Friday"/>
    <s v="cash"/>
  </r>
  <r>
    <x v="84"/>
    <s v="NUTRILITE® Vasaka, Mulethi &amp; Surasa"/>
    <x v="58"/>
    <n v="2"/>
    <n v="964"/>
    <n v="1928"/>
    <n v="27"/>
    <x v="9"/>
    <s v="Friday"/>
    <s v="cash"/>
  </r>
  <r>
    <x v="84"/>
    <s v="Persona Germ Protection &amp; Moisturizing Hand Wash"/>
    <x v="39"/>
    <n v="2"/>
    <n v="274"/>
    <n v="548"/>
    <n v="27"/>
    <x v="9"/>
    <s v="Friday"/>
    <s v="cash"/>
  </r>
  <r>
    <x v="84"/>
    <s v="NUTRILITE® Natural B with Yeast"/>
    <x v="6"/>
    <n v="2"/>
    <n v="980"/>
    <n v="1960"/>
    <n v="27"/>
    <x v="9"/>
    <s v="Friday"/>
    <s v="cash"/>
  </r>
  <r>
    <x v="84"/>
    <s v="NUTRILITE® All Plant Protein Powder"/>
    <x v="7"/>
    <n v="1"/>
    <n v="4306"/>
    <n v="4306"/>
    <n v="27"/>
    <x v="9"/>
    <s v="Friday"/>
    <s v="cash"/>
  </r>
  <r>
    <x v="84"/>
    <s v="NUTRILITE® Cal Mag D Plus"/>
    <x v="8"/>
    <n v="2"/>
    <n v="857"/>
    <n v="1714"/>
    <n v="27"/>
    <x v="9"/>
    <s v="Friday"/>
    <s v="phonepe"/>
  </r>
  <r>
    <x v="84"/>
    <s v="NUTRILITE® Daily"/>
    <x v="35"/>
    <n v="1"/>
    <n v="2464"/>
    <n v="2464"/>
    <n v="27"/>
    <x v="9"/>
    <s v="Friday"/>
    <s v="cash"/>
  </r>
  <r>
    <x v="84"/>
    <s v="Persona Talc 350g"/>
    <x v="23"/>
    <n v="4"/>
    <n v="269"/>
    <n v="1076"/>
    <n v="27"/>
    <x v="9"/>
    <s v="Friday"/>
    <s v="cash"/>
  </r>
  <r>
    <x v="85"/>
    <s v="Amway™ Home Dish Drops Concentrated Dishwashing Liquid"/>
    <x v="59"/>
    <n v="2"/>
    <n v="714"/>
    <n v="1428"/>
    <n v="28"/>
    <x v="9"/>
    <s v="Sunday"/>
    <s v="cash"/>
  </r>
  <r>
    <x v="85"/>
    <s v="NUTRILITE® Fiber"/>
    <x v="44"/>
    <n v="1"/>
    <n v="1095"/>
    <n v="1095"/>
    <n v="28"/>
    <x v="9"/>
    <s v="Sunday"/>
    <s v="cash"/>
  </r>
  <r>
    <x v="85"/>
    <s v="NUTRILITE® Biotin - Cherry Plus"/>
    <x v="49"/>
    <n v="1"/>
    <n v="698"/>
    <n v="698"/>
    <n v="28"/>
    <x v="9"/>
    <s v="Sunday"/>
    <s v="cash"/>
  </r>
  <r>
    <x v="85"/>
    <s v="NUTRILITE® Natural B with Yeast"/>
    <x v="6"/>
    <n v="1"/>
    <n v="980"/>
    <n v="980"/>
    <n v="28"/>
    <x v="9"/>
    <s v="Sunday"/>
    <s v="cash"/>
  </r>
  <r>
    <x v="85"/>
    <s v="NUTRILITE® Daily"/>
    <x v="35"/>
    <n v="2"/>
    <n v="2464"/>
    <n v="4928"/>
    <n v="28"/>
    <x v="9"/>
    <s v="Sunday"/>
    <s v="cash"/>
  </r>
  <r>
    <x v="86"/>
    <s v="Persona Hand Sanitizer 500 ml"/>
    <x v="56"/>
    <n v="1"/>
    <n v="250"/>
    <n v="250"/>
    <n v="28"/>
    <x v="9"/>
    <s v="Thursday"/>
    <s v="cash"/>
  </r>
  <r>
    <x v="86"/>
    <s v="SATINIQUE™ Revitalizing Hair Mask"/>
    <x v="27"/>
    <n v="3"/>
    <n v="450"/>
    <n v="1350"/>
    <n v="28"/>
    <x v="9"/>
    <s v="Thursday"/>
    <s v="phonepe"/>
  </r>
  <r>
    <x v="86"/>
    <s v="SATINIQUE™ 2-in-1 Shampoo &amp; Conditioner"/>
    <x v="54"/>
    <n v="2"/>
    <n v="510"/>
    <n v="1020"/>
    <n v="28"/>
    <x v="9"/>
    <s v="Thursday"/>
    <s v="cash"/>
  </r>
  <r>
    <x v="86"/>
    <s v="G&amp;H Refresh+ Body Wash - Gel - 250ml"/>
    <x v="21"/>
    <n v="2"/>
    <n v="488"/>
    <n v="976"/>
    <n v="28"/>
    <x v="9"/>
    <s v="Thursday"/>
    <s v="cash"/>
  </r>
  <r>
    <x v="86"/>
    <s v="G&amp;H Nourish+ Body Lotion- 250ml"/>
    <x v="22"/>
    <n v="1"/>
    <n v="488"/>
    <n v="488"/>
    <n v="28"/>
    <x v="9"/>
    <s v="Thursday"/>
    <s v="cash"/>
  </r>
  <r>
    <x v="86"/>
    <s v="Glister™ Multi Action Toothpaste"/>
    <x v="10"/>
    <n v="6"/>
    <n v="291"/>
    <n v="1746"/>
    <n v="28"/>
    <x v="9"/>
    <s v="Thursday"/>
    <s v="cash"/>
  </r>
  <r>
    <x v="87"/>
    <s v="NUTRILITE® Salmon Omega-3 Softgels"/>
    <x v="1"/>
    <n v="5"/>
    <n v="1606"/>
    <n v="8030"/>
    <n v="29"/>
    <x v="9"/>
    <s v="Monday"/>
    <s v="cash"/>
  </r>
  <r>
    <x v="88"/>
    <s v="NUTRILITE® All Plant Protein Powder"/>
    <x v="7"/>
    <n v="1"/>
    <n v="4306"/>
    <n v="4306"/>
    <n v="29"/>
    <x v="9"/>
    <s v="Saturday"/>
    <s v="cash"/>
  </r>
  <r>
    <x v="89"/>
    <s v="NUTRILITE® All Plant Protein Powder"/>
    <x v="7"/>
    <n v="1"/>
    <n v="4306"/>
    <n v="4306"/>
    <n v="29"/>
    <x v="9"/>
    <s v="Saturday"/>
    <s v="cash"/>
  </r>
  <r>
    <x v="89"/>
    <s v="NUTRILITE® All Plant Protein Powder"/>
    <x v="7"/>
    <n v="1"/>
    <n v="4306"/>
    <n v="4306"/>
    <n v="29"/>
    <x v="9"/>
    <s v="Saturday"/>
    <s v="cash"/>
  </r>
  <r>
    <x v="90"/>
    <s v="Nutrilite B Natural Mixed Fruit (pack of 6)"/>
    <x v="11"/>
    <n v="6"/>
    <n v="1014"/>
    <n v="6084"/>
    <n v="30"/>
    <x v="9"/>
    <s v="Tuesday"/>
    <s v="cash"/>
  </r>
  <r>
    <x v="90"/>
    <s v="NUTRILITE® All Plant Protein Powder"/>
    <x v="7"/>
    <n v="1"/>
    <n v="4306"/>
    <n v="4306"/>
    <n v="30"/>
    <x v="9"/>
    <s v="Tuesday"/>
    <s v="cash"/>
  </r>
  <r>
    <x v="91"/>
    <s v="Persona Amla Hair Oil"/>
    <x v="17"/>
    <n v="1"/>
    <n v="110"/>
    <n v="110"/>
    <n v="30"/>
    <x v="9"/>
    <s v="Tuesday"/>
    <s v="cash"/>
  </r>
  <r>
    <x v="92"/>
    <s v="Amway™ Pursue Disinfectant Cleaner"/>
    <x v="60"/>
    <n v="1"/>
    <n v="299"/>
    <n v="299"/>
    <n v="32"/>
    <x v="9"/>
    <s v="Sunday"/>
    <s v="cash"/>
  </r>
  <r>
    <x v="93"/>
    <s v="Amway™ Pursue Disinfectant Cleaner"/>
    <x v="60"/>
    <n v="1"/>
    <n v="299"/>
    <n v="299"/>
    <n v="32"/>
    <x v="9"/>
    <s v="Sunday"/>
    <s v="paytm"/>
  </r>
  <r>
    <x v="94"/>
    <s v="Amway Zoom Concentrate"/>
    <x v="15"/>
    <n v="1"/>
    <n v="312"/>
    <n v="312"/>
    <n v="32"/>
    <x v="9"/>
    <s v="Sunday"/>
    <s v="cash"/>
  </r>
  <r>
    <x v="95"/>
    <s v="Amway Zoom Concentrate"/>
    <x v="15"/>
    <n v="1"/>
    <n v="312"/>
    <n v="312"/>
    <n v="32"/>
    <x v="9"/>
    <s v="Sunday"/>
    <s v="cash"/>
  </r>
  <r>
    <x v="96"/>
    <s v="NUTRILITE® Natural B with Yeast"/>
    <x v="6"/>
    <n v="1"/>
    <n v="980"/>
    <n v="980"/>
    <n v="32"/>
    <x v="9"/>
    <s v="Sunday"/>
    <s v="cash"/>
  </r>
  <r>
    <x v="96"/>
    <s v="Persona Talc 350g"/>
    <x v="23"/>
    <n v="2"/>
    <n v="269"/>
    <n v="538"/>
    <n v="32"/>
    <x v="9"/>
    <s v="Sunday"/>
    <s v="cash"/>
  </r>
  <r>
    <x v="97"/>
    <s v="Persona Talc 350g"/>
    <x v="23"/>
    <n v="1"/>
    <n v="269"/>
    <n v="269"/>
    <n v="32"/>
    <x v="9"/>
    <s v="Sunday"/>
    <s v="phonepe"/>
  </r>
  <r>
    <x v="98"/>
    <s v="NUTRILITE® Ashwagandha"/>
    <x v="40"/>
    <n v="1"/>
    <n v="697"/>
    <n v="697"/>
    <n v="32"/>
    <x v="10"/>
    <s v="Saturday"/>
    <s v="cash"/>
  </r>
  <r>
    <x v="98"/>
    <s v="Persona Beauty Cream Bathing Bar"/>
    <x v="30"/>
    <n v="1"/>
    <n v="171"/>
    <n v="171"/>
    <n v="32"/>
    <x v="10"/>
    <s v="Saturday"/>
    <s v="cash"/>
  </r>
  <r>
    <x v="98"/>
    <s v="G&amp;H Refresh+ Body Wash - Gel - 250ml"/>
    <x v="21"/>
    <n v="2"/>
    <n v="488"/>
    <n v="976"/>
    <n v="32"/>
    <x v="10"/>
    <s v="Saturday"/>
    <s v="cash"/>
  </r>
  <r>
    <x v="98"/>
    <s v="G&amp;H Nourish+ Body Lotion- 250ml"/>
    <x v="22"/>
    <n v="2"/>
    <n v="488"/>
    <n v="976"/>
    <n v="32"/>
    <x v="10"/>
    <s v="Saturday"/>
    <s v="paytm"/>
  </r>
  <r>
    <x v="99"/>
    <s v="Persona Classic Toothbrush"/>
    <x v="36"/>
    <n v="1"/>
    <n v="60"/>
    <n v="60"/>
    <n v="32"/>
    <x v="10"/>
    <s v="Saturday"/>
    <s v="cash"/>
  </r>
  <r>
    <x v="100"/>
    <s v="Persona Classic Toothbrush"/>
    <x v="36"/>
    <n v="1"/>
    <n v="60"/>
    <n v="60"/>
    <n v="32"/>
    <x v="10"/>
    <s v="Saturday"/>
    <s v="cash"/>
  </r>
  <r>
    <x v="101"/>
    <s v="Persona Classic Toothbrush"/>
    <x v="36"/>
    <n v="1"/>
    <n v="60"/>
    <n v="60"/>
    <n v="32"/>
    <x v="10"/>
    <s v="Saturday"/>
    <s v="cash"/>
  </r>
  <r>
    <x v="102"/>
    <s v="Persona Classic Toothbrush"/>
    <x v="36"/>
    <n v="1"/>
    <n v="60"/>
    <n v="60"/>
    <n v="32"/>
    <x v="10"/>
    <s v="Saturday"/>
    <s v="cash"/>
  </r>
  <r>
    <x v="98"/>
    <s v="NUTRILITE® Cal Mag D Plus"/>
    <x v="8"/>
    <n v="1"/>
    <n v="857"/>
    <n v="857"/>
    <n v="32"/>
    <x v="10"/>
    <s v="Saturday"/>
    <s v="cash"/>
  </r>
  <r>
    <x v="98"/>
    <s v="Persona Talc 350g"/>
    <x v="23"/>
    <n v="6"/>
    <n v="269"/>
    <n v="1614"/>
    <n v="32"/>
    <x v="10"/>
    <s v="Saturday"/>
    <s v="cash"/>
  </r>
  <r>
    <x v="103"/>
    <s v="ARTISTRY SIGNATURE SELECT™ Base Serum"/>
    <x v="45"/>
    <n v="1"/>
    <n v="2999"/>
    <n v="2999"/>
    <n v="33"/>
    <x v="10"/>
    <s v="Monday"/>
    <s v="cash"/>
  </r>
  <r>
    <x v="103"/>
    <s v="Celebration Pack Nail Enamel Glitzy Rose"/>
    <x v="61"/>
    <n v="1"/>
    <n v="189"/>
    <n v="189"/>
    <n v="33"/>
    <x v="10"/>
    <s v="Monday"/>
    <s v="cash"/>
  </r>
  <r>
    <x v="103"/>
    <s v="Amway™ Home L.O.C. Concentrated Multi-purpose Cleaner"/>
    <x v="62"/>
    <n v="3"/>
    <n v="547"/>
    <n v="1641"/>
    <n v="33"/>
    <x v="10"/>
    <s v="Monday"/>
    <s v="cash"/>
  </r>
  <r>
    <x v="103"/>
    <s v="Amway™ Home Dish Drops Concentrated Dishwashing Liquid"/>
    <x v="59"/>
    <n v="1"/>
    <n v="714"/>
    <n v="714"/>
    <n v="33"/>
    <x v="10"/>
    <s v="Monday"/>
    <s v="cash"/>
  </r>
  <r>
    <x v="103"/>
    <s v="attitude™ Be Bright Face Wash"/>
    <x v="14"/>
    <n v="1"/>
    <n v="349"/>
    <n v="349"/>
    <n v="33"/>
    <x v="10"/>
    <s v="Monday"/>
    <s v="phonepe"/>
  </r>
  <r>
    <x v="103"/>
    <s v="Essentials by ARTISTRY™ Multi-protect Lotion"/>
    <x v="24"/>
    <n v="2"/>
    <n v="1555"/>
    <n v="3110"/>
    <n v="33"/>
    <x v="10"/>
    <s v="Monday"/>
    <s v="phonepe"/>
  </r>
  <r>
    <x v="104"/>
    <s v="Persona Glycerin Aloe Vera Bathing Bar"/>
    <x v="34"/>
    <n v="1"/>
    <n v="125"/>
    <n v="125"/>
    <n v="33"/>
    <x v="10"/>
    <s v="Monday"/>
    <s v="phonepe"/>
  </r>
  <r>
    <x v="105"/>
    <s v="Persona Glycerin Aloe Vera Bathing Bar"/>
    <x v="34"/>
    <n v="1"/>
    <n v="125"/>
    <n v="125"/>
    <n v="33"/>
    <x v="10"/>
    <s v="Monday"/>
    <s v="phonepe"/>
  </r>
  <r>
    <x v="106"/>
    <s v="Persona Glycerin Aloe Vera Bathing Bar"/>
    <x v="34"/>
    <n v="1"/>
    <n v="125"/>
    <n v="125"/>
    <n v="33"/>
    <x v="10"/>
    <s v="Monday"/>
    <s v="phonepe"/>
  </r>
  <r>
    <x v="107"/>
    <s v="Persona Glycerin Aloe Vera Bathing Bar"/>
    <x v="34"/>
    <n v="1"/>
    <n v="125"/>
    <n v="125"/>
    <n v="33"/>
    <x v="10"/>
    <s v="Monday"/>
    <s v="phonepe"/>
  </r>
  <r>
    <x v="108"/>
    <s v="Persona Glycerin Aloe Vera Bathing Bar"/>
    <x v="34"/>
    <n v="1"/>
    <n v="125"/>
    <n v="125"/>
    <n v="33"/>
    <x v="10"/>
    <s v="Monday"/>
    <s v="phonepe"/>
  </r>
  <r>
    <x v="103"/>
    <s v="Essentials by ARTISTRY™ Gel Cleanser"/>
    <x v="31"/>
    <n v="3"/>
    <n v="1390"/>
    <n v="4170"/>
    <n v="33"/>
    <x v="10"/>
    <s v="Monday"/>
    <s v="phonepe"/>
  </r>
  <r>
    <x v="109"/>
    <s v="Amway™ Car Wash Concentrated Liquid"/>
    <x v="63"/>
    <n v="2"/>
    <n v="316"/>
    <n v="632"/>
    <n v="36"/>
    <x v="10"/>
    <s v="Monday"/>
    <s v="phonepe"/>
  </r>
  <r>
    <x v="110"/>
    <s v="Glister™ Multi Action Toothpaste"/>
    <x v="10"/>
    <n v="1"/>
    <n v="291"/>
    <n v="291"/>
    <n v="36"/>
    <x v="10"/>
    <s v="Monday"/>
    <s v="cash"/>
  </r>
  <r>
    <x v="111"/>
    <s v="NUTRILITE® Cherry Iron"/>
    <x v="29"/>
    <n v="1"/>
    <n v="1212"/>
    <n v="1212"/>
    <n v="36"/>
    <x v="10"/>
    <s v="Wednesday"/>
    <s v="cash"/>
  </r>
  <r>
    <x v="111"/>
    <s v="Persona Talc 350g"/>
    <x v="23"/>
    <n v="2"/>
    <n v="269"/>
    <n v="538"/>
    <n v="36"/>
    <x v="10"/>
    <s v="Wednesday"/>
    <s v="paytm"/>
  </r>
  <r>
    <x v="112"/>
    <s v="ARTISTRY SIGNATURE SELECT™ Base Serum"/>
    <x v="45"/>
    <n v="1"/>
    <n v="2999"/>
    <n v="2999"/>
    <n v="38"/>
    <x v="11"/>
    <s v="Friday"/>
    <s v="paytm"/>
  </r>
  <r>
    <x v="112"/>
    <s v="ARTISTRY SIGNATURE SELECT™ Base Serum"/>
    <x v="45"/>
    <n v="1"/>
    <n v="2999"/>
    <n v="2999"/>
    <n v="38"/>
    <x v="11"/>
    <s v="Friday"/>
    <m/>
  </r>
  <r>
    <x v="112"/>
    <s v="ARTISTRY SIGNATURE SELECT™ Base Serum"/>
    <x v="45"/>
    <n v="2"/>
    <n v="2999"/>
    <n v="5998"/>
    <n v="38"/>
    <x v="11"/>
    <s v="Friday"/>
    <s v="cash"/>
  </r>
  <r>
    <x v="112"/>
    <s v="ARTISTRY SIGNATURE SELECT™ Base Serum"/>
    <x v="45"/>
    <n v="1"/>
    <n v="2999"/>
    <n v="2999"/>
    <n v="38"/>
    <x v="11"/>
    <s v="Friday"/>
    <s v="phonepe"/>
  </r>
  <r>
    <x v="113"/>
    <s v="NUTRILITE® Ginseng Cherry Plus"/>
    <x v="57"/>
    <n v="2"/>
    <n v="3329"/>
    <n v="6658"/>
    <n v="38"/>
    <x v="11"/>
    <s v="Friday"/>
    <s v="cash"/>
  </r>
  <r>
    <x v="113"/>
    <s v="Amway Zoom Concentrate"/>
    <x v="15"/>
    <n v="3"/>
    <n v="312"/>
    <n v="936"/>
    <n v="38"/>
    <x v="11"/>
    <s v="Friday"/>
    <s v="cash"/>
  </r>
  <r>
    <x v="113"/>
    <s v="NUTRILITE® Daily"/>
    <x v="35"/>
    <n v="2"/>
    <n v="2464"/>
    <n v="4928"/>
    <n v="38"/>
    <x v="11"/>
    <s v="Friday"/>
    <m/>
  </r>
  <r>
    <x v="114"/>
    <s v="Glister™ Multi Action Toothpaste"/>
    <x v="10"/>
    <n v="1"/>
    <n v="291"/>
    <n v="291"/>
    <n v="38"/>
    <x v="11"/>
    <s v="Friday"/>
    <s v="phonepe"/>
  </r>
  <r>
    <x v="113"/>
    <s v="Glister™ Multi Action Toothpaste"/>
    <x v="10"/>
    <n v="10"/>
    <n v="291"/>
    <n v="2910"/>
    <n v="38"/>
    <x v="11"/>
    <s v="Friday"/>
    <s v="phonepe"/>
  </r>
  <r>
    <x v="112"/>
    <s v="Glister™ Multi Action Toothpaste"/>
    <x v="10"/>
    <n v="3"/>
    <n v="291"/>
    <n v="873"/>
    <n v="38"/>
    <x v="11"/>
    <s v="Friday"/>
    <s v="phonepe"/>
  </r>
  <r>
    <x v="115"/>
    <s v="Amway™ Home Dish Drops Concentrated Dishwashing Liquid"/>
    <x v="59"/>
    <n v="1"/>
    <n v="714"/>
    <n v="714"/>
    <n v="40"/>
    <x v="11"/>
    <s v="Friday"/>
    <s v="phonepe"/>
  </r>
  <r>
    <x v="115"/>
    <s v="Persona 100% Pure Coconut Oil"/>
    <x v="9"/>
    <n v="1"/>
    <n v="235"/>
    <n v="235"/>
    <n v="40"/>
    <x v="11"/>
    <s v="Friday"/>
    <s v="phonepe"/>
  </r>
  <r>
    <x v="115"/>
    <s v="Persona Cream Moisturizing Soap"/>
    <x v="19"/>
    <n v="1"/>
    <n v="172"/>
    <n v="172"/>
    <n v="40"/>
    <x v="11"/>
    <s v="Friday"/>
    <s v="phonepe"/>
  </r>
  <r>
    <x v="115"/>
    <s v="Glister™ Multi Action Toothpaste"/>
    <x v="10"/>
    <n v="1"/>
    <n v="291"/>
    <n v="291"/>
    <n v="40"/>
    <x v="11"/>
    <s v="Friday"/>
    <s v="phonepe"/>
  </r>
  <r>
    <x v="116"/>
    <s v="Glister™ Multi Action Toothpaste"/>
    <x v="10"/>
    <n v="1"/>
    <n v="291"/>
    <n v="291"/>
    <n v="40"/>
    <x v="11"/>
    <s v="Friday"/>
    <s v="phonepe"/>
  </r>
  <r>
    <x v="117"/>
    <s v="Glister™ Multi Action Toothpaste"/>
    <x v="10"/>
    <n v="1"/>
    <n v="291"/>
    <n v="291"/>
    <n v="40"/>
    <x v="11"/>
    <s v="Friday"/>
    <s v="paytm"/>
  </r>
  <r>
    <x v="118"/>
    <s v="Glister™ Multi Action Toothpaste"/>
    <x v="10"/>
    <n v="1"/>
    <n v="291"/>
    <n v="291"/>
    <n v="40"/>
    <x v="11"/>
    <s v="Friday"/>
    <s v="paytm"/>
  </r>
  <r>
    <x v="119"/>
    <s v="Glister™ Multi Action Toothpaste"/>
    <x v="10"/>
    <n v="1"/>
    <n v="291"/>
    <n v="291"/>
    <n v="40"/>
    <x v="11"/>
    <s v="Friday"/>
    <s v="cash"/>
  </r>
  <r>
    <x v="120"/>
    <s v="Glister™ Multi Action Toothpaste"/>
    <x v="10"/>
    <n v="1"/>
    <n v="291"/>
    <n v="291"/>
    <n v="40"/>
    <x v="11"/>
    <s v="Friday"/>
    <s v="cash"/>
  </r>
  <r>
    <x v="121"/>
    <s v="SATINIQUE™ Scalp Tonic"/>
    <x v="32"/>
    <n v="2"/>
    <n v="1716"/>
    <n v="3432"/>
    <n v="41"/>
    <x v="3"/>
    <s v="Tuesday"/>
    <s v="paytm"/>
  </r>
  <r>
    <x v="121"/>
    <s v="NUTRILITE® Madhunashini, Shunti &amp; Twak"/>
    <x v="5"/>
    <n v="2"/>
    <n v="964"/>
    <n v="1928"/>
    <n v="41"/>
    <x v="3"/>
    <s v="Tuesday"/>
    <s v="phonepe"/>
  </r>
  <r>
    <x v="121"/>
    <s v="NUTRILITE® Ashwagandha"/>
    <x v="40"/>
    <n v="1"/>
    <n v="697"/>
    <n v="697"/>
    <n v="41"/>
    <x v="3"/>
    <s v="Tuesday"/>
    <s v="cash"/>
  </r>
  <r>
    <x v="121"/>
    <s v="SATINIQUE™ Hairfall Control Shampoo"/>
    <x v="28"/>
    <n v="2"/>
    <n v="510"/>
    <n v="1020"/>
    <n v="41"/>
    <x v="3"/>
    <s v="Tuesday"/>
    <s v="cash"/>
  </r>
  <r>
    <x v="121"/>
    <s v="NUTRILITE® All Plant Protein Powder"/>
    <x v="7"/>
    <n v="1"/>
    <n v="4306"/>
    <n v="4306"/>
    <n v="41"/>
    <x v="3"/>
    <s v="Tuesday"/>
    <s v="cash"/>
  </r>
  <r>
    <x v="122"/>
    <s v="attitude™ Insta Nourish Herbals Gel Cream"/>
    <x v="51"/>
    <n v="1"/>
    <n v="560"/>
    <n v="560"/>
    <n v="41"/>
    <x v="3"/>
    <s v="Thursday"/>
    <s v="phonepe"/>
  </r>
  <r>
    <x v="122"/>
    <s v="attitude™ Eyeliner"/>
    <x v="52"/>
    <n v="1"/>
    <n v="610"/>
    <n v="610"/>
    <n v="41"/>
    <x v="3"/>
    <s v="Thursday"/>
    <s v="phonepe"/>
  </r>
  <r>
    <x v="122"/>
    <s v="attitude™ Insta Nourish Herbals Creamy Face Wash"/>
    <x v="53"/>
    <n v="1"/>
    <n v="365"/>
    <n v="365"/>
    <n v="41"/>
    <x v="3"/>
    <s v="Thursday"/>
    <s v="phonepe"/>
  </r>
  <r>
    <x v="123"/>
    <s v="Essentials by ARTISTRY™ Polishing Scrub"/>
    <x v="33"/>
    <n v="1"/>
    <n v="1607"/>
    <n v="1607"/>
    <n v="41"/>
    <x v="3"/>
    <s v="Friday"/>
    <s v="phonepe"/>
  </r>
  <r>
    <x v="123"/>
    <s v="Amway™ Home L.O.C. Concentrated Multi-purpose Cleaner"/>
    <x v="62"/>
    <n v="1"/>
    <n v="547"/>
    <n v="547"/>
    <n v="41"/>
    <x v="3"/>
    <s v="Friday"/>
    <s v="phonepe"/>
  </r>
  <r>
    <x v="124"/>
    <s v="attitude™ Incredibly Aloe - Aloe Vera Body Butter"/>
    <x v="64"/>
    <n v="2"/>
    <n v="883"/>
    <n v="1766"/>
    <n v="41"/>
    <x v="3"/>
    <s v="Friday"/>
    <s v="phonepe"/>
  </r>
  <r>
    <x v="124"/>
    <s v="SATINIQUE™ Glossy Repair Shampoo"/>
    <x v="46"/>
    <n v="2"/>
    <n v="510"/>
    <n v="1020"/>
    <n v="41"/>
    <x v="3"/>
    <s v="Friday"/>
    <s v="phonepe"/>
  </r>
  <r>
    <x v="124"/>
    <s v="SATINIQUE™ Revitalizing Hair Mask"/>
    <x v="27"/>
    <n v="1"/>
    <n v="450"/>
    <n v="450"/>
    <n v="41"/>
    <x v="3"/>
    <s v="Friday"/>
    <s v="phonepe"/>
  </r>
  <r>
    <x v="123"/>
    <s v="SATINIQUE™ Revitalizing Hair Mask"/>
    <x v="27"/>
    <n v="1"/>
    <n v="450"/>
    <n v="450"/>
    <n v="41"/>
    <x v="3"/>
    <s v="Friday"/>
    <s v="phonepe"/>
  </r>
  <r>
    <x v="123"/>
    <s v="SATINIQUE™ Hairfall Control Shampoo"/>
    <x v="28"/>
    <n v="1"/>
    <n v="510"/>
    <n v="510"/>
    <n v="41"/>
    <x v="3"/>
    <s v="Friday"/>
    <s v="phonepe"/>
  </r>
  <r>
    <x v="124"/>
    <s v="Essentials by ARTISTRY™ Multi-protect Lotion"/>
    <x v="24"/>
    <n v="1"/>
    <n v="1555"/>
    <n v="1555"/>
    <n v="41"/>
    <x v="3"/>
    <s v="Friday"/>
    <s v="phonepe"/>
  </r>
  <r>
    <x v="124"/>
    <s v="Persona Beauty Cream Bathing Bar"/>
    <x v="30"/>
    <n v="6"/>
    <n v="171"/>
    <n v="1026"/>
    <n v="41"/>
    <x v="3"/>
    <s v="Friday"/>
    <s v="cash"/>
  </r>
  <r>
    <x v="124"/>
    <s v="NUTRILITE® All Plant Protein Powder"/>
    <x v="7"/>
    <n v="1"/>
    <n v="4306"/>
    <n v="4306"/>
    <n v="41"/>
    <x v="3"/>
    <s v="Friday"/>
    <s v="paytm"/>
  </r>
  <r>
    <x v="124"/>
    <s v="Persona Glycerin Aloe Vera Bathing Bar"/>
    <x v="34"/>
    <n v="1"/>
    <n v="125"/>
    <n v="125"/>
    <n v="41"/>
    <x v="3"/>
    <s v="Friday"/>
    <s v="phonepe"/>
  </r>
  <r>
    <x v="124"/>
    <s v="NUTRILITE® Cal Mag D Plus"/>
    <x v="8"/>
    <n v="4"/>
    <n v="857"/>
    <n v="3428"/>
    <n v="41"/>
    <x v="3"/>
    <s v="Friday"/>
    <s v="cash"/>
  </r>
  <r>
    <x v="123"/>
    <s v="Essentials by ARTISTRY™ Gel Cleanser"/>
    <x v="31"/>
    <n v="1"/>
    <n v="1390"/>
    <n v="1390"/>
    <n v="41"/>
    <x v="3"/>
    <s v="Friday"/>
    <s v="paytm"/>
  </r>
  <r>
    <x v="123"/>
    <s v="NUTRILITE® Salmon Omega-3 Softgels"/>
    <x v="1"/>
    <n v="2"/>
    <n v="1606"/>
    <n v="3212"/>
    <n v="41"/>
    <x v="3"/>
    <s v="Friday"/>
    <s v="phonepe"/>
  </r>
  <r>
    <x v="123"/>
    <s v="Persona 100% Pure Coconut Oil"/>
    <x v="9"/>
    <n v="1"/>
    <n v="235"/>
    <n v="235"/>
    <n v="41"/>
    <x v="3"/>
    <s v="Friday"/>
    <s v="phonepe"/>
  </r>
  <r>
    <x v="123"/>
    <s v="Persona Talc 350g"/>
    <x v="23"/>
    <n v="1"/>
    <n v="269"/>
    <n v="269"/>
    <n v="41"/>
    <x v="3"/>
    <s v="Friday"/>
    <s v="phonepe"/>
  </r>
  <r>
    <x v="123"/>
    <s v="Glister™ Multi Action Toothpaste"/>
    <x v="10"/>
    <n v="5"/>
    <n v="291"/>
    <n v="1455"/>
    <n v="41"/>
    <x v="3"/>
    <s v="Friday"/>
    <s v="phonepe"/>
  </r>
  <r>
    <x v="125"/>
    <s v="NUTRILITE® Salmon Omega-3 Softgels"/>
    <x v="1"/>
    <n v="1"/>
    <n v="1606"/>
    <n v="1606"/>
    <n v="42"/>
    <x v="3"/>
    <s v="Friday"/>
    <s v="phonepe"/>
  </r>
  <r>
    <x v="125"/>
    <s v="Persona 100% Pure Coconut Oil"/>
    <x v="9"/>
    <n v="1"/>
    <n v="235"/>
    <n v="235"/>
    <n v="42"/>
    <x v="3"/>
    <s v="Friday"/>
    <s v="phonepe"/>
  </r>
  <r>
    <x v="125"/>
    <s v="Glister™ Multi Action Toothpaste"/>
    <x v="10"/>
    <n v="6"/>
    <n v="291"/>
    <n v="1746"/>
    <n v="42"/>
    <x v="3"/>
    <s v="Friday"/>
    <s v="phonepe"/>
  </r>
  <r>
    <x v="126"/>
    <s v="Glister™ Multi Action Toothpaste"/>
    <x v="10"/>
    <n v="6"/>
    <n v="291"/>
    <n v="1746"/>
    <n v="42"/>
    <x v="3"/>
    <s v="Friday"/>
    <s v="phonepe"/>
  </r>
  <r>
    <x v="127"/>
    <s v="Glister™ Multi Action Toothpaste"/>
    <x v="10"/>
    <n v="6"/>
    <n v="291"/>
    <n v="1746"/>
    <n v="42"/>
    <x v="3"/>
    <s v="Friday"/>
    <s v="phonepe"/>
  </r>
  <r>
    <x v="128"/>
    <s v="Glister™ Multi Action Toothpaste"/>
    <x v="10"/>
    <n v="1"/>
    <n v="291"/>
    <n v="291"/>
    <n v="42"/>
    <x v="3"/>
    <s v="Friday"/>
    <s v="paytm"/>
  </r>
  <r>
    <x v="129"/>
    <s v="Glister™ Multi Action Toothpaste"/>
    <x v="10"/>
    <n v="1"/>
    <n v="291"/>
    <n v="291"/>
    <n v="42"/>
    <x v="3"/>
    <s v="Friday"/>
    <s v="cash"/>
  </r>
  <r>
    <x v="130"/>
    <s v="Glister™ Multi Action Toothpaste"/>
    <x v="10"/>
    <n v="1"/>
    <n v="291"/>
    <n v="291"/>
    <n v="42"/>
    <x v="3"/>
    <s v="Friday"/>
    <s v="paytm"/>
  </r>
  <r>
    <x v="131"/>
    <s v="Glister™ Multi Action Toothpaste"/>
    <x v="10"/>
    <n v="1"/>
    <n v="291"/>
    <n v="291"/>
    <n v="42"/>
    <x v="3"/>
    <s v="Friday"/>
    <s v="phonepe"/>
  </r>
  <r>
    <x v="132"/>
    <s v="NUTRILITE® Salmon Omega-3 Softgels"/>
    <x v="1"/>
    <n v="2"/>
    <n v="1606"/>
    <n v="3212"/>
    <n v="43"/>
    <x v="3"/>
    <s v="Thursday"/>
    <s v="paytm"/>
  </r>
  <r>
    <x v="133"/>
    <s v="Glister™ Multi Action Toothpaste"/>
    <x v="10"/>
    <n v="6"/>
    <n v="291"/>
    <n v="1746"/>
    <n v="43"/>
    <x v="3"/>
    <s v="Thursday"/>
    <s v="paytm"/>
  </r>
  <r>
    <x v="134"/>
    <s v="Essentials by ARTISTRY™ Gel Cleanser"/>
    <x v="31"/>
    <n v="1"/>
    <n v="1390"/>
    <n v="1390"/>
    <n v="45"/>
    <x v="3"/>
    <s v="Monday"/>
    <s v="paytm"/>
  </r>
  <r>
    <x v="134"/>
    <s v="Glister™ Multi Action Toothpaste"/>
    <x v="10"/>
    <n v="6"/>
    <n v="291"/>
    <n v="1746"/>
    <n v="45"/>
    <x v="3"/>
    <s v="Monday"/>
    <s v="paytm"/>
  </r>
  <r>
    <x v="135"/>
    <s v="Glister™ Multi Action Toothpaste"/>
    <x v="10"/>
    <n v="6"/>
    <n v="291"/>
    <n v="1746"/>
    <n v="45"/>
    <x v="3"/>
    <s v="Monday"/>
    <s v="paytm"/>
  </r>
  <r>
    <x v="136"/>
    <s v="Glister™ Multi Action Toothpaste"/>
    <x v="10"/>
    <n v="6"/>
    <n v="291"/>
    <n v="1746"/>
    <n v="45"/>
    <x v="3"/>
    <s v="Monday"/>
    <s v="paytm"/>
  </r>
  <r>
    <x v="137"/>
    <s v="Glister™ Multi Action Toothpaste"/>
    <x v="10"/>
    <n v="6"/>
    <n v="291"/>
    <n v="1746"/>
    <n v="45"/>
    <x v="3"/>
    <s v="Monday"/>
    <s v="paytm"/>
  </r>
  <r>
    <x v="138"/>
    <s v="Glister™ Multi Action Toothpaste"/>
    <x v="10"/>
    <n v="6"/>
    <n v="291"/>
    <n v="1746"/>
    <n v="45"/>
    <x v="3"/>
    <s v="Monday"/>
    <s v="paytm"/>
  </r>
  <r>
    <x v="139"/>
    <s v="Persona 100% Pure Coconut Oil"/>
    <x v="9"/>
    <n v="4"/>
    <n v="235"/>
    <n v="940"/>
    <n v="47"/>
    <x v="4"/>
    <s v="Saturday"/>
    <s v="paytm"/>
  </r>
  <r>
    <x v="140"/>
    <s v="ARTISTRY SIGNATURE SELECT™ Base Serum"/>
    <x v="45"/>
    <n v="1"/>
    <n v="2999"/>
    <n v="2999"/>
    <n v="48"/>
    <x v="4"/>
    <s v="Monday"/>
    <s v="paytm"/>
  </r>
  <r>
    <x v="140"/>
    <s v="attitude™ Kajal Eyeliner Pencil"/>
    <x v="41"/>
    <n v="1"/>
    <n v="450"/>
    <n v="450"/>
    <n v="48"/>
    <x v="4"/>
    <s v="Monday"/>
    <s v="paytm"/>
  </r>
  <r>
    <x v="140"/>
    <s v="attitude™ Kajal Eyeliner Pencil"/>
    <x v="41"/>
    <n v="1"/>
    <n v="450"/>
    <n v="450"/>
    <n v="48"/>
    <x v="4"/>
    <s v="Monday"/>
    <s v="paytm"/>
  </r>
  <r>
    <x v="140"/>
    <s v="ARTISTRY™ Intensive Skincare Advanced Vitamin C + HA"/>
    <x v="20"/>
    <n v="2"/>
    <n v="5829"/>
    <n v="11658"/>
    <n v="48"/>
    <x v="4"/>
    <s v="Monday"/>
    <s v="phonepe"/>
  </r>
  <r>
    <x v="140"/>
    <s v="attitude™ Incredibly Aloe - Aloe Vera Body Butter"/>
    <x v="64"/>
    <n v="1"/>
    <n v="883"/>
    <n v="883"/>
    <n v="48"/>
    <x v="4"/>
    <s v="Monday"/>
    <s v="phonepe"/>
  </r>
  <r>
    <x v="141"/>
    <s v="NUTRILITE® All Plant Protein Powder"/>
    <x v="7"/>
    <n v="1"/>
    <n v="4306"/>
    <n v="4306"/>
    <n v="50"/>
    <x v="5"/>
    <s v="Thursday"/>
    <s v="phonepe"/>
  </r>
  <r>
    <x v="142"/>
    <s v="SATINIQUE™ Anti Dandruff Shampoo"/>
    <x v="26"/>
    <n v="1"/>
    <n v="497"/>
    <n v="497"/>
    <n v="51"/>
    <x v="5"/>
    <s v="Sunday"/>
    <s v="paytm"/>
  </r>
  <r>
    <x v="143"/>
    <s v="Persona 100% Pure Coconut Oil"/>
    <x v="9"/>
    <n v="1"/>
    <n v="235"/>
    <n v="235"/>
    <n v="51"/>
    <x v="5"/>
    <s v="Sunday"/>
    <s v="phonepe"/>
  </r>
  <r>
    <x v="144"/>
    <s v="Persona 100% Pure Coconut Oil"/>
    <x v="9"/>
    <n v="1"/>
    <n v="235"/>
    <n v="235"/>
    <n v="51"/>
    <x v="5"/>
    <s v="Sunday"/>
    <s v="phonepe"/>
  </r>
  <r>
    <x v="145"/>
    <s v="Persona 100% Pure Coconut Oil"/>
    <x v="9"/>
    <n v="1"/>
    <n v="235"/>
    <n v="235"/>
    <n v="51"/>
    <x v="5"/>
    <s v="Sunday"/>
    <s v="phonepe"/>
  </r>
  <r>
    <x v="146"/>
    <s v="Essentials by ARTISTRY™ Polishing Scrub"/>
    <x v="33"/>
    <n v="1"/>
    <n v="1607"/>
    <n v="1607"/>
    <n v="51"/>
    <x v="5"/>
    <s v="Saturday"/>
    <s v="phonepe"/>
  </r>
  <r>
    <x v="146"/>
    <s v="SATINIQUE™ Hairfall Control Shampoo- Sachet"/>
    <x v="25"/>
    <n v="30"/>
    <n v="7"/>
    <n v="210"/>
    <n v="51"/>
    <x v="5"/>
    <s v="Saturday"/>
    <s v="phonepe"/>
  </r>
  <r>
    <x v="147"/>
    <s v="attitude™ Insta Nourish Herbals Rich Cream"/>
    <x v="50"/>
    <n v="1"/>
    <n v="560"/>
    <n v="560"/>
    <n v="3"/>
    <x v="6"/>
    <s v="Saturday"/>
    <s v="phonepe"/>
  </r>
  <r>
    <x v="147"/>
    <s v="SATINIQUE™ Glossy Repair Shampoo"/>
    <x v="46"/>
    <n v="1"/>
    <n v="510"/>
    <n v="510"/>
    <n v="3"/>
    <x v="6"/>
    <s v="Saturday"/>
    <s v="phonepe"/>
  </r>
  <r>
    <x v="147"/>
    <s v="NUTRILITE® Glucosamine HCL with Boswellia"/>
    <x v="3"/>
    <n v="1"/>
    <n v="3418"/>
    <n v="3418"/>
    <n v="3"/>
    <x v="6"/>
    <s v="Saturday"/>
    <s v="phonepe"/>
  </r>
  <r>
    <x v="148"/>
    <s v="NUTRILITE® Ashwagandha"/>
    <x v="40"/>
    <n v="1"/>
    <n v="697"/>
    <n v="697"/>
    <n v="3"/>
    <x v="6"/>
    <s v="Saturday"/>
    <s v="phonepe"/>
  </r>
  <r>
    <x v="147"/>
    <s v="attitude™ Insta Nourish Herbals Creamy Face Wash"/>
    <x v="53"/>
    <n v="2"/>
    <n v="365"/>
    <n v="730"/>
    <n v="3"/>
    <x v="6"/>
    <s v="Saturday"/>
    <s v="phonepe"/>
  </r>
  <r>
    <x v="148"/>
    <s v="Essentials by ARTISTRY™ Multi-protect Lotion"/>
    <x v="24"/>
    <n v="1"/>
    <n v="1555"/>
    <n v="1555"/>
    <n v="3"/>
    <x v="6"/>
    <s v="Saturday"/>
    <s v="phonepe"/>
  </r>
  <r>
    <x v="148"/>
    <s v="SA8™ Liquid Concentrated Laundry Detergent"/>
    <x v="18"/>
    <n v="1"/>
    <n v="980"/>
    <n v="980"/>
    <n v="3"/>
    <x v="6"/>
    <s v="Saturday"/>
    <s v="phonepe"/>
  </r>
  <r>
    <x v="147"/>
    <s v="Persona 100% Pure Coconut Oil"/>
    <x v="9"/>
    <n v="1"/>
    <n v="235"/>
    <n v="235"/>
    <n v="3"/>
    <x v="6"/>
    <s v="Saturday"/>
    <s v="cash"/>
  </r>
  <r>
    <x v="148"/>
    <s v="Glister™ Multi Action Toothpaste"/>
    <x v="10"/>
    <n v="4"/>
    <n v="291"/>
    <n v="1164"/>
    <n v="3"/>
    <x v="6"/>
    <s v="Saturday"/>
    <s v="paytm"/>
  </r>
  <r>
    <x v="149"/>
    <s v="SA8™ Liquid Concentrated Laundry Detergent"/>
    <x v="18"/>
    <n v="1"/>
    <n v="980"/>
    <n v="980"/>
    <n v="4"/>
    <x v="6"/>
    <s v="Tuesday"/>
    <s v="phonepe"/>
  </r>
  <r>
    <x v="150"/>
    <s v="NUTRILITE® Glucosamine HCL with Boswellia"/>
    <x v="3"/>
    <n v="2"/>
    <n v="3418"/>
    <n v="6836"/>
    <n v="8"/>
    <x v="7"/>
    <s v="Friday"/>
    <s v="phonepe"/>
  </r>
  <r>
    <x v="150"/>
    <s v="NUTRILITE® Cherry Iron"/>
    <x v="29"/>
    <n v="1"/>
    <n v="1212"/>
    <n v="1212"/>
    <n v="8"/>
    <x v="7"/>
    <s v="Friday"/>
    <s v="phonepe"/>
  </r>
  <r>
    <x v="150"/>
    <s v="Persona Amla Hair Oil"/>
    <x v="17"/>
    <n v="1"/>
    <n v="110"/>
    <n v="110"/>
    <n v="8"/>
    <x v="7"/>
    <s v="Friday"/>
    <s v="phonepe"/>
  </r>
  <r>
    <x v="151"/>
    <s v="NUTRILITE® Cherry Iron"/>
    <x v="29"/>
    <n v="1"/>
    <n v="1212"/>
    <n v="1212"/>
    <n v="11"/>
    <x v="0"/>
    <s v="Thursday"/>
    <s v="cash"/>
  </r>
  <r>
    <x v="152"/>
    <s v="Glister™ Multi Action Toothpaste"/>
    <x v="10"/>
    <n v="1"/>
    <n v="291"/>
    <n v="291"/>
    <n v="11"/>
    <x v="0"/>
    <s v="Thursday"/>
    <s v="cash"/>
  </r>
  <r>
    <x v="153"/>
    <s v="Amway™ Car Wash Concentrated Liquid"/>
    <x v="63"/>
    <n v="1"/>
    <n v="316"/>
    <n v="316"/>
    <n v="12"/>
    <x v="0"/>
    <s v="Sunday"/>
    <s v="cash"/>
  </r>
  <r>
    <x v="153"/>
    <s v="NUTRILITE® Ginseng Cherry Plus"/>
    <x v="57"/>
    <n v="1"/>
    <n v="3329"/>
    <n v="3329"/>
    <n v="12"/>
    <x v="0"/>
    <s v="Sunday"/>
    <s v="cash"/>
  </r>
  <r>
    <x v="154"/>
    <s v="attitude™ Be Bright Face Wash"/>
    <x v="14"/>
    <n v="1"/>
    <n v="349"/>
    <n v="349"/>
    <n v="12"/>
    <x v="0"/>
    <s v="Sunday"/>
    <s v="cash"/>
  </r>
  <r>
    <x v="153"/>
    <s v="NUTRILITE® Cal Mag D Plus"/>
    <x v="8"/>
    <n v="1"/>
    <n v="857"/>
    <n v="857"/>
    <n v="12"/>
    <x v="0"/>
    <s v="Sunday"/>
    <s v="cash"/>
  </r>
  <r>
    <x v="153"/>
    <s v="NUTRILITE® Salmon Omega-3 Softgels"/>
    <x v="1"/>
    <n v="1"/>
    <n v="1606"/>
    <n v="1606"/>
    <n v="12"/>
    <x v="0"/>
    <s v="Sunday"/>
    <s v="cash"/>
  </r>
  <r>
    <x v="155"/>
    <s v="Glister™ Multi Action Toothpaste"/>
    <x v="10"/>
    <n v="1"/>
    <n v="291"/>
    <n v="291"/>
    <n v="12"/>
    <x v="0"/>
    <s v="Sunday"/>
    <s v="phonepe"/>
  </r>
  <r>
    <x v="156"/>
    <s v="Glister™ Multi Action Toothpaste"/>
    <x v="10"/>
    <n v="1"/>
    <n v="291"/>
    <n v="291"/>
    <n v="12"/>
    <x v="0"/>
    <s v="Sunday"/>
    <s v="phonepe"/>
  </r>
  <r>
    <x v="157"/>
    <s v="G&amp;H Refresh+ Body Wash - Gel - 250ml"/>
    <x v="21"/>
    <n v="2"/>
    <n v="488"/>
    <n v="976"/>
    <n v="14"/>
    <x v="0"/>
    <s v="Sunday"/>
    <s v="phonepe"/>
  </r>
  <r>
    <x v="157"/>
    <s v="G&amp;H Nourish+ Body Lotion- 250ml"/>
    <x v="22"/>
    <n v="2"/>
    <n v="488"/>
    <n v="976"/>
    <n v="14"/>
    <x v="0"/>
    <s v="Sunday"/>
    <s v="phonepe"/>
  </r>
  <r>
    <x v="157"/>
    <s v="Persona Talc 350g"/>
    <x v="23"/>
    <n v="4"/>
    <n v="269"/>
    <n v="1076"/>
    <n v="14"/>
    <x v="0"/>
    <s v="Sunday"/>
    <s v="phonepe"/>
  </r>
  <r>
    <x v="158"/>
    <s v="Attitude Glo Getter Facial Kit"/>
    <x v="2"/>
    <n v="1"/>
    <n v="2099"/>
    <n v="2099"/>
    <n v="14"/>
    <x v="0"/>
    <s v="Monday"/>
    <s v="cash"/>
  </r>
  <r>
    <x v="159"/>
    <s v="Artistry Skin Nutrition Renewing Softening Toner"/>
    <x v="65"/>
    <n v="1"/>
    <n v="2895"/>
    <n v="2895"/>
    <n v="14"/>
    <x v="0"/>
    <s v="Monday"/>
    <s v="paytm"/>
  </r>
  <r>
    <x v="159"/>
    <s v="Artistry Skin Nutrition Renewing Softening Toner"/>
    <x v="65"/>
    <n v="1"/>
    <n v="2895"/>
    <n v="2895"/>
    <n v="14"/>
    <x v="0"/>
    <s v="Monday"/>
    <s v="paytm"/>
  </r>
  <r>
    <x v="159"/>
    <s v="ARTISTRY Skin Nutrition Renewing Foaming Cleanser"/>
    <x v="66"/>
    <n v="1"/>
    <n v="2699"/>
    <n v="2699"/>
    <n v="14"/>
    <x v="0"/>
    <s v="Monday"/>
    <s v="cash"/>
  </r>
  <r>
    <x v="159"/>
    <s v="attitude™ Be Bright Face Wash"/>
    <x v="14"/>
    <n v="1"/>
    <n v="349"/>
    <n v="349"/>
    <n v="14"/>
    <x v="0"/>
    <s v="Monday"/>
    <s v="cash"/>
  </r>
  <r>
    <x v="160"/>
    <s v="NUTRILITE® All Plant Protein Powder"/>
    <x v="7"/>
    <n v="1"/>
    <n v="4306"/>
    <n v="4306"/>
    <n v="14"/>
    <x v="0"/>
    <s v="Monday"/>
    <s v="cash"/>
  </r>
  <r>
    <x v="159"/>
    <s v="Essentials by ARTISTRY™ Gel Cleanser"/>
    <x v="31"/>
    <n v="1"/>
    <n v="1390"/>
    <n v="1390"/>
    <n v="14"/>
    <x v="0"/>
    <s v="Monday"/>
    <s v="phonepe"/>
  </r>
  <r>
    <x v="161"/>
    <s v="Persona Cream Moisturizing Soap"/>
    <x v="19"/>
    <n v="1"/>
    <n v="172"/>
    <n v="172"/>
    <n v="14"/>
    <x v="0"/>
    <s v="Monday"/>
    <s v="phonepe"/>
  </r>
  <r>
    <x v="162"/>
    <s v="SATINIQUE™ 2-in-1 Shampoo &amp; Conditioner- Sachet"/>
    <x v="67"/>
    <n v="30"/>
    <n v="7"/>
    <n v="210"/>
    <n v="14"/>
    <x v="0"/>
    <s v="Tuesday"/>
    <s v="phonepe"/>
  </r>
  <r>
    <x v="163"/>
    <s v="NUTRILITE® Vasaka, Mulethi &amp; Surasa"/>
    <x v="58"/>
    <n v="2"/>
    <n v="964"/>
    <n v="1928"/>
    <n v="14"/>
    <x v="0"/>
    <s v="Thursday"/>
    <s v="phonepe"/>
  </r>
  <r>
    <x v="163"/>
    <s v="NUTRILITE® Madhunashini, Shunti &amp; Twak"/>
    <x v="5"/>
    <n v="2"/>
    <n v="964"/>
    <n v="1928"/>
    <n v="14"/>
    <x v="0"/>
    <s v="Thursday"/>
    <s v="phonepe"/>
  </r>
  <r>
    <x v="163"/>
    <s v="NUTRILITE® Tulsi"/>
    <x v="4"/>
    <n v="2"/>
    <n v="697"/>
    <n v="1394"/>
    <n v="14"/>
    <x v="0"/>
    <s v="Thursday"/>
    <s v="phonepe"/>
  </r>
  <r>
    <x v="163"/>
    <s v="NUTRILITE® Natural B with Yeast"/>
    <x v="6"/>
    <n v="1"/>
    <n v="980"/>
    <n v="980"/>
    <n v="14"/>
    <x v="0"/>
    <s v="Thursday"/>
    <s v="phonepe"/>
  </r>
  <r>
    <x v="164"/>
    <s v="Artistry Skin Nutrition Renewing Softening Toner"/>
    <x v="65"/>
    <n v="2"/>
    <n v="2895"/>
    <n v="5790"/>
    <n v="15"/>
    <x v="8"/>
    <s v="Monday"/>
    <s v="phonepe"/>
  </r>
  <r>
    <x v="164"/>
    <s v="Essentials by ARTISTRY™ Polishing Scrub"/>
    <x v="33"/>
    <n v="1"/>
    <n v="1607"/>
    <n v="1607"/>
    <n v="15"/>
    <x v="8"/>
    <s v="Monday"/>
    <s v="phonepe"/>
  </r>
  <r>
    <x v="164"/>
    <s v="attitude™ Incredibly Aloe - Aloe Vera Body Butter"/>
    <x v="64"/>
    <n v="1"/>
    <n v="883"/>
    <n v="883"/>
    <n v="15"/>
    <x v="8"/>
    <s v="Monday"/>
    <s v="phonepe"/>
  </r>
  <r>
    <x v="164"/>
    <s v="ARTISTRY Skin Nutrition Renewing Foaming Cleanser"/>
    <x v="66"/>
    <n v="2"/>
    <n v="2699"/>
    <n v="5398"/>
    <n v="15"/>
    <x v="8"/>
    <s v="Monday"/>
    <s v="phonepe"/>
  </r>
  <r>
    <x v="164"/>
    <s v="NUTRILITE® Biotin - Cherry Plus"/>
    <x v="49"/>
    <n v="1"/>
    <n v="698"/>
    <n v="698"/>
    <n v="15"/>
    <x v="8"/>
    <s v="Monday"/>
    <s v="cash"/>
  </r>
  <r>
    <x v="164"/>
    <s v="NUTRILITE® Vitamin C Cherry Plus"/>
    <x v="0"/>
    <n v="2"/>
    <n v="1254"/>
    <n v="2508"/>
    <n v="15"/>
    <x v="8"/>
    <s v="Monday"/>
    <s v="cash"/>
  </r>
  <r>
    <x v="164"/>
    <s v="NUTRILITE® Natural B with Yeast"/>
    <x v="6"/>
    <n v="2"/>
    <n v="980"/>
    <n v="1960"/>
    <n v="15"/>
    <x v="8"/>
    <s v="Monday"/>
    <s v="paytm"/>
  </r>
  <r>
    <x v="165"/>
    <s v="Persona Glycerin Aloe Vera Bathing Bar"/>
    <x v="34"/>
    <n v="1"/>
    <n v="125"/>
    <n v="125"/>
    <n v="15"/>
    <x v="8"/>
    <s v="Monday"/>
    <s v="paytm"/>
  </r>
  <r>
    <x v="166"/>
    <s v="Persona Glycerin Aloe Vera Bathing Bar"/>
    <x v="34"/>
    <n v="1"/>
    <n v="125"/>
    <n v="125"/>
    <n v="15"/>
    <x v="8"/>
    <s v="Monday"/>
    <s v="cash"/>
  </r>
  <r>
    <x v="167"/>
    <s v="Persona Glycerin Aloe Vera Bathing Bar"/>
    <x v="34"/>
    <n v="1"/>
    <n v="125"/>
    <n v="125"/>
    <n v="15"/>
    <x v="8"/>
    <s v="Monday"/>
    <s v="cash"/>
  </r>
  <r>
    <x v="168"/>
    <s v="Persona Glycerin Aloe Vera Bathing Bar"/>
    <x v="34"/>
    <n v="1"/>
    <n v="125"/>
    <n v="125"/>
    <n v="15"/>
    <x v="8"/>
    <s v="Monday"/>
    <s v="cash"/>
  </r>
  <r>
    <x v="164"/>
    <s v="NUTRILITE® Cal Mag D Plus"/>
    <x v="8"/>
    <n v="2"/>
    <n v="857"/>
    <n v="1714"/>
    <n v="15"/>
    <x v="8"/>
    <s v="Monday"/>
    <s v="phonepe"/>
  </r>
  <r>
    <x v="164"/>
    <s v="Essentials by ARTISTRY™ Gel Cleanser"/>
    <x v="31"/>
    <n v="1"/>
    <n v="1390"/>
    <n v="1390"/>
    <n v="15"/>
    <x v="8"/>
    <s v="Monday"/>
    <s v="cash"/>
  </r>
  <r>
    <x v="164"/>
    <s v="SA8™ Liquid Concentrated Laundry Detergent"/>
    <x v="18"/>
    <n v="4"/>
    <n v="980"/>
    <n v="3920"/>
    <n v="15"/>
    <x v="8"/>
    <s v="Monday"/>
    <s v="cash"/>
  </r>
  <r>
    <x v="164"/>
    <s v="NUTRILITE® Daily"/>
    <x v="35"/>
    <n v="3"/>
    <n v="2464"/>
    <n v="7392"/>
    <n v="15"/>
    <x v="8"/>
    <s v="Monday"/>
    <s v="paytm"/>
  </r>
  <r>
    <x v="164"/>
    <s v="NUTRILITE® Salmon Omega-3 Softgels"/>
    <x v="1"/>
    <n v="1"/>
    <n v="1606"/>
    <n v="1606"/>
    <n v="15"/>
    <x v="8"/>
    <s v="Monday"/>
    <s v="cash"/>
  </r>
  <r>
    <x v="169"/>
    <s v="SA8™ Liquid Concentrated Laundry Detergent"/>
    <x v="18"/>
    <n v="2"/>
    <n v="980"/>
    <n v="1960"/>
    <n v="15"/>
    <x v="8"/>
    <s v="Friday"/>
    <s v="cash"/>
  </r>
  <r>
    <x v="170"/>
    <s v="SATINIQUE™ 2-in-1 Shampoo &amp; Conditioner- Sachet"/>
    <x v="67"/>
    <n v="30"/>
    <n v="7"/>
    <n v="210"/>
    <n v="15"/>
    <x v="8"/>
    <s v="Friday"/>
    <s v="cash"/>
  </r>
  <r>
    <x v="171"/>
    <s v="Glister™ Multi Action Toothpaste"/>
    <x v="10"/>
    <n v="1"/>
    <n v="291"/>
    <n v="291"/>
    <n v="15"/>
    <x v="8"/>
    <s v="Friday"/>
    <s v="gpay"/>
  </r>
  <r>
    <x v="172"/>
    <s v="Glister™ Multi Action Toothpaste"/>
    <x v="10"/>
    <n v="1"/>
    <n v="291"/>
    <n v="291"/>
    <n v="15"/>
    <x v="8"/>
    <s v="Friday"/>
    <s v="phonepe"/>
  </r>
  <r>
    <x v="173"/>
    <s v="Glister™ Multi Action Toothpaste"/>
    <x v="10"/>
    <n v="1"/>
    <n v="291"/>
    <n v="291"/>
    <n v="15"/>
    <x v="8"/>
    <s v="Friday"/>
    <s v="cash"/>
  </r>
  <r>
    <x v="174"/>
    <s v="NUTRILITE® Biotin - Cherry Plus"/>
    <x v="49"/>
    <n v="1"/>
    <n v="698"/>
    <n v="698"/>
    <n v="18"/>
    <x v="8"/>
    <s v="Monday"/>
    <s v="cash"/>
  </r>
  <r>
    <x v="174"/>
    <s v="NUTRILITE® Vitamin C Cherry Plus"/>
    <x v="0"/>
    <n v="2"/>
    <n v="1254"/>
    <n v="2508"/>
    <n v="18"/>
    <x v="8"/>
    <s v="Monday"/>
    <s v="cash"/>
  </r>
  <r>
    <x v="175"/>
    <s v="NUTRILITE® Amalaki, Vibhitaki &amp; Haritaki"/>
    <x v="38"/>
    <n v="1"/>
    <n v="697"/>
    <n v="697"/>
    <n v="18"/>
    <x v="8"/>
    <s v="Saturday"/>
    <s v="phonepe"/>
  </r>
  <r>
    <x v="175"/>
    <s v="NUTRILITE® Vitamin C Cherry Plus"/>
    <x v="0"/>
    <n v="2"/>
    <n v="1254"/>
    <n v="2508"/>
    <n v="18"/>
    <x v="8"/>
    <s v="Saturday"/>
    <s v="cash"/>
  </r>
  <r>
    <x v="176"/>
    <s v="NUTRILITE® Ginseng Cherry Plus"/>
    <x v="57"/>
    <n v="1"/>
    <n v="3329"/>
    <n v="3329"/>
    <n v="19"/>
    <x v="1"/>
    <s v="Sunday"/>
    <s v="cash"/>
  </r>
  <r>
    <x v="176"/>
    <s v="Essentials by ARTISTRY™ Polishing Scrub"/>
    <x v="33"/>
    <n v="1"/>
    <n v="1607"/>
    <n v="1607"/>
    <n v="19"/>
    <x v="1"/>
    <s v="Sunday"/>
    <s v="cash"/>
  </r>
  <r>
    <x v="176"/>
    <s v="attitude™ Clear Activ Pimple Control Face Wash"/>
    <x v="13"/>
    <n v="2"/>
    <n v="349"/>
    <n v="698"/>
    <n v="19"/>
    <x v="1"/>
    <s v="Sunday"/>
    <s v="cash"/>
  </r>
  <r>
    <x v="176"/>
    <s v="NUTRILITE® Vasaka, Mulethi &amp; Surasa"/>
    <x v="58"/>
    <n v="1"/>
    <n v="964"/>
    <n v="964"/>
    <n v="19"/>
    <x v="1"/>
    <s v="Sunday"/>
    <s v="cash"/>
  </r>
  <r>
    <x v="176"/>
    <s v="attitude™ Incredibly Aloe - Aloe Vera Body Butter"/>
    <x v="64"/>
    <n v="1"/>
    <n v="883"/>
    <n v="883"/>
    <n v="19"/>
    <x v="1"/>
    <s v="Sunday"/>
    <s v="phonepe"/>
  </r>
  <r>
    <x v="176"/>
    <s v="SATINIQUE™ Glossy Repair Shampoo"/>
    <x v="46"/>
    <n v="2"/>
    <n v="510"/>
    <n v="1020"/>
    <n v="19"/>
    <x v="1"/>
    <s v="Sunday"/>
    <s v="cash"/>
  </r>
  <r>
    <x v="176"/>
    <s v="NUTRILITE® All Plant Protein Powder"/>
    <x v="7"/>
    <n v="1"/>
    <n v="4306"/>
    <n v="4306"/>
    <n v="19"/>
    <x v="1"/>
    <s v="Sunday"/>
    <s v="cash"/>
  </r>
  <r>
    <x v="176"/>
    <s v="Essentials by ARTISTRY™ Gel Cleanser"/>
    <x v="31"/>
    <n v="1"/>
    <n v="1390"/>
    <n v="1390"/>
    <n v="19"/>
    <x v="1"/>
    <s v="Sunday"/>
    <s v="phonepe"/>
  </r>
  <r>
    <x v="177"/>
    <s v="Persona Cream Moisturizing Soap"/>
    <x v="19"/>
    <n v="1"/>
    <n v="172"/>
    <n v="172"/>
    <n v="19"/>
    <x v="1"/>
    <s v="Sunday"/>
    <s v="cash"/>
  </r>
  <r>
    <x v="178"/>
    <s v="Persona Cream Moisturizing Soap"/>
    <x v="19"/>
    <n v="1"/>
    <n v="172"/>
    <n v="172"/>
    <n v="19"/>
    <x v="1"/>
    <s v="Sunday"/>
    <s v="cash"/>
  </r>
  <r>
    <x v="179"/>
    <s v="Persona Cream Moisturizing Soap"/>
    <x v="19"/>
    <n v="1"/>
    <n v="172"/>
    <n v="172"/>
    <n v="19"/>
    <x v="1"/>
    <s v="Sunday"/>
    <s v="cash"/>
  </r>
  <r>
    <x v="180"/>
    <s v="Persona Cream Moisturizing Soap"/>
    <x v="19"/>
    <n v="1"/>
    <n v="172"/>
    <n v="172"/>
    <n v="19"/>
    <x v="1"/>
    <s v="Sunday"/>
    <s v="cash"/>
  </r>
  <r>
    <x v="181"/>
    <s v="Persona Cream Moisturizing Soap"/>
    <x v="19"/>
    <n v="1"/>
    <n v="172"/>
    <n v="172"/>
    <n v="19"/>
    <x v="1"/>
    <s v="Sunday"/>
    <s v="phonepe"/>
  </r>
  <r>
    <x v="182"/>
    <s v="Persona Cream Moisturizing Soap"/>
    <x v="19"/>
    <n v="1"/>
    <n v="172"/>
    <n v="172"/>
    <n v="19"/>
    <x v="1"/>
    <s v="Sunday"/>
    <s v="cash"/>
  </r>
  <r>
    <x v="183"/>
    <s v="Persona Cream Moisturizing Soap"/>
    <x v="19"/>
    <n v="1"/>
    <n v="172"/>
    <n v="172"/>
    <n v="19"/>
    <x v="1"/>
    <s v="Sunday"/>
    <s v="cash"/>
  </r>
  <r>
    <x v="184"/>
    <s v="Persona Amla Hair Oil"/>
    <x v="17"/>
    <n v="1"/>
    <n v="110"/>
    <n v="110"/>
    <n v="19"/>
    <x v="1"/>
    <s v="Tuesday"/>
    <s v="cash"/>
  </r>
  <r>
    <x v="185"/>
    <s v="Persona Amla Hair Oil"/>
    <x v="17"/>
    <n v="1"/>
    <n v="110"/>
    <n v="110"/>
    <n v="19"/>
    <x v="1"/>
    <s v="Tuesday"/>
    <s v="cash"/>
  </r>
  <r>
    <x v="186"/>
    <s v="Persona Amla Hair Oil"/>
    <x v="17"/>
    <n v="1"/>
    <n v="110"/>
    <n v="110"/>
    <n v="19"/>
    <x v="1"/>
    <s v="Tuesday"/>
    <s v="cash"/>
  </r>
  <r>
    <x v="187"/>
    <s v="Persona Amla Hair Oil"/>
    <x v="17"/>
    <n v="1"/>
    <n v="110"/>
    <n v="110"/>
    <n v="19"/>
    <x v="1"/>
    <s v="Tuesday"/>
    <s v="cash"/>
  </r>
  <r>
    <x v="188"/>
    <s v="Glister™ Multi Action Toothpaste"/>
    <x v="10"/>
    <n v="2"/>
    <n v="291"/>
    <n v="582"/>
    <n v="19"/>
    <x v="1"/>
    <s v="Thursday"/>
    <s v="cash"/>
  </r>
  <r>
    <x v="189"/>
    <s v="Glister™ Multi Action Toothpaste"/>
    <x v="10"/>
    <n v="2"/>
    <n v="291"/>
    <n v="582"/>
    <n v="19"/>
    <x v="1"/>
    <s v="Thursday"/>
    <s v="cash"/>
  </r>
  <r>
    <x v="190"/>
    <s v="Glister™ Multi Action Toothpaste"/>
    <x v="10"/>
    <n v="2"/>
    <n v="291"/>
    <n v="582"/>
    <n v="19"/>
    <x v="1"/>
    <s v="Thursday"/>
    <s v="cash"/>
  </r>
  <r>
    <x v="191"/>
    <s v="Glister™ Multi Action Toothpaste"/>
    <x v="10"/>
    <n v="1"/>
    <n v="291"/>
    <n v="291"/>
    <n v="19"/>
    <x v="1"/>
    <s v="Thursday"/>
    <s v="cash"/>
  </r>
  <r>
    <x v="192"/>
    <s v="Glister™ Multi Action Toothpaste"/>
    <x v="10"/>
    <n v="1"/>
    <n v="291"/>
    <n v="291"/>
    <n v="19"/>
    <x v="1"/>
    <s v="Thursday"/>
    <s v="phonepe"/>
  </r>
  <r>
    <x v="193"/>
    <s v="Glister™ Multi Action Toothpaste"/>
    <x v="10"/>
    <n v="1"/>
    <n v="291"/>
    <n v="291"/>
    <n v="19"/>
    <x v="1"/>
    <s v="Thursday"/>
    <s v="cash"/>
  </r>
  <r>
    <x v="194"/>
    <s v="Glister™ Multi Action Toothpaste"/>
    <x v="10"/>
    <n v="1"/>
    <n v="291"/>
    <n v="291"/>
    <n v="19"/>
    <x v="1"/>
    <s v="Thursday"/>
    <s v="cash"/>
  </r>
  <r>
    <x v="195"/>
    <s v="Glister™ Multi Action Toothpaste"/>
    <x v="10"/>
    <n v="1"/>
    <n v="291"/>
    <n v="291"/>
    <n v="19"/>
    <x v="1"/>
    <s v="Thursday"/>
    <s v="cash"/>
  </r>
  <r>
    <x v="196"/>
    <s v="SATINIQUE™ Glossy Repair Conditioner"/>
    <x v="68"/>
    <n v="1"/>
    <n v="510"/>
    <n v="510"/>
    <n v="20"/>
    <x v="1"/>
    <s v="Monday"/>
    <s v="cash"/>
  </r>
  <r>
    <x v="196"/>
    <s v="Amway™ Home Dish Drops Concentrated Dishwashing Liquid"/>
    <x v="59"/>
    <n v="1"/>
    <n v="714"/>
    <n v="714"/>
    <n v="20"/>
    <x v="1"/>
    <s v="Monday"/>
    <s v="cash"/>
  </r>
  <r>
    <x v="196"/>
    <s v="NUTRILITE® Biotin - Cherry Plus"/>
    <x v="49"/>
    <n v="1"/>
    <n v="698"/>
    <n v="698"/>
    <n v="20"/>
    <x v="1"/>
    <s v="Monday"/>
    <s v="cash"/>
  </r>
  <r>
    <x v="196"/>
    <s v="SATINIQUE™ Revitalizing Hair Mask"/>
    <x v="27"/>
    <n v="1"/>
    <n v="450"/>
    <n v="450"/>
    <n v="20"/>
    <x v="1"/>
    <s v="Monday"/>
    <s v="cash"/>
  </r>
  <r>
    <x v="196"/>
    <s v="SATINIQUE™ Hairfall Control Shampoo"/>
    <x v="28"/>
    <n v="2"/>
    <n v="510"/>
    <n v="1020"/>
    <n v="20"/>
    <x v="1"/>
    <s v="Monday"/>
    <s v="cash"/>
  </r>
  <r>
    <x v="196"/>
    <s v="SATINIQUE™ 2-in-1 Shampoo &amp; Conditioner"/>
    <x v="54"/>
    <n v="4"/>
    <n v="510"/>
    <n v="2040"/>
    <n v="20"/>
    <x v="1"/>
    <s v="Monday"/>
    <s v="cash"/>
  </r>
  <r>
    <x v="196"/>
    <s v="Glister™ Advanced Family toothbrush"/>
    <x v="16"/>
    <n v="4"/>
    <n v="300"/>
    <n v="1200"/>
    <n v="20"/>
    <x v="1"/>
    <s v="Monday"/>
    <s v="cash"/>
  </r>
  <r>
    <x v="196"/>
    <s v="NUTRILITE® Daily"/>
    <x v="35"/>
    <n v="1"/>
    <n v="2464"/>
    <n v="2464"/>
    <n v="20"/>
    <x v="1"/>
    <s v="Monday"/>
    <s v="cash"/>
  </r>
  <r>
    <x v="196"/>
    <s v="NUTRILITE® Salmon Omega-3 Softgels"/>
    <x v="1"/>
    <n v="3"/>
    <n v="1606"/>
    <n v="4818"/>
    <n v="20"/>
    <x v="1"/>
    <s v="Monday"/>
    <s v="cash"/>
  </r>
  <r>
    <x v="197"/>
    <s v="Persona 100% Pure Coconut Oil"/>
    <x v="9"/>
    <n v="1"/>
    <n v="235"/>
    <n v="235"/>
    <n v="20"/>
    <x v="1"/>
    <s v="Monday"/>
    <s v="phonepe"/>
  </r>
  <r>
    <x v="198"/>
    <s v="Persona 100% Pure Coconut Oil"/>
    <x v="9"/>
    <n v="1"/>
    <n v="235"/>
    <n v="235"/>
    <n v="20"/>
    <x v="1"/>
    <s v="Monday"/>
    <s v="cash"/>
  </r>
  <r>
    <x v="199"/>
    <s v="Persona 100% Pure Coconut Oil"/>
    <x v="9"/>
    <n v="1"/>
    <n v="235"/>
    <n v="235"/>
    <n v="20"/>
    <x v="1"/>
    <s v="Monday"/>
    <s v="cash"/>
  </r>
  <r>
    <x v="196"/>
    <s v="Persona Cream Moisturizing Soap"/>
    <x v="19"/>
    <n v="4"/>
    <n v="172"/>
    <n v="688"/>
    <n v="20"/>
    <x v="1"/>
    <s v="Monday"/>
    <s v="cash"/>
  </r>
  <r>
    <x v="200"/>
    <s v="Persona Cream Moisturizing Soap"/>
    <x v="19"/>
    <n v="1"/>
    <n v="172"/>
    <n v="172"/>
    <n v="20"/>
    <x v="1"/>
    <s v="Monday"/>
    <s v="cash"/>
  </r>
  <r>
    <x v="196"/>
    <s v="Glister™ Multi Action Toothpaste"/>
    <x v="10"/>
    <n v="1"/>
    <n v="291"/>
    <n v="291"/>
    <n v="20"/>
    <x v="1"/>
    <s v="Monday"/>
    <s v="cash"/>
  </r>
  <r>
    <x v="201"/>
    <s v="SATINIQUE™ Glossy Repair Conditioner"/>
    <x v="68"/>
    <n v="1"/>
    <n v="510"/>
    <n v="510"/>
    <n v="20"/>
    <x v="1"/>
    <s v="Tuesday"/>
    <s v="cash"/>
  </r>
  <r>
    <x v="201"/>
    <s v="Persona 100% Pure Coconut Oil"/>
    <x v="9"/>
    <n v="1"/>
    <n v="235"/>
    <n v="235"/>
    <n v="20"/>
    <x v="1"/>
    <s v="Tuesday"/>
    <s v="cash"/>
  </r>
  <r>
    <x v="202"/>
    <s v="SATINIQUE™ 2-in-1 Shampoo &amp; Conditioner- Sachet"/>
    <x v="67"/>
    <n v="30"/>
    <n v="7"/>
    <n v="210"/>
    <n v="20"/>
    <x v="1"/>
    <s v="Tuesday"/>
    <s v="cash"/>
  </r>
  <r>
    <x v="203"/>
    <s v="G&amp;H Nourish+ Body Lotion- 250ml"/>
    <x v="22"/>
    <n v="1"/>
    <n v="488"/>
    <n v="488"/>
    <n v="21"/>
    <x v="1"/>
    <s v="Wednesday"/>
    <s v="phonepe"/>
  </r>
  <r>
    <x v="203"/>
    <s v="SA8™ Liquid Concentrated Laundry Detergent"/>
    <x v="18"/>
    <n v="2"/>
    <n v="980"/>
    <n v="1960"/>
    <n v="21"/>
    <x v="1"/>
    <s v="Wednesday"/>
    <s v="cash"/>
  </r>
  <r>
    <x v="204"/>
    <s v="SA8™ Liquid Concentrated Laundry Detergent"/>
    <x v="18"/>
    <n v="1"/>
    <n v="980"/>
    <n v="980"/>
    <n v="21"/>
    <x v="1"/>
    <s v="Wednesday"/>
    <s v="cash"/>
  </r>
  <r>
    <x v="205"/>
    <s v="Persona Cream Moisturizing Soap"/>
    <x v="19"/>
    <n v="1"/>
    <n v="172"/>
    <n v="172"/>
    <n v="21"/>
    <x v="1"/>
    <s v="Wednesday"/>
    <s v="cash"/>
  </r>
  <r>
    <x v="206"/>
    <s v="SATINIQUE™ Hairfall Control Shampoo- Sachet"/>
    <x v="25"/>
    <n v="30"/>
    <n v="7"/>
    <n v="210"/>
    <n v="21"/>
    <x v="1"/>
    <s v="Saturday"/>
    <s v="cash"/>
  </r>
  <r>
    <x v="207"/>
    <s v="Attitude Glo Getter Facial Kit"/>
    <x v="2"/>
    <n v="1"/>
    <n v="2099"/>
    <n v="2099"/>
    <n v="23"/>
    <x v="1"/>
    <s v="Tuesday"/>
    <s v="cash"/>
  </r>
  <r>
    <x v="207"/>
    <s v="ARTISTRY™ Essentials Moisture Intense Masque"/>
    <x v="69"/>
    <n v="1"/>
    <n v="1658"/>
    <n v="1658"/>
    <n v="23"/>
    <x v="1"/>
    <s v="Tuesday"/>
    <s v="cash"/>
  </r>
  <r>
    <x v="208"/>
    <s v="Celebration Pack Nail Enamel Ravishing Sangria"/>
    <x v="47"/>
    <n v="1"/>
    <n v="189"/>
    <n v="189"/>
    <n v="23"/>
    <x v="1"/>
    <s v="Tuesday"/>
    <s v="cash"/>
  </r>
  <r>
    <x v="207"/>
    <s v="ARTISTRY Skin Nutrition Renewing Foaming Cleanser"/>
    <x v="66"/>
    <n v="1"/>
    <n v="2699"/>
    <n v="2699"/>
    <n v="23"/>
    <x v="1"/>
    <s v="Tuesday"/>
    <s v="cash"/>
  </r>
  <r>
    <x v="207"/>
    <s v="Essentials by ARTISTRY™ Gel Cleanser"/>
    <x v="31"/>
    <n v="4"/>
    <n v="1390"/>
    <n v="5560"/>
    <n v="23"/>
    <x v="1"/>
    <s v="Tuesday"/>
    <s v="phonepe"/>
  </r>
  <r>
    <x v="209"/>
    <s v="Persona Cream Moisturizing Soap"/>
    <x v="19"/>
    <n v="1"/>
    <n v="172"/>
    <n v="172"/>
    <n v="23"/>
    <x v="1"/>
    <s v="Tuesday"/>
    <s v="cash"/>
  </r>
  <r>
    <x v="210"/>
    <s v="SATINIQUE™ 2-in-1 Shampoo &amp; Conditioner"/>
    <x v="54"/>
    <n v="2"/>
    <n v="510"/>
    <n v="1020"/>
    <n v="25"/>
    <x v="2"/>
    <s v="Monday"/>
    <s v="cash"/>
  </r>
  <r>
    <x v="211"/>
    <s v="Celebration Pack Nail Enamel Ravishing Sangria"/>
    <x v="47"/>
    <n v="1"/>
    <n v="189"/>
    <n v="189"/>
    <n v="27"/>
    <x v="9"/>
    <s v="Saturday"/>
    <s v="cash"/>
  </r>
  <r>
    <x v="211"/>
    <s v="Celebration Pack Nail Enamel Ravishing Sangria"/>
    <x v="47"/>
    <n v="1"/>
    <n v="189"/>
    <n v="189"/>
    <n v="27"/>
    <x v="9"/>
    <s v="Saturday"/>
    <s v="phonepe"/>
  </r>
  <r>
    <x v="211"/>
    <s v="Celebration Pack Nail Enamel Glitzy Rose"/>
    <x v="61"/>
    <n v="1"/>
    <n v="189"/>
    <n v="189"/>
    <n v="27"/>
    <x v="9"/>
    <s v="Saturday"/>
    <s v="cash"/>
  </r>
  <r>
    <x v="211"/>
    <s v="NUTRILITE® Amalaki, Vibhitaki &amp; Haritaki"/>
    <x v="38"/>
    <n v="1"/>
    <n v="697"/>
    <n v="697"/>
    <n v="27"/>
    <x v="9"/>
    <s v="Saturday"/>
    <s v="cash"/>
  </r>
  <r>
    <x v="211"/>
    <s v="attitude™ Kajal Eyeliner Pencil"/>
    <x v="41"/>
    <n v="1"/>
    <n v="450"/>
    <n v="450"/>
    <n v="27"/>
    <x v="9"/>
    <s v="Saturday"/>
    <s v="cash"/>
  </r>
  <r>
    <x v="211"/>
    <s v="NUTRILITE® Tulsi"/>
    <x v="4"/>
    <n v="1"/>
    <n v="697"/>
    <n v="697"/>
    <n v="27"/>
    <x v="9"/>
    <s v="Saturday"/>
    <s v="paytm"/>
  </r>
  <r>
    <x v="211"/>
    <s v="NUTRILITE® All Plant Protein Powder"/>
    <x v="7"/>
    <n v="3"/>
    <n v="4306"/>
    <n v="12918"/>
    <n v="27"/>
    <x v="9"/>
    <s v="Saturday"/>
    <s v="cash"/>
  </r>
  <r>
    <x v="212"/>
    <s v="Persona Amla Hair Oil"/>
    <x v="17"/>
    <n v="1"/>
    <n v="110"/>
    <n v="110"/>
    <n v="27"/>
    <x v="9"/>
    <s v="Saturday"/>
    <s v="phonepe"/>
  </r>
  <r>
    <x v="213"/>
    <s v="Persona 100% Pure Coconut Oil"/>
    <x v="9"/>
    <n v="1"/>
    <n v="235"/>
    <n v="235"/>
    <n v="27"/>
    <x v="9"/>
    <s v="Saturday"/>
    <s v="cash"/>
  </r>
  <r>
    <x v="214"/>
    <s v="Persona Cream Moisturizing Soap"/>
    <x v="19"/>
    <n v="1"/>
    <n v="172"/>
    <n v="172"/>
    <n v="27"/>
    <x v="9"/>
    <s v="Saturday"/>
    <s v="cash"/>
  </r>
  <r>
    <x v="215"/>
    <s v="Persona Cream Moisturizing Soap"/>
    <x v="19"/>
    <n v="1"/>
    <n v="172"/>
    <n v="172"/>
    <n v="27"/>
    <x v="9"/>
    <s v="Saturday"/>
    <s v="cash"/>
  </r>
  <r>
    <x v="216"/>
    <s v="Persona Cream Moisturizing Soap"/>
    <x v="19"/>
    <n v="1"/>
    <n v="172"/>
    <n v="172"/>
    <n v="29"/>
    <x v="9"/>
    <s v="Friday"/>
    <s v="cash"/>
  </r>
  <r>
    <x v="217"/>
    <s v="Persona Cream Moisturizing Soap"/>
    <x v="19"/>
    <n v="1"/>
    <n v="172"/>
    <n v="172"/>
    <n v="29"/>
    <x v="9"/>
    <s v="Friday"/>
    <s v="cash"/>
  </r>
  <r>
    <x v="218"/>
    <s v="Persona Cream Moisturizing Soap"/>
    <x v="19"/>
    <n v="1"/>
    <n v="172"/>
    <n v="172"/>
    <n v="29"/>
    <x v="9"/>
    <s v="Friday"/>
    <s v="cash"/>
  </r>
  <r>
    <x v="219"/>
    <s v="Glister™ Multi Action Toothpaste"/>
    <x v="10"/>
    <n v="1"/>
    <n v="291"/>
    <n v="291"/>
    <n v="29"/>
    <x v="9"/>
    <s v="Friday"/>
    <s v="paytm"/>
  </r>
  <r>
    <x v="220"/>
    <s v="NUTRILITE® Daily"/>
    <x v="35"/>
    <n v="6"/>
    <n v="2464"/>
    <n v="14784"/>
    <n v="32"/>
    <x v="10"/>
    <s v="Friday"/>
    <s v="cash"/>
  </r>
  <r>
    <x v="221"/>
    <s v="NUTRILITE® Fiber"/>
    <x v="44"/>
    <n v="1"/>
    <n v="1095"/>
    <n v="1095"/>
    <n v="36"/>
    <x v="11"/>
    <s v="Thursday"/>
    <s v="cash"/>
  </r>
  <r>
    <x v="221"/>
    <s v="Amway Zoom Concentrate"/>
    <x v="15"/>
    <n v="1"/>
    <n v="312"/>
    <n v="312"/>
    <n v="36"/>
    <x v="11"/>
    <s v="Thursday"/>
    <s v="cash"/>
  </r>
  <r>
    <x v="222"/>
    <s v="Persona Classic Toothbrush"/>
    <x v="36"/>
    <n v="1"/>
    <n v="60"/>
    <n v="60"/>
    <n v="36"/>
    <x v="11"/>
    <s v="Thursday"/>
    <s v="phonepe"/>
  </r>
  <r>
    <x v="221"/>
    <s v="Persona Glycerin Aloe Vera Bathing Bar"/>
    <x v="34"/>
    <n v="1"/>
    <n v="125"/>
    <n v="125"/>
    <n v="36"/>
    <x v="11"/>
    <s v="Thursday"/>
    <s v="cash"/>
  </r>
  <r>
    <x v="221"/>
    <s v="NUTRILITE® Salmon Omega-3 Softgels"/>
    <x v="1"/>
    <n v="5"/>
    <n v="1606"/>
    <n v="8030"/>
    <n v="36"/>
    <x v="11"/>
    <s v="Thursday"/>
    <s v="cash"/>
  </r>
  <r>
    <x v="221"/>
    <s v="Persona Talc 350g"/>
    <x v="23"/>
    <n v="1"/>
    <n v="269"/>
    <n v="269"/>
    <n v="36"/>
    <x v="11"/>
    <s v="Thursday"/>
    <s v="cash"/>
  </r>
  <r>
    <x v="223"/>
    <s v="attitude™ Insta Nourish Herbals Rich Cream"/>
    <x v="50"/>
    <n v="1"/>
    <n v="560"/>
    <n v="560"/>
    <n v="39"/>
    <x v="11"/>
    <s v="Monday"/>
    <s v="paytm"/>
  </r>
  <r>
    <x v="223"/>
    <s v="attitude™ Insta Nourish Herbals Creamy Face Wash"/>
    <x v="53"/>
    <n v="1"/>
    <n v="365"/>
    <n v="365"/>
    <n v="39"/>
    <x v="11"/>
    <s v="Monday"/>
    <s v="cash"/>
  </r>
  <r>
    <x v="224"/>
    <s v="Persona Classic Toothbrush"/>
    <x v="36"/>
    <n v="1"/>
    <n v="60"/>
    <n v="60"/>
    <n v="39"/>
    <x v="11"/>
    <s v="Monday"/>
    <s v="cash"/>
  </r>
  <r>
    <x v="225"/>
    <s v="NUTRILITE® Cherry Iron"/>
    <x v="29"/>
    <n v="1"/>
    <n v="1212"/>
    <n v="1212"/>
    <n v="39"/>
    <x v="11"/>
    <s v="Friday"/>
    <s v="cash"/>
  </r>
  <r>
    <x v="226"/>
    <s v="NUTRILITE® Fiber"/>
    <x v="44"/>
    <n v="1"/>
    <n v="1095"/>
    <n v="1095"/>
    <n v="40"/>
    <x v="11"/>
    <s v="Thursday"/>
    <s v="phonepe"/>
  </r>
  <r>
    <x v="227"/>
    <s v="NUTRILITE® Ashwagandha"/>
    <x v="40"/>
    <n v="1"/>
    <n v="697"/>
    <n v="697"/>
    <n v="40"/>
    <x v="11"/>
    <s v="Thursday"/>
    <s v="cash"/>
  </r>
  <r>
    <x v="228"/>
    <s v="Glister™ Multi Action Toothpaste"/>
    <x v="10"/>
    <n v="1"/>
    <n v="291"/>
    <n v="291"/>
    <n v="40"/>
    <x v="11"/>
    <s v="Thursday"/>
    <s v="cash"/>
  </r>
  <r>
    <x v="229"/>
    <s v="Bodykey Nutritious Delicious Shake Mix – Vanilla Flavour"/>
    <x v="48"/>
    <n v="2"/>
    <n v="2051"/>
    <n v="4102"/>
    <n v="40"/>
    <x v="11"/>
    <s v="Friday"/>
    <s v="paytm"/>
  </r>
  <r>
    <x v="229"/>
    <s v="NUTRILITE® Fiber"/>
    <x v="44"/>
    <n v="1"/>
    <n v="1095"/>
    <n v="1095"/>
    <n v="40"/>
    <x v="11"/>
    <s v="Friday"/>
    <s v="cash"/>
  </r>
  <r>
    <x v="229"/>
    <s v="NUTRILITE® All Plant Protein Powder"/>
    <x v="7"/>
    <n v="1"/>
    <n v="4306"/>
    <n v="4306"/>
    <n v="40"/>
    <x v="11"/>
    <s v="Friday"/>
    <s v="cash"/>
  </r>
  <r>
    <x v="230"/>
    <s v="Celebration Pack Nail Enamel Ravishing Sangria"/>
    <x v="47"/>
    <n v="1"/>
    <n v="189"/>
    <n v="189"/>
    <n v="41"/>
    <x v="3"/>
    <s v="Thursday"/>
    <s v="phonepe"/>
  </r>
  <r>
    <x v="231"/>
    <s v="ARTISTRY SIGNATURE SELECT™ Base Serum"/>
    <x v="45"/>
    <n v="1"/>
    <n v="2999"/>
    <n v="2999"/>
    <n v="41"/>
    <x v="3"/>
    <s v="Thursday"/>
    <s v="cash"/>
  </r>
  <r>
    <x v="231"/>
    <s v="ARTISTRY SIGNATURE SELECT™ Base Serum"/>
    <x v="45"/>
    <n v="1"/>
    <n v="2999"/>
    <n v="2999"/>
    <n v="41"/>
    <x v="3"/>
    <s v="Thursday"/>
    <s v="cash"/>
  </r>
  <r>
    <x v="231"/>
    <s v="SATINIQUE™ Glossy Repair Conditioner"/>
    <x v="68"/>
    <n v="1"/>
    <n v="510"/>
    <n v="510"/>
    <n v="41"/>
    <x v="3"/>
    <s v="Thursday"/>
    <s v="phonepe"/>
  </r>
  <r>
    <x v="230"/>
    <s v="Celebration Pack Nail Enamel Glitzy Rose"/>
    <x v="61"/>
    <n v="1"/>
    <n v="189"/>
    <n v="189"/>
    <n v="41"/>
    <x v="3"/>
    <s v="Thursday"/>
    <s v="phonepe"/>
  </r>
  <r>
    <x v="231"/>
    <s v="Artistry Skin Nutrition Renewing Softening Toner"/>
    <x v="65"/>
    <n v="1"/>
    <n v="2895"/>
    <n v="2895"/>
    <n v="41"/>
    <x v="3"/>
    <s v="Thursday"/>
    <s v="phonepe"/>
  </r>
  <r>
    <x v="230"/>
    <s v="Bodykey Nutritious Delicious Shake Mix – Vanilla Flavour"/>
    <x v="48"/>
    <n v="1"/>
    <n v="2051"/>
    <n v="2051"/>
    <n v="41"/>
    <x v="3"/>
    <s v="Thursday"/>
    <s v="cash"/>
  </r>
  <r>
    <x v="231"/>
    <s v="ARTISTRY Skin Nutrition Renewing Foaming Cleanser"/>
    <x v="66"/>
    <n v="1"/>
    <n v="2699"/>
    <n v="2699"/>
    <n v="41"/>
    <x v="3"/>
    <s v="Thursday"/>
    <s v="paytm"/>
  </r>
  <r>
    <x v="231"/>
    <s v="ARTISTRY Skin Nutrition Renewing Foaming Cleanser"/>
    <x v="66"/>
    <n v="1"/>
    <n v="2699"/>
    <n v="2699"/>
    <n v="41"/>
    <x v="3"/>
    <s v="Thursday"/>
    <s v="cash"/>
  </r>
  <r>
    <x v="231"/>
    <s v="ARTISTRY Skin Nutrition Renewing Foaming Cleanser"/>
    <x v="66"/>
    <n v="1"/>
    <n v="2699"/>
    <n v="2699"/>
    <n v="41"/>
    <x v="3"/>
    <s v="Thursday"/>
    <s v="phonepe"/>
  </r>
  <r>
    <x v="231"/>
    <s v="SATINIQUE™ 2-in-1 Shampoo &amp; Conditioner"/>
    <x v="54"/>
    <n v="1"/>
    <n v="510"/>
    <n v="510"/>
    <n v="41"/>
    <x v="3"/>
    <s v="Thursday"/>
    <s v="cash"/>
  </r>
  <r>
    <x v="231"/>
    <s v="SA8™ Liquid Concentrated Laundry Detergent"/>
    <x v="18"/>
    <n v="1"/>
    <n v="980"/>
    <n v="980"/>
    <n v="41"/>
    <x v="3"/>
    <s v="Thursday"/>
    <s v="cash"/>
  </r>
  <r>
    <x v="231"/>
    <s v="Persona Cream Moisturizing Soap"/>
    <x v="19"/>
    <n v="1"/>
    <n v="172"/>
    <n v="172"/>
    <n v="41"/>
    <x v="3"/>
    <s v="Thursday"/>
    <s v="cash"/>
  </r>
  <r>
    <x v="232"/>
    <s v="SATINIQUE™ 2-in-1 Shampoo &amp; Conditioner- Sachet"/>
    <x v="67"/>
    <n v="30"/>
    <n v="7"/>
    <n v="210"/>
    <n v="41"/>
    <x v="3"/>
    <s v="Thursday"/>
    <s v="paytm"/>
  </r>
  <r>
    <x v="233"/>
    <s v="Glister™ Multi Action Toothpaste"/>
    <x v="10"/>
    <n v="1"/>
    <n v="291"/>
    <n v="291"/>
    <n v="41"/>
    <x v="3"/>
    <s v="Thursday"/>
    <s v="paytm"/>
  </r>
  <r>
    <x v="234"/>
    <s v="Glister™ Multi Action Toothpaste"/>
    <x v="10"/>
    <n v="1"/>
    <n v="291"/>
    <n v="291"/>
    <n v="41"/>
    <x v="3"/>
    <s v="Thursday"/>
    <s v="cash"/>
  </r>
  <r>
    <x v="235"/>
    <s v="Glister™ Multi Action Toothpaste"/>
    <x v="10"/>
    <n v="1"/>
    <n v="291"/>
    <n v="291"/>
    <n v="41"/>
    <x v="3"/>
    <s v="Thursday"/>
    <s v="cash"/>
  </r>
  <r>
    <x v="236"/>
    <s v="NUTRILITE® Cal Mag D Plus"/>
    <x v="8"/>
    <n v="1"/>
    <n v="857"/>
    <n v="857"/>
    <n v="46"/>
    <x v="4"/>
    <s v="Tuesday"/>
    <s v="cash"/>
  </r>
  <r>
    <x v="236"/>
    <s v="Persona 100% Pure Coconut Oil"/>
    <x v="9"/>
    <n v="2"/>
    <n v="235"/>
    <n v="470"/>
    <n v="46"/>
    <x v="4"/>
    <s v="Tuesday"/>
    <s v="phonepe"/>
  </r>
  <r>
    <x v="237"/>
    <s v="Persona 100% Pure Coconut Oil"/>
    <x v="9"/>
    <n v="1"/>
    <n v="235"/>
    <n v="235"/>
    <n v="46"/>
    <x v="4"/>
    <s v="Tuesday"/>
    <s v="cash"/>
  </r>
  <r>
    <x v="238"/>
    <s v="NUTRILITE® Milk Thistle Plus"/>
    <x v="43"/>
    <n v="1"/>
    <n v="1893"/>
    <n v="1893"/>
    <n v="50"/>
    <x v="5"/>
    <s v="Friday"/>
    <s v="cash"/>
  </r>
  <r>
    <x v="239"/>
    <s v="Persona Classic Toothbrush"/>
    <x v="36"/>
    <n v="1"/>
    <n v="60"/>
    <n v="60"/>
    <n v="50"/>
    <x v="5"/>
    <s v="Friday"/>
    <s v="cash"/>
  </r>
  <r>
    <x v="238"/>
    <s v="SA8™ Liquid Concentrated Laundry Detergent"/>
    <x v="18"/>
    <n v="2"/>
    <n v="980"/>
    <n v="1960"/>
    <n v="50"/>
    <x v="5"/>
    <s v="Friday"/>
    <s v="paytm"/>
  </r>
  <r>
    <x v="238"/>
    <s v="Persona Talc 350g"/>
    <x v="23"/>
    <n v="3"/>
    <n v="269"/>
    <n v="807"/>
    <n v="50"/>
    <x v="5"/>
    <s v="Friday"/>
    <s v="cash"/>
  </r>
  <r>
    <x v="238"/>
    <s v="Persona Cream Moisturizing Soap"/>
    <x v="19"/>
    <n v="1"/>
    <n v="172"/>
    <n v="172"/>
    <n v="50"/>
    <x v="5"/>
    <s v="Friday"/>
    <s v="cash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0">
  <r>
    <x v="0"/>
    <x v="0"/>
    <n v="30"/>
    <n v="32"/>
    <n v="30"/>
    <n v="28"/>
  </r>
  <r>
    <x v="1"/>
    <x v="0"/>
    <n v="15"/>
    <n v="14"/>
    <n v="15"/>
    <n v="16"/>
  </r>
  <r>
    <x v="2"/>
    <x v="0"/>
    <n v="5"/>
    <n v="0"/>
    <n v="0"/>
    <n v="5"/>
  </r>
  <r>
    <x v="3"/>
    <x v="0"/>
    <n v="5"/>
    <n v="0"/>
    <n v="0"/>
    <n v="5"/>
  </r>
  <r>
    <x v="4"/>
    <x v="0"/>
    <n v="5"/>
    <n v="4"/>
    <n v="10"/>
    <n v="11"/>
  </r>
  <r>
    <x v="5"/>
    <x v="0"/>
    <n v="5"/>
    <n v="0"/>
    <n v="0"/>
    <n v="5"/>
  </r>
  <r>
    <x v="6"/>
    <x v="0"/>
    <n v="5"/>
    <n v="1"/>
    <n v="0"/>
    <n v="4"/>
  </r>
  <r>
    <x v="7"/>
    <x v="0"/>
    <n v="5"/>
    <n v="0"/>
    <n v="0"/>
    <n v="5"/>
  </r>
  <r>
    <x v="8"/>
    <x v="0"/>
    <n v="5"/>
    <n v="1"/>
    <n v="0"/>
    <n v="4"/>
  </r>
  <r>
    <x v="9"/>
    <x v="0"/>
    <n v="5"/>
    <n v="2"/>
    <n v="5"/>
    <n v="8"/>
  </r>
  <r>
    <x v="10"/>
    <x v="0"/>
    <n v="5"/>
    <n v="4"/>
    <n v="5"/>
    <n v="6"/>
  </r>
  <r>
    <x v="11"/>
    <x v="0"/>
    <n v="5"/>
    <n v="1"/>
    <n v="0"/>
    <n v="4"/>
  </r>
  <r>
    <x v="12"/>
    <x v="0"/>
    <n v="5"/>
    <n v="1"/>
    <n v="0"/>
    <n v="4"/>
  </r>
  <r>
    <x v="13"/>
    <x v="0"/>
    <n v="5"/>
    <n v="4"/>
    <n v="10"/>
    <n v="11"/>
  </r>
  <r>
    <x v="14"/>
    <x v="0"/>
    <n v="5"/>
    <n v="0"/>
    <n v="0"/>
    <n v="5"/>
  </r>
  <r>
    <x v="15"/>
    <x v="0"/>
    <n v="5"/>
    <n v="0"/>
    <n v="0"/>
    <n v="5"/>
  </r>
  <r>
    <x v="16"/>
    <x v="0"/>
    <n v="5"/>
    <n v="0"/>
    <n v="0"/>
    <n v="5"/>
  </r>
  <r>
    <x v="17"/>
    <x v="0"/>
    <n v="5"/>
    <n v="0"/>
    <n v="0"/>
    <n v="5"/>
  </r>
  <r>
    <x v="18"/>
    <x v="0"/>
    <n v="5"/>
    <n v="0"/>
    <n v="0"/>
    <n v="5"/>
  </r>
  <r>
    <x v="19"/>
    <x v="0"/>
    <n v="5"/>
    <n v="0"/>
    <n v="0"/>
    <n v="5"/>
  </r>
  <r>
    <x v="20"/>
    <x v="0"/>
    <n v="5"/>
    <n v="0"/>
    <n v="0"/>
    <n v="5"/>
  </r>
  <r>
    <x v="21"/>
    <x v="0"/>
    <n v="10"/>
    <n v="5"/>
    <n v="5"/>
    <n v="10"/>
  </r>
  <r>
    <x v="22"/>
    <x v="0"/>
    <n v="10"/>
    <n v="3"/>
    <n v="5"/>
    <n v="12"/>
  </r>
  <r>
    <x v="23"/>
    <x v="0"/>
    <n v="10"/>
    <n v="2"/>
    <n v="5"/>
    <n v="13"/>
  </r>
  <r>
    <x v="24"/>
    <x v="0"/>
    <n v="10"/>
    <n v="0"/>
    <n v="5"/>
    <n v="15"/>
  </r>
  <r>
    <x v="25"/>
    <x v="0"/>
    <n v="10"/>
    <n v="0"/>
    <n v="0"/>
    <n v="10"/>
  </r>
  <r>
    <x v="26"/>
    <x v="0"/>
    <n v="10"/>
    <n v="0"/>
    <n v="0"/>
    <n v="10"/>
  </r>
  <r>
    <x v="27"/>
    <x v="0"/>
    <n v="10"/>
    <n v="3"/>
    <n v="5"/>
    <n v="12"/>
  </r>
  <r>
    <x v="28"/>
    <x v="0"/>
    <n v="10"/>
    <n v="1"/>
    <n v="0"/>
    <n v="9"/>
  </r>
  <r>
    <x v="29"/>
    <x v="0"/>
    <n v="10"/>
    <n v="0"/>
    <n v="0"/>
    <n v="10"/>
  </r>
  <r>
    <x v="30"/>
    <x v="0"/>
    <n v="10"/>
    <n v="0"/>
    <n v="0"/>
    <n v="10"/>
  </r>
  <r>
    <x v="31"/>
    <x v="0"/>
    <n v="5"/>
    <n v="2"/>
    <n v="5"/>
    <n v="8"/>
  </r>
  <r>
    <x v="32"/>
    <x v="0"/>
    <n v="5"/>
    <n v="1"/>
    <n v="0"/>
    <n v="4"/>
  </r>
  <r>
    <x v="33"/>
    <x v="0"/>
    <n v="5"/>
    <n v="1"/>
    <n v="0"/>
    <n v="4"/>
  </r>
  <r>
    <x v="34"/>
    <x v="0"/>
    <n v="5"/>
    <n v="0"/>
    <n v="0"/>
    <n v="5"/>
  </r>
  <r>
    <x v="35"/>
    <x v="0"/>
    <n v="5"/>
    <n v="0"/>
    <n v="0"/>
    <n v="5"/>
  </r>
  <r>
    <x v="36"/>
    <x v="0"/>
    <n v="5"/>
    <n v="0"/>
    <n v="0"/>
    <n v="5"/>
  </r>
  <r>
    <x v="37"/>
    <x v="0"/>
    <n v="5"/>
    <n v="0"/>
    <n v="0"/>
    <n v="5"/>
  </r>
  <r>
    <x v="38"/>
    <x v="0"/>
    <n v="5"/>
    <n v="1"/>
    <n v="5"/>
    <n v="9"/>
  </r>
  <r>
    <x v="39"/>
    <x v="0"/>
    <n v="5"/>
    <n v="0"/>
    <n v="0"/>
    <n v="5"/>
  </r>
  <r>
    <x v="40"/>
    <x v="0"/>
    <n v="5"/>
    <n v="0"/>
    <n v="0"/>
    <n v="5"/>
  </r>
  <r>
    <x v="41"/>
    <x v="0"/>
    <n v="5"/>
    <n v="0"/>
    <n v="0"/>
    <n v="5"/>
  </r>
  <r>
    <x v="42"/>
    <x v="0"/>
    <n v="5"/>
    <n v="0"/>
    <n v="0"/>
    <n v="5"/>
  </r>
  <r>
    <x v="43"/>
    <x v="0"/>
    <n v="5"/>
    <n v="0"/>
    <n v="0"/>
    <n v="5"/>
  </r>
  <r>
    <x v="44"/>
    <x v="0"/>
    <n v="5"/>
    <n v="0"/>
    <n v="0"/>
    <n v="5"/>
  </r>
  <r>
    <x v="45"/>
    <x v="0"/>
    <n v="5"/>
    <n v="0"/>
    <n v="0"/>
    <n v="5"/>
  </r>
  <r>
    <x v="46"/>
    <x v="0"/>
    <n v="5"/>
    <n v="0"/>
    <n v="0"/>
    <n v="5"/>
  </r>
  <r>
    <x v="47"/>
    <x v="0"/>
    <n v="5"/>
    <n v="0"/>
    <n v="0"/>
    <n v="5"/>
  </r>
  <r>
    <x v="48"/>
    <x v="0"/>
    <n v="5"/>
    <n v="0"/>
    <n v="0"/>
    <n v="5"/>
  </r>
  <r>
    <x v="49"/>
    <x v="0"/>
    <n v="5"/>
    <n v="1"/>
    <n v="10"/>
    <n v="14"/>
  </r>
  <r>
    <x v="50"/>
    <x v="0"/>
    <n v="5"/>
    <n v="0"/>
    <n v="0"/>
    <n v="5"/>
  </r>
  <r>
    <x v="51"/>
    <x v="0"/>
    <n v="5"/>
    <n v="0"/>
    <n v="0"/>
    <n v="5"/>
  </r>
  <r>
    <x v="52"/>
    <x v="0"/>
    <n v="5"/>
    <n v="0"/>
    <n v="0"/>
    <n v="5"/>
  </r>
  <r>
    <x v="53"/>
    <x v="0"/>
    <n v="5"/>
    <n v="3"/>
    <n v="10"/>
    <n v="12"/>
  </r>
  <r>
    <x v="54"/>
    <x v="0"/>
    <n v="10"/>
    <n v="0"/>
    <n v="0"/>
    <n v="10"/>
  </r>
  <r>
    <x v="55"/>
    <x v="0"/>
    <n v="15"/>
    <n v="0"/>
    <n v="0"/>
    <n v="15"/>
  </r>
  <r>
    <x v="56"/>
    <x v="0"/>
    <n v="15"/>
    <n v="0"/>
    <n v="0"/>
    <n v="15"/>
  </r>
  <r>
    <x v="57"/>
    <x v="0"/>
    <n v="15"/>
    <n v="0"/>
    <n v="0"/>
    <n v="15"/>
  </r>
  <r>
    <x v="58"/>
    <x v="0"/>
    <n v="15"/>
    <n v="1"/>
    <n v="10"/>
    <n v="24"/>
  </r>
  <r>
    <x v="59"/>
    <x v="0"/>
    <n v="5"/>
    <n v="0"/>
    <n v="0"/>
    <n v="5"/>
  </r>
  <r>
    <x v="60"/>
    <x v="0"/>
    <n v="5"/>
    <n v="0"/>
    <n v="0"/>
    <n v="5"/>
  </r>
  <r>
    <x v="61"/>
    <x v="0"/>
    <n v="5"/>
    <n v="0"/>
    <n v="0"/>
    <n v="5"/>
  </r>
  <r>
    <x v="62"/>
    <x v="0"/>
    <n v="5"/>
    <n v="1"/>
    <n v="0"/>
    <n v="4"/>
  </r>
  <r>
    <x v="63"/>
    <x v="0"/>
    <n v="10"/>
    <n v="0"/>
    <n v="0"/>
    <n v="10"/>
  </r>
  <r>
    <x v="64"/>
    <x v="0"/>
    <n v="5"/>
    <n v="0"/>
    <n v="0"/>
    <n v="5"/>
  </r>
  <r>
    <x v="65"/>
    <x v="0"/>
    <n v="10"/>
    <n v="0"/>
    <n v="0"/>
    <n v="10"/>
  </r>
  <r>
    <x v="66"/>
    <x v="0"/>
    <n v="5"/>
    <n v="0"/>
    <n v="0"/>
    <n v="5"/>
  </r>
  <r>
    <x v="67"/>
    <x v="0"/>
    <n v="10"/>
    <n v="0"/>
    <n v="0"/>
    <n v="10"/>
  </r>
  <r>
    <x v="68"/>
    <x v="0"/>
    <n v="5"/>
    <n v="0"/>
    <n v="0"/>
    <n v="5"/>
  </r>
  <r>
    <x v="69"/>
    <x v="0"/>
    <n v="5"/>
    <n v="0"/>
    <n v="0"/>
    <n v="5"/>
  </r>
  <r>
    <x v="0"/>
    <x v="1"/>
    <n v="28"/>
    <n v="0"/>
    <n v="0"/>
    <n v="28"/>
  </r>
  <r>
    <x v="1"/>
    <x v="1"/>
    <n v="16"/>
    <n v="20"/>
    <n v="30"/>
    <n v="26"/>
  </r>
  <r>
    <x v="2"/>
    <x v="1"/>
    <n v="5"/>
    <n v="0"/>
    <n v="0"/>
    <n v="5"/>
  </r>
  <r>
    <x v="3"/>
    <x v="1"/>
    <n v="5"/>
    <n v="30"/>
    <n v="35"/>
    <n v="10"/>
  </r>
  <r>
    <x v="4"/>
    <x v="1"/>
    <n v="11"/>
    <n v="8"/>
    <n v="10"/>
    <n v="13"/>
  </r>
  <r>
    <x v="5"/>
    <x v="1"/>
    <n v="5"/>
    <n v="0"/>
    <n v="0"/>
    <n v="5"/>
  </r>
  <r>
    <x v="6"/>
    <x v="1"/>
    <n v="4"/>
    <n v="5"/>
    <n v="10"/>
    <n v="9"/>
  </r>
  <r>
    <x v="7"/>
    <x v="1"/>
    <n v="5"/>
    <n v="3"/>
    <n v="10"/>
    <n v="12"/>
  </r>
  <r>
    <x v="8"/>
    <x v="1"/>
    <n v="4"/>
    <n v="6"/>
    <n v="10"/>
    <n v="8"/>
  </r>
  <r>
    <x v="9"/>
    <x v="1"/>
    <n v="8"/>
    <n v="8"/>
    <n v="10"/>
    <n v="10"/>
  </r>
  <r>
    <x v="10"/>
    <x v="1"/>
    <n v="6"/>
    <n v="0"/>
    <n v="10"/>
    <n v="16"/>
  </r>
  <r>
    <x v="11"/>
    <x v="1"/>
    <n v="4"/>
    <n v="0"/>
    <n v="0"/>
    <n v="4"/>
  </r>
  <r>
    <x v="12"/>
    <x v="1"/>
    <n v="4"/>
    <n v="5"/>
    <n v="10"/>
    <n v="9"/>
  </r>
  <r>
    <x v="13"/>
    <x v="1"/>
    <n v="11"/>
    <n v="0"/>
    <n v="0"/>
    <n v="11"/>
  </r>
  <r>
    <x v="14"/>
    <x v="1"/>
    <n v="5"/>
    <n v="0"/>
    <n v="0"/>
    <n v="5"/>
  </r>
  <r>
    <x v="15"/>
    <x v="1"/>
    <n v="5"/>
    <n v="1"/>
    <n v="10"/>
    <n v="14"/>
  </r>
  <r>
    <x v="16"/>
    <x v="1"/>
    <n v="5"/>
    <n v="2"/>
    <n v="10"/>
    <n v="13"/>
  </r>
  <r>
    <x v="17"/>
    <x v="1"/>
    <n v="5"/>
    <n v="0"/>
    <n v="0"/>
    <n v="5"/>
  </r>
  <r>
    <x v="18"/>
    <x v="1"/>
    <n v="5"/>
    <n v="6"/>
    <n v="15"/>
    <n v="14"/>
  </r>
  <r>
    <x v="19"/>
    <x v="1"/>
    <n v="5"/>
    <n v="1"/>
    <n v="10"/>
    <n v="14"/>
  </r>
  <r>
    <x v="20"/>
    <x v="1"/>
    <n v="5"/>
    <n v="0"/>
    <n v="0"/>
    <n v="5"/>
  </r>
  <r>
    <x v="21"/>
    <x v="1"/>
    <n v="10"/>
    <n v="0"/>
    <n v="0"/>
    <n v="10"/>
  </r>
  <r>
    <x v="22"/>
    <x v="1"/>
    <n v="12"/>
    <n v="0"/>
    <n v="0"/>
    <n v="12"/>
  </r>
  <r>
    <x v="23"/>
    <x v="1"/>
    <n v="13"/>
    <n v="1"/>
    <n v="5"/>
    <n v="17"/>
  </r>
  <r>
    <x v="24"/>
    <x v="1"/>
    <n v="15"/>
    <n v="0"/>
    <n v="0"/>
    <n v="15"/>
  </r>
  <r>
    <x v="25"/>
    <x v="1"/>
    <n v="10"/>
    <n v="0"/>
    <n v="0"/>
    <n v="10"/>
  </r>
  <r>
    <x v="26"/>
    <x v="1"/>
    <n v="10"/>
    <n v="0"/>
    <n v="0"/>
    <n v="10"/>
  </r>
  <r>
    <x v="27"/>
    <x v="1"/>
    <n v="12"/>
    <n v="0"/>
    <n v="0"/>
    <n v="12"/>
  </r>
  <r>
    <x v="28"/>
    <x v="1"/>
    <n v="9"/>
    <n v="0"/>
    <n v="5"/>
    <n v="14"/>
  </r>
  <r>
    <x v="29"/>
    <x v="1"/>
    <n v="10"/>
    <n v="0"/>
    <n v="0"/>
    <n v="10"/>
  </r>
  <r>
    <x v="30"/>
    <x v="1"/>
    <n v="10"/>
    <n v="0"/>
    <n v="0"/>
    <n v="10"/>
  </r>
  <r>
    <x v="31"/>
    <x v="1"/>
    <n v="8"/>
    <n v="0"/>
    <n v="0"/>
    <n v="8"/>
  </r>
  <r>
    <x v="32"/>
    <x v="1"/>
    <n v="4"/>
    <n v="0"/>
    <n v="0"/>
    <n v="4"/>
  </r>
  <r>
    <x v="33"/>
    <x v="1"/>
    <n v="4"/>
    <n v="2"/>
    <n v="5"/>
    <n v="7"/>
  </r>
  <r>
    <x v="34"/>
    <x v="1"/>
    <n v="5"/>
    <n v="2"/>
    <n v="10"/>
    <n v="13"/>
  </r>
  <r>
    <x v="35"/>
    <x v="1"/>
    <n v="5"/>
    <n v="0"/>
    <n v="0"/>
    <n v="5"/>
  </r>
  <r>
    <x v="36"/>
    <x v="1"/>
    <n v="5"/>
    <n v="0"/>
    <n v="0"/>
    <n v="5"/>
  </r>
  <r>
    <x v="37"/>
    <x v="1"/>
    <n v="5"/>
    <n v="4"/>
    <n v="10"/>
    <n v="11"/>
  </r>
  <r>
    <x v="38"/>
    <x v="1"/>
    <n v="9"/>
    <n v="0"/>
    <n v="0"/>
    <n v="9"/>
  </r>
  <r>
    <x v="39"/>
    <x v="1"/>
    <n v="5"/>
    <n v="0"/>
    <n v="0"/>
    <n v="5"/>
  </r>
  <r>
    <x v="40"/>
    <x v="1"/>
    <n v="5"/>
    <n v="0"/>
    <n v="0"/>
    <n v="5"/>
  </r>
  <r>
    <x v="41"/>
    <x v="1"/>
    <n v="5"/>
    <n v="0"/>
    <n v="0"/>
    <n v="5"/>
  </r>
  <r>
    <x v="42"/>
    <x v="1"/>
    <n v="5"/>
    <n v="0"/>
    <n v="0"/>
    <n v="5"/>
  </r>
  <r>
    <x v="43"/>
    <x v="1"/>
    <n v="5"/>
    <n v="0"/>
    <n v="0"/>
    <n v="5"/>
  </r>
  <r>
    <x v="44"/>
    <x v="1"/>
    <n v="5"/>
    <n v="0"/>
    <n v="0"/>
    <n v="5"/>
  </r>
  <r>
    <x v="45"/>
    <x v="1"/>
    <n v="5"/>
    <n v="0"/>
    <n v="0"/>
    <n v="5"/>
  </r>
  <r>
    <x v="46"/>
    <x v="1"/>
    <n v="5"/>
    <n v="0"/>
    <n v="0"/>
    <n v="5"/>
  </r>
  <r>
    <x v="47"/>
    <x v="1"/>
    <n v="5"/>
    <n v="0"/>
    <n v="0"/>
    <n v="5"/>
  </r>
  <r>
    <x v="48"/>
    <x v="1"/>
    <n v="5"/>
    <n v="0"/>
    <n v="0"/>
    <n v="5"/>
  </r>
  <r>
    <x v="49"/>
    <x v="1"/>
    <n v="14"/>
    <n v="0"/>
    <n v="0"/>
    <n v="14"/>
  </r>
  <r>
    <x v="50"/>
    <x v="1"/>
    <n v="5"/>
    <n v="2"/>
    <n v="5"/>
    <n v="8"/>
  </r>
  <r>
    <x v="51"/>
    <x v="1"/>
    <n v="5"/>
    <n v="0"/>
    <n v="0"/>
    <n v="5"/>
  </r>
  <r>
    <x v="52"/>
    <x v="1"/>
    <n v="5"/>
    <n v="0"/>
    <n v="0"/>
    <n v="5"/>
  </r>
  <r>
    <x v="53"/>
    <x v="1"/>
    <n v="12"/>
    <n v="0"/>
    <n v="0"/>
    <n v="12"/>
  </r>
  <r>
    <x v="54"/>
    <x v="1"/>
    <n v="10"/>
    <n v="0"/>
    <n v="0"/>
    <n v="10"/>
  </r>
  <r>
    <x v="55"/>
    <x v="1"/>
    <n v="15"/>
    <n v="0"/>
    <n v="0"/>
    <n v="15"/>
  </r>
  <r>
    <x v="56"/>
    <x v="1"/>
    <n v="15"/>
    <n v="0"/>
    <n v="0"/>
    <n v="15"/>
  </r>
  <r>
    <x v="57"/>
    <x v="1"/>
    <n v="15"/>
    <n v="0"/>
    <n v="0"/>
    <n v="15"/>
  </r>
  <r>
    <x v="58"/>
    <x v="1"/>
    <n v="24"/>
    <n v="0"/>
    <n v="0"/>
    <n v="24"/>
  </r>
  <r>
    <x v="59"/>
    <x v="1"/>
    <n v="5"/>
    <n v="0"/>
    <n v="0"/>
    <n v="5"/>
  </r>
  <r>
    <x v="60"/>
    <x v="1"/>
    <n v="5"/>
    <n v="0"/>
    <n v="0"/>
    <n v="5"/>
  </r>
  <r>
    <x v="61"/>
    <x v="1"/>
    <n v="5"/>
    <n v="0"/>
    <n v="0"/>
    <n v="5"/>
  </r>
  <r>
    <x v="62"/>
    <x v="1"/>
    <n v="4"/>
    <n v="0"/>
    <n v="0"/>
    <n v="4"/>
  </r>
  <r>
    <x v="63"/>
    <x v="1"/>
    <n v="10"/>
    <n v="0"/>
    <n v="0"/>
    <n v="10"/>
  </r>
  <r>
    <x v="64"/>
    <x v="1"/>
    <n v="5"/>
    <n v="0"/>
    <n v="0"/>
    <n v="5"/>
  </r>
  <r>
    <x v="65"/>
    <x v="1"/>
    <n v="10"/>
    <n v="0"/>
    <n v="0"/>
    <n v="10"/>
  </r>
  <r>
    <x v="66"/>
    <x v="1"/>
    <n v="5"/>
    <n v="0"/>
    <n v="0"/>
    <n v="5"/>
  </r>
  <r>
    <x v="67"/>
    <x v="1"/>
    <n v="10"/>
    <n v="0"/>
    <n v="0"/>
    <n v="10"/>
  </r>
  <r>
    <x v="68"/>
    <x v="1"/>
    <n v="5"/>
    <n v="0"/>
    <n v="0"/>
    <n v="5"/>
  </r>
  <r>
    <x v="69"/>
    <x v="1"/>
    <n v="5"/>
    <n v="0"/>
    <n v="0"/>
    <n v="5"/>
  </r>
  <r>
    <x v="0"/>
    <x v="2"/>
    <n v="28"/>
    <n v="0"/>
    <n v="0"/>
    <n v="28"/>
  </r>
  <r>
    <x v="1"/>
    <x v="2"/>
    <n v="26"/>
    <n v="3"/>
    <n v="0"/>
    <n v="23"/>
  </r>
  <r>
    <x v="2"/>
    <x v="2"/>
    <n v="5"/>
    <n v="30"/>
    <n v="35"/>
    <n v="10"/>
  </r>
  <r>
    <x v="3"/>
    <x v="2"/>
    <n v="10"/>
    <n v="0"/>
    <n v="0"/>
    <n v="10"/>
  </r>
  <r>
    <x v="4"/>
    <x v="2"/>
    <n v="13"/>
    <n v="1"/>
    <n v="0"/>
    <n v="12"/>
  </r>
  <r>
    <x v="5"/>
    <x v="2"/>
    <n v="5"/>
    <n v="4"/>
    <n v="10"/>
    <n v="11"/>
  </r>
  <r>
    <x v="6"/>
    <x v="2"/>
    <n v="9"/>
    <n v="1"/>
    <n v="0"/>
    <n v="8"/>
  </r>
  <r>
    <x v="7"/>
    <x v="2"/>
    <n v="12"/>
    <n v="6"/>
    <n v="5"/>
    <n v="11"/>
  </r>
  <r>
    <x v="8"/>
    <x v="2"/>
    <n v="8"/>
    <n v="3"/>
    <n v="5"/>
    <n v="10"/>
  </r>
  <r>
    <x v="9"/>
    <x v="2"/>
    <n v="10"/>
    <n v="0"/>
    <n v="0"/>
    <n v="10"/>
  </r>
  <r>
    <x v="10"/>
    <x v="2"/>
    <n v="16"/>
    <n v="1"/>
    <n v="0"/>
    <n v="15"/>
  </r>
  <r>
    <x v="11"/>
    <x v="2"/>
    <n v="4"/>
    <n v="3"/>
    <n v="5"/>
    <n v="6"/>
  </r>
  <r>
    <x v="12"/>
    <x v="2"/>
    <n v="9"/>
    <n v="1"/>
    <n v="5"/>
    <n v="13"/>
  </r>
  <r>
    <x v="13"/>
    <x v="2"/>
    <n v="11"/>
    <n v="0"/>
    <n v="0"/>
    <n v="11"/>
  </r>
  <r>
    <x v="14"/>
    <x v="2"/>
    <n v="5"/>
    <n v="2"/>
    <n v="5"/>
    <n v="8"/>
  </r>
  <r>
    <x v="15"/>
    <x v="2"/>
    <n v="14"/>
    <n v="5"/>
    <n v="10"/>
    <n v="19"/>
  </r>
  <r>
    <x v="16"/>
    <x v="2"/>
    <n v="13"/>
    <n v="2"/>
    <n v="0"/>
    <n v="11"/>
  </r>
  <r>
    <x v="17"/>
    <x v="2"/>
    <n v="5"/>
    <n v="2"/>
    <n v="5"/>
    <n v="8"/>
  </r>
  <r>
    <x v="18"/>
    <x v="2"/>
    <n v="14"/>
    <n v="0"/>
    <n v="0"/>
    <n v="14"/>
  </r>
  <r>
    <x v="19"/>
    <x v="2"/>
    <n v="14"/>
    <n v="2"/>
    <n v="0"/>
    <n v="12"/>
  </r>
  <r>
    <x v="20"/>
    <x v="2"/>
    <n v="5"/>
    <n v="0"/>
    <n v="0"/>
    <n v="5"/>
  </r>
  <r>
    <x v="21"/>
    <x v="2"/>
    <n v="10"/>
    <n v="0"/>
    <n v="0"/>
    <n v="10"/>
  </r>
  <r>
    <x v="22"/>
    <x v="2"/>
    <n v="12"/>
    <n v="0"/>
    <n v="0"/>
    <n v="12"/>
  </r>
  <r>
    <x v="23"/>
    <x v="2"/>
    <n v="17"/>
    <n v="3"/>
    <n v="0"/>
    <n v="14"/>
  </r>
  <r>
    <x v="24"/>
    <x v="2"/>
    <n v="15"/>
    <n v="0"/>
    <n v="0"/>
    <n v="15"/>
  </r>
  <r>
    <x v="25"/>
    <x v="2"/>
    <n v="10"/>
    <n v="2"/>
    <n v="5"/>
    <n v="13"/>
  </r>
  <r>
    <x v="26"/>
    <x v="2"/>
    <n v="10"/>
    <n v="2"/>
    <n v="5"/>
    <n v="13"/>
  </r>
  <r>
    <x v="27"/>
    <x v="2"/>
    <n v="12"/>
    <n v="0"/>
    <n v="0"/>
    <n v="12"/>
  </r>
  <r>
    <x v="28"/>
    <x v="2"/>
    <n v="14"/>
    <n v="0"/>
    <n v="0"/>
    <n v="14"/>
  </r>
  <r>
    <x v="29"/>
    <x v="2"/>
    <n v="10"/>
    <n v="0"/>
    <n v="0"/>
    <n v="10"/>
  </r>
  <r>
    <x v="30"/>
    <x v="2"/>
    <n v="10"/>
    <n v="2"/>
    <n v="5"/>
    <n v="13"/>
  </r>
  <r>
    <x v="31"/>
    <x v="2"/>
    <n v="8"/>
    <n v="0"/>
    <n v="0"/>
    <n v="8"/>
  </r>
  <r>
    <x v="32"/>
    <x v="2"/>
    <n v="4"/>
    <n v="1"/>
    <n v="5"/>
    <n v="8"/>
  </r>
  <r>
    <x v="33"/>
    <x v="2"/>
    <n v="7"/>
    <n v="0"/>
    <n v="0"/>
    <n v="7"/>
  </r>
  <r>
    <x v="34"/>
    <x v="2"/>
    <n v="13"/>
    <n v="2"/>
    <n v="0"/>
    <n v="11"/>
  </r>
  <r>
    <x v="35"/>
    <x v="2"/>
    <n v="5"/>
    <n v="0"/>
    <n v="0"/>
    <n v="5"/>
  </r>
  <r>
    <x v="36"/>
    <x v="2"/>
    <n v="5"/>
    <n v="2"/>
    <n v="10"/>
    <n v="13"/>
  </r>
  <r>
    <x v="37"/>
    <x v="2"/>
    <n v="11"/>
    <n v="0"/>
    <n v="0"/>
    <n v="11"/>
  </r>
  <r>
    <x v="38"/>
    <x v="2"/>
    <n v="9"/>
    <n v="0"/>
    <n v="0"/>
    <n v="9"/>
  </r>
  <r>
    <x v="39"/>
    <x v="2"/>
    <n v="5"/>
    <n v="0"/>
    <n v="0"/>
    <n v="5"/>
  </r>
  <r>
    <x v="40"/>
    <x v="2"/>
    <n v="5"/>
    <n v="1"/>
    <n v="5"/>
    <n v="9"/>
  </r>
  <r>
    <x v="41"/>
    <x v="2"/>
    <n v="5"/>
    <n v="0"/>
    <n v="0"/>
    <n v="5"/>
  </r>
  <r>
    <x v="42"/>
    <x v="2"/>
    <n v="5"/>
    <n v="0"/>
    <n v="0"/>
    <n v="5"/>
  </r>
  <r>
    <x v="43"/>
    <x v="2"/>
    <n v="5"/>
    <n v="2"/>
    <n v="5"/>
    <n v="8"/>
  </r>
  <r>
    <x v="44"/>
    <x v="2"/>
    <n v="5"/>
    <n v="0"/>
    <n v="0"/>
    <n v="5"/>
  </r>
  <r>
    <x v="45"/>
    <x v="2"/>
    <n v="5"/>
    <n v="0"/>
    <n v="0"/>
    <n v="5"/>
  </r>
  <r>
    <x v="46"/>
    <x v="2"/>
    <n v="5"/>
    <n v="0"/>
    <n v="0"/>
    <n v="5"/>
  </r>
  <r>
    <x v="47"/>
    <x v="2"/>
    <n v="5"/>
    <n v="0"/>
    <n v="0"/>
    <n v="5"/>
  </r>
  <r>
    <x v="48"/>
    <x v="2"/>
    <n v="5"/>
    <n v="1"/>
    <n v="5"/>
    <n v="9"/>
  </r>
  <r>
    <x v="49"/>
    <x v="2"/>
    <n v="14"/>
    <n v="0"/>
    <n v="0"/>
    <n v="14"/>
  </r>
  <r>
    <x v="50"/>
    <x v="2"/>
    <n v="8"/>
    <n v="0"/>
    <n v="0"/>
    <n v="8"/>
  </r>
  <r>
    <x v="51"/>
    <x v="2"/>
    <n v="5"/>
    <n v="1"/>
    <n v="0"/>
    <n v="4"/>
  </r>
  <r>
    <x v="52"/>
    <x v="2"/>
    <n v="5"/>
    <n v="2"/>
    <n v="5"/>
    <n v="8"/>
  </r>
  <r>
    <x v="53"/>
    <x v="2"/>
    <n v="12"/>
    <n v="0"/>
    <n v="0"/>
    <n v="12"/>
  </r>
  <r>
    <x v="54"/>
    <x v="2"/>
    <n v="10"/>
    <n v="1"/>
    <n v="0"/>
    <n v="9"/>
  </r>
  <r>
    <x v="55"/>
    <x v="2"/>
    <n v="15"/>
    <n v="2"/>
    <n v="0"/>
    <n v="13"/>
  </r>
  <r>
    <x v="56"/>
    <x v="2"/>
    <n v="15"/>
    <n v="0"/>
    <n v="0"/>
    <n v="15"/>
  </r>
  <r>
    <x v="57"/>
    <x v="2"/>
    <n v="15"/>
    <n v="0"/>
    <n v="0"/>
    <n v="15"/>
  </r>
  <r>
    <x v="58"/>
    <x v="2"/>
    <n v="24"/>
    <n v="0"/>
    <n v="0"/>
    <n v="24"/>
  </r>
  <r>
    <x v="59"/>
    <x v="2"/>
    <n v="5"/>
    <n v="0"/>
    <n v="0"/>
    <n v="5"/>
  </r>
  <r>
    <x v="60"/>
    <x v="2"/>
    <n v="5"/>
    <n v="0"/>
    <n v="0"/>
    <n v="5"/>
  </r>
  <r>
    <x v="61"/>
    <x v="2"/>
    <n v="5"/>
    <n v="0"/>
    <n v="0"/>
    <n v="5"/>
  </r>
  <r>
    <x v="62"/>
    <x v="2"/>
    <n v="4"/>
    <n v="0"/>
    <n v="0"/>
    <n v="4"/>
  </r>
  <r>
    <x v="63"/>
    <x v="2"/>
    <n v="10"/>
    <n v="0"/>
    <n v="0"/>
    <n v="10"/>
  </r>
  <r>
    <x v="64"/>
    <x v="2"/>
    <n v="5"/>
    <n v="0"/>
    <n v="0"/>
    <n v="5"/>
  </r>
  <r>
    <x v="65"/>
    <x v="2"/>
    <n v="10"/>
    <n v="0"/>
    <n v="0"/>
    <n v="10"/>
  </r>
  <r>
    <x v="66"/>
    <x v="2"/>
    <n v="5"/>
    <n v="2"/>
    <n v="5"/>
    <n v="8"/>
  </r>
  <r>
    <x v="67"/>
    <x v="2"/>
    <n v="10"/>
    <n v="0"/>
    <n v="0"/>
    <n v="10"/>
  </r>
  <r>
    <x v="68"/>
    <x v="2"/>
    <n v="5"/>
    <n v="1"/>
    <n v="0"/>
    <n v="4"/>
  </r>
  <r>
    <x v="69"/>
    <x v="2"/>
    <n v="5"/>
    <n v="0"/>
    <n v="0"/>
    <n v="5"/>
  </r>
  <r>
    <x v="0"/>
    <x v="3"/>
    <n v="28"/>
    <n v="0"/>
    <n v="0"/>
    <n v="28"/>
  </r>
  <r>
    <x v="1"/>
    <x v="3"/>
    <n v="23"/>
    <n v="6"/>
    <n v="0"/>
    <n v="17"/>
  </r>
  <r>
    <x v="2"/>
    <x v="3"/>
    <n v="10"/>
    <n v="30"/>
    <n v="30"/>
    <n v="10"/>
  </r>
  <r>
    <x v="3"/>
    <x v="3"/>
    <n v="10"/>
    <n v="0"/>
    <n v="0"/>
    <n v="10"/>
  </r>
  <r>
    <x v="4"/>
    <x v="3"/>
    <n v="12"/>
    <n v="0"/>
    <n v="0"/>
    <n v="12"/>
  </r>
  <r>
    <x v="5"/>
    <x v="3"/>
    <n v="11"/>
    <n v="0"/>
    <n v="0"/>
    <n v="11"/>
  </r>
  <r>
    <x v="6"/>
    <x v="3"/>
    <n v="8"/>
    <n v="1"/>
    <n v="0"/>
    <n v="7"/>
  </r>
  <r>
    <x v="7"/>
    <x v="3"/>
    <n v="11"/>
    <n v="3"/>
    <n v="5"/>
    <n v="13"/>
  </r>
  <r>
    <x v="8"/>
    <x v="3"/>
    <n v="10"/>
    <n v="3"/>
    <n v="5"/>
    <n v="12"/>
  </r>
  <r>
    <x v="9"/>
    <x v="3"/>
    <n v="10"/>
    <n v="6"/>
    <n v="5"/>
    <n v="9"/>
  </r>
  <r>
    <x v="10"/>
    <x v="3"/>
    <n v="15"/>
    <n v="3"/>
    <n v="0"/>
    <n v="12"/>
  </r>
  <r>
    <x v="11"/>
    <x v="3"/>
    <n v="6"/>
    <n v="2"/>
    <n v="5"/>
    <n v="9"/>
  </r>
  <r>
    <x v="12"/>
    <x v="3"/>
    <n v="13"/>
    <n v="0"/>
    <n v="0"/>
    <n v="13"/>
  </r>
  <r>
    <x v="13"/>
    <x v="3"/>
    <n v="11"/>
    <n v="4"/>
    <n v="5"/>
    <n v="12"/>
  </r>
  <r>
    <x v="14"/>
    <x v="3"/>
    <n v="8"/>
    <n v="0"/>
    <n v="0"/>
    <n v="8"/>
  </r>
  <r>
    <x v="15"/>
    <x v="3"/>
    <n v="19"/>
    <n v="0"/>
    <n v="0"/>
    <n v="19"/>
  </r>
  <r>
    <x v="16"/>
    <x v="3"/>
    <n v="11"/>
    <n v="0"/>
    <n v="0"/>
    <n v="11"/>
  </r>
  <r>
    <x v="17"/>
    <x v="3"/>
    <n v="8"/>
    <n v="0"/>
    <n v="0"/>
    <n v="8"/>
  </r>
  <r>
    <x v="18"/>
    <x v="3"/>
    <n v="14"/>
    <n v="0"/>
    <n v="0"/>
    <n v="14"/>
  </r>
  <r>
    <x v="19"/>
    <x v="3"/>
    <n v="12"/>
    <n v="2"/>
    <n v="5"/>
    <n v="15"/>
  </r>
  <r>
    <x v="20"/>
    <x v="3"/>
    <n v="5"/>
    <n v="0"/>
    <n v="0"/>
    <n v="5"/>
  </r>
  <r>
    <x v="21"/>
    <x v="3"/>
    <n v="10"/>
    <n v="0"/>
    <n v="0"/>
    <n v="10"/>
  </r>
  <r>
    <x v="22"/>
    <x v="3"/>
    <n v="12"/>
    <n v="2"/>
    <n v="5"/>
    <n v="15"/>
  </r>
  <r>
    <x v="23"/>
    <x v="3"/>
    <n v="14"/>
    <n v="0"/>
    <n v="0"/>
    <n v="14"/>
  </r>
  <r>
    <x v="24"/>
    <x v="3"/>
    <n v="15"/>
    <n v="0"/>
    <n v="0"/>
    <n v="15"/>
  </r>
  <r>
    <x v="25"/>
    <x v="3"/>
    <n v="13"/>
    <n v="0"/>
    <n v="0"/>
    <n v="13"/>
  </r>
  <r>
    <x v="26"/>
    <x v="3"/>
    <n v="13"/>
    <n v="6"/>
    <n v="5"/>
    <n v="12"/>
  </r>
  <r>
    <x v="27"/>
    <x v="3"/>
    <n v="12"/>
    <n v="0"/>
    <n v="0"/>
    <n v="12"/>
  </r>
  <r>
    <x v="28"/>
    <x v="3"/>
    <n v="14"/>
    <n v="1"/>
    <n v="0"/>
    <n v="13"/>
  </r>
  <r>
    <x v="29"/>
    <x v="3"/>
    <n v="10"/>
    <n v="0"/>
    <n v="0"/>
    <n v="10"/>
  </r>
  <r>
    <x v="30"/>
    <x v="3"/>
    <n v="13"/>
    <n v="0"/>
    <n v="0"/>
    <n v="13"/>
  </r>
  <r>
    <x v="31"/>
    <x v="3"/>
    <n v="8"/>
    <n v="0"/>
    <n v="0"/>
    <n v="8"/>
  </r>
  <r>
    <x v="32"/>
    <x v="3"/>
    <n v="8"/>
    <n v="0"/>
    <n v="0"/>
    <n v="8"/>
  </r>
  <r>
    <x v="33"/>
    <x v="3"/>
    <n v="7"/>
    <n v="0"/>
    <n v="0"/>
    <n v="7"/>
  </r>
  <r>
    <x v="34"/>
    <x v="3"/>
    <n v="11"/>
    <n v="0"/>
    <n v="0"/>
    <n v="11"/>
  </r>
  <r>
    <x v="35"/>
    <x v="3"/>
    <n v="5"/>
    <n v="2"/>
    <n v="10"/>
    <n v="13"/>
  </r>
  <r>
    <x v="36"/>
    <x v="3"/>
    <n v="13"/>
    <n v="0"/>
    <n v="0"/>
    <n v="13"/>
  </r>
  <r>
    <x v="37"/>
    <x v="3"/>
    <n v="11"/>
    <n v="0"/>
    <n v="0"/>
    <n v="11"/>
  </r>
  <r>
    <x v="38"/>
    <x v="3"/>
    <n v="9"/>
    <n v="1"/>
    <n v="0"/>
    <n v="8"/>
  </r>
  <r>
    <x v="39"/>
    <x v="3"/>
    <n v="5"/>
    <n v="0"/>
    <n v="0"/>
    <n v="5"/>
  </r>
  <r>
    <x v="40"/>
    <x v="3"/>
    <n v="9"/>
    <n v="2"/>
    <n v="0"/>
    <n v="7"/>
  </r>
  <r>
    <x v="41"/>
    <x v="3"/>
    <n v="5"/>
    <n v="1"/>
    <n v="5"/>
    <n v="9"/>
  </r>
  <r>
    <x v="42"/>
    <x v="3"/>
    <n v="5"/>
    <n v="0"/>
    <n v="0"/>
    <n v="5"/>
  </r>
  <r>
    <x v="43"/>
    <x v="3"/>
    <n v="8"/>
    <n v="0"/>
    <n v="0"/>
    <n v="8"/>
  </r>
  <r>
    <x v="44"/>
    <x v="3"/>
    <n v="5"/>
    <n v="0"/>
    <n v="0"/>
    <n v="5"/>
  </r>
  <r>
    <x v="45"/>
    <x v="3"/>
    <n v="5"/>
    <n v="0"/>
    <n v="0"/>
    <n v="5"/>
  </r>
  <r>
    <x v="46"/>
    <x v="3"/>
    <n v="5"/>
    <n v="0"/>
    <n v="0"/>
    <n v="5"/>
  </r>
  <r>
    <x v="47"/>
    <x v="3"/>
    <n v="5"/>
    <n v="0"/>
    <n v="0"/>
    <n v="5"/>
  </r>
  <r>
    <x v="48"/>
    <x v="3"/>
    <n v="9"/>
    <n v="0"/>
    <n v="0"/>
    <n v="9"/>
  </r>
  <r>
    <x v="49"/>
    <x v="3"/>
    <n v="14"/>
    <n v="1"/>
    <n v="0"/>
    <n v="13"/>
  </r>
  <r>
    <x v="50"/>
    <x v="3"/>
    <n v="8"/>
    <n v="1"/>
    <n v="0"/>
    <n v="7"/>
  </r>
  <r>
    <x v="51"/>
    <x v="3"/>
    <n v="4"/>
    <n v="0"/>
    <n v="0"/>
    <n v="4"/>
  </r>
  <r>
    <x v="52"/>
    <x v="3"/>
    <n v="8"/>
    <n v="0"/>
    <n v="0"/>
    <n v="8"/>
  </r>
  <r>
    <x v="53"/>
    <x v="3"/>
    <n v="12"/>
    <n v="0"/>
    <n v="0"/>
    <n v="12"/>
  </r>
  <r>
    <x v="54"/>
    <x v="3"/>
    <n v="9"/>
    <n v="0"/>
    <n v="0"/>
    <n v="9"/>
  </r>
  <r>
    <x v="55"/>
    <x v="3"/>
    <n v="13"/>
    <n v="2"/>
    <n v="0"/>
    <n v="11"/>
  </r>
  <r>
    <x v="56"/>
    <x v="3"/>
    <n v="15"/>
    <n v="0"/>
    <n v="0"/>
    <n v="15"/>
  </r>
  <r>
    <x v="57"/>
    <x v="3"/>
    <n v="15"/>
    <n v="0"/>
    <n v="0"/>
    <n v="15"/>
  </r>
  <r>
    <x v="58"/>
    <x v="3"/>
    <n v="24"/>
    <n v="0"/>
    <n v="0"/>
    <n v="24"/>
  </r>
  <r>
    <x v="59"/>
    <x v="3"/>
    <n v="5"/>
    <n v="0"/>
    <n v="0"/>
    <n v="5"/>
  </r>
  <r>
    <x v="60"/>
    <x v="3"/>
    <n v="5"/>
    <n v="0"/>
    <n v="0"/>
    <n v="5"/>
  </r>
  <r>
    <x v="61"/>
    <x v="3"/>
    <n v="5"/>
    <n v="0"/>
    <n v="0"/>
    <n v="5"/>
  </r>
  <r>
    <x v="62"/>
    <x v="3"/>
    <n v="4"/>
    <n v="0"/>
    <n v="0"/>
    <n v="4"/>
  </r>
  <r>
    <x v="63"/>
    <x v="3"/>
    <n v="10"/>
    <n v="0"/>
    <n v="0"/>
    <n v="10"/>
  </r>
  <r>
    <x v="64"/>
    <x v="3"/>
    <n v="5"/>
    <n v="1"/>
    <n v="5"/>
    <n v="9"/>
  </r>
  <r>
    <x v="65"/>
    <x v="3"/>
    <n v="10"/>
    <n v="1"/>
    <n v="0"/>
    <n v="9"/>
  </r>
  <r>
    <x v="66"/>
    <x v="3"/>
    <n v="8"/>
    <n v="0"/>
    <n v="0"/>
    <n v="8"/>
  </r>
  <r>
    <x v="67"/>
    <x v="3"/>
    <n v="10"/>
    <n v="0"/>
    <n v="0"/>
    <n v="10"/>
  </r>
  <r>
    <x v="68"/>
    <x v="3"/>
    <n v="4"/>
    <n v="0"/>
    <n v="0"/>
    <n v="4"/>
  </r>
  <r>
    <x v="69"/>
    <x v="3"/>
    <n v="5"/>
    <n v="0"/>
    <n v="0"/>
    <n v="5"/>
  </r>
  <r>
    <x v="0"/>
    <x v="4"/>
    <n v="28"/>
    <n v="120"/>
    <n v="100"/>
    <n v="8"/>
  </r>
  <r>
    <x v="1"/>
    <x v="4"/>
    <n v="17"/>
    <n v="16"/>
    <n v="10"/>
    <n v="11"/>
  </r>
  <r>
    <x v="2"/>
    <x v="4"/>
    <n v="10"/>
    <n v="30"/>
    <n v="30"/>
    <n v="10"/>
  </r>
  <r>
    <x v="3"/>
    <x v="4"/>
    <n v="10"/>
    <n v="30"/>
    <n v="30"/>
    <n v="10"/>
  </r>
  <r>
    <x v="4"/>
    <x v="4"/>
    <n v="12"/>
    <n v="14"/>
    <n v="10"/>
    <n v="8"/>
  </r>
  <r>
    <x v="5"/>
    <x v="4"/>
    <n v="11"/>
    <n v="7"/>
    <n v="10"/>
    <n v="14"/>
  </r>
  <r>
    <x v="6"/>
    <x v="4"/>
    <n v="7"/>
    <n v="5"/>
    <n v="10"/>
    <n v="12"/>
  </r>
  <r>
    <x v="7"/>
    <x v="4"/>
    <n v="13"/>
    <n v="3"/>
    <n v="0"/>
    <n v="10"/>
  </r>
  <r>
    <x v="8"/>
    <x v="4"/>
    <n v="12"/>
    <n v="1"/>
    <n v="0"/>
    <n v="11"/>
  </r>
  <r>
    <x v="9"/>
    <x v="4"/>
    <n v="9"/>
    <n v="5"/>
    <n v="5"/>
    <n v="9"/>
  </r>
  <r>
    <x v="10"/>
    <x v="4"/>
    <n v="12"/>
    <n v="5"/>
    <n v="5"/>
    <n v="12"/>
  </r>
  <r>
    <x v="11"/>
    <x v="4"/>
    <n v="9"/>
    <n v="1"/>
    <n v="0"/>
    <n v="8"/>
  </r>
  <r>
    <x v="12"/>
    <x v="4"/>
    <n v="13"/>
    <n v="4"/>
    <n v="5"/>
    <n v="14"/>
  </r>
  <r>
    <x v="13"/>
    <x v="4"/>
    <n v="12"/>
    <n v="1"/>
    <n v="0"/>
    <n v="11"/>
  </r>
  <r>
    <x v="14"/>
    <x v="4"/>
    <n v="8"/>
    <n v="2"/>
    <n v="0"/>
    <n v="6"/>
  </r>
  <r>
    <x v="15"/>
    <x v="4"/>
    <n v="19"/>
    <n v="1"/>
    <n v="0"/>
    <n v="18"/>
  </r>
  <r>
    <x v="16"/>
    <x v="4"/>
    <n v="11"/>
    <n v="5"/>
    <n v="5"/>
    <n v="11"/>
  </r>
  <r>
    <x v="17"/>
    <x v="4"/>
    <n v="8"/>
    <n v="4"/>
    <n v="5"/>
    <n v="9"/>
  </r>
  <r>
    <x v="18"/>
    <x v="4"/>
    <n v="14"/>
    <n v="4"/>
    <n v="5"/>
    <n v="15"/>
  </r>
  <r>
    <x v="19"/>
    <x v="4"/>
    <n v="15"/>
    <n v="2"/>
    <n v="0"/>
    <n v="13"/>
  </r>
  <r>
    <x v="20"/>
    <x v="4"/>
    <n v="5"/>
    <n v="0"/>
    <n v="0"/>
    <n v="5"/>
  </r>
  <r>
    <x v="21"/>
    <x v="4"/>
    <n v="10"/>
    <n v="0"/>
    <n v="0"/>
    <n v="10"/>
  </r>
  <r>
    <x v="22"/>
    <x v="4"/>
    <n v="15"/>
    <n v="2"/>
    <n v="0"/>
    <n v="13"/>
  </r>
  <r>
    <x v="23"/>
    <x v="4"/>
    <n v="14"/>
    <n v="0"/>
    <n v="0"/>
    <n v="14"/>
  </r>
  <r>
    <x v="24"/>
    <x v="4"/>
    <n v="15"/>
    <n v="4"/>
    <n v="5"/>
    <n v="16"/>
  </r>
  <r>
    <x v="25"/>
    <x v="4"/>
    <n v="13"/>
    <n v="1"/>
    <n v="0"/>
    <n v="12"/>
  </r>
  <r>
    <x v="26"/>
    <x v="4"/>
    <n v="12"/>
    <n v="1"/>
    <n v="0"/>
    <n v="11"/>
  </r>
  <r>
    <x v="27"/>
    <x v="4"/>
    <n v="12"/>
    <n v="2"/>
    <n v="0"/>
    <n v="10"/>
  </r>
  <r>
    <x v="28"/>
    <x v="4"/>
    <n v="13"/>
    <n v="1"/>
    <n v="0"/>
    <n v="12"/>
  </r>
  <r>
    <x v="29"/>
    <x v="4"/>
    <n v="10"/>
    <n v="0"/>
    <n v="0"/>
    <n v="10"/>
  </r>
  <r>
    <x v="30"/>
    <x v="4"/>
    <n v="13"/>
    <n v="0"/>
    <n v="0"/>
    <n v="13"/>
  </r>
  <r>
    <x v="31"/>
    <x v="4"/>
    <n v="8"/>
    <n v="3"/>
    <n v="5"/>
    <n v="10"/>
  </r>
  <r>
    <x v="32"/>
    <x v="4"/>
    <n v="8"/>
    <n v="0"/>
    <n v="0"/>
    <n v="8"/>
  </r>
  <r>
    <x v="33"/>
    <x v="4"/>
    <n v="7"/>
    <n v="4"/>
    <n v="10"/>
    <n v="13"/>
  </r>
  <r>
    <x v="34"/>
    <x v="4"/>
    <n v="11"/>
    <n v="0"/>
    <n v="0"/>
    <n v="11"/>
  </r>
  <r>
    <x v="35"/>
    <x v="4"/>
    <n v="13"/>
    <n v="3"/>
    <n v="0"/>
    <n v="10"/>
  </r>
  <r>
    <x v="36"/>
    <x v="4"/>
    <n v="13"/>
    <n v="0"/>
    <n v="0"/>
    <n v="13"/>
  </r>
  <r>
    <x v="37"/>
    <x v="4"/>
    <n v="11"/>
    <n v="0"/>
    <n v="0"/>
    <n v="11"/>
  </r>
  <r>
    <x v="38"/>
    <x v="4"/>
    <n v="8"/>
    <n v="2"/>
    <n v="5"/>
    <n v="11"/>
  </r>
  <r>
    <x v="39"/>
    <x v="4"/>
    <n v="5"/>
    <n v="1"/>
    <n v="0"/>
    <n v="4"/>
  </r>
  <r>
    <x v="40"/>
    <x v="4"/>
    <n v="7"/>
    <n v="1"/>
    <n v="0"/>
    <n v="6"/>
  </r>
  <r>
    <x v="41"/>
    <x v="4"/>
    <n v="9"/>
    <n v="1"/>
    <n v="0"/>
    <n v="8"/>
  </r>
  <r>
    <x v="42"/>
    <x v="4"/>
    <n v="5"/>
    <n v="3"/>
    <n v="5"/>
    <n v="7"/>
  </r>
  <r>
    <x v="43"/>
    <x v="4"/>
    <n v="8"/>
    <n v="1"/>
    <n v="0"/>
    <n v="7"/>
  </r>
  <r>
    <x v="44"/>
    <x v="4"/>
    <n v="5"/>
    <n v="0"/>
    <n v="0"/>
    <n v="5"/>
  </r>
  <r>
    <x v="45"/>
    <x v="4"/>
    <n v="5"/>
    <n v="0"/>
    <n v="0"/>
    <n v="5"/>
  </r>
  <r>
    <x v="46"/>
    <x v="4"/>
    <n v="5"/>
    <n v="2"/>
    <n v="5"/>
    <n v="8"/>
  </r>
  <r>
    <x v="47"/>
    <x v="4"/>
    <n v="5"/>
    <n v="3"/>
    <n v="5"/>
    <n v="7"/>
  </r>
  <r>
    <x v="48"/>
    <x v="4"/>
    <n v="9"/>
    <n v="2"/>
    <n v="0"/>
    <n v="7"/>
  </r>
  <r>
    <x v="49"/>
    <x v="4"/>
    <n v="13"/>
    <n v="1"/>
    <n v="0"/>
    <n v="12"/>
  </r>
  <r>
    <x v="50"/>
    <x v="4"/>
    <n v="7"/>
    <n v="0"/>
    <n v="0"/>
    <n v="7"/>
  </r>
  <r>
    <x v="51"/>
    <x v="4"/>
    <n v="4"/>
    <n v="1"/>
    <n v="5"/>
    <n v="8"/>
  </r>
  <r>
    <x v="52"/>
    <x v="4"/>
    <n v="8"/>
    <n v="0"/>
    <n v="0"/>
    <n v="8"/>
  </r>
  <r>
    <x v="53"/>
    <x v="4"/>
    <n v="12"/>
    <n v="0"/>
    <n v="0"/>
    <n v="12"/>
  </r>
  <r>
    <x v="54"/>
    <x v="4"/>
    <n v="9"/>
    <n v="0"/>
    <n v="0"/>
    <n v="9"/>
  </r>
  <r>
    <x v="55"/>
    <x v="4"/>
    <n v="11"/>
    <n v="0"/>
    <n v="0"/>
    <n v="11"/>
  </r>
  <r>
    <x v="56"/>
    <x v="4"/>
    <n v="15"/>
    <n v="0"/>
    <n v="0"/>
    <n v="15"/>
  </r>
  <r>
    <x v="57"/>
    <x v="4"/>
    <n v="15"/>
    <n v="2"/>
    <n v="0"/>
    <n v="13"/>
  </r>
  <r>
    <x v="58"/>
    <x v="4"/>
    <n v="24"/>
    <n v="1"/>
    <n v="0"/>
    <n v="23"/>
  </r>
  <r>
    <x v="59"/>
    <x v="4"/>
    <n v="5"/>
    <n v="0"/>
    <n v="0"/>
    <n v="5"/>
  </r>
  <r>
    <x v="60"/>
    <x v="4"/>
    <n v="5"/>
    <n v="0"/>
    <n v="0"/>
    <n v="5"/>
  </r>
  <r>
    <x v="61"/>
    <x v="4"/>
    <n v="5"/>
    <n v="2"/>
    <n v="0"/>
    <n v="3"/>
  </r>
  <r>
    <x v="62"/>
    <x v="4"/>
    <n v="4"/>
    <n v="0"/>
    <n v="0"/>
    <n v="4"/>
  </r>
  <r>
    <x v="63"/>
    <x v="4"/>
    <n v="10"/>
    <n v="0"/>
    <n v="0"/>
    <n v="10"/>
  </r>
  <r>
    <x v="64"/>
    <x v="4"/>
    <n v="9"/>
    <n v="0"/>
    <n v="0"/>
    <n v="9"/>
  </r>
  <r>
    <x v="65"/>
    <x v="4"/>
    <n v="9"/>
    <n v="1"/>
    <n v="0"/>
    <n v="8"/>
  </r>
  <r>
    <x v="66"/>
    <x v="4"/>
    <n v="8"/>
    <n v="4"/>
    <n v="5"/>
    <n v="9"/>
  </r>
  <r>
    <x v="67"/>
    <x v="4"/>
    <n v="10"/>
    <n v="1"/>
    <n v="0"/>
    <n v="9"/>
  </r>
  <r>
    <x v="68"/>
    <x v="4"/>
    <n v="4"/>
    <n v="2"/>
    <n v="5"/>
    <n v="7"/>
  </r>
  <r>
    <x v="69"/>
    <x v="4"/>
    <n v="5"/>
    <n v="0"/>
    <n v="0"/>
    <n v="5"/>
  </r>
  <r>
    <x v="0"/>
    <x v="5"/>
    <n v="8"/>
    <n v="0"/>
    <n v="0"/>
    <n v="8"/>
  </r>
  <r>
    <x v="1"/>
    <x v="5"/>
    <n v="11"/>
    <n v="4"/>
    <n v="5"/>
    <n v="12"/>
  </r>
  <r>
    <x v="2"/>
    <x v="5"/>
    <n v="10"/>
    <n v="0"/>
    <n v="0"/>
    <n v="10"/>
  </r>
  <r>
    <x v="3"/>
    <x v="5"/>
    <n v="10"/>
    <n v="2"/>
    <n v="0"/>
    <n v="8"/>
  </r>
  <r>
    <x v="4"/>
    <x v="5"/>
    <n v="8"/>
    <n v="5"/>
    <n v="10"/>
    <n v="13"/>
  </r>
  <r>
    <x v="5"/>
    <x v="5"/>
    <n v="14"/>
    <n v="5"/>
    <n v="0"/>
    <n v="9"/>
  </r>
  <r>
    <x v="6"/>
    <x v="5"/>
    <n v="12"/>
    <n v="3"/>
    <n v="0"/>
    <n v="9"/>
  </r>
  <r>
    <x v="7"/>
    <x v="5"/>
    <n v="10"/>
    <n v="2"/>
    <n v="0"/>
    <n v="8"/>
  </r>
  <r>
    <x v="8"/>
    <x v="5"/>
    <n v="11"/>
    <n v="2"/>
    <n v="0"/>
    <n v="9"/>
  </r>
  <r>
    <x v="9"/>
    <x v="5"/>
    <n v="9"/>
    <n v="0"/>
    <n v="0"/>
    <n v="9"/>
  </r>
  <r>
    <x v="10"/>
    <x v="5"/>
    <n v="12"/>
    <n v="3"/>
    <n v="5"/>
    <n v="14"/>
  </r>
  <r>
    <x v="11"/>
    <x v="5"/>
    <n v="8"/>
    <n v="2"/>
    <n v="0"/>
    <n v="6"/>
  </r>
  <r>
    <x v="12"/>
    <x v="5"/>
    <n v="14"/>
    <n v="1"/>
    <n v="0"/>
    <n v="13"/>
  </r>
  <r>
    <x v="13"/>
    <x v="5"/>
    <n v="11"/>
    <n v="0"/>
    <n v="0"/>
    <n v="11"/>
  </r>
  <r>
    <x v="14"/>
    <x v="5"/>
    <n v="6"/>
    <n v="2"/>
    <n v="0"/>
    <n v="4"/>
  </r>
  <r>
    <x v="15"/>
    <x v="5"/>
    <n v="18"/>
    <n v="1"/>
    <n v="0"/>
    <n v="17"/>
  </r>
  <r>
    <x v="16"/>
    <x v="5"/>
    <n v="11"/>
    <n v="0"/>
    <n v="0"/>
    <n v="11"/>
  </r>
  <r>
    <x v="17"/>
    <x v="5"/>
    <n v="9"/>
    <n v="2"/>
    <n v="0"/>
    <n v="7"/>
  </r>
  <r>
    <x v="18"/>
    <x v="5"/>
    <n v="15"/>
    <n v="0"/>
    <n v="0"/>
    <n v="15"/>
  </r>
  <r>
    <x v="19"/>
    <x v="5"/>
    <n v="13"/>
    <n v="2"/>
    <n v="5"/>
    <n v="16"/>
  </r>
  <r>
    <x v="20"/>
    <x v="5"/>
    <n v="5"/>
    <n v="0"/>
    <n v="0"/>
    <n v="5"/>
  </r>
  <r>
    <x v="21"/>
    <x v="5"/>
    <n v="10"/>
    <n v="0"/>
    <n v="0"/>
    <n v="10"/>
  </r>
  <r>
    <x v="22"/>
    <x v="5"/>
    <n v="13"/>
    <n v="0"/>
    <n v="0"/>
    <n v="13"/>
  </r>
  <r>
    <x v="23"/>
    <x v="5"/>
    <n v="14"/>
    <n v="3"/>
    <n v="0"/>
    <n v="11"/>
  </r>
  <r>
    <x v="24"/>
    <x v="5"/>
    <n v="16"/>
    <n v="4"/>
    <n v="0"/>
    <n v="12"/>
  </r>
  <r>
    <x v="25"/>
    <x v="5"/>
    <n v="12"/>
    <n v="6"/>
    <n v="5"/>
    <n v="11"/>
  </r>
  <r>
    <x v="26"/>
    <x v="5"/>
    <n v="11"/>
    <n v="1"/>
    <n v="0"/>
    <n v="10"/>
  </r>
  <r>
    <x v="27"/>
    <x v="5"/>
    <n v="10"/>
    <n v="2"/>
    <n v="0"/>
    <n v="8"/>
  </r>
  <r>
    <x v="28"/>
    <x v="5"/>
    <n v="12"/>
    <n v="0"/>
    <n v="0"/>
    <n v="12"/>
  </r>
  <r>
    <x v="29"/>
    <x v="5"/>
    <n v="10"/>
    <n v="0"/>
    <n v="0"/>
    <n v="10"/>
  </r>
  <r>
    <x v="30"/>
    <x v="5"/>
    <n v="13"/>
    <n v="0"/>
    <n v="0"/>
    <n v="13"/>
  </r>
  <r>
    <x v="31"/>
    <x v="5"/>
    <n v="10"/>
    <n v="0"/>
    <n v="0"/>
    <n v="10"/>
  </r>
  <r>
    <x v="32"/>
    <x v="5"/>
    <n v="8"/>
    <n v="2"/>
    <n v="0"/>
    <n v="6"/>
  </r>
  <r>
    <x v="33"/>
    <x v="5"/>
    <n v="13"/>
    <n v="1"/>
    <n v="0"/>
    <n v="12"/>
  </r>
  <r>
    <x v="34"/>
    <x v="5"/>
    <n v="11"/>
    <n v="1"/>
    <n v="0"/>
    <n v="10"/>
  </r>
  <r>
    <x v="35"/>
    <x v="5"/>
    <n v="10"/>
    <n v="0"/>
    <n v="0"/>
    <n v="10"/>
  </r>
  <r>
    <x v="36"/>
    <x v="5"/>
    <n v="13"/>
    <n v="0"/>
    <n v="0"/>
    <n v="13"/>
  </r>
  <r>
    <x v="37"/>
    <x v="5"/>
    <n v="11"/>
    <n v="0"/>
    <n v="0"/>
    <n v="11"/>
  </r>
  <r>
    <x v="38"/>
    <x v="5"/>
    <n v="11"/>
    <n v="0"/>
    <n v="0"/>
    <n v="11"/>
  </r>
  <r>
    <x v="39"/>
    <x v="5"/>
    <n v="4"/>
    <n v="0"/>
    <n v="0"/>
    <n v="4"/>
  </r>
  <r>
    <x v="40"/>
    <x v="5"/>
    <n v="6"/>
    <n v="0"/>
    <n v="0"/>
    <n v="6"/>
  </r>
  <r>
    <x v="41"/>
    <x v="5"/>
    <n v="8"/>
    <n v="0"/>
    <n v="0"/>
    <n v="8"/>
  </r>
  <r>
    <x v="42"/>
    <x v="5"/>
    <n v="7"/>
    <n v="0"/>
    <n v="0"/>
    <n v="7"/>
  </r>
  <r>
    <x v="43"/>
    <x v="5"/>
    <n v="7"/>
    <n v="0"/>
    <n v="0"/>
    <n v="7"/>
  </r>
  <r>
    <x v="44"/>
    <x v="5"/>
    <n v="5"/>
    <n v="0"/>
    <n v="0"/>
    <n v="5"/>
  </r>
  <r>
    <x v="45"/>
    <x v="5"/>
    <n v="5"/>
    <n v="0"/>
    <n v="0"/>
    <n v="5"/>
  </r>
  <r>
    <x v="46"/>
    <x v="5"/>
    <n v="8"/>
    <n v="0"/>
    <n v="0"/>
    <n v="8"/>
  </r>
  <r>
    <x v="47"/>
    <x v="5"/>
    <n v="7"/>
    <n v="0"/>
    <n v="0"/>
    <n v="7"/>
  </r>
  <r>
    <x v="48"/>
    <x v="5"/>
    <n v="7"/>
    <n v="0"/>
    <n v="0"/>
    <n v="7"/>
  </r>
  <r>
    <x v="49"/>
    <x v="5"/>
    <n v="12"/>
    <n v="0"/>
    <n v="0"/>
    <n v="12"/>
  </r>
  <r>
    <x v="50"/>
    <x v="5"/>
    <n v="7"/>
    <n v="0"/>
    <n v="0"/>
    <n v="7"/>
  </r>
  <r>
    <x v="51"/>
    <x v="5"/>
    <n v="8"/>
    <n v="0"/>
    <n v="0"/>
    <n v="8"/>
  </r>
  <r>
    <x v="52"/>
    <x v="5"/>
    <n v="8"/>
    <n v="1"/>
    <n v="0"/>
    <n v="7"/>
  </r>
  <r>
    <x v="53"/>
    <x v="5"/>
    <n v="12"/>
    <n v="0"/>
    <n v="0"/>
    <n v="12"/>
  </r>
  <r>
    <x v="54"/>
    <x v="5"/>
    <n v="9"/>
    <n v="0"/>
    <n v="0"/>
    <n v="9"/>
  </r>
  <r>
    <x v="55"/>
    <x v="5"/>
    <n v="11"/>
    <n v="0"/>
    <n v="0"/>
    <n v="11"/>
  </r>
  <r>
    <x v="56"/>
    <x v="5"/>
    <n v="15"/>
    <n v="1"/>
    <n v="0"/>
    <n v="14"/>
  </r>
  <r>
    <x v="57"/>
    <x v="5"/>
    <n v="13"/>
    <n v="0"/>
    <n v="0"/>
    <n v="13"/>
  </r>
  <r>
    <x v="58"/>
    <x v="5"/>
    <n v="23"/>
    <n v="0"/>
    <n v="0"/>
    <n v="23"/>
  </r>
  <r>
    <x v="59"/>
    <x v="5"/>
    <n v="5"/>
    <n v="0"/>
    <n v="0"/>
    <n v="5"/>
  </r>
  <r>
    <x v="60"/>
    <x v="5"/>
    <n v="5"/>
    <n v="0"/>
    <n v="0"/>
    <n v="5"/>
  </r>
  <r>
    <x v="61"/>
    <x v="5"/>
    <n v="3"/>
    <n v="0"/>
    <n v="0"/>
    <n v="3"/>
  </r>
  <r>
    <x v="62"/>
    <x v="5"/>
    <n v="4"/>
    <n v="0"/>
    <n v="0"/>
    <n v="4"/>
  </r>
  <r>
    <x v="63"/>
    <x v="5"/>
    <n v="10"/>
    <n v="0"/>
    <n v="0"/>
    <n v="10"/>
  </r>
  <r>
    <x v="64"/>
    <x v="5"/>
    <n v="9"/>
    <n v="0"/>
    <n v="0"/>
    <n v="9"/>
  </r>
  <r>
    <x v="65"/>
    <x v="5"/>
    <n v="8"/>
    <n v="0"/>
    <n v="0"/>
    <n v="8"/>
  </r>
  <r>
    <x v="66"/>
    <x v="5"/>
    <n v="9"/>
    <n v="0"/>
    <n v="0"/>
    <n v="9"/>
  </r>
  <r>
    <x v="67"/>
    <x v="5"/>
    <n v="9"/>
    <n v="0"/>
    <n v="0"/>
    <n v="9"/>
  </r>
  <r>
    <x v="68"/>
    <x v="5"/>
    <n v="7"/>
    <n v="0"/>
    <n v="0"/>
    <n v="7"/>
  </r>
  <r>
    <x v="69"/>
    <x v="5"/>
    <n v="5"/>
    <n v="0"/>
    <n v="0"/>
    <n v="5"/>
  </r>
  <r>
    <x v="0"/>
    <x v="6"/>
    <n v="8"/>
    <n v="0"/>
    <n v="0"/>
    <n v="8"/>
  </r>
  <r>
    <x v="1"/>
    <x v="6"/>
    <n v="12"/>
    <n v="7"/>
    <n v="0"/>
    <n v="5"/>
  </r>
  <r>
    <x v="2"/>
    <x v="6"/>
    <n v="10"/>
    <n v="0"/>
    <n v="0"/>
    <n v="10"/>
  </r>
  <r>
    <x v="3"/>
    <x v="6"/>
    <n v="8"/>
    <n v="0"/>
    <n v="0"/>
    <n v="8"/>
  </r>
  <r>
    <x v="4"/>
    <x v="6"/>
    <n v="13"/>
    <n v="5"/>
    <n v="5"/>
    <n v="13"/>
  </r>
  <r>
    <x v="5"/>
    <x v="6"/>
    <n v="9"/>
    <n v="7"/>
    <n v="5"/>
    <n v="7"/>
  </r>
  <r>
    <x v="6"/>
    <x v="6"/>
    <n v="9"/>
    <n v="1"/>
    <n v="0"/>
    <n v="8"/>
  </r>
  <r>
    <x v="7"/>
    <x v="6"/>
    <n v="8"/>
    <n v="5"/>
    <n v="10"/>
    <n v="13"/>
  </r>
  <r>
    <x v="8"/>
    <x v="6"/>
    <n v="9"/>
    <n v="3"/>
    <n v="5"/>
    <n v="11"/>
  </r>
  <r>
    <x v="9"/>
    <x v="6"/>
    <n v="9"/>
    <n v="0"/>
    <n v="0"/>
    <n v="9"/>
  </r>
  <r>
    <x v="10"/>
    <x v="6"/>
    <n v="14"/>
    <n v="0"/>
    <n v="0"/>
    <n v="14"/>
  </r>
  <r>
    <x v="11"/>
    <x v="6"/>
    <n v="6"/>
    <n v="2"/>
    <n v="5"/>
    <n v="9"/>
  </r>
  <r>
    <x v="12"/>
    <x v="6"/>
    <n v="13"/>
    <n v="2"/>
    <n v="0"/>
    <n v="11"/>
  </r>
  <r>
    <x v="13"/>
    <x v="6"/>
    <n v="11"/>
    <n v="0"/>
    <n v="0"/>
    <n v="11"/>
  </r>
  <r>
    <x v="14"/>
    <x v="6"/>
    <n v="4"/>
    <n v="8"/>
    <n v="10"/>
    <n v="6"/>
  </r>
  <r>
    <x v="15"/>
    <x v="6"/>
    <n v="17"/>
    <n v="0"/>
    <n v="0"/>
    <n v="17"/>
  </r>
  <r>
    <x v="16"/>
    <x v="6"/>
    <n v="11"/>
    <n v="1"/>
    <n v="0"/>
    <n v="10"/>
  </r>
  <r>
    <x v="17"/>
    <x v="6"/>
    <n v="7"/>
    <n v="2"/>
    <n v="0"/>
    <n v="5"/>
  </r>
  <r>
    <x v="18"/>
    <x v="6"/>
    <n v="15"/>
    <n v="0"/>
    <n v="0"/>
    <n v="15"/>
  </r>
  <r>
    <x v="19"/>
    <x v="6"/>
    <n v="16"/>
    <n v="4"/>
    <n v="0"/>
    <n v="12"/>
  </r>
  <r>
    <x v="20"/>
    <x v="6"/>
    <n v="5"/>
    <n v="6"/>
    <n v="10"/>
    <n v="9"/>
  </r>
  <r>
    <x v="21"/>
    <x v="6"/>
    <n v="10"/>
    <n v="0"/>
    <n v="0"/>
    <n v="10"/>
  </r>
  <r>
    <x v="22"/>
    <x v="6"/>
    <n v="13"/>
    <n v="0"/>
    <n v="0"/>
    <n v="13"/>
  </r>
  <r>
    <x v="23"/>
    <x v="6"/>
    <n v="11"/>
    <n v="0"/>
    <n v="0"/>
    <n v="11"/>
  </r>
  <r>
    <x v="24"/>
    <x v="6"/>
    <n v="12"/>
    <n v="2"/>
    <n v="0"/>
    <n v="10"/>
  </r>
  <r>
    <x v="25"/>
    <x v="6"/>
    <n v="11"/>
    <n v="1"/>
    <n v="0"/>
    <n v="10"/>
  </r>
  <r>
    <x v="26"/>
    <x v="6"/>
    <n v="10"/>
    <n v="0"/>
    <n v="0"/>
    <n v="10"/>
  </r>
  <r>
    <x v="27"/>
    <x v="6"/>
    <n v="8"/>
    <n v="0"/>
    <n v="0"/>
    <n v="8"/>
  </r>
  <r>
    <x v="28"/>
    <x v="6"/>
    <n v="12"/>
    <n v="3"/>
    <n v="0"/>
    <n v="9"/>
  </r>
  <r>
    <x v="29"/>
    <x v="6"/>
    <n v="10"/>
    <n v="2"/>
    <n v="0"/>
    <n v="8"/>
  </r>
  <r>
    <x v="30"/>
    <x v="6"/>
    <n v="13"/>
    <n v="0"/>
    <n v="0"/>
    <n v="13"/>
  </r>
  <r>
    <x v="31"/>
    <x v="6"/>
    <n v="10"/>
    <n v="0"/>
    <n v="0"/>
    <n v="10"/>
  </r>
  <r>
    <x v="32"/>
    <x v="6"/>
    <n v="6"/>
    <n v="0"/>
    <n v="0"/>
    <n v="6"/>
  </r>
  <r>
    <x v="33"/>
    <x v="6"/>
    <n v="12"/>
    <n v="0"/>
    <n v="0"/>
    <n v="12"/>
  </r>
  <r>
    <x v="34"/>
    <x v="6"/>
    <n v="10"/>
    <n v="0"/>
    <n v="0"/>
    <n v="10"/>
  </r>
  <r>
    <x v="35"/>
    <x v="6"/>
    <n v="10"/>
    <n v="1"/>
    <n v="0"/>
    <n v="9"/>
  </r>
  <r>
    <x v="36"/>
    <x v="6"/>
    <n v="13"/>
    <n v="1"/>
    <n v="0"/>
    <n v="12"/>
  </r>
  <r>
    <x v="37"/>
    <x v="6"/>
    <n v="11"/>
    <n v="2"/>
    <n v="5"/>
    <n v="14"/>
  </r>
  <r>
    <x v="38"/>
    <x v="6"/>
    <n v="11"/>
    <n v="0"/>
    <n v="0"/>
    <n v="11"/>
  </r>
  <r>
    <x v="39"/>
    <x v="6"/>
    <n v="4"/>
    <n v="2"/>
    <n v="5"/>
    <n v="7"/>
  </r>
  <r>
    <x v="40"/>
    <x v="6"/>
    <n v="6"/>
    <n v="0"/>
    <n v="0"/>
    <n v="6"/>
  </r>
  <r>
    <x v="41"/>
    <x v="6"/>
    <n v="8"/>
    <n v="0"/>
    <n v="0"/>
    <n v="8"/>
  </r>
  <r>
    <x v="42"/>
    <x v="6"/>
    <n v="7"/>
    <n v="0"/>
    <n v="0"/>
    <n v="7"/>
  </r>
  <r>
    <x v="43"/>
    <x v="6"/>
    <n v="7"/>
    <n v="2"/>
    <n v="0"/>
    <n v="5"/>
  </r>
  <r>
    <x v="44"/>
    <x v="6"/>
    <n v="5"/>
    <n v="0"/>
    <n v="0"/>
    <n v="5"/>
  </r>
  <r>
    <x v="45"/>
    <x v="6"/>
    <n v="5"/>
    <n v="0"/>
    <n v="0"/>
    <n v="5"/>
  </r>
  <r>
    <x v="46"/>
    <x v="6"/>
    <n v="8"/>
    <n v="0"/>
    <n v="0"/>
    <n v="8"/>
  </r>
  <r>
    <x v="47"/>
    <x v="6"/>
    <n v="7"/>
    <n v="0"/>
    <n v="0"/>
    <n v="7"/>
  </r>
  <r>
    <x v="48"/>
    <x v="6"/>
    <n v="7"/>
    <n v="1"/>
    <n v="0"/>
    <n v="6"/>
  </r>
  <r>
    <x v="49"/>
    <x v="6"/>
    <n v="12"/>
    <n v="0"/>
    <n v="0"/>
    <n v="12"/>
  </r>
  <r>
    <x v="50"/>
    <x v="6"/>
    <n v="7"/>
    <n v="1"/>
    <n v="0"/>
    <n v="6"/>
  </r>
  <r>
    <x v="51"/>
    <x v="6"/>
    <n v="8"/>
    <n v="1"/>
    <n v="0"/>
    <n v="7"/>
  </r>
  <r>
    <x v="52"/>
    <x v="6"/>
    <n v="7"/>
    <n v="0"/>
    <n v="0"/>
    <n v="7"/>
  </r>
  <r>
    <x v="53"/>
    <x v="6"/>
    <n v="12"/>
    <n v="0"/>
    <n v="0"/>
    <n v="12"/>
  </r>
  <r>
    <x v="54"/>
    <x v="6"/>
    <n v="9"/>
    <n v="0"/>
    <n v="0"/>
    <n v="9"/>
  </r>
  <r>
    <x v="55"/>
    <x v="6"/>
    <n v="11"/>
    <n v="0"/>
    <n v="0"/>
    <n v="11"/>
  </r>
  <r>
    <x v="56"/>
    <x v="6"/>
    <n v="14"/>
    <n v="0"/>
    <n v="0"/>
    <n v="14"/>
  </r>
  <r>
    <x v="57"/>
    <x v="6"/>
    <n v="13"/>
    <n v="0"/>
    <n v="0"/>
    <n v="13"/>
  </r>
  <r>
    <x v="58"/>
    <x v="6"/>
    <n v="23"/>
    <n v="0"/>
    <n v="0"/>
    <n v="23"/>
  </r>
  <r>
    <x v="59"/>
    <x v="6"/>
    <n v="5"/>
    <n v="1"/>
    <n v="5"/>
    <n v="9"/>
  </r>
  <r>
    <x v="60"/>
    <x v="6"/>
    <n v="5"/>
    <n v="3"/>
    <n v="5"/>
    <n v="7"/>
  </r>
  <r>
    <x v="61"/>
    <x v="6"/>
    <n v="3"/>
    <n v="0"/>
    <n v="5"/>
    <n v="8"/>
  </r>
  <r>
    <x v="62"/>
    <x v="6"/>
    <n v="4"/>
    <n v="0"/>
    <n v="0"/>
    <n v="4"/>
  </r>
  <r>
    <x v="63"/>
    <x v="6"/>
    <n v="10"/>
    <n v="2"/>
    <n v="0"/>
    <n v="8"/>
  </r>
  <r>
    <x v="64"/>
    <x v="6"/>
    <n v="9"/>
    <n v="0"/>
    <n v="0"/>
    <n v="9"/>
  </r>
  <r>
    <x v="65"/>
    <x v="6"/>
    <n v="8"/>
    <n v="2"/>
    <n v="0"/>
    <n v="6"/>
  </r>
  <r>
    <x v="66"/>
    <x v="6"/>
    <n v="9"/>
    <n v="0"/>
    <n v="0"/>
    <n v="9"/>
  </r>
  <r>
    <x v="67"/>
    <x v="6"/>
    <n v="9"/>
    <n v="0"/>
    <n v="0"/>
    <n v="9"/>
  </r>
  <r>
    <x v="68"/>
    <x v="6"/>
    <n v="7"/>
    <n v="0"/>
    <n v="0"/>
    <n v="7"/>
  </r>
  <r>
    <x v="69"/>
    <x v="6"/>
    <n v="5"/>
    <n v="1"/>
    <n v="0"/>
    <n v="4"/>
  </r>
  <r>
    <x v="0"/>
    <x v="7"/>
    <n v="8"/>
    <n v="0"/>
    <n v="0"/>
    <n v="8"/>
  </r>
  <r>
    <x v="1"/>
    <x v="7"/>
    <n v="5"/>
    <n v="1"/>
    <n v="5"/>
    <n v="9"/>
  </r>
  <r>
    <x v="2"/>
    <x v="7"/>
    <n v="10"/>
    <n v="0"/>
    <n v="0"/>
    <n v="10"/>
  </r>
  <r>
    <x v="3"/>
    <x v="7"/>
    <n v="8"/>
    <n v="0"/>
    <n v="0"/>
    <n v="8"/>
  </r>
  <r>
    <x v="4"/>
    <x v="7"/>
    <n v="13"/>
    <n v="0"/>
    <n v="0"/>
    <n v="13"/>
  </r>
  <r>
    <x v="5"/>
    <x v="7"/>
    <n v="7"/>
    <n v="8"/>
    <n v="10"/>
    <n v="9"/>
  </r>
  <r>
    <x v="6"/>
    <x v="7"/>
    <n v="8"/>
    <n v="0"/>
    <n v="0"/>
    <n v="8"/>
  </r>
  <r>
    <x v="7"/>
    <x v="7"/>
    <n v="13"/>
    <n v="0"/>
    <n v="0"/>
    <n v="13"/>
  </r>
  <r>
    <x v="8"/>
    <x v="7"/>
    <n v="11"/>
    <n v="6"/>
    <n v="5"/>
    <n v="10"/>
  </r>
  <r>
    <x v="9"/>
    <x v="7"/>
    <n v="9"/>
    <n v="0"/>
    <n v="0"/>
    <n v="9"/>
  </r>
  <r>
    <x v="10"/>
    <x v="7"/>
    <n v="14"/>
    <n v="3"/>
    <n v="5"/>
    <n v="16"/>
  </r>
  <r>
    <x v="11"/>
    <x v="7"/>
    <n v="9"/>
    <n v="1"/>
    <n v="0"/>
    <n v="8"/>
  </r>
  <r>
    <x v="12"/>
    <x v="7"/>
    <n v="11"/>
    <n v="0"/>
    <n v="0"/>
    <n v="11"/>
  </r>
  <r>
    <x v="13"/>
    <x v="7"/>
    <n v="11"/>
    <n v="5"/>
    <n v="5"/>
    <n v="11"/>
  </r>
  <r>
    <x v="14"/>
    <x v="7"/>
    <n v="6"/>
    <n v="0"/>
    <n v="0"/>
    <n v="6"/>
  </r>
  <r>
    <x v="15"/>
    <x v="7"/>
    <n v="17"/>
    <n v="4"/>
    <n v="0"/>
    <n v="13"/>
  </r>
  <r>
    <x v="16"/>
    <x v="7"/>
    <n v="10"/>
    <n v="2"/>
    <n v="0"/>
    <n v="8"/>
  </r>
  <r>
    <x v="17"/>
    <x v="7"/>
    <n v="5"/>
    <n v="2"/>
    <n v="5"/>
    <n v="8"/>
  </r>
  <r>
    <x v="18"/>
    <x v="7"/>
    <n v="15"/>
    <n v="0"/>
    <n v="0"/>
    <n v="15"/>
  </r>
  <r>
    <x v="19"/>
    <x v="7"/>
    <n v="12"/>
    <n v="0"/>
    <n v="0"/>
    <n v="12"/>
  </r>
  <r>
    <x v="20"/>
    <x v="7"/>
    <n v="9"/>
    <n v="0"/>
    <n v="0"/>
    <n v="9"/>
  </r>
  <r>
    <x v="21"/>
    <x v="7"/>
    <n v="10"/>
    <n v="1"/>
    <n v="0"/>
    <n v="9"/>
  </r>
  <r>
    <x v="22"/>
    <x v="7"/>
    <n v="13"/>
    <n v="2"/>
    <n v="0"/>
    <n v="11"/>
  </r>
  <r>
    <x v="23"/>
    <x v="7"/>
    <n v="11"/>
    <n v="1"/>
    <n v="0"/>
    <n v="10"/>
  </r>
  <r>
    <x v="24"/>
    <x v="7"/>
    <n v="10"/>
    <n v="0"/>
    <n v="0"/>
    <n v="10"/>
  </r>
  <r>
    <x v="25"/>
    <x v="7"/>
    <n v="10"/>
    <n v="0"/>
    <n v="0"/>
    <n v="10"/>
  </r>
  <r>
    <x v="26"/>
    <x v="7"/>
    <n v="10"/>
    <n v="0"/>
    <n v="0"/>
    <n v="10"/>
  </r>
  <r>
    <x v="27"/>
    <x v="7"/>
    <n v="8"/>
    <n v="0"/>
    <n v="0"/>
    <n v="8"/>
  </r>
  <r>
    <x v="28"/>
    <x v="7"/>
    <n v="9"/>
    <n v="0"/>
    <n v="0"/>
    <n v="9"/>
  </r>
  <r>
    <x v="29"/>
    <x v="7"/>
    <n v="8"/>
    <n v="0"/>
    <n v="0"/>
    <n v="8"/>
  </r>
  <r>
    <x v="30"/>
    <x v="7"/>
    <n v="13"/>
    <n v="1"/>
    <n v="0"/>
    <n v="12"/>
  </r>
  <r>
    <x v="31"/>
    <x v="7"/>
    <n v="10"/>
    <n v="0"/>
    <n v="0"/>
    <n v="10"/>
  </r>
  <r>
    <x v="32"/>
    <x v="7"/>
    <n v="6"/>
    <n v="1"/>
    <n v="5"/>
    <n v="10"/>
  </r>
  <r>
    <x v="33"/>
    <x v="7"/>
    <n v="12"/>
    <n v="0"/>
    <n v="0"/>
    <n v="12"/>
  </r>
  <r>
    <x v="34"/>
    <x v="7"/>
    <n v="10"/>
    <n v="0"/>
    <n v="0"/>
    <n v="10"/>
  </r>
  <r>
    <x v="35"/>
    <x v="7"/>
    <n v="9"/>
    <n v="0"/>
    <n v="0"/>
    <n v="9"/>
  </r>
  <r>
    <x v="36"/>
    <x v="7"/>
    <n v="12"/>
    <n v="0"/>
    <n v="0"/>
    <n v="12"/>
  </r>
  <r>
    <x v="37"/>
    <x v="7"/>
    <n v="14"/>
    <n v="0"/>
    <n v="0"/>
    <n v="14"/>
  </r>
  <r>
    <x v="38"/>
    <x v="7"/>
    <n v="11"/>
    <n v="0"/>
    <n v="0"/>
    <n v="11"/>
  </r>
  <r>
    <x v="39"/>
    <x v="7"/>
    <n v="7"/>
    <n v="1"/>
    <n v="0"/>
    <n v="6"/>
  </r>
  <r>
    <x v="40"/>
    <x v="7"/>
    <n v="6"/>
    <n v="0"/>
    <n v="0"/>
    <n v="6"/>
  </r>
  <r>
    <x v="41"/>
    <x v="7"/>
    <n v="8"/>
    <n v="0"/>
    <n v="0"/>
    <n v="8"/>
  </r>
  <r>
    <x v="42"/>
    <x v="7"/>
    <n v="7"/>
    <n v="0"/>
    <n v="0"/>
    <n v="7"/>
  </r>
  <r>
    <x v="43"/>
    <x v="7"/>
    <n v="5"/>
    <n v="0"/>
    <n v="0"/>
    <n v="5"/>
  </r>
  <r>
    <x v="44"/>
    <x v="7"/>
    <n v="5"/>
    <n v="3"/>
    <n v="5"/>
    <n v="7"/>
  </r>
  <r>
    <x v="45"/>
    <x v="7"/>
    <n v="5"/>
    <n v="0"/>
    <n v="0"/>
    <n v="5"/>
  </r>
  <r>
    <x v="46"/>
    <x v="7"/>
    <n v="8"/>
    <n v="0"/>
    <n v="0"/>
    <n v="8"/>
  </r>
  <r>
    <x v="47"/>
    <x v="7"/>
    <n v="7"/>
    <n v="0"/>
    <n v="0"/>
    <n v="7"/>
  </r>
  <r>
    <x v="48"/>
    <x v="7"/>
    <n v="6"/>
    <n v="0"/>
    <n v="0"/>
    <n v="6"/>
  </r>
  <r>
    <x v="49"/>
    <x v="7"/>
    <n v="12"/>
    <n v="0"/>
    <n v="0"/>
    <n v="12"/>
  </r>
  <r>
    <x v="50"/>
    <x v="7"/>
    <n v="6"/>
    <n v="0"/>
    <n v="0"/>
    <n v="6"/>
  </r>
  <r>
    <x v="51"/>
    <x v="7"/>
    <n v="7"/>
    <n v="0"/>
    <n v="0"/>
    <n v="7"/>
  </r>
  <r>
    <x v="52"/>
    <x v="7"/>
    <n v="7"/>
    <n v="0"/>
    <n v="0"/>
    <n v="7"/>
  </r>
  <r>
    <x v="53"/>
    <x v="7"/>
    <n v="12"/>
    <n v="0"/>
    <n v="0"/>
    <n v="12"/>
  </r>
  <r>
    <x v="54"/>
    <x v="7"/>
    <n v="9"/>
    <n v="2"/>
    <n v="5"/>
    <n v="12"/>
  </r>
  <r>
    <x v="55"/>
    <x v="7"/>
    <n v="11"/>
    <n v="0"/>
    <n v="0"/>
    <n v="11"/>
  </r>
  <r>
    <x v="56"/>
    <x v="7"/>
    <n v="14"/>
    <n v="0"/>
    <n v="0"/>
    <n v="14"/>
  </r>
  <r>
    <x v="57"/>
    <x v="7"/>
    <n v="13"/>
    <n v="0"/>
    <n v="0"/>
    <n v="13"/>
  </r>
  <r>
    <x v="58"/>
    <x v="7"/>
    <n v="23"/>
    <n v="0"/>
    <n v="0"/>
    <n v="23"/>
  </r>
  <r>
    <x v="59"/>
    <x v="7"/>
    <n v="9"/>
    <n v="1"/>
    <n v="0"/>
    <n v="8"/>
  </r>
  <r>
    <x v="60"/>
    <x v="7"/>
    <n v="7"/>
    <n v="0"/>
    <n v="0"/>
    <n v="7"/>
  </r>
  <r>
    <x v="61"/>
    <x v="7"/>
    <n v="8"/>
    <n v="0"/>
    <n v="0"/>
    <n v="8"/>
  </r>
  <r>
    <x v="62"/>
    <x v="7"/>
    <n v="4"/>
    <n v="0"/>
    <n v="0"/>
    <n v="4"/>
  </r>
  <r>
    <x v="63"/>
    <x v="7"/>
    <n v="8"/>
    <n v="0"/>
    <n v="0"/>
    <n v="8"/>
  </r>
  <r>
    <x v="64"/>
    <x v="7"/>
    <n v="9"/>
    <n v="1"/>
    <n v="0"/>
    <n v="8"/>
  </r>
  <r>
    <x v="65"/>
    <x v="7"/>
    <n v="6"/>
    <n v="0"/>
    <n v="0"/>
    <n v="6"/>
  </r>
  <r>
    <x v="66"/>
    <x v="7"/>
    <n v="9"/>
    <n v="0"/>
    <n v="0"/>
    <n v="9"/>
  </r>
  <r>
    <x v="67"/>
    <x v="7"/>
    <n v="9"/>
    <n v="0"/>
    <n v="0"/>
    <n v="9"/>
  </r>
  <r>
    <x v="68"/>
    <x v="7"/>
    <n v="7"/>
    <n v="0"/>
    <n v="0"/>
    <n v="7"/>
  </r>
  <r>
    <x v="69"/>
    <x v="7"/>
    <n v="4"/>
    <n v="0"/>
    <n v="0"/>
    <n v="4"/>
  </r>
  <r>
    <x v="0"/>
    <x v="8"/>
    <n v="8"/>
    <n v="0"/>
    <n v="0"/>
    <n v="8"/>
  </r>
  <r>
    <x v="1"/>
    <x v="8"/>
    <n v="9"/>
    <n v="21"/>
    <n v="30"/>
    <n v="18"/>
  </r>
  <r>
    <x v="2"/>
    <x v="8"/>
    <n v="10"/>
    <n v="0"/>
    <n v="0"/>
    <n v="10"/>
  </r>
  <r>
    <x v="3"/>
    <x v="8"/>
    <n v="8"/>
    <n v="0"/>
    <n v="0"/>
    <n v="8"/>
  </r>
  <r>
    <x v="4"/>
    <x v="8"/>
    <n v="13"/>
    <n v="1"/>
    <n v="0"/>
    <n v="12"/>
  </r>
  <r>
    <x v="5"/>
    <x v="8"/>
    <n v="9"/>
    <n v="1"/>
    <n v="0"/>
    <n v="8"/>
  </r>
  <r>
    <x v="6"/>
    <x v="8"/>
    <n v="8"/>
    <n v="1"/>
    <n v="0"/>
    <n v="7"/>
  </r>
  <r>
    <x v="7"/>
    <x v="8"/>
    <n v="13"/>
    <n v="5"/>
    <n v="10"/>
    <n v="18"/>
  </r>
  <r>
    <x v="8"/>
    <x v="8"/>
    <n v="10"/>
    <n v="2"/>
    <n v="5"/>
    <n v="13"/>
  </r>
  <r>
    <x v="9"/>
    <x v="8"/>
    <n v="9"/>
    <n v="0"/>
    <n v="0"/>
    <n v="9"/>
  </r>
  <r>
    <x v="10"/>
    <x v="8"/>
    <n v="16"/>
    <n v="0"/>
    <n v="0"/>
    <n v="16"/>
  </r>
  <r>
    <x v="11"/>
    <x v="8"/>
    <n v="8"/>
    <n v="0"/>
    <n v="0"/>
    <n v="8"/>
  </r>
  <r>
    <x v="12"/>
    <x v="8"/>
    <n v="11"/>
    <n v="0"/>
    <n v="0"/>
    <n v="11"/>
  </r>
  <r>
    <x v="13"/>
    <x v="8"/>
    <n v="11"/>
    <n v="1"/>
    <n v="0"/>
    <n v="10"/>
  </r>
  <r>
    <x v="14"/>
    <x v="8"/>
    <n v="6"/>
    <n v="1"/>
    <n v="0"/>
    <n v="5"/>
  </r>
  <r>
    <x v="15"/>
    <x v="8"/>
    <n v="13"/>
    <n v="2"/>
    <n v="0"/>
    <n v="11"/>
  </r>
  <r>
    <x v="16"/>
    <x v="8"/>
    <n v="8"/>
    <n v="0"/>
    <n v="0"/>
    <n v="8"/>
  </r>
  <r>
    <x v="17"/>
    <x v="8"/>
    <n v="8"/>
    <n v="0"/>
    <n v="0"/>
    <n v="8"/>
  </r>
  <r>
    <x v="18"/>
    <x v="8"/>
    <n v="15"/>
    <n v="0"/>
    <n v="0"/>
    <n v="15"/>
  </r>
  <r>
    <x v="19"/>
    <x v="8"/>
    <n v="12"/>
    <n v="0"/>
    <n v="0"/>
    <n v="12"/>
  </r>
  <r>
    <x v="20"/>
    <x v="8"/>
    <n v="9"/>
    <n v="0"/>
    <n v="0"/>
    <n v="9"/>
  </r>
  <r>
    <x v="21"/>
    <x v="8"/>
    <n v="9"/>
    <n v="0"/>
    <n v="0"/>
    <n v="9"/>
  </r>
  <r>
    <x v="22"/>
    <x v="8"/>
    <n v="11"/>
    <n v="0"/>
    <n v="0"/>
    <n v="11"/>
  </r>
  <r>
    <x v="23"/>
    <x v="8"/>
    <n v="10"/>
    <n v="1"/>
    <n v="0"/>
    <n v="9"/>
  </r>
  <r>
    <x v="24"/>
    <x v="8"/>
    <n v="10"/>
    <n v="0"/>
    <n v="0"/>
    <n v="10"/>
  </r>
  <r>
    <x v="25"/>
    <x v="8"/>
    <n v="10"/>
    <n v="0"/>
    <n v="0"/>
    <n v="10"/>
  </r>
  <r>
    <x v="26"/>
    <x v="8"/>
    <n v="10"/>
    <n v="0"/>
    <n v="0"/>
    <n v="10"/>
  </r>
  <r>
    <x v="27"/>
    <x v="8"/>
    <n v="8"/>
    <n v="0"/>
    <n v="0"/>
    <n v="8"/>
  </r>
  <r>
    <x v="28"/>
    <x v="8"/>
    <n v="9"/>
    <n v="0"/>
    <n v="0"/>
    <n v="9"/>
  </r>
  <r>
    <x v="29"/>
    <x v="8"/>
    <n v="8"/>
    <n v="4"/>
    <n v="5"/>
    <n v="9"/>
  </r>
  <r>
    <x v="30"/>
    <x v="8"/>
    <n v="12"/>
    <n v="0"/>
    <n v="0"/>
    <n v="12"/>
  </r>
  <r>
    <x v="31"/>
    <x v="8"/>
    <n v="10"/>
    <n v="1"/>
    <n v="0"/>
    <n v="9"/>
  </r>
  <r>
    <x v="32"/>
    <x v="8"/>
    <n v="10"/>
    <n v="1"/>
    <n v="0"/>
    <n v="9"/>
  </r>
  <r>
    <x v="33"/>
    <x v="8"/>
    <n v="12"/>
    <n v="0"/>
    <n v="0"/>
    <n v="12"/>
  </r>
  <r>
    <x v="34"/>
    <x v="8"/>
    <n v="10"/>
    <n v="0"/>
    <n v="0"/>
    <n v="10"/>
  </r>
  <r>
    <x v="35"/>
    <x v="8"/>
    <n v="9"/>
    <n v="0"/>
    <n v="0"/>
    <n v="9"/>
  </r>
  <r>
    <x v="36"/>
    <x v="8"/>
    <n v="12"/>
    <n v="3"/>
    <n v="0"/>
    <n v="9"/>
  </r>
  <r>
    <x v="37"/>
    <x v="8"/>
    <n v="14"/>
    <n v="0"/>
    <n v="0"/>
    <n v="14"/>
  </r>
  <r>
    <x v="38"/>
    <x v="8"/>
    <n v="11"/>
    <n v="0"/>
    <n v="0"/>
    <n v="11"/>
  </r>
  <r>
    <x v="39"/>
    <x v="8"/>
    <n v="6"/>
    <n v="1"/>
    <n v="0"/>
    <n v="5"/>
  </r>
  <r>
    <x v="40"/>
    <x v="8"/>
    <n v="6"/>
    <n v="0"/>
    <n v="0"/>
    <n v="6"/>
  </r>
  <r>
    <x v="41"/>
    <x v="8"/>
    <n v="8"/>
    <n v="0"/>
    <n v="0"/>
    <n v="8"/>
  </r>
  <r>
    <x v="42"/>
    <x v="8"/>
    <n v="7"/>
    <n v="2"/>
    <n v="0"/>
    <n v="5"/>
  </r>
  <r>
    <x v="43"/>
    <x v="8"/>
    <n v="5"/>
    <n v="0"/>
    <n v="0"/>
    <n v="5"/>
  </r>
  <r>
    <x v="44"/>
    <x v="8"/>
    <n v="7"/>
    <n v="0"/>
    <n v="0"/>
    <n v="7"/>
  </r>
  <r>
    <x v="45"/>
    <x v="8"/>
    <n v="5"/>
    <n v="0"/>
    <n v="0"/>
    <n v="5"/>
  </r>
  <r>
    <x v="46"/>
    <x v="8"/>
    <n v="8"/>
    <n v="0"/>
    <n v="0"/>
    <n v="8"/>
  </r>
  <r>
    <x v="47"/>
    <x v="8"/>
    <n v="7"/>
    <n v="0"/>
    <n v="0"/>
    <n v="7"/>
  </r>
  <r>
    <x v="48"/>
    <x v="8"/>
    <n v="6"/>
    <n v="0"/>
    <n v="0"/>
    <n v="6"/>
  </r>
  <r>
    <x v="49"/>
    <x v="8"/>
    <n v="12"/>
    <n v="0"/>
    <n v="0"/>
    <n v="12"/>
  </r>
  <r>
    <x v="50"/>
    <x v="8"/>
    <n v="6"/>
    <n v="0"/>
    <n v="0"/>
    <n v="6"/>
  </r>
  <r>
    <x v="51"/>
    <x v="8"/>
    <n v="7"/>
    <n v="2"/>
    <n v="5"/>
    <n v="10"/>
  </r>
  <r>
    <x v="52"/>
    <x v="8"/>
    <n v="7"/>
    <n v="0"/>
    <n v="0"/>
    <n v="7"/>
  </r>
  <r>
    <x v="53"/>
    <x v="8"/>
    <n v="12"/>
    <n v="0"/>
    <n v="0"/>
    <n v="12"/>
  </r>
  <r>
    <x v="54"/>
    <x v="8"/>
    <n v="12"/>
    <n v="0"/>
    <n v="0"/>
    <n v="12"/>
  </r>
  <r>
    <x v="55"/>
    <x v="8"/>
    <n v="11"/>
    <n v="0"/>
    <n v="0"/>
    <n v="11"/>
  </r>
  <r>
    <x v="56"/>
    <x v="8"/>
    <n v="14"/>
    <n v="0"/>
    <n v="0"/>
    <n v="14"/>
  </r>
  <r>
    <x v="57"/>
    <x v="8"/>
    <n v="13"/>
    <n v="0"/>
    <n v="0"/>
    <n v="13"/>
  </r>
  <r>
    <x v="58"/>
    <x v="8"/>
    <n v="23"/>
    <n v="1"/>
    <n v="0"/>
    <n v="22"/>
  </r>
  <r>
    <x v="59"/>
    <x v="8"/>
    <n v="8"/>
    <n v="0"/>
    <n v="0"/>
    <n v="8"/>
  </r>
  <r>
    <x v="60"/>
    <x v="8"/>
    <n v="7"/>
    <n v="0"/>
    <n v="0"/>
    <n v="7"/>
  </r>
  <r>
    <x v="61"/>
    <x v="8"/>
    <n v="8"/>
    <n v="0"/>
    <n v="0"/>
    <n v="8"/>
  </r>
  <r>
    <x v="62"/>
    <x v="8"/>
    <n v="4"/>
    <n v="0"/>
    <n v="0"/>
    <n v="4"/>
  </r>
  <r>
    <x v="63"/>
    <x v="8"/>
    <n v="8"/>
    <n v="0"/>
    <n v="0"/>
    <n v="8"/>
  </r>
  <r>
    <x v="64"/>
    <x v="8"/>
    <n v="8"/>
    <n v="5"/>
    <n v="10"/>
    <n v="13"/>
  </r>
  <r>
    <x v="65"/>
    <x v="8"/>
    <n v="6"/>
    <n v="0"/>
    <n v="0"/>
    <n v="6"/>
  </r>
  <r>
    <x v="66"/>
    <x v="8"/>
    <n v="9"/>
    <n v="0"/>
    <n v="0"/>
    <n v="9"/>
  </r>
  <r>
    <x v="67"/>
    <x v="8"/>
    <n v="9"/>
    <n v="0"/>
    <n v="0"/>
    <n v="9"/>
  </r>
  <r>
    <x v="68"/>
    <x v="8"/>
    <n v="7"/>
    <n v="0"/>
    <n v="0"/>
    <n v="7"/>
  </r>
  <r>
    <x v="69"/>
    <x v="8"/>
    <n v="4"/>
    <n v="0"/>
    <n v="0"/>
    <n v="4"/>
  </r>
  <r>
    <x v="0"/>
    <x v="9"/>
    <n v="8"/>
    <n v="0"/>
    <n v="0"/>
    <n v="8"/>
  </r>
  <r>
    <x v="1"/>
    <x v="9"/>
    <n v="18"/>
    <n v="66"/>
    <n v="50"/>
    <n v="2"/>
  </r>
  <r>
    <x v="2"/>
    <x v="9"/>
    <n v="10"/>
    <n v="30"/>
    <n v="30"/>
    <n v="10"/>
  </r>
  <r>
    <x v="3"/>
    <x v="9"/>
    <n v="8"/>
    <n v="0"/>
    <n v="0"/>
    <n v="8"/>
  </r>
  <r>
    <x v="4"/>
    <x v="9"/>
    <n v="12"/>
    <n v="1"/>
    <n v="0"/>
    <n v="11"/>
  </r>
  <r>
    <x v="5"/>
    <x v="9"/>
    <n v="8"/>
    <n v="1"/>
    <n v="0"/>
    <n v="7"/>
  </r>
  <r>
    <x v="6"/>
    <x v="9"/>
    <n v="7"/>
    <n v="2"/>
    <n v="5"/>
    <n v="10"/>
  </r>
  <r>
    <x v="7"/>
    <x v="9"/>
    <n v="18"/>
    <n v="5"/>
    <n v="0"/>
    <n v="13"/>
  </r>
  <r>
    <x v="8"/>
    <x v="9"/>
    <n v="13"/>
    <n v="0"/>
    <n v="0"/>
    <n v="13"/>
  </r>
  <r>
    <x v="9"/>
    <x v="9"/>
    <n v="9"/>
    <n v="1"/>
    <n v="0"/>
    <n v="8"/>
  </r>
  <r>
    <x v="10"/>
    <x v="9"/>
    <n v="16"/>
    <n v="2"/>
    <n v="0"/>
    <n v="14"/>
  </r>
  <r>
    <x v="11"/>
    <x v="9"/>
    <n v="8"/>
    <n v="4"/>
    <n v="5"/>
    <n v="9"/>
  </r>
  <r>
    <x v="12"/>
    <x v="9"/>
    <n v="11"/>
    <n v="0"/>
    <n v="0"/>
    <n v="11"/>
  </r>
  <r>
    <x v="13"/>
    <x v="9"/>
    <n v="10"/>
    <n v="1"/>
    <n v="0"/>
    <n v="9"/>
  </r>
  <r>
    <x v="14"/>
    <x v="9"/>
    <n v="5"/>
    <n v="3"/>
    <n v="10"/>
    <n v="12"/>
  </r>
  <r>
    <x v="15"/>
    <x v="9"/>
    <n v="11"/>
    <n v="0"/>
    <n v="0"/>
    <n v="11"/>
  </r>
  <r>
    <x v="16"/>
    <x v="9"/>
    <n v="8"/>
    <n v="0"/>
    <n v="0"/>
    <n v="8"/>
  </r>
  <r>
    <x v="17"/>
    <x v="9"/>
    <n v="8"/>
    <n v="0"/>
    <n v="0"/>
    <n v="8"/>
  </r>
  <r>
    <x v="18"/>
    <x v="9"/>
    <n v="15"/>
    <n v="0"/>
    <n v="0"/>
    <n v="15"/>
  </r>
  <r>
    <x v="19"/>
    <x v="9"/>
    <n v="12"/>
    <n v="0"/>
    <n v="0"/>
    <n v="12"/>
  </r>
  <r>
    <x v="20"/>
    <x v="9"/>
    <n v="9"/>
    <n v="6"/>
    <n v="5"/>
    <n v="8"/>
  </r>
  <r>
    <x v="21"/>
    <x v="9"/>
    <n v="9"/>
    <n v="6"/>
    <n v="10"/>
    <n v="13"/>
  </r>
  <r>
    <x v="22"/>
    <x v="9"/>
    <n v="11"/>
    <n v="1"/>
    <n v="0"/>
    <n v="10"/>
  </r>
  <r>
    <x v="23"/>
    <x v="9"/>
    <n v="9"/>
    <n v="0"/>
    <n v="0"/>
    <n v="9"/>
  </r>
  <r>
    <x v="24"/>
    <x v="9"/>
    <n v="10"/>
    <n v="1"/>
    <n v="0"/>
    <n v="9"/>
  </r>
  <r>
    <x v="25"/>
    <x v="9"/>
    <n v="10"/>
    <n v="0"/>
    <n v="0"/>
    <n v="10"/>
  </r>
  <r>
    <x v="26"/>
    <x v="9"/>
    <n v="10"/>
    <n v="0"/>
    <n v="0"/>
    <n v="10"/>
  </r>
  <r>
    <x v="27"/>
    <x v="9"/>
    <n v="8"/>
    <n v="3"/>
    <n v="5"/>
    <n v="10"/>
  </r>
  <r>
    <x v="28"/>
    <x v="9"/>
    <n v="9"/>
    <n v="2"/>
    <n v="0"/>
    <n v="7"/>
  </r>
  <r>
    <x v="29"/>
    <x v="9"/>
    <n v="9"/>
    <n v="0"/>
    <n v="0"/>
    <n v="9"/>
  </r>
  <r>
    <x v="30"/>
    <x v="9"/>
    <n v="12"/>
    <n v="0"/>
    <n v="0"/>
    <n v="12"/>
  </r>
  <r>
    <x v="31"/>
    <x v="9"/>
    <n v="9"/>
    <n v="1"/>
    <n v="0"/>
    <n v="8"/>
  </r>
  <r>
    <x v="32"/>
    <x v="9"/>
    <n v="9"/>
    <n v="1"/>
    <n v="0"/>
    <n v="8"/>
  </r>
  <r>
    <x v="33"/>
    <x v="9"/>
    <n v="12"/>
    <n v="0"/>
    <n v="0"/>
    <n v="12"/>
  </r>
  <r>
    <x v="34"/>
    <x v="9"/>
    <n v="10"/>
    <n v="2"/>
    <n v="0"/>
    <n v="8"/>
  </r>
  <r>
    <x v="35"/>
    <x v="9"/>
    <n v="9"/>
    <n v="0"/>
    <n v="0"/>
    <n v="9"/>
  </r>
  <r>
    <x v="36"/>
    <x v="9"/>
    <n v="9"/>
    <n v="0"/>
    <n v="0"/>
    <n v="9"/>
  </r>
  <r>
    <x v="37"/>
    <x v="9"/>
    <n v="14"/>
    <n v="0"/>
    <n v="0"/>
    <n v="14"/>
  </r>
  <r>
    <x v="38"/>
    <x v="9"/>
    <n v="11"/>
    <n v="2"/>
    <n v="0"/>
    <n v="9"/>
  </r>
  <r>
    <x v="39"/>
    <x v="9"/>
    <n v="5"/>
    <n v="0"/>
    <n v="0"/>
    <n v="5"/>
  </r>
  <r>
    <x v="40"/>
    <x v="9"/>
    <n v="6"/>
    <n v="3"/>
    <n v="5"/>
    <n v="8"/>
  </r>
  <r>
    <x v="41"/>
    <x v="9"/>
    <n v="8"/>
    <n v="2"/>
    <n v="5"/>
    <n v="11"/>
  </r>
  <r>
    <x v="42"/>
    <x v="9"/>
    <n v="5"/>
    <n v="1"/>
    <n v="0"/>
    <n v="4"/>
  </r>
  <r>
    <x v="43"/>
    <x v="9"/>
    <n v="5"/>
    <n v="0"/>
    <n v="0"/>
    <n v="5"/>
  </r>
  <r>
    <x v="44"/>
    <x v="9"/>
    <n v="7"/>
    <n v="1"/>
    <n v="0"/>
    <n v="6"/>
  </r>
  <r>
    <x v="45"/>
    <x v="9"/>
    <n v="5"/>
    <n v="0"/>
    <n v="0"/>
    <n v="5"/>
  </r>
  <r>
    <x v="46"/>
    <x v="9"/>
    <n v="8"/>
    <n v="0"/>
    <n v="0"/>
    <n v="8"/>
  </r>
  <r>
    <x v="47"/>
    <x v="9"/>
    <n v="7"/>
    <n v="1"/>
    <n v="0"/>
    <n v="6"/>
  </r>
  <r>
    <x v="48"/>
    <x v="9"/>
    <n v="6"/>
    <n v="0"/>
    <n v="0"/>
    <n v="6"/>
  </r>
  <r>
    <x v="49"/>
    <x v="9"/>
    <n v="12"/>
    <n v="1"/>
    <n v="0"/>
    <n v="11"/>
  </r>
  <r>
    <x v="50"/>
    <x v="9"/>
    <n v="6"/>
    <n v="0"/>
    <n v="0"/>
    <n v="6"/>
  </r>
  <r>
    <x v="51"/>
    <x v="9"/>
    <n v="10"/>
    <n v="0"/>
    <n v="0"/>
    <n v="10"/>
  </r>
  <r>
    <x v="52"/>
    <x v="9"/>
    <n v="7"/>
    <n v="0"/>
    <n v="0"/>
    <n v="7"/>
  </r>
  <r>
    <x v="53"/>
    <x v="9"/>
    <n v="12"/>
    <n v="0"/>
    <n v="0"/>
    <n v="12"/>
  </r>
  <r>
    <x v="54"/>
    <x v="9"/>
    <n v="12"/>
    <n v="0"/>
    <n v="0"/>
    <n v="12"/>
  </r>
  <r>
    <x v="55"/>
    <x v="9"/>
    <n v="11"/>
    <n v="1"/>
    <n v="0"/>
    <n v="10"/>
  </r>
  <r>
    <x v="56"/>
    <x v="9"/>
    <n v="14"/>
    <n v="0"/>
    <n v="0"/>
    <n v="14"/>
  </r>
  <r>
    <x v="57"/>
    <x v="9"/>
    <n v="13"/>
    <n v="1"/>
    <n v="0"/>
    <n v="12"/>
  </r>
  <r>
    <x v="58"/>
    <x v="9"/>
    <n v="22"/>
    <n v="0"/>
    <n v="0"/>
    <n v="22"/>
  </r>
  <r>
    <x v="59"/>
    <x v="9"/>
    <n v="8"/>
    <n v="1"/>
    <n v="0"/>
    <n v="7"/>
  </r>
  <r>
    <x v="60"/>
    <x v="9"/>
    <n v="7"/>
    <n v="0"/>
    <n v="0"/>
    <n v="7"/>
  </r>
  <r>
    <x v="61"/>
    <x v="9"/>
    <n v="8"/>
    <n v="1"/>
    <n v="0"/>
    <n v="7"/>
  </r>
  <r>
    <x v="62"/>
    <x v="9"/>
    <n v="4"/>
    <n v="2"/>
    <n v="0"/>
    <n v="2"/>
  </r>
  <r>
    <x v="63"/>
    <x v="9"/>
    <n v="8"/>
    <n v="0"/>
    <n v="0"/>
    <n v="8"/>
  </r>
  <r>
    <x v="64"/>
    <x v="9"/>
    <n v="13"/>
    <n v="2"/>
    <n v="0"/>
    <n v="11"/>
  </r>
  <r>
    <x v="65"/>
    <x v="9"/>
    <n v="6"/>
    <n v="1"/>
    <n v="0"/>
    <n v="5"/>
  </r>
  <r>
    <x v="66"/>
    <x v="9"/>
    <n v="9"/>
    <n v="0"/>
    <n v="0"/>
    <n v="9"/>
  </r>
  <r>
    <x v="67"/>
    <x v="9"/>
    <n v="9"/>
    <n v="0"/>
    <n v="0"/>
    <n v="9"/>
  </r>
  <r>
    <x v="68"/>
    <x v="9"/>
    <n v="7"/>
    <n v="0"/>
    <n v="0"/>
    <n v="7"/>
  </r>
  <r>
    <x v="69"/>
    <x v="9"/>
    <n v="4"/>
    <n v="0"/>
    <n v="0"/>
    <n v="4"/>
  </r>
  <r>
    <x v="0"/>
    <x v="10"/>
    <n v="8"/>
    <n v="0"/>
    <n v="0"/>
    <n v="8"/>
  </r>
  <r>
    <x v="1"/>
    <x v="10"/>
    <n v="2"/>
    <n v="0"/>
    <n v="0"/>
    <n v="2"/>
  </r>
  <r>
    <x v="2"/>
    <x v="10"/>
    <n v="10"/>
    <n v="0"/>
    <n v="0"/>
    <n v="10"/>
  </r>
  <r>
    <x v="3"/>
    <x v="10"/>
    <n v="8"/>
    <n v="0"/>
    <n v="0"/>
    <n v="8"/>
  </r>
  <r>
    <x v="4"/>
    <x v="10"/>
    <n v="11"/>
    <n v="0"/>
    <n v="0"/>
    <n v="11"/>
  </r>
  <r>
    <x v="5"/>
    <x v="10"/>
    <n v="7"/>
    <n v="0"/>
    <n v="0"/>
    <n v="7"/>
  </r>
  <r>
    <x v="6"/>
    <x v="10"/>
    <n v="10"/>
    <n v="11"/>
    <n v="5"/>
    <n v="4"/>
  </r>
  <r>
    <x v="7"/>
    <x v="10"/>
    <n v="13"/>
    <n v="0"/>
    <n v="0"/>
    <n v="13"/>
  </r>
  <r>
    <x v="8"/>
    <x v="10"/>
    <n v="13"/>
    <n v="0"/>
    <n v="0"/>
    <n v="13"/>
  </r>
  <r>
    <x v="9"/>
    <x v="10"/>
    <n v="8"/>
    <n v="0"/>
    <n v="0"/>
    <n v="8"/>
  </r>
  <r>
    <x v="10"/>
    <x v="10"/>
    <n v="14"/>
    <n v="0"/>
    <n v="0"/>
    <n v="14"/>
  </r>
  <r>
    <x v="11"/>
    <x v="10"/>
    <n v="9"/>
    <n v="1"/>
    <n v="0"/>
    <n v="8"/>
  </r>
  <r>
    <x v="12"/>
    <x v="10"/>
    <n v="11"/>
    <n v="0"/>
    <n v="0"/>
    <n v="11"/>
  </r>
  <r>
    <x v="13"/>
    <x v="10"/>
    <n v="9"/>
    <n v="0"/>
    <n v="0"/>
    <n v="9"/>
  </r>
  <r>
    <x v="14"/>
    <x v="10"/>
    <n v="12"/>
    <n v="0"/>
    <n v="0"/>
    <n v="12"/>
  </r>
  <r>
    <x v="15"/>
    <x v="10"/>
    <n v="11"/>
    <n v="0"/>
    <n v="0"/>
    <n v="11"/>
  </r>
  <r>
    <x v="16"/>
    <x v="10"/>
    <n v="8"/>
    <n v="0"/>
    <n v="0"/>
    <n v="8"/>
  </r>
  <r>
    <x v="17"/>
    <x v="10"/>
    <n v="8"/>
    <n v="0"/>
    <n v="0"/>
    <n v="8"/>
  </r>
  <r>
    <x v="18"/>
    <x v="10"/>
    <n v="15"/>
    <n v="0"/>
    <n v="0"/>
    <n v="15"/>
  </r>
  <r>
    <x v="19"/>
    <x v="10"/>
    <n v="12"/>
    <n v="0"/>
    <n v="0"/>
    <n v="12"/>
  </r>
  <r>
    <x v="20"/>
    <x v="10"/>
    <n v="8"/>
    <n v="0"/>
    <n v="0"/>
    <n v="8"/>
  </r>
  <r>
    <x v="21"/>
    <x v="10"/>
    <n v="13"/>
    <n v="0"/>
    <n v="0"/>
    <n v="13"/>
  </r>
  <r>
    <x v="22"/>
    <x v="10"/>
    <n v="10"/>
    <n v="0"/>
    <n v="0"/>
    <n v="10"/>
  </r>
  <r>
    <x v="23"/>
    <x v="10"/>
    <n v="9"/>
    <n v="0"/>
    <n v="0"/>
    <n v="9"/>
  </r>
  <r>
    <x v="24"/>
    <x v="10"/>
    <n v="9"/>
    <n v="0"/>
    <n v="0"/>
    <n v="9"/>
  </r>
  <r>
    <x v="25"/>
    <x v="10"/>
    <n v="10"/>
    <n v="0"/>
    <n v="0"/>
    <n v="10"/>
  </r>
  <r>
    <x v="26"/>
    <x v="10"/>
    <n v="10"/>
    <n v="0"/>
    <n v="0"/>
    <n v="10"/>
  </r>
  <r>
    <x v="27"/>
    <x v="10"/>
    <n v="10"/>
    <n v="0"/>
    <n v="0"/>
    <n v="10"/>
  </r>
  <r>
    <x v="28"/>
    <x v="10"/>
    <n v="7"/>
    <n v="0"/>
    <n v="0"/>
    <n v="7"/>
  </r>
  <r>
    <x v="29"/>
    <x v="10"/>
    <n v="9"/>
    <n v="0"/>
    <n v="0"/>
    <n v="9"/>
  </r>
  <r>
    <x v="30"/>
    <x v="10"/>
    <n v="12"/>
    <n v="0"/>
    <n v="0"/>
    <n v="12"/>
  </r>
  <r>
    <x v="31"/>
    <x v="10"/>
    <n v="8"/>
    <n v="0"/>
    <n v="0"/>
    <n v="8"/>
  </r>
  <r>
    <x v="32"/>
    <x v="10"/>
    <n v="8"/>
    <n v="0"/>
    <n v="0"/>
    <n v="8"/>
  </r>
  <r>
    <x v="33"/>
    <x v="10"/>
    <n v="12"/>
    <n v="0"/>
    <n v="0"/>
    <n v="12"/>
  </r>
  <r>
    <x v="34"/>
    <x v="10"/>
    <n v="8"/>
    <n v="0"/>
    <n v="0"/>
    <n v="8"/>
  </r>
  <r>
    <x v="35"/>
    <x v="10"/>
    <n v="9"/>
    <n v="0"/>
    <n v="0"/>
    <n v="9"/>
  </r>
  <r>
    <x v="36"/>
    <x v="10"/>
    <n v="9"/>
    <n v="0"/>
    <n v="0"/>
    <n v="9"/>
  </r>
  <r>
    <x v="37"/>
    <x v="10"/>
    <n v="14"/>
    <n v="0"/>
    <n v="0"/>
    <n v="14"/>
  </r>
  <r>
    <x v="38"/>
    <x v="10"/>
    <n v="9"/>
    <n v="0"/>
    <n v="0"/>
    <n v="9"/>
  </r>
  <r>
    <x v="39"/>
    <x v="10"/>
    <n v="5"/>
    <n v="0"/>
    <n v="0"/>
    <n v="5"/>
  </r>
  <r>
    <x v="40"/>
    <x v="10"/>
    <n v="8"/>
    <n v="0"/>
    <n v="0"/>
    <n v="8"/>
  </r>
  <r>
    <x v="41"/>
    <x v="10"/>
    <n v="11"/>
    <n v="1"/>
    <n v="0"/>
    <n v="10"/>
  </r>
  <r>
    <x v="42"/>
    <x v="10"/>
    <n v="4"/>
    <n v="0"/>
    <n v="0"/>
    <n v="4"/>
  </r>
  <r>
    <x v="43"/>
    <x v="10"/>
    <n v="5"/>
    <n v="0"/>
    <n v="0"/>
    <n v="5"/>
  </r>
  <r>
    <x v="44"/>
    <x v="10"/>
    <n v="6"/>
    <n v="0"/>
    <n v="0"/>
    <n v="6"/>
  </r>
  <r>
    <x v="45"/>
    <x v="10"/>
    <n v="5"/>
    <n v="2"/>
    <n v="5"/>
    <n v="8"/>
  </r>
  <r>
    <x v="46"/>
    <x v="10"/>
    <n v="8"/>
    <n v="0"/>
    <n v="0"/>
    <n v="8"/>
  </r>
  <r>
    <x v="47"/>
    <x v="10"/>
    <n v="6"/>
    <n v="0"/>
    <n v="0"/>
    <n v="6"/>
  </r>
  <r>
    <x v="48"/>
    <x v="10"/>
    <n v="6"/>
    <n v="2"/>
    <n v="5"/>
    <n v="9"/>
  </r>
  <r>
    <x v="49"/>
    <x v="10"/>
    <n v="11"/>
    <n v="0"/>
    <n v="0"/>
    <n v="11"/>
  </r>
  <r>
    <x v="50"/>
    <x v="10"/>
    <n v="6"/>
    <n v="0"/>
    <n v="0"/>
    <n v="6"/>
  </r>
  <r>
    <x v="51"/>
    <x v="10"/>
    <n v="10"/>
    <n v="0"/>
    <n v="0"/>
    <n v="10"/>
  </r>
  <r>
    <x v="52"/>
    <x v="10"/>
    <n v="7"/>
    <n v="0"/>
    <n v="0"/>
    <n v="7"/>
  </r>
  <r>
    <x v="53"/>
    <x v="10"/>
    <n v="12"/>
    <n v="0"/>
    <n v="0"/>
    <n v="12"/>
  </r>
  <r>
    <x v="54"/>
    <x v="10"/>
    <n v="12"/>
    <n v="0"/>
    <n v="0"/>
    <n v="12"/>
  </r>
  <r>
    <x v="55"/>
    <x v="10"/>
    <n v="10"/>
    <n v="0"/>
    <n v="0"/>
    <n v="10"/>
  </r>
  <r>
    <x v="56"/>
    <x v="10"/>
    <n v="14"/>
    <n v="0"/>
    <n v="0"/>
    <n v="14"/>
  </r>
  <r>
    <x v="57"/>
    <x v="10"/>
    <n v="12"/>
    <n v="0"/>
    <n v="0"/>
    <n v="12"/>
  </r>
  <r>
    <x v="58"/>
    <x v="10"/>
    <n v="22"/>
    <n v="0"/>
    <n v="0"/>
    <n v="22"/>
  </r>
  <r>
    <x v="59"/>
    <x v="10"/>
    <n v="7"/>
    <n v="0"/>
    <n v="0"/>
    <n v="7"/>
  </r>
  <r>
    <x v="60"/>
    <x v="10"/>
    <n v="7"/>
    <n v="0"/>
    <n v="0"/>
    <n v="7"/>
  </r>
  <r>
    <x v="61"/>
    <x v="10"/>
    <n v="7"/>
    <n v="0"/>
    <n v="0"/>
    <n v="7"/>
  </r>
  <r>
    <x v="62"/>
    <x v="10"/>
    <n v="2"/>
    <n v="0"/>
    <n v="0"/>
    <n v="2"/>
  </r>
  <r>
    <x v="63"/>
    <x v="10"/>
    <n v="8"/>
    <n v="0"/>
    <n v="0"/>
    <n v="8"/>
  </r>
  <r>
    <x v="64"/>
    <x v="10"/>
    <n v="11"/>
    <n v="1"/>
    <n v="0"/>
    <n v="10"/>
  </r>
  <r>
    <x v="65"/>
    <x v="10"/>
    <n v="5"/>
    <n v="0"/>
    <n v="0"/>
    <n v="5"/>
  </r>
  <r>
    <x v="66"/>
    <x v="10"/>
    <n v="9"/>
    <n v="0"/>
    <n v="0"/>
    <n v="9"/>
  </r>
  <r>
    <x v="67"/>
    <x v="10"/>
    <n v="9"/>
    <n v="0"/>
    <n v="0"/>
    <n v="9"/>
  </r>
  <r>
    <x v="68"/>
    <x v="10"/>
    <n v="7"/>
    <n v="0"/>
    <n v="0"/>
    <n v="7"/>
  </r>
  <r>
    <x v="69"/>
    <x v="10"/>
    <n v="4"/>
    <n v="0"/>
    <n v="0"/>
    <n v="4"/>
  </r>
  <r>
    <x v="0"/>
    <x v="11"/>
    <n v="8"/>
    <n v="60"/>
    <n v="60"/>
    <n v="8"/>
  </r>
  <r>
    <x v="1"/>
    <x v="11"/>
    <n v="2"/>
    <n v="0"/>
    <n v="0"/>
    <n v="2"/>
  </r>
  <r>
    <x v="2"/>
    <x v="11"/>
    <n v="10"/>
    <n v="0"/>
    <n v="0"/>
    <n v="10"/>
  </r>
  <r>
    <x v="3"/>
    <x v="11"/>
    <n v="8"/>
    <n v="0"/>
    <n v="0"/>
    <n v="8"/>
  </r>
  <r>
    <x v="4"/>
    <x v="11"/>
    <n v="11"/>
    <n v="5"/>
    <n v="0"/>
    <n v="6"/>
  </r>
  <r>
    <x v="5"/>
    <x v="11"/>
    <n v="7"/>
    <n v="9"/>
    <n v="10"/>
    <n v="8"/>
  </r>
  <r>
    <x v="6"/>
    <x v="11"/>
    <n v="4"/>
    <n v="5"/>
    <n v="10"/>
    <n v="9"/>
  </r>
  <r>
    <x v="7"/>
    <x v="11"/>
    <n v="13"/>
    <n v="0"/>
    <n v="0"/>
    <n v="13"/>
  </r>
  <r>
    <x v="8"/>
    <x v="11"/>
    <n v="13"/>
    <n v="0"/>
    <n v="0"/>
    <n v="13"/>
  </r>
  <r>
    <x v="9"/>
    <x v="11"/>
    <n v="8"/>
    <n v="3"/>
    <n v="5"/>
    <n v="10"/>
  </r>
  <r>
    <x v="10"/>
    <x v="11"/>
    <n v="14"/>
    <n v="0"/>
    <n v="0"/>
    <n v="14"/>
  </r>
  <r>
    <x v="11"/>
    <x v="11"/>
    <n v="8"/>
    <n v="1"/>
    <n v="0"/>
    <n v="7"/>
  </r>
  <r>
    <x v="12"/>
    <x v="11"/>
    <n v="11"/>
    <n v="2"/>
    <n v="0"/>
    <n v="9"/>
  </r>
  <r>
    <x v="13"/>
    <x v="11"/>
    <n v="9"/>
    <n v="0"/>
    <n v="0"/>
    <n v="9"/>
  </r>
  <r>
    <x v="14"/>
    <x v="11"/>
    <n v="12"/>
    <n v="1"/>
    <n v="0"/>
    <n v="11"/>
  </r>
  <r>
    <x v="15"/>
    <x v="11"/>
    <n v="11"/>
    <n v="1"/>
    <n v="0"/>
    <n v="10"/>
  </r>
  <r>
    <x v="16"/>
    <x v="11"/>
    <n v="8"/>
    <n v="3"/>
    <n v="5"/>
    <n v="10"/>
  </r>
  <r>
    <x v="17"/>
    <x v="11"/>
    <n v="8"/>
    <n v="3"/>
    <n v="5"/>
    <n v="10"/>
  </r>
  <r>
    <x v="18"/>
    <x v="11"/>
    <n v="15"/>
    <n v="3"/>
    <n v="0"/>
    <n v="12"/>
  </r>
  <r>
    <x v="19"/>
    <x v="11"/>
    <n v="12"/>
    <n v="0"/>
    <n v="0"/>
    <n v="12"/>
  </r>
  <r>
    <x v="20"/>
    <x v="11"/>
    <n v="8"/>
    <n v="0"/>
    <n v="0"/>
    <n v="8"/>
  </r>
  <r>
    <x v="21"/>
    <x v="11"/>
    <n v="13"/>
    <n v="0"/>
    <n v="0"/>
    <n v="13"/>
  </r>
  <r>
    <x v="22"/>
    <x v="11"/>
    <n v="10"/>
    <n v="2"/>
    <n v="0"/>
    <n v="8"/>
  </r>
  <r>
    <x v="23"/>
    <x v="11"/>
    <n v="9"/>
    <n v="0"/>
    <n v="0"/>
    <n v="9"/>
  </r>
  <r>
    <x v="24"/>
    <x v="11"/>
    <n v="9"/>
    <n v="0"/>
    <n v="0"/>
    <n v="9"/>
  </r>
  <r>
    <x v="25"/>
    <x v="11"/>
    <n v="10"/>
    <n v="0"/>
    <n v="0"/>
    <n v="10"/>
  </r>
  <r>
    <x v="26"/>
    <x v="11"/>
    <n v="10"/>
    <n v="0"/>
    <n v="0"/>
    <n v="10"/>
  </r>
  <r>
    <x v="27"/>
    <x v="11"/>
    <n v="10"/>
    <n v="0"/>
    <n v="0"/>
    <n v="10"/>
  </r>
  <r>
    <x v="28"/>
    <x v="11"/>
    <n v="7"/>
    <n v="0"/>
    <n v="0"/>
    <n v="7"/>
  </r>
  <r>
    <x v="29"/>
    <x v="11"/>
    <n v="9"/>
    <n v="2"/>
    <n v="0"/>
    <n v="7"/>
  </r>
  <r>
    <x v="30"/>
    <x v="11"/>
    <n v="12"/>
    <n v="4"/>
    <n v="0"/>
    <n v="8"/>
  </r>
  <r>
    <x v="31"/>
    <x v="11"/>
    <n v="8"/>
    <n v="0"/>
    <n v="0"/>
    <n v="8"/>
  </r>
  <r>
    <x v="32"/>
    <x v="11"/>
    <n v="8"/>
    <n v="0"/>
    <n v="0"/>
    <n v="8"/>
  </r>
  <r>
    <x v="33"/>
    <x v="11"/>
    <n v="12"/>
    <n v="0"/>
    <n v="0"/>
    <n v="12"/>
  </r>
  <r>
    <x v="34"/>
    <x v="11"/>
    <n v="8"/>
    <n v="0"/>
    <n v="0"/>
    <n v="8"/>
  </r>
  <r>
    <x v="35"/>
    <x v="11"/>
    <n v="9"/>
    <n v="0"/>
    <n v="0"/>
    <n v="9"/>
  </r>
  <r>
    <x v="36"/>
    <x v="11"/>
    <n v="9"/>
    <n v="0"/>
    <n v="0"/>
    <n v="9"/>
  </r>
  <r>
    <x v="37"/>
    <x v="11"/>
    <n v="14"/>
    <n v="0"/>
    <n v="0"/>
    <n v="14"/>
  </r>
  <r>
    <x v="38"/>
    <x v="11"/>
    <n v="9"/>
    <n v="0"/>
    <n v="0"/>
    <n v="9"/>
  </r>
  <r>
    <x v="39"/>
    <x v="11"/>
    <n v="5"/>
    <n v="0"/>
    <n v="0"/>
    <n v="5"/>
  </r>
  <r>
    <x v="40"/>
    <x v="11"/>
    <n v="8"/>
    <n v="0"/>
    <n v="0"/>
    <n v="8"/>
  </r>
  <r>
    <x v="41"/>
    <x v="11"/>
    <n v="10"/>
    <n v="0"/>
    <n v="0"/>
    <n v="10"/>
  </r>
  <r>
    <x v="42"/>
    <x v="11"/>
    <n v="4"/>
    <n v="0"/>
    <n v="0"/>
    <n v="4"/>
  </r>
  <r>
    <x v="43"/>
    <x v="11"/>
    <n v="5"/>
    <n v="0"/>
    <n v="0"/>
    <n v="5"/>
  </r>
  <r>
    <x v="44"/>
    <x v="11"/>
    <n v="6"/>
    <n v="0"/>
    <n v="0"/>
    <n v="6"/>
  </r>
  <r>
    <x v="45"/>
    <x v="11"/>
    <n v="8"/>
    <n v="2"/>
    <n v="0"/>
    <n v="6"/>
  </r>
  <r>
    <x v="46"/>
    <x v="11"/>
    <n v="8"/>
    <n v="3"/>
    <n v="0"/>
    <n v="5"/>
  </r>
  <r>
    <x v="47"/>
    <x v="11"/>
    <n v="6"/>
    <n v="0"/>
    <n v="0"/>
    <n v="6"/>
  </r>
  <r>
    <x v="48"/>
    <x v="11"/>
    <n v="9"/>
    <n v="0"/>
    <n v="0"/>
    <n v="9"/>
  </r>
  <r>
    <x v="49"/>
    <x v="11"/>
    <n v="11"/>
    <n v="1"/>
    <n v="0"/>
    <n v="10"/>
  </r>
  <r>
    <x v="50"/>
    <x v="11"/>
    <n v="6"/>
    <n v="0"/>
    <n v="0"/>
    <n v="6"/>
  </r>
  <r>
    <x v="51"/>
    <x v="11"/>
    <n v="10"/>
    <n v="0"/>
    <n v="0"/>
    <n v="10"/>
  </r>
  <r>
    <x v="52"/>
    <x v="11"/>
    <n v="7"/>
    <n v="1"/>
    <n v="0"/>
    <n v="6"/>
  </r>
  <r>
    <x v="53"/>
    <x v="11"/>
    <n v="12"/>
    <n v="1"/>
    <n v="0"/>
    <n v="11"/>
  </r>
  <r>
    <x v="54"/>
    <x v="11"/>
    <n v="12"/>
    <n v="0"/>
    <n v="0"/>
    <n v="12"/>
  </r>
  <r>
    <x v="55"/>
    <x v="11"/>
    <n v="10"/>
    <n v="0"/>
    <n v="0"/>
    <n v="10"/>
  </r>
  <r>
    <x v="56"/>
    <x v="11"/>
    <n v="14"/>
    <n v="2"/>
    <n v="0"/>
    <n v="12"/>
  </r>
  <r>
    <x v="57"/>
    <x v="11"/>
    <n v="12"/>
    <n v="0"/>
    <n v="0"/>
    <n v="12"/>
  </r>
  <r>
    <x v="58"/>
    <x v="11"/>
    <n v="22"/>
    <n v="0"/>
    <n v="0"/>
    <n v="22"/>
  </r>
  <r>
    <x v="59"/>
    <x v="11"/>
    <n v="7"/>
    <n v="0"/>
    <n v="0"/>
    <n v="7"/>
  </r>
  <r>
    <x v="60"/>
    <x v="11"/>
    <n v="7"/>
    <n v="0"/>
    <n v="0"/>
    <n v="7"/>
  </r>
  <r>
    <x v="61"/>
    <x v="11"/>
    <n v="7"/>
    <n v="0"/>
    <n v="0"/>
    <n v="7"/>
  </r>
  <r>
    <x v="62"/>
    <x v="11"/>
    <n v="2"/>
    <n v="0"/>
    <n v="0"/>
    <n v="2"/>
  </r>
  <r>
    <x v="63"/>
    <x v="11"/>
    <n v="8"/>
    <n v="0"/>
    <n v="0"/>
    <n v="8"/>
  </r>
  <r>
    <x v="64"/>
    <x v="11"/>
    <n v="10"/>
    <n v="0"/>
    <n v="0"/>
    <n v="10"/>
  </r>
  <r>
    <x v="65"/>
    <x v="11"/>
    <n v="5"/>
    <n v="0"/>
    <n v="0"/>
    <n v="5"/>
  </r>
  <r>
    <x v="66"/>
    <x v="11"/>
    <n v="9"/>
    <n v="0"/>
    <n v="0"/>
    <n v="9"/>
  </r>
  <r>
    <x v="67"/>
    <x v="11"/>
    <n v="9"/>
    <n v="0"/>
    <n v="0"/>
    <n v="9"/>
  </r>
  <r>
    <x v="68"/>
    <x v="11"/>
    <n v="7"/>
    <n v="0"/>
    <n v="0"/>
    <n v="7"/>
  </r>
  <r>
    <x v="69"/>
    <x v="11"/>
    <n v="4"/>
    <n v="0"/>
    <n v="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C9FC2-8760-4AFC-9444-5AFD5DCD398A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42" firstHeaderRow="1" firstDataRow="1" firstDataCol="1"/>
  <pivotFields count="12">
    <pivotField numFmtId="164" showAll="0"/>
    <pivotField showAll="0"/>
    <pivotField axis="axisRow" showAll="0">
      <items count="241">
        <item x="164"/>
        <item x="60"/>
        <item x="56"/>
        <item x="211"/>
        <item x="220"/>
        <item x="231"/>
        <item x="78"/>
        <item x="113"/>
        <item x="112"/>
        <item x="2"/>
        <item x="207"/>
        <item x="221"/>
        <item x="36"/>
        <item x="159"/>
        <item x="14"/>
        <item x="84"/>
        <item x="196"/>
        <item x="176"/>
        <item x="121"/>
        <item x="25"/>
        <item x="124"/>
        <item x="103"/>
        <item x="0"/>
        <item x="140"/>
        <item x="86"/>
        <item x="238"/>
        <item x="1"/>
        <item x="150"/>
        <item x="59"/>
        <item x="123"/>
        <item x="87"/>
        <item x="85"/>
        <item x="74"/>
        <item x="83"/>
        <item x="229"/>
        <item x="153"/>
        <item x="163"/>
        <item x="44"/>
        <item x="21"/>
        <item x="13"/>
        <item x="160"/>
        <item x="33"/>
        <item x="98"/>
        <item x="90"/>
        <item x="8"/>
        <item x="62"/>
        <item x="141"/>
        <item x="65"/>
        <item x="31"/>
        <item x="147"/>
        <item x="148"/>
        <item x="125"/>
        <item x="45"/>
        <item x="132"/>
        <item x="174"/>
        <item x="175"/>
        <item x="157"/>
        <item x="73"/>
        <item x="134"/>
        <item x="22"/>
        <item x="23"/>
        <item x="203"/>
        <item x="89"/>
        <item x="169"/>
        <item x="38"/>
        <item x="43"/>
        <item x="146"/>
        <item x="133"/>
        <item x="135"/>
        <item x="136"/>
        <item x="137"/>
        <item x="138"/>
        <item x="111"/>
        <item x="18"/>
        <item x="126"/>
        <item x="127"/>
        <item x="96"/>
        <item x="68"/>
        <item x="20"/>
        <item x="63"/>
        <item x="19"/>
        <item x="115"/>
        <item x="47"/>
        <item x="236"/>
        <item x="76"/>
        <item x="225"/>
        <item x="151"/>
        <item x="57"/>
        <item x="226"/>
        <item x="210"/>
        <item x="122"/>
        <item x="149"/>
        <item x="204"/>
        <item x="230"/>
        <item x="223"/>
        <item x="139"/>
        <item x="67"/>
        <item x="201"/>
        <item x="227"/>
        <item x="109"/>
        <item x="188"/>
        <item x="189"/>
        <item x="190"/>
        <item x="34"/>
        <item x="158"/>
        <item x="142"/>
        <item x="52"/>
        <item x="154"/>
        <item x="92"/>
        <item x="93"/>
        <item x="94"/>
        <item x="95"/>
        <item x="114"/>
        <item x="152"/>
        <item x="228"/>
        <item x="219"/>
        <item x="171"/>
        <item x="172"/>
        <item x="173"/>
        <item x="233"/>
        <item x="234"/>
        <item x="235"/>
        <item x="191"/>
        <item x="192"/>
        <item x="193"/>
        <item x="194"/>
        <item x="195"/>
        <item x="155"/>
        <item x="156"/>
        <item x="116"/>
        <item x="117"/>
        <item x="118"/>
        <item x="119"/>
        <item x="120"/>
        <item x="110"/>
        <item x="77"/>
        <item x="4"/>
        <item x="5"/>
        <item x="6"/>
        <item x="7"/>
        <item x="128"/>
        <item x="129"/>
        <item x="130"/>
        <item x="131"/>
        <item x="237"/>
        <item x="197"/>
        <item x="198"/>
        <item x="199"/>
        <item x="213"/>
        <item x="37"/>
        <item x="58"/>
        <item x="69"/>
        <item x="55"/>
        <item x="143"/>
        <item x="144"/>
        <item x="145"/>
        <item x="46"/>
        <item x="3"/>
        <item x="9"/>
        <item x="10"/>
        <item x="11"/>
        <item x="12"/>
        <item x="15"/>
        <item x="16"/>
        <item x="17"/>
        <item x="232"/>
        <item x="170"/>
        <item x="61"/>
        <item x="202"/>
        <item x="70"/>
        <item x="71"/>
        <item x="72"/>
        <item x="206"/>
        <item x="162"/>
        <item x="30"/>
        <item x="208"/>
        <item x="35"/>
        <item x="97"/>
        <item x="216"/>
        <item x="217"/>
        <item x="218"/>
        <item x="209"/>
        <item x="205"/>
        <item x="214"/>
        <item x="215"/>
        <item x="177"/>
        <item x="178"/>
        <item x="179"/>
        <item x="180"/>
        <item x="181"/>
        <item x="182"/>
        <item x="183"/>
        <item x="161"/>
        <item x="79"/>
        <item x="80"/>
        <item x="81"/>
        <item x="82"/>
        <item x="200"/>
        <item x="165"/>
        <item x="166"/>
        <item x="167"/>
        <item x="168"/>
        <item x="104"/>
        <item x="105"/>
        <item x="106"/>
        <item x="107"/>
        <item x="108"/>
        <item x="66"/>
        <item x="26"/>
        <item x="27"/>
        <item x="28"/>
        <item x="29"/>
        <item x="184"/>
        <item x="185"/>
        <item x="186"/>
        <item x="187"/>
        <item x="212"/>
        <item x="24"/>
        <item x="39"/>
        <item x="40"/>
        <item x="41"/>
        <item x="54"/>
        <item x="42"/>
        <item x="91"/>
        <item x="48"/>
        <item x="49"/>
        <item x="50"/>
        <item x="51"/>
        <item x="53"/>
        <item x="64"/>
        <item x="99"/>
        <item x="100"/>
        <item x="101"/>
        <item x="102"/>
        <item x="32"/>
        <item x="222"/>
        <item x="75"/>
        <item x="239"/>
        <item x="224"/>
        <item x="8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 of Total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66054-9C1C-4FC6-96B5-8DB4CE3FF735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19:N391" firstHeaderRow="1" firstDataRow="2" firstDataCol="1"/>
  <pivotFields count="10">
    <pivotField showAll="0"/>
    <pivotField showAll="0"/>
    <pivotField axis="axisRow" showAll="0">
      <items count="71">
        <item x="25"/>
        <item x="10"/>
        <item x="67"/>
        <item x="37"/>
        <item x="19"/>
        <item x="23"/>
        <item x="9"/>
        <item x="1"/>
        <item x="35"/>
        <item x="18"/>
        <item x="31"/>
        <item x="8"/>
        <item x="17"/>
        <item x="34"/>
        <item x="7"/>
        <item x="36"/>
        <item x="22"/>
        <item x="21"/>
        <item x="16"/>
        <item x="6"/>
        <item x="11"/>
        <item x="30"/>
        <item x="24"/>
        <item x="29"/>
        <item x="54"/>
        <item x="4"/>
        <item x="0"/>
        <item x="28"/>
        <item x="27"/>
        <item x="15"/>
        <item x="14"/>
        <item x="53"/>
        <item x="40"/>
        <item x="3"/>
        <item x="5"/>
        <item x="49"/>
        <item x="44"/>
        <item x="39"/>
        <item x="46"/>
        <item x="59"/>
        <item x="66"/>
        <item x="64"/>
        <item x="48"/>
        <item x="58"/>
        <item x="62"/>
        <item x="20"/>
        <item x="13"/>
        <item x="52"/>
        <item x="41"/>
        <item x="33"/>
        <item x="38"/>
        <item x="57"/>
        <item x="43"/>
        <item x="26"/>
        <item x="63"/>
        <item x="65"/>
        <item x="12"/>
        <item x="51"/>
        <item x="50"/>
        <item x="61"/>
        <item x="56"/>
        <item x="68"/>
        <item x="32"/>
        <item x="60"/>
        <item x="45"/>
        <item x="47"/>
        <item x="42"/>
        <item x="69"/>
        <item x="2"/>
        <item x="55"/>
        <item t="default"/>
      </items>
    </pivotField>
    <pivotField dataField="1" showAll="0"/>
    <pivotField showAll="0"/>
    <pivotField showAll="0"/>
    <pivotField showAll="0"/>
    <pivotField axis="axisCol" showAll="0">
      <items count="13">
        <item x="6"/>
        <item x="7"/>
        <item x="0"/>
        <item x="8"/>
        <item x="1"/>
        <item x="2"/>
        <item x="9"/>
        <item x="10"/>
        <item x="11"/>
        <item x="3"/>
        <item x="4"/>
        <item x="5"/>
        <item t="default"/>
      </items>
    </pivotField>
    <pivotField showAll="0"/>
    <pivotField showAll="0"/>
  </pivotFields>
  <rowFields count="1">
    <field x="2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36BFA-0FD8-4302-936B-26CBE6EF4DE2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5:B117" firstHeaderRow="1" firstDataRow="1" firstDataCol="1"/>
  <pivotFields count="12">
    <pivotField numFmtId="164"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2">
        <item x="7"/>
        <item x="35"/>
        <item x="8"/>
        <item x="9"/>
        <item x="10"/>
        <item x="11"/>
        <item x="12"/>
        <item x="0"/>
        <item x="36"/>
        <item x="13"/>
        <item x="14"/>
        <item x="37"/>
        <item x="15"/>
        <item x="16"/>
        <item x="38"/>
        <item x="1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39"/>
        <item x="28"/>
        <item x="29"/>
        <item x="3"/>
        <item x="30"/>
        <item x="31"/>
        <item x="40"/>
        <item x="32"/>
        <item x="4"/>
        <item x="33"/>
        <item x="34"/>
        <item x="5"/>
        <item x="6"/>
        <item t="default"/>
      </items>
    </pivotField>
    <pivotField showAll="0"/>
    <pivotField showAll="0"/>
    <pivotField showAll="0"/>
  </pivotFields>
  <rowFields count="1">
    <field x="8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Total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D9DEE-A788-4E03-93B7-042278506AAA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D1:E43" firstHeaderRow="1" firstDataRow="1" firstDataCol="1"/>
  <pivotFields count="12">
    <pivotField numFmtId="164"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2">
        <item x="7"/>
        <item x="35"/>
        <item x="8"/>
        <item x="9"/>
        <item x="10"/>
        <item x="11"/>
        <item x="12"/>
        <item x="0"/>
        <item x="36"/>
        <item x="13"/>
        <item x="14"/>
        <item x="37"/>
        <item x="15"/>
        <item x="16"/>
        <item x="38"/>
        <item x="1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39"/>
        <item x="28"/>
        <item x="29"/>
        <item x="3"/>
        <item x="30"/>
        <item x="31"/>
        <item x="40"/>
        <item x="32"/>
        <item x="4"/>
        <item x="33"/>
        <item x="34"/>
        <item x="5"/>
        <item x="6"/>
        <item t="default"/>
      </items>
    </pivotField>
    <pivotField showAll="0"/>
    <pivotField showAll="0"/>
    <pivotField showAll="0"/>
  </pivotFields>
  <rowFields count="1">
    <field x="8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Total Amount" fld="7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6E155-3567-4525-8F46-B76F30599AB6}" name="PivotTable2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BI1:BJ43" firstHeaderRow="1" firstDataRow="1" firstDataCol="1"/>
  <pivotFields count="12"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2">
        <item x="7"/>
        <item x="35"/>
        <item x="8"/>
        <item x="9"/>
        <item x="10"/>
        <item x="11"/>
        <item x="12"/>
        <item x="0"/>
        <item x="36"/>
        <item x="13"/>
        <item x="14"/>
        <item x="37"/>
        <item x="15"/>
        <item x="16"/>
        <item x="38"/>
        <item x="1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39"/>
        <item x="28"/>
        <item x="29"/>
        <item x="3"/>
        <item x="30"/>
        <item x="31"/>
        <item x="40"/>
        <item x="32"/>
        <item x="4"/>
        <item x="33"/>
        <item x="34"/>
        <item x="5"/>
        <item x="6"/>
        <item t="default"/>
      </items>
    </pivotField>
    <pivotField showAll="0"/>
    <pivotField showAll="0"/>
    <pivotField showAll="0"/>
  </pivotFields>
  <rowFields count="1">
    <field x="8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Quantity" fld="5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4A709-3F58-42E2-B12F-EE18848B13F4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75:F316" firstHeaderRow="1" firstDataRow="1" firstDataCol="1"/>
  <pivotFields count="12">
    <pivotField numFmtId="164" showAll="0"/>
    <pivotField showAll="0"/>
    <pivotField axis="axisRow" showAll="0">
      <items count="241">
        <item x="164"/>
        <item x="60"/>
        <item x="56"/>
        <item x="211"/>
        <item x="220"/>
        <item x="231"/>
        <item x="78"/>
        <item x="113"/>
        <item x="112"/>
        <item x="2"/>
        <item x="207"/>
        <item x="221"/>
        <item x="36"/>
        <item x="159"/>
        <item x="14"/>
        <item x="84"/>
        <item x="196"/>
        <item x="176"/>
        <item x="121"/>
        <item x="25"/>
        <item x="124"/>
        <item x="103"/>
        <item x="0"/>
        <item x="140"/>
        <item x="86"/>
        <item x="238"/>
        <item x="1"/>
        <item x="150"/>
        <item x="59"/>
        <item x="123"/>
        <item x="87"/>
        <item x="85"/>
        <item x="74"/>
        <item x="83"/>
        <item x="229"/>
        <item x="153"/>
        <item x="163"/>
        <item x="44"/>
        <item x="21"/>
        <item x="13"/>
        <item x="160"/>
        <item x="33"/>
        <item x="98"/>
        <item x="90"/>
        <item x="8"/>
        <item x="62"/>
        <item x="141"/>
        <item x="65"/>
        <item x="31"/>
        <item x="147"/>
        <item x="148"/>
        <item x="125"/>
        <item x="45"/>
        <item x="132"/>
        <item x="174"/>
        <item x="175"/>
        <item x="157"/>
        <item x="73"/>
        <item x="134"/>
        <item x="22"/>
        <item x="23"/>
        <item x="203"/>
        <item x="89"/>
        <item x="169"/>
        <item x="38"/>
        <item x="43"/>
        <item x="146"/>
        <item x="133"/>
        <item x="135"/>
        <item x="136"/>
        <item x="137"/>
        <item x="138"/>
        <item x="111"/>
        <item x="18"/>
        <item x="126"/>
        <item x="127"/>
        <item x="96"/>
        <item x="68"/>
        <item x="20"/>
        <item x="63"/>
        <item x="19"/>
        <item x="115"/>
        <item x="47"/>
        <item x="236"/>
        <item x="76"/>
        <item x="225"/>
        <item x="151"/>
        <item x="57"/>
        <item x="226"/>
        <item x="210"/>
        <item x="122"/>
        <item x="149"/>
        <item x="204"/>
        <item x="230"/>
        <item x="223"/>
        <item x="139"/>
        <item x="67"/>
        <item x="201"/>
        <item x="227"/>
        <item x="109"/>
        <item x="188"/>
        <item x="189"/>
        <item x="190"/>
        <item x="34"/>
        <item x="158"/>
        <item x="142"/>
        <item x="52"/>
        <item x="154"/>
        <item x="92"/>
        <item x="93"/>
        <item x="94"/>
        <item x="95"/>
        <item x="114"/>
        <item x="152"/>
        <item x="228"/>
        <item x="219"/>
        <item x="171"/>
        <item x="172"/>
        <item x="173"/>
        <item x="233"/>
        <item x="234"/>
        <item x="235"/>
        <item x="191"/>
        <item x="192"/>
        <item x="193"/>
        <item x="194"/>
        <item x="195"/>
        <item x="155"/>
        <item x="156"/>
        <item x="116"/>
        <item x="117"/>
        <item x="118"/>
        <item x="119"/>
        <item x="120"/>
        <item x="110"/>
        <item x="77"/>
        <item x="4"/>
        <item x="5"/>
        <item x="6"/>
        <item x="7"/>
        <item x="128"/>
        <item x="129"/>
        <item x="130"/>
        <item x="131"/>
        <item x="237"/>
        <item x="197"/>
        <item x="198"/>
        <item x="199"/>
        <item x="213"/>
        <item x="37"/>
        <item x="58"/>
        <item x="69"/>
        <item x="55"/>
        <item x="143"/>
        <item x="144"/>
        <item x="145"/>
        <item x="46"/>
        <item x="3"/>
        <item x="9"/>
        <item x="10"/>
        <item x="11"/>
        <item x="12"/>
        <item x="15"/>
        <item x="16"/>
        <item x="17"/>
        <item x="232"/>
        <item x="170"/>
        <item x="61"/>
        <item x="202"/>
        <item x="70"/>
        <item x="71"/>
        <item x="72"/>
        <item x="206"/>
        <item x="162"/>
        <item x="30"/>
        <item x="208"/>
        <item x="35"/>
        <item x="97"/>
        <item x="216"/>
        <item x="217"/>
        <item x="218"/>
        <item x="209"/>
        <item x="205"/>
        <item x="214"/>
        <item x="215"/>
        <item x="177"/>
        <item x="178"/>
        <item x="179"/>
        <item x="180"/>
        <item x="181"/>
        <item x="182"/>
        <item x="183"/>
        <item x="161"/>
        <item x="79"/>
        <item x="80"/>
        <item x="81"/>
        <item x="82"/>
        <item x="200"/>
        <item x="165"/>
        <item x="166"/>
        <item x="167"/>
        <item x="168"/>
        <item x="104"/>
        <item x="105"/>
        <item x="106"/>
        <item x="107"/>
        <item x="108"/>
        <item x="66"/>
        <item x="26"/>
        <item x="27"/>
        <item x="28"/>
        <item x="29"/>
        <item x="184"/>
        <item x="185"/>
        <item x="186"/>
        <item x="187"/>
        <item x="212"/>
        <item x="24"/>
        <item x="39"/>
        <item x="40"/>
        <item x="41"/>
        <item x="54"/>
        <item x="42"/>
        <item x="91"/>
        <item x="48"/>
        <item x="49"/>
        <item x="50"/>
        <item x="51"/>
        <item x="53"/>
        <item x="64"/>
        <item x="99"/>
        <item x="100"/>
        <item x="101"/>
        <item x="102"/>
        <item x="32"/>
        <item x="222"/>
        <item x="75"/>
        <item x="239"/>
        <item x="224"/>
        <item x="8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 of Total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6B12E-E5A0-499D-A88C-BE1B6241F173}" name="PivotTable1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M1:BN6" firstHeaderRow="1" firstDataRow="1" firstDataCol="1"/>
  <pivotFields count="12">
    <pivotField numFmtId="16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0"/>
        <item x="3"/>
        <item x="2"/>
        <item x="1"/>
        <item h="1" x="4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8E781-9167-41F5-AF09-5094C917B63D}" name="PivotTable1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B1:BC7" firstHeaderRow="1" firstDataRow="1" firstDataCol="1"/>
  <pivotFields count="12">
    <pivotField numFmtId="16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0"/>
        <item x="3"/>
        <item x="2"/>
        <item x="1"/>
        <item x="4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7E142-76E3-4297-A400-045B2B4724DC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Y1:AZ14" firstHeaderRow="1" firstDataRow="1" firstDataCol="1"/>
  <pivotFields count="10"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3">
        <item x="6"/>
        <item x="7"/>
        <item x="0"/>
        <item x="8"/>
        <item x="1"/>
        <item x="2"/>
        <item x="9"/>
        <item x="10"/>
        <item x="11"/>
        <item x="3"/>
        <item x="4"/>
        <item x="5"/>
        <item t="default"/>
      </items>
    </pivotField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Amount" fld="5" baseField="0" baseItem="0"/>
  </dataFields>
  <chartFormats count="1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4F861-731B-4A0F-805F-A21B2D403F4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6:N128" firstHeaderRow="1" firstDataRow="2" firstDataCol="1"/>
  <pivotFields count="6">
    <pivotField axis="axisRow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16B39-035A-4517-A09E-B61E88F0CC1D}" name="PivotTable1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 rowPageCount="1" colPageCount="1"/>
  <pivotFields count="12">
    <pivotField numFmtId="164" showAll="0"/>
    <pivotField showAll="0"/>
    <pivotField showAll="0"/>
    <pivotField showAll="0">
      <items count="71">
        <item x="15"/>
        <item x="63"/>
        <item x="59"/>
        <item x="62"/>
        <item x="60"/>
        <item x="45"/>
        <item x="66"/>
        <item x="65"/>
        <item x="69"/>
        <item x="20"/>
        <item x="2"/>
        <item x="12"/>
        <item x="14"/>
        <item x="13"/>
        <item x="52"/>
        <item x="64"/>
        <item x="53"/>
        <item x="51"/>
        <item x="50"/>
        <item x="41"/>
        <item x="48"/>
        <item x="61"/>
        <item x="47"/>
        <item x="31"/>
        <item x="24"/>
        <item x="33"/>
        <item x="22"/>
        <item x="21"/>
        <item x="16"/>
        <item x="10"/>
        <item x="11"/>
        <item x="7"/>
        <item x="38"/>
        <item x="40"/>
        <item x="42"/>
        <item x="49"/>
        <item x="8"/>
        <item x="29"/>
        <item x="55"/>
        <item x="35"/>
        <item x="44"/>
        <item x="57"/>
        <item x="3"/>
        <item x="5"/>
        <item x="43"/>
        <item x="6"/>
        <item x="1"/>
        <item x="4"/>
        <item x="58"/>
        <item x="0"/>
        <item x="9"/>
        <item x="17"/>
        <item x="30"/>
        <item x="36"/>
        <item x="19"/>
        <item x="39"/>
        <item x="34"/>
        <item x="56"/>
        <item x="23"/>
        <item x="18"/>
        <item x="54"/>
        <item x="67"/>
        <item x="26"/>
        <item x="37"/>
        <item x="68"/>
        <item x="46"/>
        <item x="28"/>
        <item x="25"/>
        <item x="27"/>
        <item x="32"/>
        <item t="default"/>
      </items>
    </pivotField>
    <pivotField axis="axisRow" showAll="0">
      <items count="71">
        <item x="25"/>
        <item x="10"/>
        <item x="67"/>
        <item x="37"/>
        <item x="19"/>
        <item x="23"/>
        <item x="9"/>
        <item x="1"/>
        <item x="35"/>
        <item x="18"/>
        <item x="31"/>
        <item x="8"/>
        <item x="17"/>
        <item x="34"/>
        <item x="7"/>
        <item x="36"/>
        <item x="22"/>
        <item x="21"/>
        <item x="16"/>
        <item x="6"/>
        <item x="11"/>
        <item x="30"/>
        <item x="24"/>
        <item x="29"/>
        <item x="54"/>
        <item x="4"/>
        <item x="0"/>
        <item x="28"/>
        <item x="27"/>
        <item x="15"/>
        <item x="14"/>
        <item x="53"/>
        <item x="40"/>
        <item x="3"/>
        <item x="5"/>
        <item x="49"/>
        <item x="44"/>
        <item x="39"/>
        <item x="46"/>
        <item x="59"/>
        <item x="66"/>
        <item x="64"/>
        <item x="48"/>
        <item x="58"/>
        <item x="62"/>
        <item x="20"/>
        <item x="13"/>
        <item x="52"/>
        <item x="41"/>
        <item x="33"/>
        <item x="38"/>
        <item x="57"/>
        <item x="43"/>
        <item x="26"/>
        <item x="63"/>
        <item x="65"/>
        <item x="12"/>
        <item x="51"/>
        <item x="50"/>
        <item x="61"/>
        <item x="56"/>
        <item x="68"/>
        <item x="32"/>
        <item x="60"/>
        <item x="45"/>
        <item x="47"/>
        <item x="42"/>
        <item x="69"/>
        <item x="2"/>
        <item x="55"/>
        <item t="default"/>
      </items>
    </pivotField>
    <pivotField dataField="1" showAll="0"/>
    <pivotField showAll="0"/>
    <pivotField showAll="0"/>
    <pivotField showAll="0"/>
    <pivotField axis="axisPage" multipleItemSelectionAllowed="1" showAll="0">
      <items count="13">
        <item h="1" x="6"/>
        <item h="1" x="7"/>
        <item h="1" x="0"/>
        <item h="1" x="8"/>
        <item h="1" x="1"/>
        <item h="1" x="2"/>
        <item h="1" x="9"/>
        <item h="1" x="10"/>
        <item h="1" x="11"/>
        <item h="1" x="3"/>
        <item h="1" x="4"/>
        <item x="5"/>
        <item t="default"/>
      </items>
    </pivotField>
    <pivotField showAll="0"/>
    <pivotField showAll="0"/>
  </pivotFields>
  <rowFields count="1">
    <field x="4"/>
  </rowFields>
  <rowItems count="22">
    <i>
      <x/>
    </i>
    <i>
      <x v="4"/>
    </i>
    <i>
      <x v="5"/>
    </i>
    <i>
      <x v="6"/>
    </i>
    <i>
      <x v="9"/>
    </i>
    <i>
      <x v="11"/>
    </i>
    <i>
      <x v="12"/>
    </i>
    <i>
      <x v="14"/>
    </i>
    <i>
      <x v="15"/>
    </i>
    <i>
      <x v="16"/>
    </i>
    <i>
      <x v="17"/>
    </i>
    <i>
      <x v="18"/>
    </i>
    <i>
      <x v="22"/>
    </i>
    <i>
      <x v="29"/>
    </i>
    <i>
      <x v="30"/>
    </i>
    <i>
      <x v="45"/>
    </i>
    <i>
      <x v="46"/>
    </i>
    <i>
      <x v="49"/>
    </i>
    <i>
      <x v="52"/>
    </i>
    <i>
      <x v="53"/>
    </i>
    <i>
      <x v="56"/>
    </i>
    <i t="grand">
      <x/>
    </i>
  </rowItems>
  <colItems count="1">
    <i/>
  </colItems>
  <pageFields count="1">
    <pageField fld="9" hier="-1"/>
  </pageField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DA080-5F94-42B0-827E-583EEC7F5336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73" firstHeaderRow="0" firstDataRow="1" firstDataCol="1"/>
  <pivotFields count="12">
    <pivotField numFmtId="164" showAll="0"/>
    <pivotField showAll="0"/>
    <pivotField showAll="0"/>
    <pivotField showAll="0"/>
    <pivotField axis="axisRow" showAll="0">
      <items count="71">
        <item x="25"/>
        <item x="10"/>
        <item x="67"/>
        <item x="37"/>
        <item x="19"/>
        <item x="23"/>
        <item x="9"/>
        <item x="1"/>
        <item x="35"/>
        <item x="18"/>
        <item x="31"/>
        <item x="8"/>
        <item x="17"/>
        <item x="34"/>
        <item x="7"/>
        <item x="36"/>
        <item x="22"/>
        <item x="21"/>
        <item x="16"/>
        <item x="6"/>
        <item x="11"/>
        <item x="30"/>
        <item x="24"/>
        <item x="29"/>
        <item x="54"/>
        <item x="4"/>
        <item x="0"/>
        <item x="28"/>
        <item x="27"/>
        <item x="15"/>
        <item x="14"/>
        <item x="53"/>
        <item x="40"/>
        <item x="3"/>
        <item x="5"/>
        <item x="49"/>
        <item x="44"/>
        <item x="39"/>
        <item x="46"/>
        <item x="59"/>
        <item x="66"/>
        <item x="64"/>
        <item x="48"/>
        <item x="58"/>
        <item x="62"/>
        <item x="20"/>
        <item x="13"/>
        <item x="52"/>
        <item x="41"/>
        <item x="33"/>
        <item x="38"/>
        <item x="57"/>
        <item x="43"/>
        <item x="26"/>
        <item x="63"/>
        <item x="65"/>
        <item x="12"/>
        <item x="51"/>
        <item x="50"/>
        <item x="61"/>
        <item x="56"/>
        <item x="68"/>
        <item x="32"/>
        <item x="60"/>
        <item x="45"/>
        <item x="47"/>
        <item x="42"/>
        <item x="69"/>
        <item x="2"/>
        <item x="55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5" baseField="0" baseItem="0"/>
    <dataField name="Sum of Total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E1846-5FAC-465D-BB52-8CBA142E7078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43" firstHeaderRow="1" firstDataRow="1" firstDataCol="1"/>
  <pivotFields count="12">
    <pivotField numFmtId="164" showAll="0"/>
    <pivotField showAll="0"/>
    <pivotField showAll="0"/>
    <pivotField showAll="0"/>
    <pivotField showAll="0">
      <items count="71">
        <item x="25"/>
        <item x="10"/>
        <item x="67"/>
        <item x="37"/>
        <item x="19"/>
        <item x="23"/>
        <item x="9"/>
        <item x="1"/>
        <item x="35"/>
        <item x="18"/>
        <item x="31"/>
        <item x="8"/>
        <item x="17"/>
        <item x="34"/>
        <item x="7"/>
        <item x="36"/>
        <item x="22"/>
        <item x="21"/>
        <item x="16"/>
        <item x="6"/>
        <item x="11"/>
        <item x="30"/>
        <item x="24"/>
        <item x="29"/>
        <item x="54"/>
        <item x="4"/>
        <item x="0"/>
        <item x="28"/>
        <item x="27"/>
        <item x="15"/>
        <item x="14"/>
        <item x="53"/>
        <item x="40"/>
        <item x="3"/>
        <item x="5"/>
        <item x="49"/>
        <item x="44"/>
        <item x="39"/>
        <item x="46"/>
        <item x="59"/>
        <item x="66"/>
        <item x="64"/>
        <item x="48"/>
        <item x="58"/>
        <item x="62"/>
        <item x="20"/>
        <item x="13"/>
        <item x="52"/>
        <item x="41"/>
        <item x="33"/>
        <item x="38"/>
        <item x="57"/>
        <item x="43"/>
        <item x="26"/>
        <item x="63"/>
        <item x="65"/>
        <item x="12"/>
        <item x="51"/>
        <item x="50"/>
        <item x="61"/>
        <item x="56"/>
        <item x="68"/>
        <item x="32"/>
        <item x="60"/>
        <item x="45"/>
        <item x="47"/>
        <item x="42"/>
        <item x="69"/>
        <item x="2"/>
        <item x="55"/>
        <item t="default"/>
      </items>
    </pivotField>
    <pivotField showAll="0"/>
    <pivotField showAll="0"/>
    <pivotField dataField="1" showAll="0"/>
    <pivotField axis="axisRow" showAll="0">
      <items count="42">
        <item x="7"/>
        <item x="35"/>
        <item x="8"/>
        <item x="9"/>
        <item x="10"/>
        <item x="11"/>
        <item x="12"/>
        <item x="0"/>
        <item x="36"/>
        <item x="13"/>
        <item x="14"/>
        <item x="37"/>
        <item x="15"/>
        <item x="16"/>
        <item x="38"/>
        <item x="1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39"/>
        <item x="28"/>
        <item x="29"/>
        <item x="3"/>
        <item x="30"/>
        <item x="31"/>
        <item x="40"/>
        <item x="32"/>
        <item x="4"/>
        <item x="33"/>
        <item x="34"/>
        <item x="5"/>
        <item x="6"/>
        <item t="default"/>
      </items>
    </pivotField>
    <pivotField showAll="0"/>
    <pivotField showAll="0"/>
    <pivotField showAll="0"/>
  </pivotFields>
  <rowFields count="1">
    <field x="8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Total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FAB16-C56F-440B-80DA-09FD37835711}" name="PivotTable3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C2:AD243" firstHeaderRow="1" firstDataRow="1" firstDataCol="1"/>
  <pivotFields count="10">
    <pivotField axis="axisRow" showAll="0">
      <items count="241">
        <item x="164"/>
        <item x="60"/>
        <item x="56"/>
        <item x="211"/>
        <item x="220"/>
        <item x="231"/>
        <item x="78"/>
        <item x="113"/>
        <item x="112"/>
        <item x="2"/>
        <item x="207"/>
        <item x="221"/>
        <item x="36"/>
        <item x="159"/>
        <item x="14"/>
        <item x="84"/>
        <item x="196"/>
        <item x="176"/>
        <item x="121"/>
        <item x="25"/>
        <item x="124"/>
        <item x="103"/>
        <item x="0"/>
        <item x="140"/>
        <item x="86"/>
        <item x="238"/>
        <item x="1"/>
        <item x="150"/>
        <item x="59"/>
        <item x="123"/>
        <item x="87"/>
        <item x="85"/>
        <item x="74"/>
        <item x="83"/>
        <item x="229"/>
        <item x="153"/>
        <item x="163"/>
        <item x="44"/>
        <item x="21"/>
        <item x="13"/>
        <item x="160"/>
        <item x="33"/>
        <item x="98"/>
        <item x="90"/>
        <item x="8"/>
        <item x="62"/>
        <item x="141"/>
        <item x="65"/>
        <item x="31"/>
        <item x="147"/>
        <item x="148"/>
        <item x="125"/>
        <item x="45"/>
        <item x="132"/>
        <item x="174"/>
        <item x="175"/>
        <item x="157"/>
        <item x="73"/>
        <item x="134"/>
        <item x="22"/>
        <item x="23"/>
        <item x="203"/>
        <item x="89"/>
        <item x="169"/>
        <item x="38"/>
        <item x="43"/>
        <item x="146"/>
        <item x="133"/>
        <item x="135"/>
        <item x="136"/>
        <item x="137"/>
        <item x="138"/>
        <item x="111"/>
        <item x="18"/>
        <item x="126"/>
        <item x="127"/>
        <item x="96"/>
        <item x="68"/>
        <item x="20"/>
        <item x="63"/>
        <item x="19"/>
        <item x="115"/>
        <item x="47"/>
        <item x="236"/>
        <item x="76"/>
        <item x="225"/>
        <item x="151"/>
        <item x="57"/>
        <item x="226"/>
        <item x="210"/>
        <item x="122"/>
        <item x="149"/>
        <item x="204"/>
        <item x="230"/>
        <item x="223"/>
        <item x="139"/>
        <item x="67"/>
        <item x="201"/>
        <item x="227"/>
        <item x="109"/>
        <item x="188"/>
        <item x="189"/>
        <item x="190"/>
        <item x="34"/>
        <item x="158"/>
        <item x="142"/>
        <item x="52"/>
        <item x="154"/>
        <item x="92"/>
        <item x="93"/>
        <item x="94"/>
        <item x="95"/>
        <item x="114"/>
        <item x="152"/>
        <item x="228"/>
        <item x="219"/>
        <item x="171"/>
        <item x="172"/>
        <item x="173"/>
        <item x="233"/>
        <item x="234"/>
        <item x="235"/>
        <item x="191"/>
        <item x="192"/>
        <item x="193"/>
        <item x="194"/>
        <item x="195"/>
        <item x="155"/>
        <item x="156"/>
        <item x="116"/>
        <item x="117"/>
        <item x="118"/>
        <item x="119"/>
        <item x="120"/>
        <item x="110"/>
        <item x="77"/>
        <item x="4"/>
        <item x="5"/>
        <item x="6"/>
        <item x="7"/>
        <item x="128"/>
        <item x="129"/>
        <item x="130"/>
        <item x="131"/>
        <item x="237"/>
        <item x="197"/>
        <item x="198"/>
        <item x="199"/>
        <item x="213"/>
        <item x="37"/>
        <item x="58"/>
        <item x="69"/>
        <item x="55"/>
        <item x="143"/>
        <item x="144"/>
        <item x="145"/>
        <item x="46"/>
        <item x="3"/>
        <item x="9"/>
        <item x="10"/>
        <item x="11"/>
        <item x="12"/>
        <item x="15"/>
        <item x="16"/>
        <item x="17"/>
        <item x="232"/>
        <item x="170"/>
        <item x="61"/>
        <item x="202"/>
        <item x="70"/>
        <item x="71"/>
        <item x="72"/>
        <item x="206"/>
        <item x="162"/>
        <item x="30"/>
        <item x="208"/>
        <item x="35"/>
        <item x="97"/>
        <item x="216"/>
        <item x="217"/>
        <item x="218"/>
        <item x="209"/>
        <item x="205"/>
        <item x="214"/>
        <item x="215"/>
        <item x="177"/>
        <item x="178"/>
        <item x="179"/>
        <item x="180"/>
        <item x="181"/>
        <item x="182"/>
        <item x="183"/>
        <item x="161"/>
        <item x="79"/>
        <item x="80"/>
        <item x="81"/>
        <item x="82"/>
        <item x="200"/>
        <item x="165"/>
        <item x="166"/>
        <item x="167"/>
        <item x="168"/>
        <item x="104"/>
        <item x="105"/>
        <item x="106"/>
        <item x="107"/>
        <item x="108"/>
        <item x="66"/>
        <item x="26"/>
        <item x="27"/>
        <item x="28"/>
        <item x="29"/>
        <item x="184"/>
        <item x="185"/>
        <item x="186"/>
        <item x="187"/>
        <item x="212"/>
        <item x="24"/>
        <item x="39"/>
        <item x="40"/>
        <item x="41"/>
        <item x="54"/>
        <item x="42"/>
        <item x="91"/>
        <item x="48"/>
        <item x="49"/>
        <item x="50"/>
        <item x="51"/>
        <item x="53"/>
        <item x="64"/>
        <item x="99"/>
        <item x="100"/>
        <item x="101"/>
        <item x="102"/>
        <item x="32"/>
        <item x="222"/>
        <item x="75"/>
        <item x="239"/>
        <item x="224"/>
        <item x="8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D6DFA-4932-470C-93AB-9EFFB75FDBF4}" name="PivotTable3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2:T243" firstHeaderRow="1" firstDataRow="1" firstDataCol="1"/>
  <pivotFields count="10">
    <pivotField axis="axisRow" showAll="0">
      <items count="241">
        <item x="164"/>
        <item x="60"/>
        <item x="56"/>
        <item x="211"/>
        <item x="220"/>
        <item x="231"/>
        <item x="78"/>
        <item x="113"/>
        <item x="112"/>
        <item x="2"/>
        <item x="207"/>
        <item x="221"/>
        <item x="36"/>
        <item x="159"/>
        <item x="14"/>
        <item x="84"/>
        <item x="196"/>
        <item x="176"/>
        <item x="121"/>
        <item x="25"/>
        <item x="124"/>
        <item x="103"/>
        <item x="0"/>
        <item x="140"/>
        <item x="86"/>
        <item x="238"/>
        <item x="1"/>
        <item x="150"/>
        <item x="59"/>
        <item x="123"/>
        <item x="87"/>
        <item x="85"/>
        <item x="74"/>
        <item x="83"/>
        <item x="229"/>
        <item x="153"/>
        <item x="163"/>
        <item x="44"/>
        <item x="21"/>
        <item x="13"/>
        <item x="160"/>
        <item x="33"/>
        <item x="98"/>
        <item x="90"/>
        <item x="8"/>
        <item x="62"/>
        <item x="141"/>
        <item x="65"/>
        <item x="31"/>
        <item x="147"/>
        <item x="148"/>
        <item x="125"/>
        <item x="45"/>
        <item x="132"/>
        <item x="174"/>
        <item x="175"/>
        <item x="157"/>
        <item x="73"/>
        <item x="134"/>
        <item x="22"/>
        <item x="23"/>
        <item x="203"/>
        <item x="89"/>
        <item x="169"/>
        <item x="38"/>
        <item x="43"/>
        <item x="146"/>
        <item x="133"/>
        <item x="135"/>
        <item x="136"/>
        <item x="137"/>
        <item x="138"/>
        <item x="111"/>
        <item x="18"/>
        <item x="126"/>
        <item x="127"/>
        <item x="96"/>
        <item x="68"/>
        <item x="20"/>
        <item x="63"/>
        <item x="19"/>
        <item x="115"/>
        <item x="47"/>
        <item x="236"/>
        <item x="76"/>
        <item x="225"/>
        <item x="151"/>
        <item x="57"/>
        <item x="226"/>
        <item x="210"/>
        <item x="122"/>
        <item x="149"/>
        <item x="204"/>
        <item x="230"/>
        <item x="223"/>
        <item x="139"/>
        <item x="67"/>
        <item x="201"/>
        <item x="227"/>
        <item x="109"/>
        <item x="188"/>
        <item x="189"/>
        <item x="190"/>
        <item x="34"/>
        <item x="158"/>
        <item x="142"/>
        <item x="52"/>
        <item x="154"/>
        <item x="92"/>
        <item x="93"/>
        <item x="94"/>
        <item x="95"/>
        <item x="114"/>
        <item x="152"/>
        <item x="228"/>
        <item x="219"/>
        <item x="171"/>
        <item x="172"/>
        <item x="173"/>
        <item x="233"/>
        <item x="234"/>
        <item x="235"/>
        <item x="191"/>
        <item x="192"/>
        <item x="193"/>
        <item x="194"/>
        <item x="195"/>
        <item x="155"/>
        <item x="156"/>
        <item x="116"/>
        <item x="117"/>
        <item x="118"/>
        <item x="119"/>
        <item x="120"/>
        <item x="110"/>
        <item x="77"/>
        <item x="4"/>
        <item x="5"/>
        <item x="6"/>
        <item x="7"/>
        <item x="128"/>
        <item x="129"/>
        <item x="130"/>
        <item x="131"/>
        <item x="237"/>
        <item x="197"/>
        <item x="198"/>
        <item x="199"/>
        <item x="213"/>
        <item x="37"/>
        <item x="58"/>
        <item x="69"/>
        <item x="55"/>
        <item x="143"/>
        <item x="144"/>
        <item x="145"/>
        <item x="46"/>
        <item x="3"/>
        <item x="9"/>
        <item x="10"/>
        <item x="11"/>
        <item x="12"/>
        <item x="15"/>
        <item x="16"/>
        <item x="17"/>
        <item x="232"/>
        <item x="170"/>
        <item x="61"/>
        <item x="202"/>
        <item x="70"/>
        <item x="71"/>
        <item x="72"/>
        <item x="206"/>
        <item x="162"/>
        <item x="30"/>
        <item x="208"/>
        <item x="35"/>
        <item x="97"/>
        <item x="216"/>
        <item x="217"/>
        <item x="218"/>
        <item x="209"/>
        <item x="205"/>
        <item x="214"/>
        <item x="215"/>
        <item x="177"/>
        <item x="178"/>
        <item x="179"/>
        <item x="180"/>
        <item x="181"/>
        <item x="182"/>
        <item x="183"/>
        <item x="161"/>
        <item x="79"/>
        <item x="80"/>
        <item x="81"/>
        <item x="82"/>
        <item x="200"/>
        <item x="165"/>
        <item x="166"/>
        <item x="167"/>
        <item x="168"/>
        <item x="104"/>
        <item x="105"/>
        <item x="106"/>
        <item x="107"/>
        <item x="108"/>
        <item x="66"/>
        <item x="26"/>
        <item x="27"/>
        <item x="28"/>
        <item x="29"/>
        <item x="184"/>
        <item x="185"/>
        <item x="186"/>
        <item x="187"/>
        <item x="212"/>
        <item x="24"/>
        <item x="39"/>
        <item x="40"/>
        <item x="41"/>
        <item x="54"/>
        <item x="42"/>
        <item x="91"/>
        <item x="48"/>
        <item x="49"/>
        <item x="50"/>
        <item x="51"/>
        <item x="53"/>
        <item x="64"/>
        <item x="99"/>
        <item x="100"/>
        <item x="101"/>
        <item x="102"/>
        <item x="32"/>
        <item x="222"/>
        <item x="75"/>
        <item x="239"/>
        <item x="224"/>
        <item x="8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834F9-1688-41D9-A16F-FC969EE396D9}" name="PivotTable2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K73" firstHeaderRow="1" firstDataRow="1" firstDataCol="1"/>
  <pivotFields count="10">
    <pivotField showAll="0"/>
    <pivotField showAll="0"/>
    <pivotField axis="axisRow" showAll="0">
      <items count="71">
        <item x="25"/>
        <item x="10"/>
        <item x="67"/>
        <item x="37"/>
        <item x="19"/>
        <item x="23"/>
        <item x="9"/>
        <item x="1"/>
        <item x="35"/>
        <item x="18"/>
        <item x="31"/>
        <item x="8"/>
        <item x="17"/>
        <item x="34"/>
        <item x="7"/>
        <item x="36"/>
        <item x="22"/>
        <item x="21"/>
        <item x="16"/>
        <item x="6"/>
        <item x="11"/>
        <item x="30"/>
        <item x="24"/>
        <item x="29"/>
        <item x="54"/>
        <item x="4"/>
        <item x="0"/>
        <item x="28"/>
        <item x="27"/>
        <item x="15"/>
        <item x="14"/>
        <item x="53"/>
        <item x="40"/>
        <item x="3"/>
        <item x="5"/>
        <item x="49"/>
        <item x="44"/>
        <item x="39"/>
        <item x="46"/>
        <item x="59"/>
        <item x="66"/>
        <item x="64"/>
        <item x="48"/>
        <item x="58"/>
        <item x="62"/>
        <item x="20"/>
        <item x="13"/>
        <item x="52"/>
        <item x="41"/>
        <item x="33"/>
        <item x="38"/>
        <item x="57"/>
        <item x="43"/>
        <item x="26"/>
        <item x="63"/>
        <item x="65"/>
        <item x="12"/>
        <item x="51"/>
        <item x="50"/>
        <item x="61"/>
        <item x="56"/>
        <item x="68"/>
        <item x="32"/>
        <item x="60"/>
        <item x="45"/>
        <item x="47"/>
        <item x="42"/>
        <item x="69"/>
        <item x="2"/>
        <item x="5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D4678-87C4-4683-A880-E60738028CB4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X3:BY74" firstHeaderRow="1" firstDataRow="1" firstDataCol="1" rowPageCount="1" colPageCount="1"/>
  <pivotFields count="12">
    <pivotField numFmtId="164" showAll="0"/>
    <pivotField showAll="0"/>
    <pivotField showAll="0"/>
    <pivotField axis="axisRow" showAll="0">
      <items count="71">
        <item x="15"/>
        <item x="63"/>
        <item x="59"/>
        <item x="62"/>
        <item x="60"/>
        <item x="45"/>
        <item x="66"/>
        <item x="65"/>
        <item x="69"/>
        <item x="20"/>
        <item x="2"/>
        <item x="12"/>
        <item x="14"/>
        <item x="13"/>
        <item x="52"/>
        <item x="64"/>
        <item x="53"/>
        <item x="51"/>
        <item x="50"/>
        <item x="41"/>
        <item x="48"/>
        <item x="61"/>
        <item x="47"/>
        <item x="31"/>
        <item x="24"/>
        <item x="33"/>
        <item x="22"/>
        <item x="21"/>
        <item x="16"/>
        <item x="10"/>
        <item x="11"/>
        <item x="7"/>
        <item x="38"/>
        <item x="40"/>
        <item x="42"/>
        <item x="49"/>
        <item x="8"/>
        <item x="29"/>
        <item x="55"/>
        <item x="35"/>
        <item x="44"/>
        <item x="57"/>
        <item x="3"/>
        <item x="5"/>
        <item x="43"/>
        <item x="6"/>
        <item x="1"/>
        <item x="4"/>
        <item x="58"/>
        <item x="0"/>
        <item x="9"/>
        <item x="17"/>
        <item x="30"/>
        <item x="36"/>
        <item x="19"/>
        <item x="39"/>
        <item x="34"/>
        <item x="56"/>
        <item x="23"/>
        <item x="18"/>
        <item x="54"/>
        <item x="67"/>
        <item x="26"/>
        <item x="37"/>
        <item x="68"/>
        <item x="46"/>
        <item x="28"/>
        <item x="25"/>
        <item x="27"/>
        <item x="32"/>
        <item t="default"/>
      </items>
    </pivotField>
    <pivotField axis="axisPage" showAll="0">
      <items count="71">
        <item x="25"/>
        <item x="10"/>
        <item x="67"/>
        <item x="37"/>
        <item x="19"/>
        <item x="23"/>
        <item x="9"/>
        <item x="1"/>
        <item x="35"/>
        <item x="18"/>
        <item x="31"/>
        <item x="8"/>
        <item x="17"/>
        <item x="34"/>
        <item x="7"/>
        <item x="36"/>
        <item x="22"/>
        <item x="21"/>
        <item x="16"/>
        <item x="6"/>
        <item x="11"/>
        <item x="30"/>
        <item x="24"/>
        <item x="29"/>
        <item x="54"/>
        <item x="4"/>
        <item x="0"/>
        <item x="28"/>
        <item x="27"/>
        <item x="15"/>
        <item x="14"/>
        <item x="53"/>
        <item x="40"/>
        <item x="3"/>
        <item x="5"/>
        <item x="49"/>
        <item x="44"/>
        <item x="39"/>
        <item x="46"/>
        <item x="59"/>
        <item x="66"/>
        <item x="64"/>
        <item x="48"/>
        <item x="58"/>
        <item x="62"/>
        <item x="20"/>
        <item x="13"/>
        <item x="52"/>
        <item x="41"/>
        <item x="33"/>
        <item x="38"/>
        <item x="57"/>
        <item x="43"/>
        <item x="26"/>
        <item x="63"/>
        <item x="65"/>
        <item x="12"/>
        <item x="51"/>
        <item x="50"/>
        <item x="61"/>
        <item x="56"/>
        <item x="68"/>
        <item x="32"/>
        <item x="60"/>
        <item x="45"/>
        <item x="47"/>
        <item x="42"/>
        <item x="69"/>
        <item x="2"/>
        <item x="5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pageFields count="1">
    <pageField fld="4" hier="-1"/>
  </pageFields>
  <dataFields count="1">
    <dataField name="Sum of Total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A8DCD-B74B-44D5-8B49-D4998B7D10A3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1:T72" firstHeaderRow="0" firstDataRow="1" firstDataCol="1"/>
  <pivotFields count="6">
    <pivotField axis="axisRow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pening Stocks" fld="2" subtotal="average" baseField="0" baseItem="0" numFmtId="2"/>
    <dataField name="Average of Sales" fld="3" subtotal="average" baseField="0" baseItem="0" numFmtId="2"/>
  </dataFields>
  <formats count="4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AB62A-47D5-4BC9-8A99-85AA564D31B5}" name="PivotTable1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S1:AT43" firstHeaderRow="1" firstDataRow="1" firstDataCol="1"/>
  <pivotFields count="12">
    <pivotField numFmtId="164"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2">
        <item x="7"/>
        <item x="35"/>
        <item x="8"/>
        <item x="9"/>
        <item x="10"/>
        <item x="11"/>
        <item x="12"/>
        <item x="0"/>
        <item x="36"/>
        <item x="13"/>
        <item x="14"/>
        <item x="37"/>
        <item x="15"/>
        <item x="16"/>
        <item x="38"/>
        <item x="1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39"/>
        <item x="28"/>
        <item x="29"/>
        <item x="3"/>
        <item x="30"/>
        <item x="31"/>
        <item x="40"/>
        <item x="32"/>
        <item x="4"/>
        <item x="33"/>
        <item x="34"/>
        <item x="5"/>
        <item x="6"/>
        <item t="default"/>
      </items>
    </pivotField>
    <pivotField showAll="0"/>
    <pivotField showAll="0"/>
    <pivotField showAll="0"/>
  </pivotFields>
  <rowFields count="1">
    <field x="8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Total Amount" fld="7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21162-3FEB-4050-BC24-C954DFB0927D}" name="PivotTable9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75:L316" firstHeaderRow="1" firstDataRow="1" firstDataCol="1"/>
  <pivotFields count="12">
    <pivotField numFmtId="164" showAll="0"/>
    <pivotField showAll="0"/>
    <pivotField axis="axisRow" showAll="0">
      <items count="241">
        <item x="164"/>
        <item x="60"/>
        <item x="56"/>
        <item x="211"/>
        <item x="220"/>
        <item x="231"/>
        <item x="78"/>
        <item x="113"/>
        <item x="112"/>
        <item x="2"/>
        <item x="207"/>
        <item x="221"/>
        <item x="36"/>
        <item x="159"/>
        <item x="14"/>
        <item x="84"/>
        <item x="196"/>
        <item x="176"/>
        <item x="121"/>
        <item x="25"/>
        <item x="124"/>
        <item x="103"/>
        <item x="0"/>
        <item x="140"/>
        <item x="86"/>
        <item x="238"/>
        <item x="1"/>
        <item x="150"/>
        <item x="59"/>
        <item x="123"/>
        <item x="87"/>
        <item x="85"/>
        <item x="74"/>
        <item x="83"/>
        <item x="229"/>
        <item x="153"/>
        <item x="163"/>
        <item x="44"/>
        <item x="21"/>
        <item x="13"/>
        <item x="160"/>
        <item x="33"/>
        <item x="98"/>
        <item x="90"/>
        <item x="8"/>
        <item x="62"/>
        <item x="141"/>
        <item x="65"/>
        <item x="31"/>
        <item x="147"/>
        <item x="148"/>
        <item x="125"/>
        <item x="45"/>
        <item x="132"/>
        <item x="174"/>
        <item x="175"/>
        <item x="157"/>
        <item x="73"/>
        <item x="134"/>
        <item x="22"/>
        <item x="23"/>
        <item x="203"/>
        <item x="89"/>
        <item x="169"/>
        <item x="38"/>
        <item x="43"/>
        <item x="146"/>
        <item x="133"/>
        <item x="135"/>
        <item x="136"/>
        <item x="137"/>
        <item x="138"/>
        <item x="111"/>
        <item x="18"/>
        <item x="126"/>
        <item x="127"/>
        <item x="96"/>
        <item x="68"/>
        <item x="20"/>
        <item x="63"/>
        <item x="19"/>
        <item x="115"/>
        <item x="47"/>
        <item x="236"/>
        <item x="76"/>
        <item x="225"/>
        <item x="151"/>
        <item x="57"/>
        <item x="226"/>
        <item x="210"/>
        <item x="122"/>
        <item x="149"/>
        <item x="204"/>
        <item x="230"/>
        <item x="223"/>
        <item x="139"/>
        <item x="67"/>
        <item x="201"/>
        <item x="227"/>
        <item x="109"/>
        <item x="188"/>
        <item x="189"/>
        <item x="190"/>
        <item x="34"/>
        <item x="158"/>
        <item x="142"/>
        <item x="52"/>
        <item x="154"/>
        <item x="92"/>
        <item x="93"/>
        <item x="94"/>
        <item x="95"/>
        <item x="114"/>
        <item x="152"/>
        <item x="228"/>
        <item x="219"/>
        <item x="171"/>
        <item x="172"/>
        <item x="173"/>
        <item x="233"/>
        <item x="234"/>
        <item x="235"/>
        <item x="191"/>
        <item x="192"/>
        <item x="193"/>
        <item x="194"/>
        <item x="195"/>
        <item x="155"/>
        <item x="156"/>
        <item x="116"/>
        <item x="117"/>
        <item x="118"/>
        <item x="119"/>
        <item x="120"/>
        <item x="110"/>
        <item x="77"/>
        <item x="4"/>
        <item x="5"/>
        <item x="6"/>
        <item x="7"/>
        <item x="128"/>
        <item x="129"/>
        <item x="130"/>
        <item x="131"/>
        <item x="237"/>
        <item x="197"/>
        <item x="198"/>
        <item x="199"/>
        <item x="213"/>
        <item x="37"/>
        <item x="58"/>
        <item x="69"/>
        <item x="55"/>
        <item x="143"/>
        <item x="144"/>
        <item x="145"/>
        <item x="46"/>
        <item x="3"/>
        <item x="9"/>
        <item x="10"/>
        <item x="11"/>
        <item x="12"/>
        <item x="15"/>
        <item x="16"/>
        <item x="17"/>
        <item x="232"/>
        <item x="170"/>
        <item x="61"/>
        <item x="202"/>
        <item x="70"/>
        <item x="71"/>
        <item x="72"/>
        <item x="206"/>
        <item x="162"/>
        <item x="30"/>
        <item x="208"/>
        <item x="35"/>
        <item x="97"/>
        <item x="216"/>
        <item x="217"/>
        <item x="218"/>
        <item x="209"/>
        <item x="205"/>
        <item x="214"/>
        <item x="215"/>
        <item x="177"/>
        <item x="178"/>
        <item x="179"/>
        <item x="180"/>
        <item x="181"/>
        <item x="182"/>
        <item x="183"/>
        <item x="161"/>
        <item x="79"/>
        <item x="80"/>
        <item x="81"/>
        <item x="82"/>
        <item x="200"/>
        <item x="165"/>
        <item x="166"/>
        <item x="167"/>
        <item x="168"/>
        <item x="104"/>
        <item x="105"/>
        <item x="106"/>
        <item x="107"/>
        <item x="108"/>
        <item x="66"/>
        <item x="26"/>
        <item x="27"/>
        <item x="28"/>
        <item x="29"/>
        <item x="184"/>
        <item x="185"/>
        <item x="186"/>
        <item x="187"/>
        <item x="212"/>
        <item x="24"/>
        <item x="39"/>
        <item x="40"/>
        <item x="41"/>
        <item x="54"/>
        <item x="42"/>
        <item x="91"/>
        <item x="48"/>
        <item x="49"/>
        <item x="50"/>
        <item x="51"/>
        <item x="53"/>
        <item x="64"/>
        <item x="99"/>
        <item x="100"/>
        <item x="101"/>
        <item x="102"/>
        <item x="32"/>
        <item x="222"/>
        <item x="75"/>
        <item x="239"/>
        <item x="224"/>
        <item x="8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F9F7EA-EA14-40B3-90F0-54BE0DEA40BB}" name="Table3" displayName="Table3" ref="A1:F71" totalsRowShown="0" headerRowDxfId="23" tableBorderDxfId="22">
  <autoFilter ref="A1:F71" xr:uid="{0EF9F7EA-EA14-40B3-90F0-54BE0DEA40BB}"/>
  <sortState xmlns:xlrd2="http://schemas.microsoft.com/office/spreadsheetml/2017/richdata2" ref="A2:F71">
    <sortCondition descending="1" ref="B1:B71"/>
  </sortState>
  <tableColumns count="6">
    <tableColumn id="1" xr3:uid="{97AA7CB7-48ED-4E58-9813-8169BFE4B663}" name="Product Name" dataDxfId="21"/>
    <tableColumn id="2" xr3:uid="{19D0AC80-5AFC-4E68-BB2C-2AA8E803EDD0}" name="SUM of Quantity" dataDxfId="20"/>
    <tableColumn id="3" xr3:uid="{E0578583-B4BD-4A88-9185-9B22160F5A9C}" name="SKU" dataDxfId="19"/>
    <tableColumn id="4" xr3:uid="{D0DC6282-C9E2-49FE-AD4B-DCAD07E4BBA9}" name="MRP" dataDxfId="18"/>
    <tableColumn id="5" xr3:uid="{E6337443-7923-42D5-BED5-15EC662EE387}" name="Category" dataDxfId="17"/>
    <tableColumn id="6" xr3:uid="{BCBAEB80-8CC3-4C93-BC42-E96D6A876407}" name="PV(Point Value)" dataDxfId="1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0E2AFF-0993-40D8-9FA0-1568C4D05AA5}" name="Table1" displayName="Table1" ref="A1:L493" totalsRowShown="0" headerRowDxfId="15" tableBorderDxfId="14">
  <autoFilter ref="A1:L493" xr:uid="{CA0E2AFF-0993-40D8-9FA0-1568C4D05AA5}"/>
  <tableColumns count="12">
    <tableColumn id="1" xr3:uid="{955DEE3C-A1D9-434C-89D3-CB7B43FA297C}" name="Date" dataDxfId="13"/>
    <tableColumn id="2" xr3:uid="{1F0FEFC8-4752-4373-945E-A3723457A7F7}" name="Order_ID" dataDxfId="12"/>
    <tableColumn id="3" xr3:uid="{A97D3B38-49DB-40FE-880E-DADE39E31868}" name="Customer ID" dataDxfId="11"/>
    <tableColumn id="4" xr3:uid="{744749A6-A83E-4A90-BDB0-B257BC152212}" name="Product Name" dataDxfId="10"/>
    <tableColumn id="5" xr3:uid="{55D1AC6C-F699-4002-B2B7-BE3F8ADAE13E}" name="SKU">
      <calculatedColumnFormula>INDEX(List!C:C, MATCH(D2, List!A:A, 0))</calculatedColumnFormula>
    </tableColumn>
    <tableColumn id="6" xr3:uid="{EA99E478-9F2F-4425-A7FF-9DACF0098A3E}" name="Quantity" dataDxfId="9"/>
    <tableColumn id="7" xr3:uid="{4B6B4492-8DE6-492A-8B59-07EECD7B781A}" name="MRP">
      <calculatedColumnFormula>INDEX(List!D:D, MATCH(D2, List!A:A, 0))</calculatedColumnFormula>
    </tableColumn>
    <tableColumn id="8" xr3:uid="{DC4B2CD6-E78C-4B25-BCF7-13F1A682729C}" name="Total Amount">
      <calculatedColumnFormula>F2*G2</calculatedColumnFormula>
    </tableColumn>
    <tableColumn id="9" xr3:uid="{582648C8-8BC4-45E9-A606-C30685CAB31D}" name="Week">
      <calculatedColumnFormula>WEEKNUM(A2)</calculatedColumnFormula>
    </tableColumn>
    <tableColumn id="10" xr3:uid="{46D8F810-74D1-409F-B01B-8DEC4276287A}" name="Month" dataDxfId="8">
      <calculatedColumnFormula>TEXT(A2, "mmmm")</calculatedColumnFormula>
    </tableColumn>
    <tableColumn id="11" xr3:uid="{C42353EF-4842-425E-B973-8FB97CD74570}" name="Day"/>
    <tableColumn id="12" xr3:uid="{CE962FFE-863B-4341-A45D-6AB71AEFC836}" name="Payment Typ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149186-23C3-45D4-9B2A-46E59350B9FB}" name="Table4" displayName="Table4" ref="A1:E65" totalsRowShown="0">
  <autoFilter ref="A1:E65" xr:uid="{5B149186-23C3-45D4-9B2A-46E59350B9FB}"/>
  <tableColumns count="5">
    <tableColumn id="1" xr3:uid="{8FA2D8AF-31E2-4E9C-9A08-763379274B9A}" name="Week Number"/>
    <tableColumn id="2" xr3:uid="{D8930B47-CAEA-48A5-A76C-C8D209DC6129}" name="Revenue"/>
    <tableColumn id="3" xr3:uid="{FC046735-0157-43E5-B29B-A13653C87026}" name="Forecast(Revenue)">
      <calculatedColumnFormula>_xlfn.FORECAST.ETS(A2,$B$2:$B$52,$A$2:$A$52,1,1)</calculatedColumnFormula>
    </tableColumn>
    <tableColumn id="4" xr3:uid="{C439DD4D-2714-4EB3-87CF-132E6F674C27}" name="Lower Confidence Bound(Revenue)" dataDxfId="2">
      <calculatedColumnFormula>C2-_xlfn.FORECAST.ETS.CONFINT(A2,$B$2:$B$52,$A$2:$A$52,0.95,1,1)</calculatedColumnFormula>
    </tableColumn>
    <tableColumn id="5" xr3:uid="{895409A8-0E87-423E-824A-5A39FFD5581A}" name="Upper Confidence Bound(Revenue)" dataDxfId="1">
      <calculatedColumnFormula>C2+_xlfn.FORECAST.ETS.CONFINT(A2,$B$2:$B$52,$A$2:$A$52,0.95,1,1)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83D9B8-10C8-43BF-8A1B-F651943CEB26}" name="Table2" displayName="Table2" ref="A1:F841" totalsRowShown="0">
  <autoFilter ref="A1:F841" xr:uid="{8283D9B8-10C8-43BF-8A1B-F651943CEB26}"/>
  <tableColumns count="6">
    <tableColumn id="1" xr3:uid="{32EEE4F1-7822-4D36-B20A-CD9C88BB99E8}" name="SKU" dataDxfId="0"/>
    <tableColumn id="2" xr3:uid="{66636A5D-6C1C-451D-B1C5-297DD680785E}" name="Month"/>
    <tableColumn id="3" xr3:uid="{479E4AD4-76CD-47EE-AF78-D4AC14B7F33D}" name="Opening Stocks"/>
    <tableColumn id="4" xr3:uid="{39071953-AD87-47AA-B963-63BDECA47C33}" name="Sales">
      <calculatedColumnFormula>IFERROR(INDEX(Monthly_analysis!AL:AL, MATCH(A2, Monthly_analysis!AK:AK, 0)),0)</calculatedColumnFormula>
    </tableColumn>
    <tableColumn id="5" xr3:uid="{66DE75E0-39E9-454A-88C2-26C3E3F8D6B0}" name="Inward Stock"/>
    <tableColumn id="6" xr3:uid="{9BE034DA-7171-41D4-8A2C-6671A38DBCCF}" name="Closing Stock">
      <calculatedColumnFormula>C2+E2-D2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3.xml"/><Relationship Id="rId13" Type="http://schemas.openxmlformats.org/officeDocument/2006/relationships/printerSettings" Target="../printerSettings/printerSettings6.bin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12" Type="http://schemas.openxmlformats.org/officeDocument/2006/relationships/pivotTable" Target="../pivotTables/pivotTable17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11" Type="http://schemas.openxmlformats.org/officeDocument/2006/relationships/pivotTable" Target="../pivotTables/pivotTable16.xml"/><Relationship Id="rId5" Type="http://schemas.openxmlformats.org/officeDocument/2006/relationships/pivotTable" Target="../pivotTables/pivotTable10.xml"/><Relationship Id="rId10" Type="http://schemas.openxmlformats.org/officeDocument/2006/relationships/pivotTable" Target="../pivotTables/pivotTable15.xml"/><Relationship Id="rId4" Type="http://schemas.openxmlformats.org/officeDocument/2006/relationships/pivotTable" Target="../pivotTables/pivotTable9.xml"/><Relationship Id="rId9" Type="http://schemas.openxmlformats.org/officeDocument/2006/relationships/pivotTable" Target="../pivotTables/pivotTable14.xml"/><Relationship Id="rId1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7131-E9D8-461A-A270-1BADBD61E30A}">
  <dimension ref="A1:F1000"/>
  <sheetViews>
    <sheetView tabSelected="1" zoomScale="91" workbookViewId="0">
      <selection activeCell="I13" sqref="I13"/>
    </sheetView>
  </sheetViews>
  <sheetFormatPr defaultRowHeight="14.4" x14ac:dyDescent="0.3"/>
  <cols>
    <col min="1" max="1" width="55.77734375" customWidth="1"/>
    <col min="2" max="2" width="23.6640625" customWidth="1"/>
    <col min="3" max="3" width="12.44140625" customWidth="1"/>
    <col min="4" max="4" width="14.88671875" customWidth="1"/>
    <col min="5" max="5" width="21.6640625" customWidth="1"/>
    <col min="6" max="6" width="16.5546875" customWidth="1"/>
  </cols>
  <sheetData>
    <row r="1" spans="1:6" s="31" customFormat="1" ht="15" customHeight="1" thickBot="1" x14ac:dyDescent="0.35">
      <c r="A1" s="32" t="s">
        <v>0</v>
      </c>
      <c r="B1" s="33" t="s">
        <v>1</v>
      </c>
      <c r="C1" s="34" t="s">
        <v>391</v>
      </c>
      <c r="D1" s="35" t="s">
        <v>390</v>
      </c>
      <c r="E1" s="35" t="s">
        <v>384</v>
      </c>
      <c r="F1" s="36" t="s">
        <v>426</v>
      </c>
    </row>
    <row r="2" spans="1:6" ht="15" customHeight="1" thickBot="1" x14ac:dyDescent="0.35">
      <c r="A2" s="25" t="s">
        <v>68</v>
      </c>
      <c r="B2" s="6">
        <v>212</v>
      </c>
      <c r="C2" s="5" t="s">
        <v>71</v>
      </c>
      <c r="D2" s="2">
        <v>7</v>
      </c>
      <c r="E2" s="1" t="s">
        <v>385</v>
      </c>
      <c r="F2" s="26">
        <v>7.0000000000000007E-2</v>
      </c>
    </row>
    <row r="3" spans="1:6" ht="15" customHeight="1" thickBot="1" x14ac:dyDescent="0.35">
      <c r="A3" s="25" t="s">
        <v>31</v>
      </c>
      <c r="B3" s="6">
        <v>158</v>
      </c>
      <c r="C3" s="5" t="s">
        <v>72</v>
      </c>
      <c r="D3" s="2">
        <v>291</v>
      </c>
      <c r="E3" s="1" t="s">
        <v>385</v>
      </c>
      <c r="F3" s="26">
        <v>2.36</v>
      </c>
    </row>
    <row r="4" spans="1:6" ht="15" customHeight="1" thickBot="1" x14ac:dyDescent="0.35">
      <c r="A4" s="25" t="s">
        <v>62</v>
      </c>
      <c r="B4" s="6">
        <v>120</v>
      </c>
      <c r="C4" s="5" t="s">
        <v>73</v>
      </c>
      <c r="D4" s="2">
        <v>7</v>
      </c>
      <c r="E4" s="1" t="s">
        <v>385</v>
      </c>
      <c r="F4" s="26">
        <v>0.06</v>
      </c>
    </row>
    <row r="5" spans="1:6" ht="15" customHeight="1" thickBot="1" x14ac:dyDescent="0.35">
      <c r="A5" s="25" t="s">
        <v>64</v>
      </c>
      <c r="B5" s="6">
        <v>62</v>
      </c>
      <c r="C5" s="5" t="s">
        <v>74</v>
      </c>
      <c r="D5" s="2">
        <v>7</v>
      </c>
      <c r="E5" s="1" t="s">
        <v>385</v>
      </c>
      <c r="F5" s="26">
        <v>7.0000000000000007E-2</v>
      </c>
    </row>
    <row r="6" spans="1:6" ht="15" customHeight="1" thickBot="1" x14ac:dyDescent="0.35">
      <c r="A6" s="25" t="s">
        <v>56</v>
      </c>
      <c r="B6" s="6">
        <v>44</v>
      </c>
      <c r="C6" s="5" t="s">
        <v>75</v>
      </c>
      <c r="D6" s="2">
        <v>172</v>
      </c>
      <c r="E6" s="1" t="s">
        <v>385</v>
      </c>
      <c r="F6" s="26">
        <v>1.44</v>
      </c>
    </row>
    <row r="7" spans="1:6" ht="15" customHeight="1" thickBot="1" x14ac:dyDescent="0.35">
      <c r="A7" s="25" t="s">
        <v>392</v>
      </c>
      <c r="B7" s="6">
        <v>42</v>
      </c>
      <c r="C7" s="5" t="s">
        <v>76</v>
      </c>
      <c r="D7" s="2">
        <v>269</v>
      </c>
      <c r="E7" s="1" t="s">
        <v>385</v>
      </c>
      <c r="F7" s="26">
        <v>1.55</v>
      </c>
    </row>
    <row r="8" spans="1:6" ht="15" customHeight="1" thickBot="1" x14ac:dyDescent="0.35">
      <c r="A8" s="25" t="s">
        <v>52</v>
      </c>
      <c r="B8" s="6">
        <v>36</v>
      </c>
      <c r="C8" s="5" t="s">
        <v>77</v>
      </c>
      <c r="D8" s="2">
        <v>235</v>
      </c>
      <c r="E8" s="1" t="s">
        <v>385</v>
      </c>
      <c r="F8" s="26">
        <v>1.2</v>
      </c>
    </row>
    <row r="9" spans="1:6" ht="15" customHeight="1" thickBot="1" x14ac:dyDescent="0.35">
      <c r="A9" s="25" t="s">
        <v>48</v>
      </c>
      <c r="B9" s="6">
        <v>32</v>
      </c>
      <c r="C9" s="5" t="s">
        <v>78</v>
      </c>
      <c r="D9" s="3">
        <v>1606</v>
      </c>
      <c r="E9" s="1" t="s">
        <v>386</v>
      </c>
      <c r="F9" s="26">
        <v>13.76</v>
      </c>
    </row>
    <row r="10" spans="1:6" ht="15" customHeight="1" thickBot="1" x14ac:dyDescent="0.35">
      <c r="A10" s="25" t="s">
        <v>41</v>
      </c>
      <c r="B10" s="6">
        <v>27</v>
      </c>
      <c r="C10" s="5" t="s">
        <v>79</v>
      </c>
      <c r="D10" s="3">
        <v>2464</v>
      </c>
      <c r="E10" s="1" t="s">
        <v>386</v>
      </c>
      <c r="F10" s="26">
        <v>21.12</v>
      </c>
    </row>
    <row r="11" spans="1:6" ht="15" customHeight="1" thickBot="1" x14ac:dyDescent="0.35">
      <c r="A11" s="25" t="s">
        <v>60</v>
      </c>
      <c r="B11" s="6">
        <v>25</v>
      </c>
      <c r="C11" s="5" t="s">
        <v>80</v>
      </c>
      <c r="D11" s="2">
        <v>980</v>
      </c>
      <c r="E11" s="1" t="s">
        <v>387</v>
      </c>
      <c r="F11" s="26">
        <v>8.24</v>
      </c>
    </row>
    <row r="12" spans="1:6" ht="15" customHeight="1" thickBot="1" x14ac:dyDescent="0.35">
      <c r="A12" s="25" t="s">
        <v>25</v>
      </c>
      <c r="B12" s="6">
        <v>20</v>
      </c>
      <c r="C12" s="5" t="s">
        <v>81</v>
      </c>
      <c r="D12" s="3">
        <v>1390</v>
      </c>
      <c r="E12" s="1" t="s">
        <v>388</v>
      </c>
      <c r="F12" s="26">
        <v>11.24</v>
      </c>
    </row>
    <row r="13" spans="1:6" ht="15" customHeight="1" thickBot="1" x14ac:dyDescent="0.35">
      <c r="A13" s="25" t="s">
        <v>38</v>
      </c>
      <c r="B13" s="6">
        <v>18</v>
      </c>
      <c r="C13" s="5" t="s">
        <v>82</v>
      </c>
      <c r="D13" s="2">
        <v>857</v>
      </c>
      <c r="E13" s="1" t="s">
        <v>386</v>
      </c>
      <c r="F13" s="26">
        <v>7.07</v>
      </c>
    </row>
    <row r="14" spans="1:6" ht="15" customHeight="1" thickBot="1" x14ac:dyDescent="0.35">
      <c r="A14" s="25" t="s">
        <v>33</v>
      </c>
      <c r="B14" s="6">
        <v>16</v>
      </c>
      <c r="C14" s="5" t="s">
        <v>85</v>
      </c>
      <c r="D14" s="3">
        <v>4306</v>
      </c>
      <c r="E14" s="1" t="s">
        <v>386</v>
      </c>
      <c r="F14" s="26">
        <v>34.28</v>
      </c>
    </row>
    <row r="15" spans="1:6" ht="15" customHeight="1" thickBot="1" x14ac:dyDescent="0.35">
      <c r="A15" s="25" t="s">
        <v>58</v>
      </c>
      <c r="B15" s="6">
        <v>16</v>
      </c>
      <c r="C15" s="5" t="s">
        <v>84</v>
      </c>
      <c r="D15" s="2">
        <v>125</v>
      </c>
      <c r="E15" s="1" t="s">
        <v>385</v>
      </c>
      <c r="F15" s="26">
        <v>0.54</v>
      </c>
    </row>
    <row r="16" spans="1:6" ht="15" customHeight="1" thickBot="1" x14ac:dyDescent="0.35">
      <c r="A16" s="25" t="s">
        <v>53</v>
      </c>
      <c r="B16" s="6">
        <v>16</v>
      </c>
      <c r="C16" s="5" t="s">
        <v>83</v>
      </c>
      <c r="D16" s="2">
        <v>110</v>
      </c>
      <c r="E16" s="1" t="s">
        <v>385</v>
      </c>
      <c r="F16" s="26">
        <v>0.62</v>
      </c>
    </row>
    <row r="17" spans="1:6" ht="15" customHeight="1" thickBot="1" x14ac:dyDescent="0.35">
      <c r="A17" s="25" t="s">
        <v>28</v>
      </c>
      <c r="B17" s="6">
        <v>15</v>
      </c>
      <c r="C17" s="5" t="s">
        <v>87</v>
      </c>
      <c r="D17" s="2">
        <v>488</v>
      </c>
      <c r="E17" s="1" t="s">
        <v>385</v>
      </c>
      <c r="F17" s="26">
        <v>4.1100000000000003</v>
      </c>
    </row>
    <row r="18" spans="1:6" ht="15" customHeight="1" thickBot="1" x14ac:dyDescent="0.35">
      <c r="A18" s="25" t="s">
        <v>29</v>
      </c>
      <c r="B18" s="6">
        <v>15</v>
      </c>
      <c r="C18" s="5" t="s">
        <v>88</v>
      </c>
      <c r="D18" s="2">
        <v>488</v>
      </c>
      <c r="E18" s="1" t="s">
        <v>385</v>
      </c>
      <c r="F18" s="26">
        <v>4.1100000000000003</v>
      </c>
    </row>
    <row r="19" spans="1:6" ht="15" customHeight="1" thickBot="1" x14ac:dyDescent="0.35">
      <c r="A19" s="25" t="s">
        <v>55</v>
      </c>
      <c r="B19" s="6">
        <v>15</v>
      </c>
      <c r="C19" s="5" t="s">
        <v>86</v>
      </c>
      <c r="D19" s="2">
        <v>60</v>
      </c>
      <c r="E19" s="1" t="s">
        <v>385</v>
      </c>
      <c r="F19" s="26">
        <v>0.51</v>
      </c>
    </row>
    <row r="20" spans="1:6" ht="15" customHeight="1" thickBot="1" x14ac:dyDescent="0.35">
      <c r="A20" s="25" t="s">
        <v>47</v>
      </c>
      <c r="B20" s="6">
        <v>13</v>
      </c>
      <c r="C20" s="5" t="s">
        <v>90</v>
      </c>
      <c r="D20" s="2">
        <v>980</v>
      </c>
      <c r="E20" s="1" t="s">
        <v>386</v>
      </c>
      <c r="F20" s="26">
        <v>8.4</v>
      </c>
    </row>
    <row r="21" spans="1:6" ht="15" customHeight="1" thickBot="1" x14ac:dyDescent="0.35">
      <c r="A21" s="25" t="s">
        <v>30</v>
      </c>
      <c r="B21" s="6">
        <v>13</v>
      </c>
      <c r="C21" s="5" t="s">
        <v>89</v>
      </c>
      <c r="D21" s="2">
        <v>300</v>
      </c>
      <c r="E21" s="1" t="s">
        <v>385</v>
      </c>
      <c r="F21" s="26">
        <v>2.4900000000000002</v>
      </c>
    </row>
    <row r="22" spans="1:6" ht="15" customHeight="1" thickBot="1" x14ac:dyDescent="0.35">
      <c r="A22" s="25" t="s">
        <v>32</v>
      </c>
      <c r="B22" s="6">
        <v>12</v>
      </c>
      <c r="C22" s="5" t="s">
        <v>91</v>
      </c>
      <c r="D22" s="3">
        <v>1014</v>
      </c>
      <c r="E22" s="1" t="s">
        <v>386</v>
      </c>
      <c r="F22" s="26">
        <v>9.18</v>
      </c>
    </row>
    <row r="23" spans="1:6" ht="15" customHeight="1" thickBot="1" x14ac:dyDescent="0.35">
      <c r="A23" s="25" t="s">
        <v>54</v>
      </c>
      <c r="B23" s="6">
        <v>12</v>
      </c>
      <c r="C23" s="5" t="s">
        <v>92</v>
      </c>
      <c r="D23" s="2">
        <v>171</v>
      </c>
      <c r="E23" s="1" t="s">
        <v>385</v>
      </c>
      <c r="F23" s="26">
        <v>0.72</v>
      </c>
    </row>
    <row r="24" spans="1:6" ht="15" customHeight="1" thickBot="1" x14ac:dyDescent="0.35">
      <c r="A24" s="25" t="s">
        <v>10</v>
      </c>
      <c r="B24" s="6">
        <v>11</v>
      </c>
      <c r="C24" s="5" t="s">
        <v>138</v>
      </c>
      <c r="D24" s="2">
        <v>1658</v>
      </c>
      <c r="E24" s="1" t="s">
        <v>388</v>
      </c>
      <c r="F24" s="26">
        <v>13.92</v>
      </c>
    </row>
    <row r="25" spans="1:6" ht="15" customHeight="1" thickBot="1" x14ac:dyDescent="0.35">
      <c r="A25" s="25" t="s">
        <v>26</v>
      </c>
      <c r="B25" s="6">
        <v>11</v>
      </c>
      <c r="C25" s="5" t="s">
        <v>93</v>
      </c>
      <c r="D25" s="3">
        <v>1555</v>
      </c>
      <c r="E25" s="1" t="s">
        <v>388</v>
      </c>
      <c r="F25" s="26">
        <v>12.58</v>
      </c>
    </row>
    <row r="26" spans="1:6" ht="15" customHeight="1" thickBot="1" x14ac:dyDescent="0.35">
      <c r="A26" s="25" t="s">
        <v>39</v>
      </c>
      <c r="B26" s="6">
        <v>11</v>
      </c>
      <c r="C26" s="5" t="s">
        <v>94</v>
      </c>
      <c r="D26" s="3">
        <v>1212</v>
      </c>
      <c r="E26" s="1" t="s">
        <v>386</v>
      </c>
      <c r="F26" s="26">
        <v>10.4</v>
      </c>
    </row>
    <row r="27" spans="1:6" ht="15" customHeight="1" thickBot="1" x14ac:dyDescent="0.35">
      <c r="A27" s="25" t="s">
        <v>61</v>
      </c>
      <c r="B27" s="6">
        <v>11</v>
      </c>
      <c r="C27" s="5" t="s">
        <v>95</v>
      </c>
      <c r="D27" s="2">
        <v>510</v>
      </c>
      <c r="E27" s="1" t="s">
        <v>385</v>
      </c>
      <c r="F27" s="26">
        <v>4.28</v>
      </c>
    </row>
    <row r="28" spans="1:6" ht="15" customHeight="1" thickBot="1" x14ac:dyDescent="0.35">
      <c r="A28" s="25" t="s">
        <v>51</v>
      </c>
      <c r="B28" s="6">
        <v>10</v>
      </c>
      <c r="C28" s="5" t="s">
        <v>97</v>
      </c>
      <c r="D28" s="3">
        <v>1254</v>
      </c>
      <c r="E28" s="1" t="s">
        <v>386</v>
      </c>
      <c r="F28" s="26">
        <v>10.75</v>
      </c>
    </row>
    <row r="29" spans="1:6" ht="15" customHeight="1" thickBot="1" x14ac:dyDescent="0.35">
      <c r="A29" s="25" t="s">
        <v>49</v>
      </c>
      <c r="B29" s="6">
        <v>10</v>
      </c>
      <c r="C29" s="5" t="s">
        <v>96</v>
      </c>
      <c r="D29" s="2">
        <v>697</v>
      </c>
      <c r="E29" s="1" t="s">
        <v>386</v>
      </c>
      <c r="F29" s="26">
        <v>5.75</v>
      </c>
    </row>
    <row r="30" spans="1:6" ht="15" customHeight="1" thickBot="1" x14ac:dyDescent="0.35">
      <c r="A30" s="25" t="s">
        <v>67</v>
      </c>
      <c r="B30" s="6">
        <v>10</v>
      </c>
      <c r="C30" s="5" t="s">
        <v>98</v>
      </c>
      <c r="D30" s="2">
        <v>510</v>
      </c>
      <c r="E30" s="1" t="s">
        <v>385</v>
      </c>
      <c r="F30" s="26">
        <v>4.28</v>
      </c>
    </row>
    <row r="31" spans="1:6" ht="15" customHeight="1" thickBot="1" x14ac:dyDescent="0.35">
      <c r="A31" s="25" t="s">
        <v>69</v>
      </c>
      <c r="B31" s="6">
        <v>8</v>
      </c>
      <c r="C31" s="5" t="s">
        <v>99</v>
      </c>
      <c r="D31" s="2">
        <v>450</v>
      </c>
      <c r="E31" s="1" t="s">
        <v>385</v>
      </c>
      <c r="F31" s="26">
        <v>3.89</v>
      </c>
    </row>
    <row r="32" spans="1:6" ht="15" customHeight="1" thickBot="1" x14ac:dyDescent="0.35">
      <c r="A32" s="25" t="s">
        <v>44</v>
      </c>
      <c r="B32" s="6">
        <v>7</v>
      </c>
      <c r="C32" s="5" t="s">
        <v>104</v>
      </c>
      <c r="D32" s="2">
        <v>3418</v>
      </c>
      <c r="E32" s="1" t="s">
        <v>386</v>
      </c>
      <c r="F32" s="26">
        <v>29.29</v>
      </c>
    </row>
    <row r="33" spans="1:6" ht="15" customHeight="1" thickBot="1" x14ac:dyDescent="0.35">
      <c r="A33" s="25" t="s">
        <v>45</v>
      </c>
      <c r="B33" s="6">
        <v>7</v>
      </c>
      <c r="C33" s="5" t="s">
        <v>105</v>
      </c>
      <c r="D33" s="2">
        <v>964</v>
      </c>
      <c r="E33" s="1" t="s">
        <v>386</v>
      </c>
      <c r="F33" s="26">
        <v>7.98</v>
      </c>
    </row>
    <row r="34" spans="1:6" ht="15" customHeight="1" thickBot="1" x14ac:dyDescent="0.35">
      <c r="A34" s="25" t="s">
        <v>35</v>
      </c>
      <c r="B34" s="6">
        <v>7</v>
      </c>
      <c r="C34" s="5" t="s">
        <v>103</v>
      </c>
      <c r="D34" s="2">
        <v>697</v>
      </c>
      <c r="E34" s="1" t="s">
        <v>386</v>
      </c>
      <c r="F34" s="26">
        <v>5.75</v>
      </c>
    </row>
    <row r="35" spans="1:6" ht="15" customHeight="1" thickBot="1" x14ac:dyDescent="0.35">
      <c r="A35" s="25" t="s">
        <v>18</v>
      </c>
      <c r="B35" s="6">
        <v>7</v>
      </c>
      <c r="C35" s="5" t="s">
        <v>102</v>
      </c>
      <c r="D35" s="2">
        <v>365</v>
      </c>
      <c r="E35" s="1" t="s">
        <v>389</v>
      </c>
      <c r="F35" s="26">
        <v>3.25</v>
      </c>
    </row>
    <row r="36" spans="1:6" ht="15" customHeight="1" thickBot="1" x14ac:dyDescent="0.35">
      <c r="A36" s="25" t="s">
        <v>14</v>
      </c>
      <c r="B36" s="6">
        <v>7</v>
      </c>
      <c r="C36" s="5" t="s">
        <v>101</v>
      </c>
      <c r="D36" s="2">
        <v>349</v>
      </c>
      <c r="E36" s="1" t="s">
        <v>389</v>
      </c>
      <c r="F36" s="26">
        <v>3.21</v>
      </c>
    </row>
    <row r="37" spans="1:6" ht="15" customHeight="1" thickBot="1" x14ac:dyDescent="0.35">
      <c r="A37" s="25" t="s">
        <v>2</v>
      </c>
      <c r="B37" s="6">
        <v>7</v>
      </c>
      <c r="C37" s="5" t="s">
        <v>100</v>
      </c>
      <c r="D37" s="2">
        <v>312</v>
      </c>
      <c r="E37" s="1" t="s">
        <v>387</v>
      </c>
      <c r="F37" s="26">
        <v>2.61</v>
      </c>
    </row>
    <row r="38" spans="1:6" ht="15" customHeight="1" thickBot="1" x14ac:dyDescent="0.35">
      <c r="A38" s="25" t="s">
        <v>7</v>
      </c>
      <c r="B38" s="6">
        <v>6</v>
      </c>
      <c r="C38" s="5" t="s">
        <v>135</v>
      </c>
      <c r="D38" s="2">
        <v>2999</v>
      </c>
      <c r="E38" s="1" t="s">
        <v>388</v>
      </c>
      <c r="F38" s="26">
        <v>26.48</v>
      </c>
    </row>
    <row r="39" spans="1:6" ht="15" customHeight="1" thickBot="1" x14ac:dyDescent="0.35">
      <c r="A39" s="25" t="s">
        <v>12</v>
      </c>
      <c r="B39" s="6">
        <v>6</v>
      </c>
      <c r="C39" s="5" t="s">
        <v>139</v>
      </c>
      <c r="D39" s="2">
        <v>2099</v>
      </c>
      <c r="E39" s="1" t="s">
        <v>389</v>
      </c>
      <c r="F39" s="26">
        <v>16.98</v>
      </c>
    </row>
    <row r="40" spans="1:6" ht="15" customHeight="1" thickBot="1" x14ac:dyDescent="0.35">
      <c r="A40" s="25" t="s">
        <v>42</v>
      </c>
      <c r="B40" s="6">
        <v>6</v>
      </c>
      <c r="C40" s="5" t="s">
        <v>107</v>
      </c>
      <c r="D40" s="3">
        <v>1095</v>
      </c>
      <c r="E40" s="1" t="s">
        <v>386</v>
      </c>
      <c r="F40" s="26">
        <v>9.39</v>
      </c>
    </row>
    <row r="41" spans="1:6" ht="15" customHeight="1" thickBot="1" x14ac:dyDescent="0.35">
      <c r="A41" s="25" t="s">
        <v>37</v>
      </c>
      <c r="B41" s="6">
        <v>6</v>
      </c>
      <c r="C41" s="5" t="s">
        <v>106</v>
      </c>
      <c r="D41" s="2">
        <v>698</v>
      </c>
      <c r="E41" s="1" t="s">
        <v>386</v>
      </c>
      <c r="F41" s="26">
        <v>5.98</v>
      </c>
    </row>
    <row r="42" spans="1:6" ht="15" customHeight="1" thickBot="1" x14ac:dyDescent="0.35">
      <c r="A42" s="25" t="s">
        <v>66</v>
      </c>
      <c r="B42" s="6">
        <v>6</v>
      </c>
      <c r="C42" s="5" t="s">
        <v>109</v>
      </c>
      <c r="D42" s="2">
        <v>510</v>
      </c>
      <c r="E42" s="1" t="s">
        <v>385</v>
      </c>
      <c r="F42" s="26">
        <v>4.28</v>
      </c>
    </row>
    <row r="43" spans="1:6" ht="15" customHeight="1" thickBot="1" x14ac:dyDescent="0.35">
      <c r="A43" s="25" t="s">
        <v>57</v>
      </c>
      <c r="B43" s="6">
        <v>6</v>
      </c>
      <c r="C43" s="5" t="s">
        <v>108</v>
      </c>
      <c r="D43" s="2">
        <v>274</v>
      </c>
      <c r="E43" s="1" t="s">
        <v>385</v>
      </c>
      <c r="F43" s="26">
        <v>2.29</v>
      </c>
    </row>
    <row r="44" spans="1:6" ht="15" customHeight="1" thickBot="1" x14ac:dyDescent="0.35">
      <c r="A44" s="25" t="s">
        <v>8</v>
      </c>
      <c r="B44" s="6">
        <v>5</v>
      </c>
      <c r="C44" s="5" t="s">
        <v>111</v>
      </c>
      <c r="D44" s="2">
        <v>2699</v>
      </c>
      <c r="E44" s="1" t="s">
        <v>388</v>
      </c>
      <c r="F44" s="26">
        <v>22.65</v>
      </c>
    </row>
    <row r="45" spans="1:6" ht="15" customHeight="1" thickBot="1" x14ac:dyDescent="0.35">
      <c r="A45" s="25" t="s">
        <v>22</v>
      </c>
      <c r="B45" s="6">
        <v>5</v>
      </c>
      <c r="C45" s="5" t="s">
        <v>113</v>
      </c>
      <c r="D45" s="3">
        <v>2051</v>
      </c>
      <c r="E45" s="1" t="s">
        <v>386</v>
      </c>
      <c r="F45" s="26">
        <v>18.23</v>
      </c>
    </row>
    <row r="46" spans="1:6" ht="15" customHeight="1" thickBot="1" x14ac:dyDescent="0.35">
      <c r="A46" s="25" t="s">
        <v>40</v>
      </c>
      <c r="B46" s="6">
        <v>5</v>
      </c>
      <c r="C46" s="5" t="s">
        <v>140</v>
      </c>
      <c r="D46" s="3">
        <v>1183</v>
      </c>
      <c r="E46" s="1" t="s">
        <v>386</v>
      </c>
      <c r="F46" s="26">
        <v>10.14</v>
      </c>
    </row>
    <row r="47" spans="1:6" ht="15" customHeight="1" thickBot="1" x14ac:dyDescent="0.35">
      <c r="A47" s="25" t="s">
        <v>50</v>
      </c>
      <c r="B47" s="6">
        <v>5</v>
      </c>
      <c r="C47" s="5" t="s">
        <v>114</v>
      </c>
      <c r="D47" s="2">
        <v>964</v>
      </c>
      <c r="E47" s="1" t="s">
        <v>386</v>
      </c>
      <c r="F47" s="26">
        <v>7.98</v>
      </c>
    </row>
    <row r="48" spans="1:6" ht="15" customHeight="1" thickBot="1" x14ac:dyDescent="0.35">
      <c r="A48" s="25" t="s">
        <v>17</v>
      </c>
      <c r="B48" s="6">
        <v>5</v>
      </c>
      <c r="C48" s="5" t="s">
        <v>112</v>
      </c>
      <c r="D48" s="2">
        <v>883</v>
      </c>
      <c r="E48" s="1" t="s">
        <v>389</v>
      </c>
      <c r="F48" s="26">
        <v>7.42</v>
      </c>
    </row>
    <row r="49" spans="1:6" ht="15" customHeight="1" thickBot="1" x14ac:dyDescent="0.35">
      <c r="A49" s="25" t="s">
        <v>4</v>
      </c>
      <c r="B49" s="6">
        <v>5</v>
      </c>
      <c r="C49" s="5" t="s">
        <v>110</v>
      </c>
      <c r="D49" s="2">
        <v>714</v>
      </c>
      <c r="E49" s="1" t="s">
        <v>387</v>
      </c>
      <c r="F49" s="26">
        <v>6</v>
      </c>
    </row>
    <row r="50" spans="1:6" ht="15" customHeight="1" thickBot="1" x14ac:dyDescent="0.35">
      <c r="A50" s="25" t="s">
        <v>24</v>
      </c>
      <c r="B50" s="6">
        <v>5</v>
      </c>
      <c r="C50" s="5" t="s">
        <v>136</v>
      </c>
      <c r="D50" s="2">
        <v>189</v>
      </c>
      <c r="E50" s="1" t="s">
        <v>389</v>
      </c>
      <c r="F50" s="26">
        <v>1.56</v>
      </c>
    </row>
    <row r="51" spans="1:6" ht="15" customHeight="1" thickBot="1" x14ac:dyDescent="0.35">
      <c r="A51" s="25" t="s">
        <v>11</v>
      </c>
      <c r="B51" s="6">
        <v>4</v>
      </c>
      <c r="C51" s="5" t="s">
        <v>116</v>
      </c>
      <c r="D51" s="2">
        <v>5829</v>
      </c>
      <c r="E51" s="1" t="s">
        <v>388</v>
      </c>
      <c r="F51" s="26">
        <v>51.45</v>
      </c>
    </row>
    <row r="52" spans="1:6" ht="15" customHeight="1" thickBot="1" x14ac:dyDescent="0.35">
      <c r="A52" s="25" t="s">
        <v>43</v>
      </c>
      <c r="B52" s="6">
        <v>4</v>
      </c>
      <c r="C52" s="5" t="s">
        <v>122</v>
      </c>
      <c r="D52" s="2">
        <v>3329</v>
      </c>
      <c r="E52" s="1" t="s">
        <v>386</v>
      </c>
      <c r="F52" s="26">
        <v>28.54</v>
      </c>
    </row>
    <row r="53" spans="1:6" ht="15" customHeight="1" thickBot="1" x14ac:dyDescent="0.35">
      <c r="A53" s="25" t="s">
        <v>46</v>
      </c>
      <c r="B53" s="6">
        <v>4</v>
      </c>
      <c r="C53" s="5" t="s">
        <v>123</v>
      </c>
      <c r="D53" s="2">
        <v>1893</v>
      </c>
      <c r="E53" s="1" t="s">
        <v>386</v>
      </c>
      <c r="F53" s="26">
        <v>16.239999999999998</v>
      </c>
    </row>
    <row r="54" spans="1:6" ht="15" customHeight="1" thickBot="1" x14ac:dyDescent="0.35">
      <c r="A54" s="25" t="s">
        <v>27</v>
      </c>
      <c r="B54" s="6">
        <v>4</v>
      </c>
      <c r="C54" s="5" t="s">
        <v>120</v>
      </c>
      <c r="D54" s="3">
        <v>1607</v>
      </c>
      <c r="E54" s="1" t="s">
        <v>388</v>
      </c>
      <c r="F54" s="26">
        <v>13</v>
      </c>
    </row>
    <row r="55" spans="1:6" ht="15" customHeight="1" thickBot="1" x14ac:dyDescent="0.35">
      <c r="A55" s="25" t="s">
        <v>34</v>
      </c>
      <c r="B55" s="6">
        <v>4</v>
      </c>
      <c r="C55" s="5" t="s">
        <v>121</v>
      </c>
      <c r="D55" s="2">
        <v>697</v>
      </c>
      <c r="E55" s="1" t="s">
        <v>386</v>
      </c>
      <c r="F55" s="26">
        <v>5.75</v>
      </c>
    </row>
    <row r="56" spans="1:6" ht="15" customHeight="1" thickBot="1" x14ac:dyDescent="0.35">
      <c r="A56" s="25" t="s">
        <v>16</v>
      </c>
      <c r="B56" s="6">
        <v>4</v>
      </c>
      <c r="C56" s="5" t="s">
        <v>118</v>
      </c>
      <c r="D56" s="2">
        <v>610</v>
      </c>
      <c r="E56" s="1" t="s">
        <v>389</v>
      </c>
      <c r="F56" s="26">
        <v>5.45</v>
      </c>
    </row>
    <row r="57" spans="1:6" ht="15" customHeight="1" thickBot="1" x14ac:dyDescent="0.35">
      <c r="A57" s="25" t="s">
        <v>5</v>
      </c>
      <c r="B57" s="6">
        <v>4</v>
      </c>
      <c r="C57" s="5" t="s">
        <v>115</v>
      </c>
      <c r="D57" s="2">
        <v>547</v>
      </c>
      <c r="E57" s="1" t="s">
        <v>387</v>
      </c>
      <c r="F57" s="26">
        <v>4.5999999999999996</v>
      </c>
    </row>
    <row r="58" spans="1:6" ht="15" customHeight="1" thickBot="1" x14ac:dyDescent="0.35">
      <c r="A58" s="25" t="s">
        <v>63</v>
      </c>
      <c r="B58" s="6">
        <v>4</v>
      </c>
      <c r="C58" s="5" t="s">
        <v>124</v>
      </c>
      <c r="D58" s="2">
        <v>497</v>
      </c>
      <c r="E58" s="1" t="s">
        <v>385</v>
      </c>
      <c r="F58" s="26">
        <v>4.18</v>
      </c>
    </row>
    <row r="59" spans="1:6" ht="15" customHeight="1" thickBot="1" x14ac:dyDescent="0.35">
      <c r="A59" s="25" t="s">
        <v>21</v>
      </c>
      <c r="B59" s="6">
        <v>4</v>
      </c>
      <c r="C59" s="5" t="s">
        <v>119</v>
      </c>
      <c r="D59" s="2">
        <v>450</v>
      </c>
      <c r="E59" s="1" t="s">
        <v>389</v>
      </c>
      <c r="F59" s="26">
        <v>4.01</v>
      </c>
    </row>
    <row r="60" spans="1:6" ht="15" customHeight="1" thickBot="1" x14ac:dyDescent="0.35">
      <c r="A60" s="25" t="s">
        <v>15</v>
      </c>
      <c r="B60" s="6">
        <v>4</v>
      </c>
      <c r="C60" s="5" t="s">
        <v>117</v>
      </c>
      <c r="D60" s="2">
        <v>349</v>
      </c>
      <c r="E60" s="1" t="s">
        <v>389</v>
      </c>
      <c r="F60" s="26">
        <v>3.2</v>
      </c>
    </row>
    <row r="61" spans="1:6" ht="15" customHeight="1" thickBot="1" x14ac:dyDescent="0.35">
      <c r="A61" s="25" t="s">
        <v>9</v>
      </c>
      <c r="B61" s="6">
        <v>3</v>
      </c>
      <c r="C61" s="5" t="s">
        <v>126</v>
      </c>
      <c r="D61" s="2">
        <v>2895</v>
      </c>
      <c r="E61" s="1" t="s">
        <v>388</v>
      </c>
      <c r="F61" s="26">
        <v>24.31</v>
      </c>
    </row>
    <row r="62" spans="1:6" ht="15" customHeight="1" thickBot="1" x14ac:dyDescent="0.35">
      <c r="A62" s="25" t="s">
        <v>36</v>
      </c>
      <c r="B62" s="6">
        <v>3</v>
      </c>
      <c r="C62" s="5" t="s">
        <v>137</v>
      </c>
      <c r="D62" s="2">
        <v>2389</v>
      </c>
      <c r="E62" s="1" t="s">
        <v>386</v>
      </c>
      <c r="F62" s="26">
        <v>20.47</v>
      </c>
    </row>
    <row r="63" spans="1:6" ht="15" customHeight="1" thickBot="1" x14ac:dyDescent="0.35">
      <c r="A63" s="25" t="s">
        <v>70</v>
      </c>
      <c r="B63" s="6">
        <v>3</v>
      </c>
      <c r="C63" s="5" t="s">
        <v>133</v>
      </c>
      <c r="D63" s="2">
        <v>1716</v>
      </c>
      <c r="E63" s="1" t="s">
        <v>385</v>
      </c>
      <c r="F63" s="26">
        <v>14.42</v>
      </c>
    </row>
    <row r="64" spans="1:6" ht="15" customHeight="1" thickBot="1" x14ac:dyDescent="0.35">
      <c r="A64" s="25" t="s">
        <v>19</v>
      </c>
      <c r="B64" s="6">
        <v>3</v>
      </c>
      <c r="C64" s="5" t="s">
        <v>128</v>
      </c>
      <c r="D64" s="2">
        <v>560</v>
      </c>
      <c r="E64" s="1" t="s">
        <v>389</v>
      </c>
      <c r="F64" s="26">
        <v>4.99</v>
      </c>
    </row>
    <row r="65" spans="1:6" ht="15" customHeight="1" thickBot="1" x14ac:dyDescent="0.35">
      <c r="A65" s="25" t="s">
        <v>20</v>
      </c>
      <c r="B65" s="6">
        <v>3</v>
      </c>
      <c r="C65" s="5" t="s">
        <v>129</v>
      </c>
      <c r="D65" s="2">
        <v>560</v>
      </c>
      <c r="E65" s="1" t="s">
        <v>389</v>
      </c>
      <c r="F65" s="26">
        <v>4.99</v>
      </c>
    </row>
    <row r="66" spans="1:6" ht="15" customHeight="1" thickBot="1" x14ac:dyDescent="0.35">
      <c r="A66" s="25" t="s">
        <v>13</v>
      </c>
      <c r="B66" s="6">
        <v>3</v>
      </c>
      <c r="C66" s="5" t="s">
        <v>127</v>
      </c>
      <c r="D66" s="2">
        <v>549</v>
      </c>
      <c r="E66" s="1" t="s">
        <v>389</v>
      </c>
      <c r="F66" s="26">
        <v>5.03</v>
      </c>
    </row>
    <row r="67" spans="1:6" ht="15" customHeight="1" thickBot="1" x14ac:dyDescent="0.35">
      <c r="A67" s="25" t="s">
        <v>65</v>
      </c>
      <c r="B67" s="6">
        <v>3</v>
      </c>
      <c r="C67" s="5" t="s">
        <v>132</v>
      </c>
      <c r="D67" s="2">
        <v>510</v>
      </c>
      <c r="E67" s="1" t="s">
        <v>385</v>
      </c>
      <c r="F67" s="26">
        <v>4.28</v>
      </c>
    </row>
    <row r="68" spans="1:6" ht="15" customHeight="1" thickBot="1" x14ac:dyDescent="0.35">
      <c r="A68" s="25" t="s">
        <v>3</v>
      </c>
      <c r="B68" s="6">
        <v>3</v>
      </c>
      <c r="C68" s="5" t="s">
        <v>125</v>
      </c>
      <c r="D68" s="2">
        <v>316</v>
      </c>
      <c r="E68" s="1" t="s">
        <v>387</v>
      </c>
      <c r="F68" s="26">
        <v>2.66</v>
      </c>
    </row>
    <row r="69" spans="1:6" ht="15" customHeight="1" thickBot="1" x14ac:dyDescent="0.35">
      <c r="A69" s="25" t="s">
        <v>59</v>
      </c>
      <c r="B69" s="6">
        <v>3</v>
      </c>
      <c r="C69" s="5" t="s">
        <v>131</v>
      </c>
      <c r="D69" s="2">
        <v>250</v>
      </c>
      <c r="E69" s="1" t="s">
        <v>385</v>
      </c>
      <c r="F69" s="26">
        <v>1.1100000000000001</v>
      </c>
    </row>
    <row r="70" spans="1:6" ht="15" customHeight="1" thickBot="1" x14ac:dyDescent="0.35">
      <c r="A70" s="25" t="s">
        <v>23</v>
      </c>
      <c r="B70" s="6">
        <v>3</v>
      </c>
      <c r="C70" s="5" t="s">
        <v>130</v>
      </c>
      <c r="D70" s="2">
        <v>189</v>
      </c>
      <c r="E70" s="1" t="s">
        <v>389</v>
      </c>
      <c r="F70" s="26">
        <v>1.56</v>
      </c>
    </row>
    <row r="71" spans="1:6" ht="15" customHeight="1" thickBot="1" x14ac:dyDescent="0.35">
      <c r="A71" s="27" t="s">
        <v>6</v>
      </c>
      <c r="B71" s="28">
        <v>2</v>
      </c>
      <c r="C71" s="17" t="s">
        <v>134</v>
      </c>
      <c r="D71" s="37">
        <v>299</v>
      </c>
      <c r="E71" s="29" t="s">
        <v>387</v>
      </c>
      <c r="F71" s="30">
        <v>2.83</v>
      </c>
    </row>
    <row r="72" spans="1:6" ht="15" thickBot="1" x14ac:dyDescent="0.35">
      <c r="E72" s="1"/>
      <c r="F72" s="1"/>
    </row>
    <row r="73" spans="1:6" ht="15" thickBot="1" x14ac:dyDescent="0.35">
      <c r="E73" s="1"/>
      <c r="F73" s="1"/>
    </row>
    <row r="74" spans="1:6" ht="15" thickBot="1" x14ac:dyDescent="0.35">
      <c r="E74" s="1"/>
      <c r="F74" s="1"/>
    </row>
    <row r="75" spans="1:6" ht="15" thickBot="1" x14ac:dyDescent="0.35">
      <c r="E75" s="1"/>
      <c r="F75" s="1"/>
    </row>
    <row r="76" spans="1:6" ht="15" thickBot="1" x14ac:dyDescent="0.35">
      <c r="E76" s="1"/>
      <c r="F76" s="1"/>
    </row>
    <row r="77" spans="1:6" ht="15" thickBot="1" x14ac:dyDescent="0.35">
      <c r="E77" s="1"/>
      <c r="F77" s="1"/>
    </row>
    <row r="78" spans="1:6" ht="15" thickBot="1" x14ac:dyDescent="0.35">
      <c r="E78" s="1"/>
      <c r="F78" s="1"/>
    </row>
    <row r="79" spans="1:6" ht="15" thickBot="1" x14ac:dyDescent="0.35">
      <c r="E79" s="1"/>
      <c r="F79" s="1"/>
    </row>
    <row r="80" spans="1:6" ht="15" thickBot="1" x14ac:dyDescent="0.35">
      <c r="E80" s="1"/>
      <c r="F80" s="1"/>
    </row>
    <row r="81" spans="5:6" ht="15" thickBot="1" x14ac:dyDescent="0.35">
      <c r="E81" s="1"/>
      <c r="F81" s="1"/>
    </row>
    <row r="82" spans="5:6" ht="15" thickBot="1" x14ac:dyDescent="0.35">
      <c r="E82" s="1"/>
      <c r="F82" s="1"/>
    </row>
    <row r="83" spans="5:6" ht="15" thickBot="1" x14ac:dyDescent="0.35">
      <c r="E83" s="1"/>
      <c r="F83" s="1"/>
    </row>
    <row r="84" spans="5:6" ht="15" thickBot="1" x14ac:dyDescent="0.35">
      <c r="E84" s="1"/>
      <c r="F84" s="1"/>
    </row>
    <row r="85" spans="5:6" ht="15" thickBot="1" x14ac:dyDescent="0.35">
      <c r="E85" s="1"/>
      <c r="F85" s="1"/>
    </row>
    <row r="86" spans="5:6" ht="15" thickBot="1" x14ac:dyDescent="0.35">
      <c r="E86" s="1"/>
      <c r="F86" s="1"/>
    </row>
    <row r="87" spans="5:6" ht="15" thickBot="1" x14ac:dyDescent="0.35">
      <c r="E87" s="1"/>
      <c r="F87" s="1"/>
    </row>
    <row r="88" spans="5:6" ht="15" thickBot="1" x14ac:dyDescent="0.35">
      <c r="E88" s="1"/>
      <c r="F88" s="1"/>
    </row>
    <row r="89" spans="5:6" ht="15" thickBot="1" x14ac:dyDescent="0.35">
      <c r="E89" s="1"/>
      <c r="F89" s="1"/>
    </row>
    <row r="90" spans="5:6" ht="15" thickBot="1" x14ac:dyDescent="0.35">
      <c r="E90" s="1"/>
      <c r="F90" s="1"/>
    </row>
    <row r="91" spans="5:6" ht="15" thickBot="1" x14ac:dyDescent="0.35">
      <c r="E91" s="1"/>
      <c r="F91" s="1"/>
    </row>
    <row r="92" spans="5:6" ht="15" thickBot="1" x14ac:dyDescent="0.35">
      <c r="E92" s="1"/>
      <c r="F92" s="1"/>
    </row>
    <row r="93" spans="5:6" ht="15" thickBot="1" x14ac:dyDescent="0.35">
      <c r="E93" s="1"/>
      <c r="F93" s="1"/>
    </row>
    <row r="94" spans="5:6" ht="15" thickBot="1" x14ac:dyDescent="0.35">
      <c r="E94" s="1"/>
      <c r="F94" s="1"/>
    </row>
    <row r="95" spans="5:6" ht="15" thickBot="1" x14ac:dyDescent="0.35">
      <c r="E95" s="1"/>
      <c r="F95" s="1"/>
    </row>
    <row r="96" spans="5:6" ht="15" thickBot="1" x14ac:dyDescent="0.35">
      <c r="E96" s="1"/>
      <c r="F96" s="1"/>
    </row>
    <row r="97" spans="5:6" ht="15" thickBot="1" x14ac:dyDescent="0.35">
      <c r="E97" s="1"/>
      <c r="F97" s="1"/>
    </row>
    <row r="98" spans="5:6" ht="15" thickBot="1" x14ac:dyDescent="0.35">
      <c r="E98" s="1"/>
      <c r="F98" s="1"/>
    </row>
    <row r="99" spans="5:6" ht="15" thickBot="1" x14ac:dyDescent="0.35">
      <c r="E99" s="1"/>
      <c r="F99" s="1"/>
    </row>
    <row r="100" spans="5:6" ht="15" thickBot="1" x14ac:dyDescent="0.35">
      <c r="E100" s="1"/>
      <c r="F100" s="1"/>
    </row>
    <row r="101" spans="5:6" ht="15" thickBot="1" x14ac:dyDescent="0.35">
      <c r="E101" s="1"/>
      <c r="F101" s="1"/>
    </row>
    <row r="102" spans="5:6" ht="15" thickBot="1" x14ac:dyDescent="0.35">
      <c r="E102" s="1"/>
      <c r="F102" s="1"/>
    </row>
    <row r="103" spans="5:6" ht="15" thickBot="1" x14ac:dyDescent="0.35">
      <c r="E103" s="1"/>
      <c r="F103" s="1"/>
    </row>
    <row r="104" spans="5:6" ht="15" thickBot="1" x14ac:dyDescent="0.35">
      <c r="E104" s="1"/>
      <c r="F104" s="1"/>
    </row>
    <row r="105" spans="5:6" ht="15" thickBot="1" x14ac:dyDescent="0.35">
      <c r="E105" s="1"/>
      <c r="F105" s="1"/>
    </row>
    <row r="106" spans="5:6" ht="15" thickBot="1" x14ac:dyDescent="0.35">
      <c r="E106" s="1"/>
      <c r="F106" s="1"/>
    </row>
    <row r="107" spans="5:6" ht="15" thickBot="1" x14ac:dyDescent="0.35">
      <c r="E107" s="1"/>
      <c r="F107" s="1"/>
    </row>
    <row r="108" spans="5:6" ht="15" thickBot="1" x14ac:dyDescent="0.35">
      <c r="E108" s="1"/>
      <c r="F108" s="1"/>
    </row>
    <row r="109" spans="5:6" ht="15" thickBot="1" x14ac:dyDescent="0.35">
      <c r="E109" s="1"/>
      <c r="F109" s="1"/>
    </row>
    <row r="110" spans="5:6" ht="15" thickBot="1" x14ac:dyDescent="0.35">
      <c r="E110" s="1"/>
      <c r="F110" s="1"/>
    </row>
    <row r="111" spans="5:6" ht="15" thickBot="1" x14ac:dyDescent="0.35">
      <c r="E111" s="1"/>
      <c r="F111" s="1"/>
    </row>
    <row r="112" spans="5:6" ht="15" thickBot="1" x14ac:dyDescent="0.35">
      <c r="E112" s="1"/>
      <c r="F112" s="1"/>
    </row>
    <row r="113" spans="5:6" ht="15" thickBot="1" x14ac:dyDescent="0.35">
      <c r="E113" s="1"/>
      <c r="F113" s="1"/>
    </row>
    <row r="114" spans="5:6" ht="15" thickBot="1" x14ac:dyDescent="0.35">
      <c r="E114" s="1"/>
      <c r="F114" s="1"/>
    </row>
    <row r="115" spans="5:6" ht="15" thickBot="1" x14ac:dyDescent="0.35">
      <c r="E115" s="1"/>
      <c r="F115" s="1"/>
    </row>
    <row r="116" spans="5:6" ht="15" thickBot="1" x14ac:dyDescent="0.35">
      <c r="E116" s="1"/>
      <c r="F116" s="1"/>
    </row>
    <row r="117" spans="5:6" ht="15" thickBot="1" x14ac:dyDescent="0.35">
      <c r="E117" s="1"/>
      <c r="F117" s="1"/>
    </row>
    <row r="118" spans="5:6" ht="15" thickBot="1" x14ac:dyDescent="0.35">
      <c r="E118" s="1"/>
      <c r="F118" s="1"/>
    </row>
    <row r="119" spans="5:6" ht="15" thickBot="1" x14ac:dyDescent="0.35">
      <c r="E119" s="1"/>
      <c r="F119" s="1"/>
    </row>
    <row r="120" spans="5:6" ht="15" thickBot="1" x14ac:dyDescent="0.35">
      <c r="E120" s="1"/>
      <c r="F120" s="1"/>
    </row>
    <row r="121" spans="5:6" ht="15" thickBot="1" x14ac:dyDescent="0.35">
      <c r="E121" s="1"/>
      <c r="F121" s="1"/>
    </row>
    <row r="122" spans="5:6" ht="15" thickBot="1" x14ac:dyDescent="0.35">
      <c r="E122" s="1"/>
      <c r="F122" s="1"/>
    </row>
    <row r="123" spans="5:6" ht="15" thickBot="1" x14ac:dyDescent="0.35">
      <c r="E123" s="1"/>
      <c r="F123" s="1"/>
    </row>
    <row r="124" spans="5:6" ht="15" thickBot="1" x14ac:dyDescent="0.35">
      <c r="E124" s="1"/>
      <c r="F124" s="1"/>
    </row>
    <row r="125" spans="5:6" ht="15" thickBot="1" x14ac:dyDescent="0.35">
      <c r="E125" s="1"/>
      <c r="F125" s="1"/>
    </row>
    <row r="126" spans="5:6" ht="15" thickBot="1" x14ac:dyDescent="0.35">
      <c r="E126" s="1"/>
      <c r="F126" s="1"/>
    </row>
    <row r="127" spans="5:6" ht="15" thickBot="1" x14ac:dyDescent="0.35">
      <c r="E127" s="1"/>
      <c r="F127" s="1"/>
    </row>
    <row r="128" spans="5:6" ht="15" thickBot="1" x14ac:dyDescent="0.35">
      <c r="E128" s="1"/>
      <c r="F128" s="1"/>
    </row>
    <row r="129" spans="5:6" ht="15" thickBot="1" x14ac:dyDescent="0.35">
      <c r="E129" s="1"/>
      <c r="F129" s="1"/>
    </row>
    <row r="130" spans="5:6" ht="15" thickBot="1" x14ac:dyDescent="0.35">
      <c r="E130" s="1"/>
      <c r="F130" s="1"/>
    </row>
    <row r="131" spans="5:6" ht="15" thickBot="1" x14ac:dyDescent="0.35">
      <c r="E131" s="1"/>
      <c r="F131" s="1"/>
    </row>
    <row r="132" spans="5:6" ht="15" thickBot="1" x14ac:dyDescent="0.35">
      <c r="E132" s="1"/>
      <c r="F132" s="1"/>
    </row>
    <row r="133" spans="5:6" ht="15" thickBot="1" x14ac:dyDescent="0.35">
      <c r="E133" s="1"/>
      <c r="F133" s="1"/>
    </row>
    <row r="134" spans="5:6" ht="15" thickBot="1" x14ac:dyDescent="0.35">
      <c r="E134" s="1"/>
      <c r="F134" s="1"/>
    </row>
    <row r="135" spans="5:6" ht="15" thickBot="1" x14ac:dyDescent="0.35">
      <c r="E135" s="1"/>
      <c r="F135" s="1"/>
    </row>
    <row r="136" spans="5:6" ht="15" thickBot="1" x14ac:dyDescent="0.35">
      <c r="E136" s="1"/>
      <c r="F136" s="1"/>
    </row>
    <row r="137" spans="5:6" ht="15" thickBot="1" x14ac:dyDescent="0.35">
      <c r="E137" s="1"/>
      <c r="F137" s="1"/>
    </row>
    <row r="138" spans="5:6" ht="15" thickBot="1" x14ac:dyDescent="0.35">
      <c r="E138" s="1"/>
      <c r="F138" s="1"/>
    </row>
    <row r="139" spans="5:6" ht="15" thickBot="1" x14ac:dyDescent="0.35">
      <c r="E139" s="1"/>
      <c r="F139" s="1"/>
    </row>
    <row r="140" spans="5:6" ht="15" thickBot="1" x14ac:dyDescent="0.35">
      <c r="E140" s="1"/>
      <c r="F140" s="1"/>
    </row>
    <row r="141" spans="5:6" ht="15" thickBot="1" x14ac:dyDescent="0.35">
      <c r="E141" s="1"/>
      <c r="F141" s="1"/>
    </row>
    <row r="142" spans="5:6" ht="15" thickBot="1" x14ac:dyDescent="0.35">
      <c r="E142" s="1"/>
      <c r="F142" s="1"/>
    </row>
    <row r="143" spans="5:6" ht="15" thickBot="1" x14ac:dyDescent="0.35">
      <c r="E143" s="1"/>
      <c r="F143" s="1"/>
    </row>
    <row r="144" spans="5:6" ht="15" thickBot="1" x14ac:dyDescent="0.35">
      <c r="E144" s="1"/>
      <c r="F144" s="1"/>
    </row>
    <row r="145" spans="5:6" ht="15" thickBot="1" x14ac:dyDescent="0.35">
      <c r="E145" s="1"/>
      <c r="F145" s="1"/>
    </row>
    <row r="146" spans="5:6" ht="15" thickBot="1" x14ac:dyDescent="0.35">
      <c r="E146" s="1"/>
      <c r="F146" s="1"/>
    </row>
    <row r="147" spans="5:6" ht="15" thickBot="1" x14ac:dyDescent="0.35">
      <c r="E147" s="1"/>
      <c r="F147" s="1"/>
    </row>
    <row r="148" spans="5:6" ht="15" thickBot="1" x14ac:dyDescent="0.35">
      <c r="E148" s="1"/>
      <c r="F148" s="1"/>
    </row>
    <row r="149" spans="5:6" ht="15" thickBot="1" x14ac:dyDescent="0.35">
      <c r="E149" s="1"/>
      <c r="F149" s="1"/>
    </row>
    <row r="150" spans="5:6" ht="15" thickBot="1" x14ac:dyDescent="0.35">
      <c r="E150" s="1"/>
      <c r="F150" s="1"/>
    </row>
    <row r="151" spans="5:6" ht="15" thickBot="1" x14ac:dyDescent="0.35">
      <c r="E151" s="1"/>
      <c r="F151" s="1"/>
    </row>
    <row r="152" spans="5:6" ht="15" thickBot="1" x14ac:dyDescent="0.35">
      <c r="E152" s="1"/>
      <c r="F152" s="1"/>
    </row>
    <row r="153" spans="5:6" ht="15" thickBot="1" x14ac:dyDescent="0.35">
      <c r="E153" s="1"/>
      <c r="F153" s="1"/>
    </row>
    <row r="154" spans="5:6" ht="15" thickBot="1" x14ac:dyDescent="0.35">
      <c r="E154" s="1"/>
      <c r="F154" s="1"/>
    </row>
    <row r="155" spans="5:6" ht="15" thickBot="1" x14ac:dyDescent="0.35">
      <c r="E155" s="1"/>
      <c r="F155" s="1"/>
    </row>
    <row r="156" spans="5:6" ht="15" thickBot="1" x14ac:dyDescent="0.35">
      <c r="E156" s="1"/>
      <c r="F156" s="1"/>
    </row>
    <row r="157" spans="5:6" ht="15" thickBot="1" x14ac:dyDescent="0.35">
      <c r="E157" s="1"/>
      <c r="F157" s="1"/>
    </row>
    <row r="158" spans="5:6" ht="15" thickBot="1" x14ac:dyDescent="0.35">
      <c r="E158" s="1"/>
      <c r="F158" s="1"/>
    </row>
    <row r="159" spans="5:6" ht="15" thickBot="1" x14ac:dyDescent="0.35">
      <c r="E159" s="1"/>
      <c r="F159" s="1"/>
    </row>
    <row r="160" spans="5:6" ht="15" thickBot="1" x14ac:dyDescent="0.35">
      <c r="E160" s="1"/>
      <c r="F160" s="1"/>
    </row>
    <row r="161" spans="5:6" ht="15" thickBot="1" x14ac:dyDescent="0.35">
      <c r="E161" s="1"/>
      <c r="F161" s="1"/>
    </row>
    <row r="162" spans="5:6" ht="15" thickBot="1" x14ac:dyDescent="0.35">
      <c r="E162" s="1"/>
      <c r="F162" s="1"/>
    </row>
    <row r="163" spans="5:6" ht="15" thickBot="1" x14ac:dyDescent="0.35">
      <c r="E163" s="1"/>
      <c r="F163" s="1"/>
    </row>
    <row r="164" spans="5:6" ht="15" thickBot="1" x14ac:dyDescent="0.35">
      <c r="E164" s="1"/>
      <c r="F164" s="1"/>
    </row>
    <row r="165" spans="5:6" ht="15" thickBot="1" x14ac:dyDescent="0.35">
      <c r="E165" s="1"/>
      <c r="F165" s="1"/>
    </row>
    <row r="166" spans="5:6" ht="15" thickBot="1" x14ac:dyDescent="0.35">
      <c r="E166" s="1"/>
      <c r="F166" s="1"/>
    </row>
    <row r="167" spans="5:6" ht="15" thickBot="1" x14ac:dyDescent="0.35">
      <c r="E167" s="1"/>
      <c r="F167" s="1"/>
    </row>
    <row r="168" spans="5:6" ht="15" thickBot="1" x14ac:dyDescent="0.35">
      <c r="E168" s="1"/>
      <c r="F168" s="1"/>
    </row>
    <row r="169" spans="5:6" ht="15" thickBot="1" x14ac:dyDescent="0.35">
      <c r="E169" s="1"/>
      <c r="F169" s="1"/>
    </row>
    <row r="170" spans="5:6" ht="15" thickBot="1" x14ac:dyDescent="0.35">
      <c r="E170" s="1"/>
      <c r="F170" s="1"/>
    </row>
    <row r="171" spans="5:6" ht="15" thickBot="1" x14ac:dyDescent="0.35">
      <c r="E171" s="1"/>
      <c r="F171" s="1"/>
    </row>
    <row r="172" spans="5:6" ht="15" thickBot="1" x14ac:dyDescent="0.35">
      <c r="E172" s="1"/>
      <c r="F172" s="1"/>
    </row>
    <row r="173" spans="5:6" ht="15" thickBot="1" x14ac:dyDescent="0.35">
      <c r="E173" s="1"/>
      <c r="F173" s="1"/>
    </row>
    <row r="174" spans="5:6" ht="15" thickBot="1" x14ac:dyDescent="0.35">
      <c r="E174" s="1"/>
      <c r="F174" s="1"/>
    </row>
    <row r="175" spans="5:6" ht="15" thickBot="1" x14ac:dyDescent="0.35">
      <c r="E175" s="1"/>
      <c r="F175" s="1"/>
    </row>
    <row r="176" spans="5:6" ht="15" thickBot="1" x14ac:dyDescent="0.35">
      <c r="E176" s="1"/>
      <c r="F176" s="1"/>
    </row>
    <row r="177" spans="5:6" ht="15" thickBot="1" x14ac:dyDescent="0.35">
      <c r="E177" s="1"/>
      <c r="F177" s="1"/>
    </row>
    <row r="178" spans="5:6" ht="15" thickBot="1" x14ac:dyDescent="0.35">
      <c r="E178" s="1"/>
      <c r="F178" s="1"/>
    </row>
    <row r="179" spans="5:6" ht="15" thickBot="1" x14ac:dyDescent="0.35">
      <c r="E179" s="1"/>
      <c r="F179" s="1"/>
    </row>
    <row r="180" spans="5:6" ht="15" thickBot="1" x14ac:dyDescent="0.35">
      <c r="E180" s="1"/>
      <c r="F180" s="1"/>
    </row>
    <row r="181" spans="5:6" ht="15" thickBot="1" x14ac:dyDescent="0.35">
      <c r="E181" s="1"/>
      <c r="F181" s="1"/>
    </row>
    <row r="182" spans="5:6" ht="15" thickBot="1" x14ac:dyDescent="0.35">
      <c r="E182" s="1"/>
      <c r="F182" s="1"/>
    </row>
    <row r="183" spans="5:6" ht="15" thickBot="1" x14ac:dyDescent="0.35">
      <c r="E183" s="1"/>
      <c r="F183" s="1"/>
    </row>
    <row r="184" spans="5:6" ht="15" thickBot="1" x14ac:dyDescent="0.35">
      <c r="E184" s="1"/>
      <c r="F184" s="1"/>
    </row>
    <row r="185" spans="5:6" ht="15" thickBot="1" x14ac:dyDescent="0.35">
      <c r="E185" s="1"/>
      <c r="F185" s="1"/>
    </row>
    <row r="186" spans="5:6" ht="15" thickBot="1" x14ac:dyDescent="0.35">
      <c r="E186" s="1"/>
      <c r="F186" s="1"/>
    </row>
    <row r="187" spans="5:6" ht="15" thickBot="1" x14ac:dyDescent="0.35">
      <c r="E187" s="1"/>
      <c r="F187" s="1"/>
    </row>
    <row r="188" spans="5:6" ht="15" thickBot="1" x14ac:dyDescent="0.35">
      <c r="E188" s="1"/>
      <c r="F188" s="1"/>
    </row>
    <row r="189" spans="5:6" ht="15" thickBot="1" x14ac:dyDescent="0.35">
      <c r="E189" s="1"/>
      <c r="F189" s="1"/>
    </row>
    <row r="190" spans="5:6" ht="15" thickBot="1" x14ac:dyDescent="0.35">
      <c r="E190" s="1"/>
      <c r="F190" s="1"/>
    </row>
    <row r="191" spans="5:6" ht="15" thickBot="1" x14ac:dyDescent="0.35">
      <c r="E191" s="1"/>
      <c r="F191" s="1"/>
    </row>
    <row r="192" spans="5:6" ht="15" thickBot="1" x14ac:dyDescent="0.35">
      <c r="E192" s="1"/>
      <c r="F192" s="1"/>
    </row>
    <row r="193" spans="5:6" ht="15" thickBot="1" x14ac:dyDescent="0.35">
      <c r="E193" s="1"/>
      <c r="F193" s="1"/>
    </row>
    <row r="194" spans="5:6" ht="15" thickBot="1" x14ac:dyDescent="0.35">
      <c r="E194" s="1"/>
      <c r="F194" s="1"/>
    </row>
    <row r="195" spans="5:6" ht="15" thickBot="1" x14ac:dyDescent="0.35">
      <c r="E195" s="1"/>
      <c r="F195" s="1"/>
    </row>
    <row r="196" spans="5:6" ht="15" thickBot="1" x14ac:dyDescent="0.35">
      <c r="E196" s="1"/>
      <c r="F196" s="1"/>
    </row>
    <row r="197" spans="5:6" ht="15" thickBot="1" x14ac:dyDescent="0.35">
      <c r="E197" s="1"/>
      <c r="F197" s="1"/>
    </row>
    <row r="198" spans="5:6" ht="15" thickBot="1" x14ac:dyDescent="0.35">
      <c r="E198" s="1"/>
      <c r="F198" s="1"/>
    </row>
    <row r="199" spans="5:6" ht="15" thickBot="1" x14ac:dyDescent="0.35">
      <c r="E199" s="1"/>
      <c r="F199" s="1"/>
    </row>
    <row r="200" spans="5:6" ht="15" thickBot="1" x14ac:dyDescent="0.35">
      <c r="E200" s="1"/>
      <c r="F200" s="1"/>
    </row>
    <row r="201" spans="5:6" ht="15" thickBot="1" x14ac:dyDescent="0.35">
      <c r="E201" s="1"/>
      <c r="F201" s="1"/>
    </row>
    <row r="202" spans="5:6" ht="15" thickBot="1" x14ac:dyDescent="0.35">
      <c r="E202" s="1"/>
      <c r="F202" s="1"/>
    </row>
    <row r="203" spans="5:6" ht="15" thickBot="1" x14ac:dyDescent="0.35">
      <c r="E203" s="1"/>
      <c r="F203" s="1"/>
    </row>
    <row r="204" spans="5:6" ht="15" thickBot="1" x14ac:dyDescent="0.35">
      <c r="E204" s="1"/>
      <c r="F204" s="1"/>
    </row>
    <row r="205" spans="5:6" ht="15" thickBot="1" x14ac:dyDescent="0.35">
      <c r="E205" s="1"/>
      <c r="F205" s="1"/>
    </row>
    <row r="206" spans="5:6" ht="15" thickBot="1" x14ac:dyDescent="0.35">
      <c r="E206" s="1"/>
      <c r="F206" s="1"/>
    </row>
    <row r="207" spans="5:6" ht="15" thickBot="1" x14ac:dyDescent="0.35">
      <c r="E207" s="1"/>
      <c r="F207" s="1"/>
    </row>
    <row r="208" spans="5:6" ht="15" thickBot="1" x14ac:dyDescent="0.35">
      <c r="E208" s="1"/>
      <c r="F208" s="1"/>
    </row>
    <row r="209" spans="5:6" ht="15" thickBot="1" x14ac:dyDescent="0.35">
      <c r="E209" s="1"/>
      <c r="F209" s="1"/>
    </row>
    <row r="210" spans="5:6" ht="15" thickBot="1" x14ac:dyDescent="0.35">
      <c r="E210" s="1"/>
      <c r="F210" s="1"/>
    </row>
    <row r="211" spans="5:6" ht="15" thickBot="1" x14ac:dyDescent="0.35">
      <c r="E211" s="1"/>
      <c r="F211" s="1"/>
    </row>
    <row r="212" spans="5:6" ht="15" thickBot="1" x14ac:dyDescent="0.35">
      <c r="E212" s="1"/>
      <c r="F212" s="1"/>
    </row>
    <row r="213" spans="5:6" ht="15" thickBot="1" x14ac:dyDescent="0.35">
      <c r="E213" s="1"/>
      <c r="F213" s="1"/>
    </row>
    <row r="214" spans="5:6" ht="15" thickBot="1" x14ac:dyDescent="0.35">
      <c r="E214" s="1"/>
      <c r="F214" s="1"/>
    </row>
    <row r="215" spans="5:6" ht="15" thickBot="1" x14ac:dyDescent="0.35">
      <c r="E215" s="1"/>
      <c r="F215" s="1"/>
    </row>
    <row r="216" spans="5:6" ht="15" thickBot="1" x14ac:dyDescent="0.35">
      <c r="E216" s="1"/>
      <c r="F216" s="1"/>
    </row>
    <row r="217" spans="5:6" ht="15" thickBot="1" x14ac:dyDescent="0.35">
      <c r="E217" s="1"/>
      <c r="F217" s="1"/>
    </row>
    <row r="218" spans="5:6" ht="15" thickBot="1" x14ac:dyDescent="0.35">
      <c r="E218" s="1"/>
      <c r="F218" s="1"/>
    </row>
    <row r="219" spans="5:6" ht="15" thickBot="1" x14ac:dyDescent="0.35">
      <c r="E219" s="1"/>
      <c r="F219" s="1"/>
    </row>
    <row r="220" spans="5:6" ht="15" thickBot="1" x14ac:dyDescent="0.35">
      <c r="E220" s="1"/>
      <c r="F220" s="1"/>
    </row>
    <row r="221" spans="5:6" ht="15" thickBot="1" x14ac:dyDescent="0.35">
      <c r="E221" s="1"/>
      <c r="F221" s="1"/>
    </row>
    <row r="222" spans="5:6" ht="15" thickBot="1" x14ac:dyDescent="0.35">
      <c r="E222" s="1"/>
      <c r="F222" s="1"/>
    </row>
    <row r="223" spans="5:6" ht="15" thickBot="1" x14ac:dyDescent="0.35">
      <c r="E223" s="1"/>
      <c r="F223" s="1"/>
    </row>
    <row r="224" spans="5:6" ht="15" thickBot="1" x14ac:dyDescent="0.35">
      <c r="E224" s="1"/>
      <c r="F224" s="1"/>
    </row>
    <row r="225" spans="5:6" ht="15" thickBot="1" x14ac:dyDescent="0.35">
      <c r="E225" s="1"/>
      <c r="F225" s="1"/>
    </row>
    <row r="226" spans="5:6" ht="15" thickBot="1" x14ac:dyDescent="0.35">
      <c r="E226" s="1"/>
      <c r="F226" s="1"/>
    </row>
    <row r="227" spans="5:6" ht="15" thickBot="1" x14ac:dyDescent="0.35">
      <c r="E227" s="1"/>
      <c r="F227" s="1"/>
    </row>
    <row r="228" spans="5:6" ht="15" thickBot="1" x14ac:dyDescent="0.35">
      <c r="E228" s="1"/>
      <c r="F228" s="1"/>
    </row>
    <row r="229" spans="5:6" ht="15" thickBot="1" x14ac:dyDescent="0.35">
      <c r="E229" s="1"/>
      <c r="F229" s="1"/>
    </row>
    <row r="230" spans="5:6" ht="15" thickBot="1" x14ac:dyDescent="0.35">
      <c r="E230" s="1"/>
      <c r="F230" s="1"/>
    </row>
    <row r="231" spans="5:6" ht="15" thickBot="1" x14ac:dyDescent="0.35">
      <c r="E231" s="1"/>
      <c r="F231" s="1"/>
    </row>
    <row r="232" spans="5:6" ht="15" thickBot="1" x14ac:dyDescent="0.35">
      <c r="E232" s="1"/>
      <c r="F232" s="1"/>
    </row>
    <row r="233" spans="5:6" ht="15" thickBot="1" x14ac:dyDescent="0.35">
      <c r="E233" s="1"/>
      <c r="F233" s="1"/>
    </row>
    <row r="234" spans="5:6" ht="15" thickBot="1" x14ac:dyDescent="0.35">
      <c r="E234" s="1"/>
      <c r="F234" s="1"/>
    </row>
    <row r="235" spans="5:6" ht="15" thickBot="1" x14ac:dyDescent="0.35">
      <c r="E235" s="1"/>
      <c r="F235" s="1"/>
    </row>
    <row r="236" spans="5:6" ht="15" thickBot="1" x14ac:dyDescent="0.35">
      <c r="E236" s="1"/>
      <c r="F236" s="1"/>
    </row>
    <row r="237" spans="5:6" ht="15" thickBot="1" x14ac:dyDescent="0.35">
      <c r="E237" s="1"/>
      <c r="F237" s="1"/>
    </row>
    <row r="238" spans="5:6" ht="15" thickBot="1" x14ac:dyDescent="0.35">
      <c r="E238" s="1"/>
      <c r="F238" s="1"/>
    </row>
    <row r="239" spans="5:6" ht="15" thickBot="1" x14ac:dyDescent="0.35">
      <c r="E239" s="1"/>
      <c r="F239" s="1"/>
    </row>
    <row r="240" spans="5:6" ht="15" thickBot="1" x14ac:dyDescent="0.35">
      <c r="E240" s="1"/>
      <c r="F240" s="1"/>
    </row>
    <row r="241" spans="5:6" ht="15" thickBot="1" x14ac:dyDescent="0.35">
      <c r="E241" s="1"/>
      <c r="F241" s="1"/>
    </row>
    <row r="242" spans="5:6" ht="15" thickBot="1" x14ac:dyDescent="0.35">
      <c r="E242" s="1"/>
      <c r="F242" s="1"/>
    </row>
    <row r="243" spans="5:6" ht="15" thickBot="1" x14ac:dyDescent="0.35">
      <c r="E243" s="1"/>
      <c r="F243" s="1"/>
    </row>
    <row r="244" spans="5:6" ht="15" thickBot="1" x14ac:dyDescent="0.35">
      <c r="E244" s="1"/>
      <c r="F244" s="1"/>
    </row>
    <row r="245" spans="5:6" ht="15" thickBot="1" x14ac:dyDescent="0.35">
      <c r="E245" s="1"/>
      <c r="F245" s="1"/>
    </row>
    <row r="246" spans="5:6" ht="15" thickBot="1" x14ac:dyDescent="0.35">
      <c r="E246" s="1"/>
      <c r="F246" s="1"/>
    </row>
    <row r="247" spans="5:6" ht="15" thickBot="1" x14ac:dyDescent="0.35">
      <c r="E247" s="1"/>
      <c r="F247" s="1"/>
    </row>
    <row r="248" spans="5:6" ht="15" thickBot="1" x14ac:dyDescent="0.35">
      <c r="E248" s="1"/>
      <c r="F248" s="1"/>
    </row>
    <row r="249" spans="5:6" ht="15" thickBot="1" x14ac:dyDescent="0.35">
      <c r="E249" s="1"/>
      <c r="F249" s="1"/>
    </row>
    <row r="250" spans="5:6" ht="15" thickBot="1" x14ac:dyDescent="0.35">
      <c r="E250" s="1"/>
      <c r="F250" s="1"/>
    </row>
    <row r="251" spans="5:6" ht="15" thickBot="1" x14ac:dyDescent="0.35">
      <c r="E251" s="1"/>
      <c r="F251" s="1"/>
    </row>
    <row r="252" spans="5:6" ht="15" thickBot="1" x14ac:dyDescent="0.35">
      <c r="E252" s="1"/>
      <c r="F252" s="1"/>
    </row>
    <row r="253" spans="5:6" ht="15" thickBot="1" x14ac:dyDescent="0.35">
      <c r="E253" s="1"/>
      <c r="F253" s="1"/>
    </row>
    <row r="254" spans="5:6" ht="15" thickBot="1" x14ac:dyDescent="0.35">
      <c r="E254" s="1"/>
      <c r="F254" s="1"/>
    </row>
    <row r="255" spans="5:6" ht="15" thickBot="1" x14ac:dyDescent="0.35">
      <c r="E255" s="1"/>
      <c r="F255" s="1"/>
    </row>
    <row r="256" spans="5:6" ht="15" thickBot="1" x14ac:dyDescent="0.35">
      <c r="E256" s="1"/>
      <c r="F256" s="1"/>
    </row>
    <row r="257" spans="5:6" ht="15" thickBot="1" x14ac:dyDescent="0.35">
      <c r="E257" s="1"/>
      <c r="F257" s="1"/>
    </row>
    <row r="258" spans="5:6" ht="15" thickBot="1" x14ac:dyDescent="0.35">
      <c r="E258" s="1"/>
      <c r="F258" s="1"/>
    </row>
    <row r="259" spans="5:6" ht="15" thickBot="1" x14ac:dyDescent="0.35">
      <c r="E259" s="1"/>
      <c r="F259" s="1"/>
    </row>
    <row r="260" spans="5:6" ht="15" thickBot="1" x14ac:dyDescent="0.35">
      <c r="E260" s="1"/>
      <c r="F260" s="1"/>
    </row>
    <row r="261" spans="5:6" ht="15" thickBot="1" x14ac:dyDescent="0.35">
      <c r="E261" s="1"/>
      <c r="F261" s="1"/>
    </row>
    <row r="262" spans="5:6" ht="15" thickBot="1" x14ac:dyDescent="0.35">
      <c r="E262" s="1"/>
      <c r="F262" s="1"/>
    </row>
    <row r="263" spans="5:6" ht="15" thickBot="1" x14ac:dyDescent="0.35">
      <c r="E263" s="1"/>
      <c r="F263" s="1"/>
    </row>
    <row r="264" spans="5:6" ht="15" thickBot="1" x14ac:dyDescent="0.35">
      <c r="E264" s="1"/>
      <c r="F264" s="1"/>
    </row>
    <row r="265" spans="5:6" ht="15" thickBot="1" x14ac:dyDescent="0.35">
      <c r="E265" s="1"/>
      <c r="F265" s="1"/>
    </row>
    <row r="266" spans="5:6" ht="15" thickBot="1" x14ac:dyDescent="0.35">
      <c r="E266" s="1"/>
      <c r="F266" s="1"/>
    </row>
    <row r="267" spans="5:6" ht="15" thickBot="1" x14ac:dyDescent="0.35">
      <c r="E267" s="1"/>
      <c r="F267" s="1"/>
    </row>
    <row r="268" spans="5:6" ht="15" thickBot="1" x14ac:dyDescent="0.35">
      <c r="E268" s="1"/>
      <c r="F268" s="1"/>
    </row>
    <row r="269" spans="5:6" ht="15" thickBot="1" x14ac:dyDescent="0.35">
      <c r="E269" s="1"/>
      <c r="F269" s="1"/>
    </row>
    <row r="270" spans="5:6" ht="15" thickBot="1" x14ac:dyDescent="0.35">
      <c r="E270" s="1"/>
      <c r="F270" s="1"/>
    </row>
    <row r="271" spans="5:6" ht="15" thickBot="1" x14ac:dyDescent="0.35">
      <c r="E271" s="1"/>
      <c r="F271" s="1"/>
    </row>
    <row r="272" spans="5:6" ht="15" thickBot="1" x14ac:dyDescent="0.35">
      <c r="E272" s="1"/>
      <c r="F272" s="1"/>
    </row>
    <row r="273" spans="5:6" ht="15" thickBot="1" x14ac:dyDescent="0.35">
      <c r="E273" s="1"/>
      <c r="F273" s="1"/>
    </row>
    <row r="274" spans="5:6" ht="15" thickBot="1" x14ac:dyDescent="0.35">
      <c r="E274" s="1"/>
      <c r="F274" s="1"/>
    </row>
    <row r="275" spans="5:6" ht="15" thickBot="1" x14ac:dyDescent="0.35">
      <c r="E275" s="1"/>
      <c r="F275" s="1"/>
    </row>
    <row r="276" spans="5:6" ht="15" thickBot="1" x14ac:dyDescent="0.35">
      <c r="E276" s="1"/>
      <c r="F276" s="1"/>
    </row>
    <row r="277" spans="5:6" ht="15" thickBot="1" x14ac:dyDescent="0.35">
      <c r="E277" s="1"/>
      <c r="F277" s="1"/>
    </row>
    <row r="278" spans="5:6" ht="15" thickBot="1" x14ac:dyDescent="0.35">
      <c r="E278" s="1"/>
      <c r="F278" s="1"/>
    </row>
    <row r="279" spans="5:6" ht="15" thickBot="1" x14ac:dyDescent="0.35">
      <c r="E279" s="1"/>
      <c r="F279" s="1"/>
    </row>
    <row r="280" spans="5:6" ht="15" thickBot="1" x14ac:dyDescent="0.35">
      <c r="E280" s="1"/>
      <c r="F280" s="1"/>
    </row>
    <row r="281" spans="5:6" ht="15" thickBot="1" x14ac:dyDescent="0.35">
      <c r="E281" s="1"/>
      <c r="F281" s="1"/>
    </row>
    <row r="282" spans="5:6" ht="15" thickBot="1" x14ac:dyDescent="0.35">
      <c r="E282" s="1"/>
      <c r="F282" s="1"/>
    </row>
    <row r="283" spans="5:6" ht="15" thickBot="1" x14ac:dyDescent="0.35">
      <c r="E283" s="1"/>
      <c r="F283" s="1"/>
    </row>
    <row r="284" spans="5:6" ht="15" thickBot="1" x14ac:dyDescent="0.35">
      <c r="E284" s="1"/>
      <c r="F284" s="1"/>
    </row>
    <row r="285" spans="5:6" ht="15" thickBot="1" x14ac:dyDescent="0.35">
      <c r="E285" s="1"/>
      <c r="F285" s="1"/>
    </row>
    <row r="286" spans="5:6" ht="15" thickBot="1" x14ac:dyDescent="0.35">
      <c r="E286" s="1"/>
      <c r="F286" s="1"/>
    </row>
    <row r="287" spans="5:6" ht="15" thickBot="1" x14ac:dyDescent="0.35">
      <c r="E287" s="1"/>
      <c r="F287" s="1"/>
    </row>
    <row r="288" spans="5:6" ht="15" thickBot="1" x14ac:dyDescent="0.35">
      <c r="E288" s="1"/>
      <c r="F288" s="1"/>
    </row>
    <row r="289" spans="5:6" ht="15" thickBot="1" x14ac:dyDescent="0.35">
      <c r="E289" s="1"/>
      <c r="F289" s="1"/>
    </row>
    <row r="290" spans="5:6" ht="15" thickBot="1" x14ac:dyDescent="0.35">
      <c r="E290" s="1"/>
      <c r="F290" s="1"/>
    </row>
    <row r="291" spans="5:6" ht="15" thickBot="1" x14ac:dyDescent="0.35">
      <c r="E291" s="1"/>
      <c r="F291" s="1"/>
    </row>
    <row r="292" spans="5:6" ht="15" thickBot="1" x14ac:dyDescent="0.35">
      <c r="E292" s="1"/>
      <c r="F292" s="1"/>
    </row>
    <row r="293" spans="5:6" ht="15" thickBot="1" x14ac:dyDescent="0.35">
      <c r="E293" s="1"/>
      <c r="F293" s="1"/>
    </row>
    <row r="294" spans="5:6" ht="15" thickBot="1" x14ac:dyDescent="0.35">
      <c r="E294" s="1"/>
      <c r="F294" s="1"/>
    </row>
    <row r="295" spans="5:6" ht="15" thickBot="1" x14ac:dyDescent="0.35">
      <c r="E295" s="1"/>
      <c r="F295" s="1"/>
    </row>
    <row r="296" spans="5:6" ht="15" thickBot="1" x14ac:dyDescent="0.35">
      <c r="E296" s="1"/>
      <c r="F296" s="1"/>
    </row>
    <row r="297" spans="5:6" ht="15" thickBot="1" x14ac:dyDescent="0.35">
      <c r="E297" s="1"/>
      <c r="F297" s="1"/>
    </row>
    <row r="298" spans="5:6" ht="15" thickBot="1" x14ac:dyDescent="0.35">
      <c r="E298" s="1"/>
      <c r="F298" s="1"/>
    </row>
    <row r="299" spans="5:6" ht="15" thickBot="1" x14ac:dyDescent="0.35">
      <c r="E299" s="1"/>
      <c r="F299" s="1"/>
    </row>
    <row r="300" spans="5:6" ht="15" thickBot="1" x14ac:dyDescent="0.35">
      <c r="E300" s="1"/>
      <c r="F300" s="1"/>
    </row>
    <row r="301" spans="5:6" ht="15" thickBot="1" x14ac:dyDescent="0.35">
      <c r="E301" s="1"/>
      <c r="F301" s="1"/>
    </row>
    <row r="302" spans="5:6" ht="15" thickBot="1" x14ac:dyDescent="0.35">
      <c r="E302" s="1"/>
      <c r="F302" s="1"/>
    </row>
    <row r="303" spans="5:6" ht="15" thickBot="1" x14ac:dyDescent="0.35">
      <c r="E303" s="1"/>
      <c r="F303" s="1"/>
    </row>
    <row r="304" spans="5:6" ht="15" thickBot="1" x14ac:dyDescent="0.35">
      <c r="E304" s="1"/>
      <c r="F304" s="1"/>
    </row>
    <row r="305" spans="5:6" ht="15" thickBot="1" x14ac:dyDescent="0.35">
      <c r="E305" s="1"/>
      <c r="F305" s="1"/>
    </row>
    <row r="306" spans="5:6" ht="15" thickBot="1" x14ac:dyDescent="0.35">
      <c r="E306" s="1"/>
      <c r="F306" s="1"/>
    </row>
    <row r="307" spans="5:6" ht="15" thickBot="1" x14ac:dyDescent="0.35">
      <c r="E307" s="1"/>
      <c r="F307" s="1"/>
    </row>
    <row r="308" spans="5:6" ht="15" thickBot="1" x14ac:dyDescent="0.35">
      <c r="E308" s="1"/>
      <c r="F308" s="1"/>
    </row>
    <row r="309" spans="5:6" ht="15" thickBot="1" x14ac:dyDescent="0.35">
      <c r="E309" s="1"/>
      <c r="F309" s="1"/>
    </row>
    <row r="310" spans="5:6" ht="15" thickBot="1" x14ac:dyDescent="0.35">
      <c r="E310" s="1"/>
      <c r="F310" s="1"/>
    </row>
    <row r="311" spans="5:6" ht="15" thickBot="1" x14ac:dyDescent="0.35">
      <c r="E311" s="1"/>
      <c r="F311" s="1"/>
    </row>
    <row r="312" spans="5:6" ht="15" thickBot="1" x14ac:dyDescent="0.35">
      <c r="E312" s="1"/>
      <c r="F312" s="1"/>
    </row>
    <row r="313" spans="5:6" ht="15" thickBot="1" x14ac:dyDescent="0.35">
      <c r="E313" s="1"/>
      <c r="F313" s="1"/>
    </row>
    <row r="314" spans="5:6" ht="15" thickBot="1" x14ac:dyDescent="0.35">
      <c r="E314" s="1"/>
      <c r="F314" s="1"/>
    </row>
    <row r="315" spans="5:6" ht="15" thickBot="1" x14ac:dyDescent="0.35">
      <c r="E315" s="1"/>
      <c r="F315" s="1"/>
    </row>
    <row r="316" spans="5:6" ht="15" thickBot="1" x14ac:dyDescent="0.35">
      <c r="E316" s="1"/>
      <c r="F316" s="1"/>
    </row>
    <row r="317" spans="5:6" ht="15" thickBot="1" x14ac:dyDescent="0.35">
      <c r="E317" s="1"/>
      <c r="F317" s="1"/>
    </row>
    <row r="318" spans="5:6" ht="15" thickBot="1" x14ac:dyDescent="0.35">
      <c r="E318" s="1"/>
      <c r="F318" s="1"/>
    </row>
    <row r="319" spans="5:6" ht="15" thickBot="1" x14ac:dyDescent="0.35">
      <c r="E319" s="1"/>
      <c r="F319" s="1"/>
    </row>
    <row r="320" spans="5:6" ht="15" thickBot="1" x14ac:dyDescent="0.35">
      <c r="E320" s="1"/>
      <c r="F320" s="1"/>
    </row>
    <row r="321" spans="5:6" ht="15" thickBot="1" x14ac:dyDescent="0.35">
      <c r="E321" s="1"/>
      <c r="F321" s="1"/>
    </row>
    <row r="322" spans="5:6" ht="15" thickBot="1" x14ac:dyDescent="0.35">
      <c r="E322" s="1"/>
      <c r="F322" s="1"/>
    </row>
    <row r="323" spans="5:6" ht="15" thickBot="1" x14ac:dyDescent="0.35">
      <c r="E323" s="1"/>
      <c r="F323" s="1"/>
    </row>
    <row r="324" spans="5:6" ht="15" thickBot="1" x14ac:dyDescent="0.35">
      <c r="E324" s="1"/>
      <c r="F324" s="1"/>
    </row>
    <row r="325" spans="5:6" ht="15" thickBot="1" x14ac:dyDescent="0.35">
      <c r="E325" s="1"/>
      <c r="F325" s="1"/>
    </row>
    <row r="326" spans="5:6" ht="15" thickBot="1" x14ac:dyDescent="0.35">
      <c r="E326" s="1"/>
      <c r="F326" s="1"/>
    </row>
    <row r="327" spans="5:6" ht="15" thickBot="1" x14ac:dyDescent="0.35">
      <c r="E327" s="1"/>
      <c r="F327" s="1"/>
    </row>
    <row r="328" spans="5:6" ht="15" thickBot="1" x14ac:dyDescent="0.35">
      <c r="E328" s="1"/>
      <c r="F328" s="1"/>
    </row>
    <row r="329" spans="5:6" ht="15" thickBot="1" x14ac:dyDescent="0.35">
      <c r="E329" s="1"/>
      <c r="F329" s="1"/>
    </row>
    <row r="330" spans="5:6" ht="15" thickBot="1" x14ac:dyDescent="0.35">
      <c r="E330" s="1"/>
      <c r="F330" s="1"/>
    </row>
    <row r="331" spans="5:6" ht="15" thickBot="1" x14ac:dyDescent="0.35">
      <c r="E331" s="1"/>
      <c r="F331" s="1"/>
    </row>
    <row r="332" spans="5:6" ht="15" thickBot="1" x14ac:dyDescent="0.35">
      <c r="E332" s="1"/>
      <c r="F332" s="1"/>
    </row>
    <row r="333" spans="5:6" ht="15" thickBot="1" x14ac:dyDescent="0.35">
      <c r="E333" s="1"/>
      <c r="F333" s="1"/>
    </row>
    <row r="334" spans="5:6" ht="15" thickBot="1" x14ac:dyDescent="0.35">
      <c r="E334" s="1"/>
      <c r="F334" s="1"/>
    </row>
    <row r="335" spans="5:6" ht="15" thickBot="1" x14ac:dyDescent="0.35">
      <c r="E335" s="1"/>
      <c r="F335" s="1"/>
    </row>
    <row r="336" spans="5:6" ht="15" thickBot="1" x14ac:dyDescent="0.35">
      <c r="E336" s="1"/>
      <c r="F336" s="1"/>
    </row>
    <row r="337" spans="5:6" ht="15" thickBot="1" x14ac:dyDescent="0.35">
      <c r="E337" s="1"/>
      <c r="F337" s="1"/>
    </row>
    <row r="338" spans="5:6" ht="15" thickBot="1" x14ac:dyDescent="0.35">
      <c r="E338" s="1"/>
      <c r="F338" s="1"/>
    </row>
    <row r="339" spans="5:6" ht="15" thickBot="1" x14ac:dyDescent="0.35">
      <c r="E339" s="1"/>
      <c r="F339" s="1"/>
    </row>
    <row r="340" spans="5:6" ht="15" thickBot="1" x14ac:dyDescent="0.35">
      <c r="E340" s="1"/>
      <c r="F340" s="1"/>
    </row>
    <row r="341" spans="5:6" ht="15" thickBot="1" x14ac:dyDescent="0.35">
      <c r="E341" s="1"/>
      <c r="F341" s="1"/>
    </row>
    <row r="342" spans="5:6" ht="15" thickBot="1" x14ac:dyDescent="0.35">
      <c r="E342" s="1"/>
      <c r="F342" s="1"/>
    </row>
    <row r="343" spans="5:6" ht="15" thickBot="1" x14ac:dyDescent="0.35">
      <c r="E343" s="1"/>
      <c r="F343" s="1"/>
    </row>
    <row r="344" spans="5:6" ht="15" thickBot="1" x14ac:dyDescent="0.35">
      <c r="E344" s="1"/>
      <c r="F344" s="1"/>
    </row>
    <row r="345" spans="5:6" ht="15" thickBot="1" x14ac:dyDescent="0.35">
      <c r="E345" s="1"/>
      <c r="F345" s="1"/>
    </row>
    <row r="346" spans="5:6" ht="15" thickBot="1" x14ac:dyDescent="0.35">
      <c r="E346" s="1"/>
      <c r="F346" s="1"/>
    </row>
    <row r="347" spans="5:6" ht="15" thickBot="1" x14ac:dyDescent="0.35">
      <c r="E347" s="1"/>
      <c r="F347" s="1"/>
    </row>
    <row r="348" spans="5:6" ht="15" thickBot="1" x14ac:dyDescent="0.35">
      <c r="E348" s="1"/>
      <c r="F348" s="1"/>
    </row>
    <row r="349" spans="5:6" ht="15" thickBot="1" x14ac:dyDescent="0.35">
      <c r="E349" s="1"/>
      <c r="F349" s="1"/>
    </row>
    <row r="350" spans="5:6" ht="15" thickBot="1" x14ac:dyDescent="0.35">
      <c r="E350" s="1"/>
      <c r="F350" s="1"/>
    </row>
    <row r="351" spans="5:6" ht="15" thickBot="1" x14ac:dyDescent="0.35">
      <c r="E351" s="1"/>
      <c r="F351" s="1"/>
    </row>
    <row r="352" spans="5:6" ht="15" thickBot="1" x14ac:dyDescent="0.35">
      <c r="E352" s="1"/>
      <c r="F352" s="1"/>
    </row>
    <row r="353" spans="5:6" ht="15" thickBot="1" x14ac:dyDescent="0.35">
      <c r="E353" s="1"/>
      <c r="F353" s="1"/>
    </row>
    <row r="354" spans="5:6" ht="15" thickBot="1" x14ac:dyDescent="0.35">
      <c r="E354" s="1"/>
      <c r="F354" s="1"/>
    </row>
    <row r="355" spans="5:6" ht="15" thickBot="1" x14ac:dyDescent="0.35">
      <c r="E355" s="1"/>
      <c r="F355" s="1"/>
    </row>
    <row r="356" spans="5:6" ht="15" thickBot="1" x14ac:dyDescent="0.35">
      <c r="E356" s="1"/>
      <c r="F356" s="1"/>
    </row>
    <row r="357" spans="5:6" ht="15" thickBot="1" x14ac:dyDescent="0.35">
      <c r="E357" s="1"/>
      <c r="F357" s="1"/>
    </row>
    <row r="358" spans="5:6" ht="15" thickBot="1" x14ac:dyDescent="0.35">
      <c r="E358" s="1"/>
      <c r="F358" s="1"/>
    </row>
    <row r="359" spans="5:6" ht="15" thickBot="1" x14ac:dyDescent="0.35">
      <c r="E359" s="1"/>
      <c r="F359" s="1"/>
    </row>
    <row r="360" spans="5:6" ht="15" thickBot="1" x14ac:dyDescent="0.35">
      <c r="E360" s="1"/>
      <c r="F360" s="1"/>
    </row>
    <row r="361" spans="5:6" ht="15" thickBot="1" x14ac:dyDescent="0.35">
      <c r="E361" s="1"/>
      <c r="F361" s="1"/>
    </row>
    <row r="362" spans="5:6" ht="15" thickBot="1" x14ac:dyDescent="0.35">
      <c r="E362" s="1"/>
      <c r="F362" s="1"/>
    </row>
    <row r="363" spans="5:6" ht="15" thickBot="1" x14ac:dyDescent="0.35">
      <c r="E363" s="1"/>
      <c r="F363" s="1"/>
    </row>
    <row r="364" spans="5:6" ht="15" thickBot="1" x14ac:dyDescent="0.35">
      <c r="E364" s="1"/>
      <c r="F364" s="1"/>
    </row>
    <row r="365" spans="5:6" ht="15" thickBot="1" x14ac:dyDescent="0.35">
      <c r="E365" s="1"/>
      <c r="F365" s="1"/>
    </row>
    <row r="366" spans="5:6" ht="15" thickBot="1" x14ac:dyDescent="0.35">
      <c r="E366" s="1"/>
      <c r="F366" s="1"/>
    </row>
    <row r="367" spans="5:6" ht="15" thickBot="1" x14ac:dyDescent="0.35">
      <c r="E367" s="1"/>
      <c r="F367" s="1"/>
    </row>
    <row r="368" spans="5:6" ht="15" thickBot="1" x14ac:dyDescent="0.35">
      <c r="E368" s="1"/>
      <c r="F368" s="1"/>
    </row>
    <row r="369" spans="5:6" ht="15" thickBot="1" x14ac:dyDescent="0.35">
      <c r="E369" s="1"/>
      <c r="F369" s="1"/>
    </row>
    <row r="370" spans="5:6" ht="15" thickBot="1" x14ac:dyDescent="0.35">
      <c r="E370" s="1"/>
      <c r="F370" s="1"/>
    </row>
    <row r="371" spans="5:6" ht="15" thickBot="1" x14ac:dyDescent="0.35">
      <c r="E371" s="1"/>
      <c r="F371" s="1"/>
    </row>
    <row r="372" spans="5:6" ht="15" thickBot="1" x14ac:dyDescent="0.35">
      <c r="E372" s="1"/>
      <c r="F372" s="1"/>
    </row>
    <row r="373" spans="5:6" ht="15" thickBot="1" x14ac:dyDescent="0.35">
      <c r="E373" s="1"/>
      <c r="F373" s="1"/>
    </row>
    <row r="374" spans="5:6" ht="15" thickBot="1" x14ac:dyDescent="0.35">
      <c r="E374" s="1"/>
      <c r="F374" s="1"/>
    </row>
    <row r="375" spans="5:6" ht="15" thickBot="1" x14ac:dyDescent="0.35">
      <c r="E375" s="1"/>
      <c r="F375" s="1"/>
    </row>
    <row r="376" spans="5:6" ht="15" thickBot="1" x14ac:dyDescent="0.35">
      <c r="E376" s="1"/>
      <c r="F376" s="1"/>
    </row>
    <row r="377" spans="5:6" ht="15" thickBot="1" x14ac:dyDescent="0.35">
      <c r="E377" s="1"/>
      <c r="F377" s="1"/>
    </row>
    <row r="378" spans="5:6" ht="15" thickBot="1" x14ac:dyDescent="0.35">
      <c r="E378" s="1"/>
      <c r="F378" s="1"/>
    </row>
    <row r="379" spans="5:6" ht="15" thickBot="1" x14ac:dyDescent="0.35">
      <c r="E379" s="1"/>
      <c r="F379" s="1"/>
    </row>
    <row r="380" spans="5:6" ht="15" thickBot="1" x14ac:dyDescent="0.35">
      <c r="E380" s="1"/>
      <c r="F380" s="1"/>
    </row>
    <row r="381" spans="5:6" ht="15" thickBot="1" x14ac:dyDescent="0.35">
      <c r="E381" s="1"/>
      <c r="F381" s="1"/>
    </row>
    <row r="382" spans="5:6" ht="15" thickBot="1" x14ac:dyDescent="0.35">
      <c r="E382" s="1"/>
      <c r="F382" s="1"/>
    </row>
    <row r="383" spans="5:6" ht="15" thickBot="1" x14ac:dyDescent="0.35">
      <c r="E383" s="1"/>
      <c r="F383" s="1"/>
    </row>
    <row r="384" spans="5:6" ht="15" thickBot="1" x14ac:dyDescent="0.35">
      <c r="E384" s="1"/>
      <c r="F384" s="1"/>
    </row>
    <row r="385" spans="5:6" ht="15" thickBot="1" x14ac:dyDescent="0.35">
      <c r="E385" s="1"/>
      <c r="F385" s="1"/>
    </row>
    <row r="386" spans="5:6" ht="15" thickBot="1" x14ac:dyDescent="0.35">
      <c r="E386" s="1"/>
      <c r="F386" s="1"/>
    </row>
    <row r="387" spans="5:6" ht="15" thickBot="1" x14ac:dyDescent="0.35">
      <c r="E387" s="1"/>
      <c r="F387" s="1"/>
    </row>
    <row r="388" spans="5:6" ht="15" thickBot="1" x14ac:dyDescent="0.35">
      <c r="E388" s="1"/>
      <c r="F388" s="1"/>
    </row>
    <row r="389" spans="5:6" ht="15" thickBot="1" x14ac:dyDescent="0.35">
      <c r="E389" s="1"/>
      <c r="F389" s="1"/>
    </row>
    <row r="390" spans="5:6" ht="15" thickBot="1" x14ac:dyDescent="0.35">
      <c r="E390" s="1"/>
      <c r="F390" s="1"/>
    </row>
    <row r="391" spans="5:6" ht="15" thickBot="1" x14ac:dyDescent="0.35">
      <c r="E391" s="1"/>
      <c r="F391" s="1"/>
    </row>
    <row r="392" spans="5:6" ht="15" thickBot="1" x14ac:dyDescent="0.35">
      <c r="E392" s="1"/>
      <c r="F392" s="1"/>
    </row>
    <row r="393" spans="5:6" ht="15" thickBot="1" x14ac:dyDescent="0.35">
      <c r="E393" s="1"/>
      <c r="F393" s="1"/>
    </row>
    <row r="394" spans="5:6" ht="15" thickBot="1" x14ac:dyDescent="0.35">
      <c r="E394" s="1"/>
      <c r="F394" s="1"/>
    </row>
    <row r="395" spans="5:6" ht="15" thickBot="1" x14ac:dyDescent="0.35">
      <c r="E395" s="1"/>
      <c r="F395" s="1"/>
    </row>
    <row r="396" spans="5:6" ht="15" thickBot="1" x14ac:dyDescent="0.35">
      <c r="E396" s="1"/>
      <c r="F396" s="1"/>
    </row>
    <row r="397" spans="5:6" ht="15" thickBot="1" x14ac:dyDescent="0.35">
      <c r="E397" s="1"/>
      <c r="F397" s="1"/>
    </row>
    <row r="398" spans="5:6" ht="15" thickBot="1" x14ac:dyDescent="0.35">
      <c r="E398" s="1"/>
      <c r="F398" s="1"/>
    </row>
    <row r="399" spans="5:6" ht="15" thickBot="1" x14ac:dyDescent="0.35">
      <c r="E399" s="1"/>
      <c r="F399" s="1"/>
    </row>
    <row r="400" spans="5:6" ht="15" thickBot="1" x14ac:dyDescent="0.35">
      <c r="E400" s="1"/>
      <c r="F400" s="1"/>
    </row>
    <row r="401" spans="5:6" ht="15" thickBot="1" x14ac:dyDescent="0.35">
      <c r="E401" s="1"/>
      <c r="F401" s="1"/>
    </row>
    <row r="402" spans="5:6" ht="15" thickBot="1" x14ac:dyDescent="0.35">
      <c r="E402" s="1"/>
      <c r="F402" s="1"/>
    </row>
    <row r="403" spans="5:6" ht="15" thickBot="1" x14ac:dyDescent="0.35">
      <c r="E403" s="1"/>
      <c r="F403" s="1"/>
    </row>
    <row r="404" spans="5:6" ht="15" thickBot="1" x14ac:dyDescent="0.35">
      <c r="E404" s="1"/>
      <c r="F404" s="1"/>
    </row>
    <row r="405" spans="5:6" ht="15" thickBot="1" x14ac:dyDescent="0.35">
      <c r="E405" s="1"/>
      <c r="F405" s="1"/>
    </row>
    <row r="406" spans="5:6" ht="15" thickBot="1" x14ac:dyDescent="0.35">
      <c r="E406" s="1"/>
      <c r="F406" s="1"/>
    </row>
    <row r="407" spans="5:6" ht="15" thickBot="1" x14ac:dyDescent="0.35">
      <c r="E407" s="1"/>
      <c r="F407" s="1"/>
    </row>
    <row r="408" spans="5:6" ht="15" thickBot="1" x14ac:dyDescent="0.35">
      <c r="E408" s="1"/>
      <c r="F408" s="1"/>
    </row>
    <row r="409" spans="5:6" ht="15" thickBot="1" x14ac:dyDescent="0.35">
      <c r="E409" s="1"/>
      <c r="F409" s="1"/>
    </row>
    <row r="410" spans="5:6" ht="15" thickBot="1" x14ac:dyDescent="0.35">
      <c r="E410" s="1"/>
      <c r="F410" s="1"/>
    </row>
    <row r="411" spans="5:6" ht="15" thickBot="1" x14ac:dyDescent="0.35">
      <c r="E411" s="1"/>
      <c r="F411" s="1"/>
    </row>
    <row r="412" spans="5:6" ht="15" thickBot="1" x14ac:dyDescent="0.35">
      <c r="E412" s="1"/>
      <c r="F412" s="1"/>
    </row>
    <row r="413" spans="5:6" ht="15" thickBot="1" x14ac:dyDescent="0.35">
      <c r="E413" s="1"/>
      <c r="F413" s="1"/>
    </row>
    <row r="414" spans="5:6" ht="15" thickBot="1" x14ac:dyDescent="0.35">
      <c r="E414" s="1"/>
      <c r="F414" s="1"/>
    </row>
    <row r="415" spans="5:6" ht="15" thickBot="1" x14ac:dyDescent="0.35">
      <c r="E415" s="1"/>
      <c r="F415" s="1"/>
    </row>
    <row r="416" spans="5:6" ht="15" thickBot="1" x14ac:dyDescent="0.35">
      <c r="E416" s="1"/>
      <c r="F416" s="1"/>
    </row>
    <row r="417" spans="5:6" ht="15" thickBot="1" x14ac:dyDescent="0.35">
      <c r="E417" s="1"/>
      <c r="F417" s="1"/>
    </row>
    <row r="418" spans="5:6" ht="15" thickBot="1" x14ac:dyDescent="0.35">
      <c r="E418" s="1"/>
      <c r="F418" s="1"/>
    </row>
    <row r="419" spans="5:6" ht="15" thickBot="1" x14ac:dyDescent="0.35">
      <c r="E419" s="1"/>
      <c r="F419" s="1"/>
    </row>
    <row r="420" spans="5:6" ht="15" thickBot="1" x14ac:dyDescent="0.35">
      <c r="E420" s="1"/>
      <c r="F420" s="1"/>
    </row>
    <row r="421" spans="5:6" ht="15" thickBot="1" x14ac:dyDescent="0.35">
      <c r="E421" s="1"/>
      <c r="F421" s="1"/>
    </row>
    <row r="422" spans="5:6" ht="15" thickBot="1" x14ac:dyDescent="0.35">
      <c r="E422" s="1"/>
      <c r="F422" s="1"/>
    </row>
    <row r="423" spans="5:6" ht="15" thickBot="1" x14ac:dyDescent="0.35">
      <c r="E423" s="1"/>
      <c r="F423" s="1"/>
    </row>
    <row r="424" spans="5:6" ht="15" thickBot="1" x14ac:dyDescent="0.35">
      <c r="E424" s="1"/>
      <c r="F424" s="1"/>
    </row>
    <row r="425" spans="5:6" ht="15" thickBot="1" x14ac:dyDescent="0.35">
      <c r="E425" s="1"/>
      <c r="F425" s="1"/>
    </row>
    <row r="426" spans="5:6" ht="15" thickBot="1" x14ac:dyDescent="0.35">
      <c r="E426" s="1"/>
      <c r="F426" s="1"/>
    </row>
    <row r="427" spans="5:6" ht="15" thickBot="1" x14ac:dyDescent="0.35">
      <c r="E427" s="1"/>
      <c r="F427" s="1"/>
    </row>
    <row r="428" spans="5:6" ht="15" thickBot="1" x14ac:dyDescent="0.35">
      <c r="E428" s="1"/>
      <c r="F428" s="1"/>
    </row>
    <row r="429" spans="5:6" ht="15" thickBot="1" x14ac:dyDescent="0.35">
      <c r="E429" s="1"/>
      <c r="F429" s="1"/>
    </row>
    <row r="430" spans="5:6" ht="15" thickBot="1" x14ac:dyDescent="0.35">
      <c r="E430" s="1"/>
      <c r="F430" s="1"/>
    </row>
    <row r="431" spans="5:6" ht="15" thickBot="1" x14ac:dyDescent="0.35">
      <c r="E431" s="1"/>
      <c r="F431" s="1"/>
    </row>
    <row r="432" spans="5:6" ht="15" thickBot="1" x14ac:dyDescent="0.35">
      <c r="E432" s="1"/>
      <c r="F432" s="1"/>
    </row>
    <row r="433" spans="5:6" ht="15" thickBot="1" x14ac:dyDescent="0.35">
      <c r="E433" s="1"/>
      <c r="F433" s="1"/>
    </row>
    <row r="434" spans="5:6" ht="15" thickBot="1" x14ac:dyDescent="0.35">
      <c r="E434" s="1"/>
      <c r="F434" s="1"/>
    </row>
    <row r="435" spans="5:6" ht="15" thickBot="1" x14ac:dyDescent="0.35">
      <c r="E435" s="1"/>
      <c r="F435" s="1"/>
    </row>
    <row r="436" spans="5:6" ht="15" thickBot="1" x14ac:dyDescent="0.35">
      <c r="E436" s="1"/>
      <c r="F436" s="1"/>
    </row>
    <row r="437" spans="5:6" ht="15" thickBot="1" x14ac:dyDescent="0.35">
      <c r="E437" s="1"/>
      <c r="F437" s="1"/>
    </row>
    <row r="438" spans="5:6" ht="15" thickBot="1" x14ac:dyDescent="0.35">
      <c r="E438" s="1"/>
      <c r="F438" s="1"/>
    </row>
    <row r="439" spans="5:6" ht="15" thickBot="1" x14ac:dyDescent="0.35">
      <c r="E439" s="1"/>
      <c r="F439" s="1"/>
    </row>
    <row r="440" spans="5:6" ht="15" thickBot="1" x14ac:dyDescent="0.35">
      <c r="E440" s="1"/>
      <c r="F440" s="1"/>
    </row>
    <row r="441" spans="5:6" ht="15" thickBot="1" x14ac:dyDescent="0.35">
      <c r="E441" s="1"/>
      <c r="F441" s="1"/>
    </row>
    <row r="442" spans="5:6" ht="15" thickBot="1" x14ac:dyDescent="0.35">
      <c r="E442" s="1"/>
      <c r="F442" s="1"/>
    </row>
    <row r="443" spans="5:6" ht="15" thickBot="1" x14ac:dyDescent="0.35">
      <c r="E443" s="1"/>
      <c r="F443" s="1"/>
    </row>
    <row r="444" spans="5:6" ht="15" thickBot="1" x14ac:dyDescent="0.35">
      <c r="E444" s="1"/>
      <c r="F444" s="1"/>
    </row>
    <row r="445" spans="5:6" ht="15" thickBot="1" x14ac:dyDescent="0.35">
      <c r="E445" s="1"/>
      <c r="F445" s="1"/>
    </row>
    <row r="446" spans="5:6" ht="15" thickBot="1" x14ac:dyDescent="0.35">
      <c r="E446" s="1"/>
      <c r="F446" s="1"/>
    </row>
    <row r="447" spans="5:6" ht="15" thickBot="1" x14ac:dyDescent="0.35">
      <c r="E447" s="1"/>
      <c r="F447" s="1"/>
    </row>
    <row r="448" spans="5:6" ht="15" thickBot="1" x14ac:dyDescent="0.35">
      <c r="E448" s="1"/>
      <c r="F448" s="1"/>
    </row>
    <row r="449" spans="5:6" ht="15" thickBot="1" x14ac:dyDescent="0.35">
      <c r="E449" s="1"/>
      <c r="F449" s="1"/>
    </row>
    <row r="450" spans="5:6" ht="15" thickBot="1" x14ac:dyDescent="0.35">
      <c r="E450" s="1"/>
      <c r="F450" s="1"/>
    </row>
    <row r="451" spans="5:6" ht="15" thickBot="1" x14ac:dyDescent="0.35">
      <c r="E451" s="1"/>
      <c r="F451" s="1"/>
    </row>
    <row r="452" spans="5:6" ht="15" thickBot="1" x14ac:dyDescent="0.35">
      <c r="E452" s="1"/>
      <c r="F452" s="1"/>
    </row>
    <row r="453" spans="5:6" ht="15" thickBot="1" x14ac:dyDescent="0.35">
      <c r="E453" s="1"/>
      <c r="F453" s="1"/>
    </row>
    <row r="454" spans="5:6" ht="15" thickBot="1" x14ac:dyDescent="0.35">
      <c r="E454" s="1"/>
      <c r="F454" s="1"/>
    </row>
    <row r="455" spans="5:6" ht="15" thickBot="1" x14ac:dyDescent="0.35">
      <c r="E455" s="1"/>
      <c r="F455" s="1"/>
    </row>
    <row r="456" spans="5:6" ht="15" thickBot="1" x14ac:dyDescent="0.35">
      <c r="E456" s="1"/>
      <c r="F456" s="1"/>
    </row>
    <row r="457" spans="5:6" ht="15" thickBot="1" x14ac:dyDescent="0.35">
      <c r="E457" s="1"/>
      <c r="F457" s="1"/>
    </row>
    <row r="458" spans="5:6" ht="15" thickBot="1" x14ac:dyDescent="0.35">
      <c r="E458" s="1"/>
      <c r="F458" s="1"/>
    </row>
    <row r="459" spans="5:6" ht="15" thickBot="1" x14ac:dyDescent="0.35">
      <c r="E459" s="1"/>
      <c r="F459" s="1"/>
    </row>
    <row r="460" spans="5:6" ht="15" thickBot="1" x14ac:dyDescent="0.35">
      <c r="E460" s="1"/>
      <c r="F460" s="1"/>
    </row>
    <row r="461" spans="5:6" ht="15" thickBot="1" x14ac:dyDescent="0.35">
      <c r="E461" s="1"/>
      <c r="F461" s="1"/>
    </row>
    <row r="462" spans="5:6" ht="15" thickBot="1" x14ac:dyDescent="0.35">
      <c r="E462" s="1"/>
      <c r="F462" s="1"/>
    </row>
    <row r="463" spans="5:6" ht="15" thickBot="1" x14ac:dyDescent="0.35">
      <c r="E463" s="1"/>
      <c r="F463" s="1"/>
    </row>
    <row r="464" spans="5:6" ht="15" thickBot="1" x14ac:dyDescent="0.35">
      <c r="E464" s="1"/>
      <c r="F464" s="1"/>
    </row>
    <row r="465" spans="5:6" ht="15" thickBot="1" x14ac:dyDescent="0.35">
      <c r="E465" s="1"/>
      <c r="F465" s="1"/>
    </row>
    <row r="466" spans="5:6" ht="15" thickBot="1" x14ac:dyDescent="0.35">
      <c r="E466" s="1"/>
      <c r="F466" s="1"/>
    </row>
    <row r="467" spans="5:6" ht="15" thickBot="1" x14ac:dyDescent="0.35">
      <c r="E467" s="1"/>
      <c r="F467" s="1"/>
    </row>
    <row r="468" spans="5:6" ht="15" thickBot="1" x14ac:dyDescent="0.35">
      <c r="E468" s="1"/>
      <c r="F468" s="1"/>
    </row>
    <row r="469" spans="5:6" ht="15" thickBot="1" x14ac:dyDescent="0.35">
      <c r="E469" s="1"/>
      <c r="F469" s="1"/>
    </row>
    <row r="470" spans="5:6" ht="15" thickBot="1" x14ac:dyDescent="0.35">
      <c r="E470" s="1"/>
      <c r="F470" s="1"/>
    </row>
    <row r="471" spans="5:6" ht="15" thickBot="1" x14ac:dyDescent="0.35">
      <c r="E471" s="1"/>
      <c r="F471" s="1"/>
    </row>
    <row r="472" spans="5:6" ht="15" thickBot="1" x14ac:dyDescent="0.35">
      <c r="E472" s="1"/>
      <c r="F472" s="1"/>
    </row>
    <row r="473" spans="5:6" ht="15" thickBot="1" x14ac:dyDescent="0.35">
      <c r="E473" s="1"/>
      <c r="F473" s="1"/>
    </row>
    <row r="474" spans="5:6" ht="15" thickBot="1" x14ac:dyDescent="0.35">
      <c r="E474" s="1"/>
      <c r="F474" s="1"/>
    </row>
    <row r="475" spans="5:6" ht="15" thickBot="1" x14ac:dyDescent="0.35">
      <c r="E475" s="1"/>
      <c r="F475" s="1"/>
    </row>
    <row r="476" spans="5:6" ht="15" thickBot="1" x14ac:dyDescent="0.35">
      <c r="E476" s="1"/>
      <c r="F476" s="1"/>
    </row>
    <row r="477" spans="5:6" ht="15" thickBot="1" x14ac:dyDescent="0.35">
      <c r="E477" s="1"/>
      <c r="F477" s="1"/>
    </row>
    <row r="478" spans="5:6" ht="15" thickBot="1" x14ac:dyDescent="0.35">
      <c r="E478" s="1"/>
      <c r="F478" s="1"/>
    </row>
    <row r="479" spans="5:6" ht="15" thickBot="1" x14ac:dyDescent="0.35">
      <c r="E479" s="1"/>
      <c r="F479" s="1"/>
    </row>
    <row r="480" spans="5:6" ht="15" thickBot="1" x14ac:dyDescent="0.35">
      <c r="E480" s="1"/>
      <c r="F480" s="1"/>
    </row>
    <row r="481" spans="5:6" ht="15" thickBot="1" x14ac:dyDescent="0.35">
      <c r="E481" s="1"/>
      <c r="F481" s="1"/>
    </row>
    <row r="482" spans="5:6" ht="15" thickBot="1" x14ac:dyDescent="0.35">
      <c r="E482" s="1"/>
      <c r="F482" s="1"/>
    </row>
    <row r="483" spans="5:6" ht="15" thickBot="1" x14ac:dyDescent="0.35">
      <c r="E483" s="1"/>
      <c r="F483" s="1"/>
    </row>
    <row r="484" spans="5:6" ht="15" thickBot="1" x14ac:dyDescent="0.35">
      <c r="E484" s="1"/>
      <c r="F484" s="1"/>
    </row>
    <row r="485" spans="5:6" ht="15" thickBot="1" x14ac:dyDescent="0.35">
      <c r="E485" s="1"/>
      <c r="F485" s="1"/>
    </row>
    <row r="486" spans="5:6" ht="15" thickBot="1" x14ac:dyDescent="0.35">
      <c r="E486" s="1"/>
      <c r="F486" s="1"/>
    </row>
    <row r="487" spans="5:6" ht="15" thickBot="1" x14ac:dyDescent="0.35">
      <c r="E487" s="1"/>
      <c r="F487" s="1"/>
    </row>
    <row r="488" spans="5:6" ht="15" thickBot="1" x14ac:dyDescent="0.35">
      <c r="E488" s="1"/>
      <c r="F488" s="1"/>
    </row>
    <row r="489" spans="5:6" ht="15" thickBot="1" x14ac:dyDescent="0.35">
      <c r="E489" s="1"/>
      <c r="F489" s="1"/>
    </row>
    <row r="490" spans="5:6" ht="15" thickBot="1" x14ac:dyDescent="0.35">
      <c r="E490" s="1"/>
      <c r="F490" s="1"/>
    </row>
    <row r="491" spans="5:6" ht="15" thickBot="1" x14ac:dyDescent="0.35">
      <c r="E491" s="1"/>
      <c r="F491" s="1"/>
    </row>
    <row r="492" spans="5:6" ht="15" thickBot="1" x14ac:dyDescent="0.35">
      <c r="E492" s="1"/>
      <c r="F492" s="1"/>
    </row>
    <row r="493" spans="5:6" ht="15" thickBot="1" x14ac:dyDescent="0.35">
      <c r="E493" s="1"/>
      <c r="F493" s="1"/>
    </row>
    <row r="494" spans="5:6" ht="15" thickBot="1" x14ac:dyDescent="0.35">
      <c r="E494" s="1"/>
      <c r="F494" s="1"/>
    </row>
    <row r="495" spans="5:6" ht="15" thickBot="1" x14ac:dyDescent="0.35">
      <c r="E495" s="1"/>
      <c r="F495" s="1"/>
    </row>
    <row r="496" spans="5:6" ht="15" thickBot="1" x14ac:dyDescent="0.35">
      <c r="E496" s="1"/>
      <c r="F496" s="1"/>
    </row>
    <row r="497" spans="5:6" ht="15" thickBot="1" x14ac:dyDescent="0.35">
      <c r="E497" s="1"/>
      <c r="F497" s="1"/>
    </row>
    <row r="498" spans="5:6" ht="15" thickBot="1" x14ac:dyDescent="0.35">
      <c r="E498" s="1"/>
      <c r="F498" s="1"/>
    </row>
    <row r="499" spans="5:6" ht="15" thickBot="1" x14ac:dyDescent="0.35">
      <c r="E499" s="1"/>
      <c r="F499" s="1"/>
    </row>
    <row r="500" spans="5:6" ht="15" thickBot="1" x14ac:dyDescent="0.35">
      <c r="E500" s="1"/>
      <c r="F500" s="1"/>
    </row>
    <row r="501" spans="5:6" ht="15" thickBot="1" x14ac:dyDescent="0.35">
      <c r="E501" s="1"/>
      <c r="F501" s="1"/>
    </row>
    <row r="502" spans="5:6" ht="15" thickBot="1" x14ac:dyDescent="0.35">
      <c r="E502" s="1"/>
      <c r="F502" s="1"/>
    </row>
    <row r="503" spans="5:6" ht="15" thickBot="1" x14ac:dyDescent="0.35">
      <c r="E503" s="1"/>
      <c r="F503" s="1"/>
    </row>
    <row r="504" spans="5:6" ht="15" thickBot="1" x14ac:dyDescent="0.35">
      <c r="E504" s="1"/>
      <c r="F504" s="1"/>
    </row>
    <row r="505" spans="5:6" ht="15" thickBot="1" x14ac:dyDescent="0.35">
      <c r="E505" s="1"/>
      <c r="F505" s="1"/>
    </row>
    <row r="506" spans="5:6" ht="15" thickBot="1" x14ac:dyDescent="0.35">
      <c r="E506" s="1"/>
      <c r="F506" s="1"/>
    </row>
    <row r="507" spans="5:6" ht="15" thickBot="1" x14ac:dyDescent="0.35">
      <c r="E507" s="1"/>
      <c r="F507" s="1"/>
    </row>
    <row r="508" spans="5:6" ht="15" thickBot="1" x14ac:dyDescent="0.35">
      <c r="E508" s="1"/>
      <c r="F508" s="1"/>
    </row>
    <row r="509" spans="5:6" ht="15" thickBot="1" x14ac:dyDescent="0.35">
      <c r="E509" s="1"/>
      <c r="F509" s="1"/>
    </row>
    <row r="510" spans="5:6" ht="15" thickBot="1" x14ac:dyDescent="0.35">
      <c r="E510" s="1"/>
      <c r="F510" s="1"/>
    </row>
    <row r="511" spans="5:6" ht="15" thickBot="1" x14ac:dyDescent="0.35">
      <c r="E511" s="1"/>
      <c r="F511" s="1"/>
    </row>
    <row r="512" spans="5:6" ht="15" thickBot="1" x14ac:dyDescent="0.35">
      <c r="E512" s="1"/>
      <c r="F512" s="1"/>
    </row>
    <row r="513" spans="5:6" ht="15" thickBot="1" x14ac:dyDescent="0.35">
      <c r="E513" s="1"/>
      <c r="F513" s="1"/>
    </row>
    <row r="514" spans="5:6" ht="15" thickBot="1" x14ac:dyDescent="0.35">
      <c r="E514" s="1"/>
      <c r="F514" s="1"/>
    </row>
    <row r="515" spans="5:6" ht="15" thickBot="1" x14ac:dyDescent="0.35">
      <c r="E515" s="1"/>
      <c r="F515" s="1"/>
    </row>
    <row r="516" spans="5:6" ht="15" thickBot="1" x14ac:dyDescent="0.35">
      <c r="E516" s="1"/>
      <c r="F516" s="1"/>
    </row>
    <row r="517" spans="5:6" ht="15" thickBot="1" x14ac:dyDescent="0.35">
      <c r="E517" s="1"/>
      <c r="F517" s="1"/>
    </row>
    <row r="518" spans="5:6" ht="15" thickBot="1" x14ac:dyDescent="0.35">
      <c r="E518" s="1"/>
      <c r="F518" s="1"/>
    </row>
    <row r="519" spans="5:6" ht="15" thickBot="1" x14ac:dyDescent="0.35">
      <c r="E519" s="1"/>
      <c r="F519" s="1"/>
    </row>
    <row r="520" spans="5:6" ht="15" thickBot="1" x14ac:dyDescent="0.35">
      <c r="E520" s="1"/>
      <c r="F520" s="1"/>
    </row>
    <row r="521" spans="5:6" ht="15" thickBot="1" x14ac:dyDescent="0.35">
      <c r="E521" s="1"/>
      <c r="F521" s="1"/>
    </row>
    <row r="522" spans="5:6" ht="15" thickBot="1" x14ac:dyDescent="0.35">
      <c r="E522" s="1"/>
      <c r="F522" s="1"/>
    </row>
    <row r="523" spans="5:6" ht="15" thickBot="1" x14ac:dyDescent="0.35">
      <c r="E523" s="1"/>
      <c r="F523" s="1"/>
    </row>
    <row r="524" spans="5:6" ht="15" thickBot="1" x14ac:dyDescent="0.35">
      <c r="E524" s="1"/>
      <c r="F524" s="1"/>
    </row>
    <row r="525" spans="5:6" ht="15" thickBot="1" x14ac:dyDescent="0.35">
      <c r="E525" s="1"/>
      <c r="F525" s="1"/>
    </row>
    <row r="526" spans="5:6" ht="15" thickBot="1" x14ac:dyDescent="0.35">
      <c r="E526" s="1"/>
      <c r="F526" s="1"/>
    </row>
    <row r="527" spans="5:6" ht="15" thickBot="1" x14ac:dyDescent="0.35">
      <c r="E527" s="1"/>
      <c r="F527" s="1"/>
    </row>
    <row r="528" spans="5:6" ht="15" thickBot="1" x14ac:dyDescent="0.35">
      <c r="E528" s="1"/>
      <c r="F528" s="1"/>
    </row>
    <row r="529" spans="5:6" ht="15" thickBot="1" x14ac:dyDescent="0.35">
      <c r="E529" s="1"/>
      <c r="F529" s="1"/>
    </row>
    <row r="530" spans="5:6" ht="15" thickBot="1" x14ac:dyDescent="0.35">
      <c r="E530" s="1"/>
      <c r="F530" s="1"/>
    </row>
    <row r="531" spans="5:6" ht="15" thickBot="1" x14ac:dyDescent="0.35">
      <c r="E531" s="1"/>
      <c r="F531" s="1"/>
    </row>
    <row r="532" spans="5:6" ht="15" thickBot="1" x14ac:dyDescent="0.35">
      <c r="E532" s="1"/>
      <c r="F532" s="1"/>
    </row>
    <row r="533" spans="5:6" ht="15" thickBot="1" x14ac:dyDescent="0.35">
      <c r="E533" s="1"/>
      <c r="F533" s="1"/>
    </row>
    <row r="534" spans="5:6" ht="15" thickBot="1" x14ac:dyDescent="0.35">
      <c r="E534" s="1"/>
      <c r="F534" s="1"/>
    </row>
    <row r="535" spans="5:6" ht="15" thickBot="1" x14ac:dyDescent="0.35">
      <c r="E535" s="1"/>
      <c r="F535" s="1"/>
    </row>
    <row r="536" spans="5:6" ht="15" thickBot="1" x14ac:dyDescent="0.35">
      <c r="E536" s="1"/>
      <c r="F536" s="1"/>
    </row>
    <row r="537" spans="5:6" ht="15" thickBot="1" x14ac:dyDescent="0.35">
      <c r="E537" s="1"/>
      <c r="F537" s="1"/>
    </row>
    <row r="538" spans="5:6" ht="15" thickBot="1" x14ac:dyDescent="0.35">
      <c r="E538" s="1"/>
      <c r="F538" s="1"/>
    </row>
    <row r="539" spans="5:6" ht="15" thickBot="1" x14ac:dyDescent="0.35">
      <c r="E539" s="1"/>
      <c r="F539" s="1"/>
    </row>
    <row r="540" spans="5:6" ht="15" thickBot="1" x14ac:dyDescent="0.35">
      <c r="E540" s="1"/>
      <c r="F540" s="1"/>
    </row>
    <row r="541" spans="5:6" ht="15" thickBot="1" x14ac:dyDescent="0.35">
      <c r="E541" s="1"/>
      <c r="F541" s="1"/>
    </row>
    <row r="542" spans="5:6" ht="15" thickBot="1" x14ac:dyDescent="0.35">
      <c r="E542" s="1"/>
      <c r="F542" s="1"/>
    </row>
    <row r="543" spans="5:6" ht="15" thickBot="1" x14ac:dyDescent="0.35">
      <c r="E543" s="1"/>
      <c r="F543" s="1"/>
    </row>
    <row r="544" spans="5:6" ht="15" thickBot="1" x14ac:dyDescent="0.35">
      <c r="E544" s="1"/>
      <c r="F544" s="1"/>
    </row>
    <row r="545" spans="5:6" ht="15" thickBot="1" x14ac:dyDescent="0.35">
      <c r="E545" s="1"/>
      <c r="F545" s="1"/>
    </row>
    <row r="546" spans="5:6" ht="15" thickBot="1" x14ac:dyDescent="0.35">
      <c r="E546" s="1"/>
      <c r="F546" s="1"/>
    </row>
    <row r="547" spans="5:6" ht="15" thickBot="1" x14ac:dyDescent="0.35">
      <c r="E547" s="1"/>
      <c r="F547" s="1"/>
    </row>
    <row r="548" spans="5:6" ht="15" thickBot="1" x14ac:dyDescent="0.35">
      <c r="E548" s="1"/>
      <c r="F548" s="1"/>
    </row>
    <row r="549" spans="5:6" ht="15" thickBot="1" x14ac:dyDescent="0.35">
      <c r="E549" s="1"/>
      <c r="F549" s="1"/>
    </row>
    <row r="550" spans="5:6" ht="15" thickBot="1" x14ac:dyDescent="0.35">
      <c r="E550" s="1"/>
      <c r="F550" s="1"/>
    </row>
    <row r="551" spans="5:6" ht="15" thickBot="1" x14ac:dyDescent="0.35">
      <c r="E551" s="1"/>
      <c r="F551" s="1"/>
    </row>
    <row r="552" spans="5:6" ht="15" thickBot="1" x14ac:dyDescent="0.35">
      <c r="E552" s="1"/>
      <c r="F552" s="1"/>
    </row>
    <row r="553" spans="5:6" ht="15" thickBot="1" x14ac:dyDescent="0.35">
      <c r="E553" s="1"/>
      <c r="F553" s="1"/>
    </row>
    <row r="554" spans="5:6" ht="15" thickBot="1" x14ac:dyDescent="0.35">
      <c r="E554" s="1"/>
      <c r="F554" s="1"/>
    </row>
    <row r="555" spans="5:6" ht="15" thickBot="1" x14ac:dyDescent="0.35">
      <c r="E555" s="1"/>
      <c r="F555" s="1"/>
    </row>
    <row r="556" spans="5:6" ht="15" thickBot="1" x14ac:dyDescent="0.35">
      <c r="E556" s="1"/>
      <c r="F556" s="1"/>
    </row>
    <row r="557" spans="5:6" ht="15" thickBot="1" x14ac:dyDescent="0.35">
      <c r="E557" s="1"/>
      <c r="F557" s="1"/>
    </row>
    <row r="558" spans="5:6" ht="15" thickBot="1" x14ac:dyDescent="0.35">
      <c r="E558" s="1"/>
      <c r="F558" s="1"/>
    </row>
    <row r="559" spans="5:6" ht="15" thickBot="1" x14ac:dyDescent="0.35">
      <c r="E559" s="1"/>
      <c r="F559" s="1"/>
    </row>
    <row r="560" spans="5:6" ht="15" thickBot="1" x14ac:dyDescent="0.35">
      <c r="E560" s="1"/>
      <c r="F560" s="1"/>
    </row>
    <row r="561" spans="5:6" ht="15" thickBot="1" x14ac:dyDescent="0.35">
      <c r="E561" s="1"/>
      <c r="F561" s="1"/>
    </row>
    <row r="562" spans="5:6" ht="15" thickBot="1" x14ac:dyDescent="0.35">
      <c r="E562" s="1"/>
      <c r="F562" s="1"/>
    </row>
    <row r="563" spans="5:6" ht="15" thickBot="1" x14ac:dyDescent="0.35">
      <c r="E563" s="1"/>
      <c r="F563" s="1"/>
    </row>
    <row r="564" spans="5:6" ht="15" thickBot="1" x14ac:dyDescent="0.35">
      <c r="E564" s="1"/>
      <c r="F564" s="1"/>
    </row>
    <row r="565" spans="5:6" ht="15" thickBot="1" x14ac:dyDescent="0.35">
      <c r="E565" s="1"/>
      <c r="F565" s="1"/>
    </row>
    <row r="566" spans="5:6" ht="15" thickBot="1" x14ac:dyDescent="0.35">
      <c r="E566" s="1"/>
      <c r="F566" s="1"/>
    </row>
    <row r="567" spans="5:6" ht="15" thickBot="1" x14ac:dyDescent="0.35">
      <c r="E567" s="1"/>
      <c r="F567" s="1"/>
    </row>
    <row r="568" spans="5:6" ht="15" thickBot="1" x14ac:dyDescent="0.35">
      <c r="E568" s="1"/>
      <c r="F568" s="1"/>
    </row>
    <row r="569" spans="5:6" ht="15" thickBot="1" x14ac:dyDescent="0.35">
      <c r="E569" s="1"/>
      <c r="F569" s="1"/>
    </row>
    <row r="570" spans="5:6" ht="15" thickBot="1" x14ac:dyDescent="0.35">
      <c r="E570" s="1"/>
      <c r="F570" s="1"/>
    </row>
    <row r="571" spans="5:6" ht="15" thickBot="1" x14ac:dyDescent="0.35">
      <c r="E571" s="1"/>
      <c r="F571" s="1"/>
    </row>
    <row r="572" spans="5:6" ht="15" thickBot="1" x14ac:dyDescent="0.35">
      <c r="E572" s="1"/>
      <c r="F572" s="1"/>
    </row>
    <row r="573" spans="5:6" ht="15" thickBot="1" x14ac:dyDescent="0.35">
      <c r="E573" s="1"/>
      <c r="F573" s="1"/>
    </row>
    <row r="574" spans="5:6" ht="15" thickBot="1" x14ac:dyDescent="0.35">
      <c r="E574" s="1"/>
      <c r="F574" s="1"/>
    </row>
    <row r="575" spans="5:6" ht="15" thickBot="1" x14ac:dyDescent="0.35">
      <c r="E575" s="1"/>
      <c r="F575" s="1"/>
    </row>
    <row r="576" spans="5:6" ht="15" thickBot="1" x14ac:dyDescent="0.35">
      <c r="E576" s="1"/>
      <c r="F576" s="1"/>
    </row>
    <row r="577" spans="5:6" ht="15" thickBot="1" x14ac:dyDescent="0.35">
      <c r="E577" s="1"/>
      <c r="F577" s="1"/>
    </row>
    <row r="578" spans="5:6" ht="15" thickBot="1" x14ac:dyDescent="0.35">
      <c r="E578" s="1"/>
      <c r="F578" s="1"/>
    </row>
    <row r="579" spans="5:6" ht="15" thickBot="1" x14ac:dyDescent="0.35">
      <c r="E579" s="1"/>
      <c r="F579" s="1"/>
    </row>
    <row r="580" spans="5:6" ht="15" thickBot="1" x14ac:dyDescent="0.35">
      <c r="E580" s="1"/>
      <c r="F580" s="1"/>
    </row>
    <row r="581" spans="5:6" ht="15" thickBot="1" x14ac:dyDescent="0.35">
      <c r="E581" s="1"/>
      <c r="F581" s="1"/>
    </row>
    <row r="582" spans="5:6" ht="15" thickBot="1" x14ac:dyDescent="0.35">
      <c r="E582" s="1"/>
      <c r="F582" s="1"/>
    </row>
    <row r="583" spans="5:6" ht="15" thickBot="1" x14ac:dyDescent="0.35">
      <c r="E583" s="1"/>
      <c r="F583" s="1"/>
    </row>
    <row r="584" spans="5:6" ht="15" thickBot="1" x14ac:dyDescent="0.35">
      <c r="E584" s="1"/>
      <c r="F584" s="1"/>
    </row>
    <row r="585" spans="5:6" ht="15" thickBot="1" x14ac:dyDescent="0.35">
      <c r="E585" s="1"/>
      <c r="F585" s="1"/>
    </row>
    <row r="586" spans="5:6" ht="15" thickBot="1" x14ac:dyDescent="0.35">
      <c r="E586" s="1"/>
      <c r="F586" s="1"/>
    </row>
    <row r="587" spans="5:6" ht="15" thickBot="1" x14ac:dyDescent="0.35">
      <c r="E587" s="1"/>
      <c r="F587" s="1"/>
    </row>
    <row r="588" spans="5:6" ht="15" thickBot="1" x14ac:dyDescent="0.35">
      <c r="E588" s="1"/>
      <c r="F588" s="1"/>
    </row>
    <row r="589" spans="5:6" ht="15" thickBot="1" x14ac:dyDescent="0.35">
      <c r="E589" s="1"/>
      <c r="F589" s="1"/>
    </row>
    <row r="590" spans="5:6" ht="15" thickBot="1" x14ac:dyDescent="0.35">
      <c r="E590" s="1"/>
      <c r="F590" s="1"/>
    </row>
    <row r="591" spans="5:6" ht="15" thickBot="1" x14ac:dyDescent="0.35">
      <c r="E591" s="1"/>
      <c r="F591" s="1"/>
    </row>
    <row r="592" spans="5:6" ht="15" thickBot="1" x14ac:dyDescent="0.35">
      <c r="E592" s="1"/>
      <c r="F592" s="1"/>
    </row>
    <row r="593" spans="5:6" ht="15" thickBot="1" x14ac:dyDescent="0.35">
      <c r="E593" s="1"/>
      <c r="F593" s="1"/>
    </row>
    <row r="594" spans="5:6" ht="15" thickBot="1" x14ac:dyDescent="0.35">
      <c r="E594" s="1"/>
      <c r="F594" s="1"/>
    </row>
    <row r="595" spans="5:6" ht="15" thickBot="1" x14ac:dyDescent="0.35">
      <c r="E595" s="1"/>
      <c r="F595" s="1"/>
    </row>
    <row r="596" spans="5:6" ht="15" thickBot="1" x14ac:dyDescent="0.35">
      <c r="E596" s="1"/>
      <c r="F596" s="1"/>
    </row>
    <row r="597" spans="5:6" ht="15" thickBot="1" x14ac:dyDescent="0.35">
      <c r="E597" s="1"/>
      <c r="F597" s="1"/>
    </row>
    <row r="598" spans="5:6" ht="15" thickBot="1" x14ac:dyDescent="0.35">
      <c r="E598" s="1"/>
      <c r="F598" s="1"/>
    </row>
    <row r="599" spans="5:6" ht="15" thickBot="1" x14ac:dyDescent="0.35">
      <c r="E599" s="1"/>
      <c r="F599" s="1"/>
    </row>
    <row r="600" spans="5:6" ht="15" thickBot="1" x14ac:dyDescent="0.35">
      <c r="E600" s="1"/>
      <c r="F600" s="1"/>
    </row>
    <row r="601" spans="5:6" ht="15" thickBot="1" x14ac:dyDescent="0.35">
      <c r="E601" s="1"/>
      <c r="F601" s="1"/>
    </row>
    <row r="602" spans="5:6" ht="15" thickBot="1" x14ac:dyDescent="0.35">
      <c r="E602" s="1"/>
      <c r="F602" s="1"/>
    </row>
    <row r="603" spans="5:6" ht="15" thickBot="1" x14ac:dyDescent="0.35">
      <c r="E603" s="1"/>
      <c r="F603" s="1"/>
    </row>
    <row r="604" spans="5:6" ht="15" thickBot="1" x14ac:dyDescent="0.35">
      <c r="E604" s="1"/>
      <c r="F604" s="1"/>
    </row>
    <row r="605" spans="5:6" ht="15" thickBot="1" x14ac:dyDescent="0.35">
      <c r="E605" s="1"/>
      <c r="F605" s="1"/>
    </row>
    <row r="606" spans="5:6" ht="15" thickBot="1" x14ac:dyDescent="0.35">
      <c r="E606" s="1"/>
      <c r="F606" s="1"/>
    </row>
    <row r="607" spans="5:6" ht="15" thickBot="1" x14ac:dyDescent="0.35">
      <c r="E607" s="1"/>
      <c r="F607" s="1"/>
    </row>
    <row r="608" spans="5:6" ht="15" thickBot="1" x14ac:dyDescent="0.35">
      <c r="E608" s="1"/>
      <c r="F608" s="1"/>
    </row>
    <row r="609" spans="5:6" ht="15" thickBot="1" x14ac:dyDescent="0.35">
      <c r="E609" s="1"/>
      <c r="F609" s="1"/>
    </row>
    <row r="610" spans="5:6" ht="15" thickBot="1" x14ac:dyDescent="0.35">
      <c r="E610" s="1"/>
      <c r="F610" s="1"/>
    </row>
    <row r="611" spans="5:6" ht="15" thickBot="1" x14ac:dyDescent="0.35">
      <c r="E611" s="1"/>
      <c r="F611" s="1"/>
    </row>
    <row r="612" spans="5:6" ht="15" thickBot="1" x14ac:dyDescent="0.35">
      <c r="E612" s="1"/>
      <c r="F612" s="1"/>
    </row>
    <row r="613" spans="5:6" ht="15" thickBot="1" x14ac:dyDescent="0.35">
      <c r="E613" s="1"/>
      <c r="F613" s="1"/>
    </row>
    <row r="614" spans="5:6" ht="15" thickBot="1" x14ac:dyDescent="0.35">
      <c r="E614" s="1"/>
      <c r="F614" s="1"/>
    </row>
    <row r="615" spans="5:6" ht="15" thickBot="1" x14ac:dyDescent="0.35">
      <c r="E615" s="1"/>
      <c r="F615" s="1"/>
    </row>
    <row r="616" spans="5:6" ht="15" thickBot="1" x14ac:dyDescent="0.35">
      <c r="E616" s="1"/>
      <c r="F616" s="1"/>
    </row>
    <row r="617" spans="5:6" ht="15" thickBot="1" x14ac:dyDescent="0.35">
      <c r="E617" s="1"/>
      <c r="F617" s="1"/>
    </row>
    <row r="618" spans="5:6" ht="15" thickBot="1" x14ac:dyDescent="0.35">
      <c r="E618" s="1"/>
      <c r="F618" s="1"/>
    </row>
    <row r="619" spans="5:6" ht="15" thickBot="1" x14ac:dyDescent="0.35">
      <c r="E619" s="1"/>
      <c r="F619" s="1"/>
    </row>
    <row r="620" spans="5:6" ht="15" thickBot="1" x14ac:dyDescent="0.35">
      <c r="E620" s="1"/>
      <c r="F620" s="1"/>
    </row>
    <row r="621" spans="5:6" ht="15" thickBot="1" x14ac:dyDescent="0.35">
      <c r="E621" s="1"/>
      <c r="F621" s="1"/>
    </row>
    <row r="622" spans="5:6" ht="15" thickBot="1" x14ac:dyDescent="0.35">
      <c r="E622" s="1"/>
      <c r="F622" s="1"/>
    </row>
    <row r="623" spans="5:6" ht="15" thickBot="1" x14ac:dyDescent="0.35">
      <c r="E623" s="1"/>
      <c r="F623" s="1"/>
    </row>
    <row r="624" spans="5:6" ht="15" thickBot="1" x14ac:dyDescent="0.35">
      <c r="E624" s="1"/>
      <c r="F624" s="1"/>
    </row>
    <row r="625" spans="5:6" ht="15" thickBot="1" x14ac:dyDescent="0.35">
      <c r="E625" s="1"/>
      <c r="F625" s="1"/>
    </row>
    <row r="626" spans="5:6" ht="15" thickBot="1" x14ac:dyDescent="0.35">
      <c r="E626" s="1"/>
      <c r="F626" s="1"/>
    </row>
    <row r="627" spans="5:6" ht="15" thickBot="1" x14ac:dyDescent="0.35">
      <c r="E627" s="1"/>
      <c r="F627" s="1"/>
    </row>
    <row r="628" spans="5:6" ht="15" thickBot="1" x14ac:dyDescent="0.35">
      <c r="E628" s="1"/>
      <c r="F628" s="1"/>
    </row>
    <row r="629" spans="5:6" ht="15" thickBot="1" x14ac:dyDescent="0.35">
      <c r="E629" s="1"/>
      <c r="F629" s="1"/>
    </row>
    <row r="630" spans="5:6" ht="15" thickBot="1" x14ac:dyDescent="0.35">
      <c r="E630" s="1"/>
      <c r="F630" s="1"/>
    </row>
    <row r="631" spans="5:6" ht="15" thickBot="1" x14ac:dyDescent="0.35">
      <c r="E631" s="1"/>
      <c r="F631" s="1"/>
    </row>
    <row r="632" spans="5:6" ht="15" thickBot="1" x14ac:dyDescent="0.35">
      <c r="E632" s="1"/>
      <c r="F632" s="1"/>
    </row>
    <row r="633" spans="5:6" ht="15" thickBot="1" x14ac:dyDescent="0.35">
      <c r="E633" s="1"/>
      <c r="F633" s="1"/>
    </row>
    <row r="634" spans="5:6" ht="15" thickBot="1" x14ac:dyDescent="0.35">
      <c r="E634" s="1"/>
      <c r="F634" s="1"/>
    </row>
    <row r="635" spans="5:6" ht="15" thickBot="1" x14ac:dyDescent="0.35">
      <c r="E635" s="1"/>
      <c r="F635" s="1"/>
    </row>
    <row r="636" spans="5:6" ht="15" thickBot="1" x14ac:dyDescent="0.35">
      <c r="E636" s="1"/>
      <c r="F636" s="1"/>
    </row>
    <row r="637" spans="5:6" ht="15" thickBot="1" x14ac:dyDescent="0.35">
      <c r="E637" s="1"/>
      <c r="F637" s="1"/>
    </row>
    <row r="638" spans="5:6" ht="15" thickBot="1" x14ac:dyDescent="0.35">
      <c r="E638" s="1"/>
      <c r="F638" s="1"/>
    </row>
    <row r="639" spans="5:6" ht="15" thickBot="1" x14ac:dyDescent="0.35">
      <c r="E639" s="1"/>
      <c r="F639" s="1"/>
    </row>
    <row r="640" spans="5:6" ht="15" thickBot="1" x14ac:dyDescent="0.35">
      <c r="E640" s="1"/>
      <c r="F640" s="1"/>
    </row>
    <row r="641" spans="5:6" ht="15" thickBot="1" x14ac:dyDescent="0.35">
      <c r="E641" s="1"/>
      <c r="F641" s="1"/>
    </row>
    <row r="642" spans="5:6" ht="15" thickBot="1" x14ac:dyDescent="0.35">
      <c r="E642" s="1"/>
      <c r="F642" s="1"/>
    </row>
    <row r="643" spans="5:6" ht="15" thickBot="1" x14ac:dyDescent="0.35">
      <c r="E643" s="1"/>
      <c r="F643" s="1"/>
    </row>
    <row r="644" spans="5:6" ht="15" thickBot="1" x14ac:dyDescent="0.35">
      <c r="E644" s="1"/>
      <c r="F644" s="1"/>
    </row>
    <row r="645" spans="5:6" ht="15" thickBot="1" x14ac:dyDescent="0.35">
      <c r="E645" s="1"/>
      <c r="F645" s="1"/>
    </row>
    <row r="646" spans="5:6" ht="15" thickBot="1" x14ac:dyDescent="0.35">
      <c r="E646" s="1"/>
      <c r="F646" s="1"/>
    </row>
    <row r="647" spans="5:6" ht="15" thickBot="1" x14ac:dyDescent="0.35">
      <c r="E647" s="1"/>
      <c r="F647" s="1"/>
    </row>
    <row r="648" spans="5:6" ht="15" thickBot="1" x14ac:dyDescent="0.35">
      <c r="E648" s="1"/>
      <c r="F648" s="1"/>
    </row>
    <row r="649" spans="5:6" ht="15" thickBot="1" x14ac:dyDescent="0.35">
      <c r="E649" s="1"/>
      <c r="F649" s="1"/>
    </row>
    <row r="650" spans="5:6" ht="15" thickBot="1" x14ac:dyDescent="0.35">
      <c r="E650" s="1"/>
      <c r="F650" s="1"/>
    </row>
    <row r="651" spans="5:6" ht="15" thickBot="1" x14ac:dyDescent="0.35">
      <c r="E651" s="1"/>
      <c r="F651" s="1"/>
    </row>
    <row r="652" spans="5:6" ht="15" thickBot="1" x14ac:dyDescent="0.35">
      <c r="E652" s="1"/>
      <c r="F652" s="1"/>
    </row>
    <row r="653" spans="5:6" ht="15" thickBot="1" x14ac:dyDescent="0.35">
      <c r="E653" s="1"/>
      <c r="F653" s="1"/>
    </row>
    <row r="654" spans="5:6" ht="15" thickBot="1" x14ac:dyDescent="0.35">
      <c r="E654" s="1"/>
      <c r="F654" s="1"/>
    </row>
    <row r="655" spans="5:6" ht="15" thickBot="1" x14ac:dyDescent="0.35">
      <c r="E655" s="1"/>
      <c r="F655" s="1"/>
    </row>
    <row r="656" spans="5:6" ht="15" thickBot="1" x14ac:dyDescent="0.35">
      <c r="E656" s="1"/>
      <c r="F656" s="1"/>
    </row>
    <row r="657" spans="5:6" ht="15" thickBot="1" x14ac:dyDescent="0.35">
      <c r="E657" s="1"/>
      <c r="F657" s="1"/>
    </row>
    <row r="658" spans="5:6" ht="15" thickBot="1" x14ac:dyDescent="0.35">
      <c r="E658" s="1"/>
      <c r="F658" s="1"/>
    </row>
    <row r="659" spans="5:6" ht="15" thickBot="1" x14ac:dyDescent="0.35">
      <c r="E659" s="1"/>
      <c r="F659" s="1"/>
    </row>
    <row r="660" spans="5:6" ht="15" thickBot="1" x14ac:dyDescent="0.35">
      <c r="E660" s="1"/>
      <c r="F660" s="1"/>
    </row>
    <row r="661" spans="5:6" ht="15" thickBot="1" x14ac:dyDescent="0.35">
      <c r="E661" s="1"/>
      <c r="F661" s="1"/>
    </row>
    <row r="662" spans="5:6" ht="15" thickBot="1" x14ac:dyDescent="0.35">
      <c r="E662" s="1"/>
      <c r="F662" s="1"/>
    </row>
    <row r="663" spans="5:6" ht="15" thickBot="1" x14ac:dyDescent="0.35">
      <c r="E663" s="1"/>
      <c r="F663" s="1"/>
    </row>
    <row r="664" spans="5:6" ht="15" thickBot="1" x14ac:dyDescent="0.35">
      <c r="E664" s="1"/>
      <c r="F664" s="1"/>
    </row>
    <row r="665" spans="5:6" ht="15" thickBot="1" x14ac:dyDescent="0.35">
      <c r="E665" s="1"/>
      <c r="F665" s="1"/>
    </row>
    <row r="666" spans="5:6" ht="15" thickBot="1" x14ac:dyDescent="0.35">
      <c r="E666" s="1"/>
      <c r="F666" s="1"/>
    </row>
    <row r="667" spans="5:6" ht="15" thickBot="1" x14ac:dyDescent="0.35">
      <c r="E667" s="1"/>
      <c r="F667" s="1"/>
    </row>
    <row r="668" spans="5:6" ht="15" thickBot="1" x14ac:dyDescent="0.35">
      <c r="E668" s="1"/>
      <c r="F668" s="1"/>
    </row>
    <row r="669" spans="5:6" ht="15" thickBot="1" x14ac:dyDescent="0.35">
      <c r="E669" s="1"/>
      <c r="F669" s="1"/>
    </row>
    <row r="670" spans="5:6" ht="15" thickBot="1" x14ac:dyDescent="0.35">
      <c r="E670" s="1"/>
      <c r="F670" s="1"/>
    </row>
    <row r="671" spans="5:6" ht="15" thickBot="1" x14ac:dyDescent="0.35">
      <c r="E671" s="1"/>
      <c r="F671" s="1"/>
    </row>
    <row r="672" spans="5:6" ht="15" thickBot="1" x14ac:dyDescent="0.35">
      <c r="E672" s="1"/>
      <c r="F672" s="1"/>
    </row>
    <row r="673" spans="5:6" ht="15" thickBot="1" x14ac:dyDescent="0.35">
      <c r="E673" s="1"/>
      <c r="F673" s="1"/>
    </row>
    <row r="674" spans="5:6" ht="15" thickBot="1" x14ac:dyDescent="0.35">
      <c r="E674" s="1"/>
      <c r="F674" s="1"/>
    </row>
    <row r="675" spans="5:6" ht="15" thickBot="1" x14ac:dyDescent="0.35">
      <c r="E675" s="1"/>
      <c r="F675" s="1"/>
    </row>
    <row r="676" spans="5:6" ht="15" thickBot="1" x14ac:dyDescent="0.35">
      <c r="E676" s="1"/>
      <c r="F676" s="1"/>
    </row>
    <row r="677" spans="5:6" ht="15" thickBot="1" x14ac:dyDescent="0.35">
      <c r="E677" s="1"/>
      <c r="F677" s="1"/>
    </row>
    <row r="678" spans="5:6" ht="15" thickBot="1" x14ac:dyDescent="0.35">
      <c r="E678" s="1"/>
      <c r="F678" s="1"/>
    </row>
    <row r="679" spans="5:6" ht="15" thickBot="1" x14ac:dyDescent="0.35">
      <c r="E679" s="1"/>
      <c r="F679" s="1"/>
    </row>
    <row r="680" spans="5:6" ht="15" thickBot="1" x14ac:dyDescent="0.35">
      <c r="E680" s="1"/>
      <c r="F680" s="1"/>
    </row>
    <row r="681" spans="5:6" ht="15" thickBot="1" x14ac:dyDescent="0.35">
      <c r="E681" s="1"/>
      <c r="F681" s="1"/>
    </row>
    <row r="682" spans="5:6" ht="15" thickBot="1" x14ac:dyDescent="0.35">
      <c r="E682" s="1"/>
      <c r="F682" s="1"/>
    </row>
    <row r="683" spans="5:6" ht="15" thickBot="1" x14ac:dyDescent="0.35">
      <c r="E683" s="1"/>
      <c r="F683" s="1"/>
    </row>
    <row r="684" spans="5:6" ht="15" thickBot="1" x14ac:dyDescent="0.35">
      <c r="E684" s="1"/>
      <c r="F684" s="1"/>
    </row>
    <row r="685" spans="5:6" ht="15" thickBot="1" x14ac:dyDescent="0.35">
      <c r="E685" s="1"/>
      <c r="F685" s="1"/>
    </row>
    <row r="686" spans="5:6" ht="15" thickBot="1" x14ac:dyDescent="0.35">
      <c r="E686" s="1"/>
      <c r="F686" s="1"/>
    </row>
    <row r="687" spans="5:6" ht="15" thickBot="1" x14ac:dyDescent="0.35">
      <c r="E687" s="1"/>
      <c r="F687" s="1"/>
    </row>
    <row r="688" spans="5:6" ht="15" thickBot="1" x14ac:dyDescent="0.35">
      <c r="E688" s="1"/>
      <c r="F688" s="1"/>
    </row>
    <row r="689" spans="5:6" ht="15" thickBot="1" x14ac:dyDescent="0.35">
      <c r="E689" s="1"/>
      <c r="F689" s="1"/>
    </row>
    <row r="690" spans="5:6" ht="15" thickBot="1" x14ac:dyDescent="0.35">
      <c r="E690" s="1"/>
      <c r="F690" s="1"/>
    </row>
    <row r="691" spans="5:6" ht="15" thickBot="1" x14ac:dyDescent="0.35">
      <c r="E691" s="1"/>
      <c r="F691" s="1"/>
    </row>
    <row r="692" spans="5:6" ht="15" thickBot="1" x14ac:dyDescent="0.35">
      <c r="E692" s="1"/>
      <c r="F692" s="1"/>
    </row>
    <row r="693" spans="5:6" ht="15" thickBot="1" x14ac:dyDescent="0.35">
      <c r="E693" s="1"/>
      <c r="F693" s="1"/>
    </row>
    <row r="694" spans="5:6" ht="15" thickBot="1" x14ac:dyDescent="0.35">
      <c r="E694" s="1"/>
      <c r="F694" s="1"/>
    </row>
    <row r="695" spans="5:6" ht="15" thickBot="1" x14ac:dyDescent="0.35">
      <c r="E695" s="1"/>
      <c r="F695" s="1"/>
    </row>
    <row r="696" spans="5:6" ht="15" thickBot="1" x14ac:dyDescent="0.35">
      <c r="E696" s="1"/>
      <c r="F696" s="1"/>
    </row>
    <row r="697" spans="5:6" ht="15" thickBot="1" x14ac:dyDescent="0.35">
      <c r="E697" s="1"/>
      <c r="F697" s="1"/>
    </row>
    <row r="698" spans="5:6" ht="15" thickBot="1" x14ac:dyDescent="0.35">
      <c r="E698" s="1"/>
      <c r="F698" s="1"/>
    </row>
    <row r="699" spans="5:6" ht="15" thickBot="1" x14ac:dyDescent="0.35">
      <c r="E699" s="1"/>
      <c r="F699" s="1"/>
    </row>
    <row r="700" spans="5:6" ht="15" thickBot="1" x14ac:dyDescent="0.35">
      <c r="E700" s="1"/>
      <c r="F700" s="1"/>
    </row>
    <row r="701" spans="5:6" ht="15" thickBot="1" x14ac:dyDescent="0.35">
      <c r="E701" s="1"/>
      <c r="F701" s="1"/>
    </row>
    <row r="702" spans="5:6" ht="15" thickBot="1" x14ac:dyDescent="0.35">
      <c r="E702" s="1"/>
      <c r="F702" s="1"/>
    </row>
    <row r="703" spans="5:6" ht="15" thickBot="1" x14ac:dyDescent="0.35">
      <c r="E703" s="1"/>
      <c r="F703" s="1"/>
    </row>
    <row r="704" spans="5:6" ht="15" thickBot="1" x14ac:dyDescent="0.35">
      <c r="E704" s="1"/>
      <c r="F704" s="1"/>
    </row>
    <row r="705" spans="5:6" ht="15" thickBot="1" x14ac:dyDescent="0.35">
      <c r="E705" s="1"/>
      <c r="F705" s="1"/>
    </row>
    <row r="706" spans="5:6" ht="15" thickBot="1" x14ac:dyDescent="0.35">
      <c r="E706" s="1"/>
      <c r="F706" s="1"/>
    </row>
    <row r="707" spans="5:6" ht="15" thickBot="1" x14ac:dyDescent="0.35">
      <c r="E707" s="1"/>
      <c r="F707" s="1"/>
    </row>
    <row r="708" spans="5:6" ht="15" thickBot="1" x14ac:dyDescent="0.35">
      <c r="E708" s="1"/>
      <c r="F708" s="1"/>
    </row>
    <row r="709" spans="5:6" ht="15" thickBot="1" x14ac:dyDescent="0.35">
      <c r="E709" s="1"/>
      <c r="F709" s="1"/>
    </row>
    <row r="710" spans="5:6" ht="15" thickBot="1" x14ac:dyDescent="0.35">
      <c r="E710" s="1"/>
      <c r="F710" s="1"/>
    </row>
    <row r="711" spans="5:6" ht="15" thickBot="1" x14ac:dyDescent="0.35">
      <c r="E711" s="1"/>
      <c r="F711" s="1"/>
    </row>
    <row r="712" spans="5:6" ht="15" thickBot="1" x14ac:dyDescent="0.35">
      <c r="E712" s="1"/>
      <c r="F712" s="1"/>
    </row>
    <row r="713" spans="5:6" ht="15" thickBot="1" x14ac:dyDescent="0.35">
      <c r="E713" s="1"/>
      <c r="F713" s="1"/>
    </row>
    <row r="714" spans="5:6" ht="15" thickBot="1" x14ac:dyDescent="0.35">
      <c r="E714" s="1"/>
      <c r="F714" s="1"/>
    </row>
    <row r="715" spans="5:6" ht="15" thickBot="1" x14ac:dyDescent="0.35">
      <c r="E715" s="1"/>
      <c r="F715" s="1"/>
    </row>
    <row r="716" spans="5:6" ht="15" thickBot="1" x14ac:dyDescent="0.35">
      <c r="E716" s="1"/>
      <c r="F716" s="1"/>
    </row>
    <row r="717" spans="5:6" ht="15" thickBot="1" x14ac:dyDescent="0.35">
      <c r="E717" s="1"/>
      <c r="F717" s="1"/>
    </row>
    <row r="718" spans="5:6" ht="15" thickBot="1" x14ac:dyDescent="0.35">
      <c r="E718" s="1"/>
      <c r="F718" s="1"/>
    </row>
    <row r="719" spans="5:6" ht="15" thickBot="1" x14ac:dyDescent="0.35">
      <c r="E719" s="1"/>
      <c r="F719" s="1"/>
    </row>
    <row r="720" spans="5:6" ht="15" thickBot="1" x14ac:dyDescent="0.35">
      <c r="E720" s="1"/>
      <c r="F720" s="1"/>
    </row>
    <row r="721" spans="5:6" ht="15" thickBot="1" x14ac:dyDescent="0.35">
      <c r="E721" s="1"/>
      <c r="F721" s="1"/>
    </row>
    <row r="722" spans="5:6" ht="15" thickBot="1" x14ac:dyDescent="0.35">
      <c r="E722" s="1"/>
      <c r="F722" s="1"/>
    </row>
    <row r="723" spans="5:6" ht="15" thickBot="1" x14ac:dyDescent="0.35">
      <c r="E723" s="1"/>
      <c r="F723" s="1"/>
    </row>
    <row r="724" spans="5:6" ht="15" thickBot="1" x14ac:dyDescent="0.35">
      <c r="E724" s="1"/>
      <c r="F724" s="1"/>
    </row>
    <row r="725" spans="5:6" ht="15" thickBot="1" x14ac:dyDescent="0.35">
      <c r="E725" s="1"/>
      <c r="F725" s="1"/>
    </row>
    <row r="726" spans="5:6" ht="15" thickBot="1" x14ac:dyDescent="0.35">
      <c r="E726" s="1"/>
      <c r="F726" s="1"/>
    </row>
    <row r="727" spans="5:6" ht="15" thickBot="1" x14ac:dyDescent="0.35">
      <c r="E727" s="1"/>
      <c r="F727" s="1"/>
    </row>
    <row r="728" spans="5:6" ht="15" thickBot="1" x14ac:dyDescent="0.35">
      <c r="E728" s="1"/>
      <c r="F728" s="1"/>
    </row>
    <row r="729" spans="5:6" ht="15" thickBot="1" x14ac:dyDescent="0.35">
      <c r="E729" s="1"/>
      <c r="F729" s="1"/>
    </row>
    <row r="730" spans="5:6" ht="15" thickBot="1" x14ac:dyDescent="0.35">
      <c r="E730" s="1"/>
      <c r="F730" s="1"/>
    </row>
    <row r="731" spans="5:6" ht="15" thickBot="1" x14ac:dyDescent="0.35">
      <c r="E731" s="1"/>
      <c r="F731" s="1"/>
    </row>
    <row r="732" spans="5:6" ht="15" thickBot="1" x14ac:dyDescent="0.35">
      <c r="E732" s="1"/>
      <c r="F732" s="1"/>
    </row>
    <row r="733" spans="5:6" ht="15" thickBot="1" x14ac:dyDescent="0.35">
      <c r="E733" s="1"/>
      <c r="F733" s="1"/>
    </row>
    <row r="734" spans="5:6" ht="15" thickBot="1" x14ac:dyDescent="0.35">
      <c r="E734" s="1"/>
      <c r="F734" s="1"/>
    </row>
    <row r="735" spans="5:6" ht="15" thickBot="1" x14ac:dyDescent="0.35">
      <c r="E735" s="1"/>
      <c r="F735" s="1"/>
    </row>
    <row r="736" spans="5:6" ht="15" thickBot="1" x14ac:dyDescent="0.35">
      <c r="E736" s="1"/>
      <c r="F736" s="1"/>
    </row>
    <row r="737" spans="5:6" ht="15" thickBot="1" x14ac:dyDescent="0.35">
      <c r="E737" s="1"/>
      <c r="F737" s="1"/>
    </row>
    <row r="738" spans="5:6" ht="15" thickBot="1" x14ac:dyDescent="0.35">
      <c r="E738" s="1"/>
      <c r="F738" s="1"/>
    </row>
    <row r="739" spans="5:6" ht="15" thickBot="1" x14ac:dyDescent="0.35">
      <c r="E739" s="1"/>
      <c r="F739" s="1"/>
    </row>
    <row r="740" spans="5:6" ht="15" thickBot="1" x14ac:dyDescent="0.35">
      <c r="E740" s="1"/>
      <c r="F740" s="1"/>
    </row>
    <row r="741" spans="5:6" ht="15" thickBot="1" x14ac:dyDescent="0.35">
      <c r="E741" s="1"/>
      <c r="F741" s="1"/>
    </row>
    <row r="742" spans="5:6" ht="15" thickBot="1" x14ac:dyDescent="0.35">
      <c r="E742" s="1"/>
      <c r="F742" s="1"/>
    </row>
    <row r="743" spans="5:6" ht="15" thickBot="1" x14ac:dyDescent="0.35">
      <c r="E743" s="1"/>
      <c r="F743" s="1"/>
    </row>
    <row r="744" spans="5:6" ht="15" thickBot="1" x14ac:dyDescent="0.35">
      <c r="E744" s="1"/>
      <c r="F744" s="1"/>
    </row>
    <row r="745" spans="5:6" ht="15" thickBot="1" x14ac:dyDescent="0.35">
      <c r="E745" s="1"/>
      <c r="F745" s="1"/>
    </row>
    <row r="746" spans="5:6" ht="15" thickBot="1" x14ac:dyDescent="0.35">
      <c r="E746" s="1"/>
      <c r="F746" s="1"/>
    </row>
    <row r="747" spans="5:6" ht="15" thickBot="1" x14ac:dyDescent="0.35">
      <c r="E747" s="1"/>
      <c r="F747" s="1"/>
    </row>
    <row r="748" spans="5:6" ht="15" thickBot="1" x14ac:dyDescent="0.35">
      <c r="E748" s="1"/>
      <c r="F748" s="1"/>
    </row>
    <row r="749" spans="5:6" ht="15" thickBot="1" x14ac:dyDescent="0.35">
      <c r="E749" s="1"/>
      <c r="F749" s="1"/>
    </row>
    <row r="750" spans="5:6" ht="15" thickBot="1" x14ac:dyDescent="0.35">
      <c r="E750" s="1"/>
      <c r="F750" s="1"/>
    </row>
    <row r="751" spans="5:6" ht="15" thickBot="1" x14ac:dyDescent="0.35">
      <c r="E751" s="1"/>
      <c r="F751" s="1"/>
    </row>
    <row r="752" spans="5:6" ht="15" thickBot="1" x14ac:dyDescent="0.35">
      <c r="E752" s="1"/>
      <c r="F752" s="1"/>
    </row>
    <row r="753" spans="5:6" ht="15" thickBot="1" x14ac:dyDescent="0.35">
      <c r="E753" s="1"/>
      <c r="F753" s="1"/>
    </row>
    <row r="754" spans="5:6" ht="15" thickBot="1" x14ac:dyDescent="0.35">
      <c r="E754" s="1"/>
      <c r="F754" s="1"/>
    </row>
    <row r="755" spans="5:6" ht="15" thickBot="1" x14ac:dyDescent="0.35">
      <c r="E755" s="1"/>
      <c r="F755" s="1"/>
    </row>
    <row r="756" spans="5:6" ht="15" thickBot="1" x14ac:dyDescent="0.35">
      <c r="E756" s="1"/>
      <c r="F756" s="1"/>
    </row>
    <row r="757" spans="5:6" ht="15" thickBot="1" x14ac:dyDescent="0.35">
      <c r="E757" s="1"/>
      <c r="F757" s="1"/>
    </row>
    <row r="758" spans="5:6" ht="15" thickBot="1" x14ac:dyDescent="0.35">
      <c r="E758" s="1"/>
      <c r="F758" s="1"/>
    </row>
    <row r="759" spans="5:6" ht="15" thickBot="1" x14ac:dyDescent="0.35">
      <c r="E759" s="1"/>
      <c r="F759" s="1"/>
    </row>
    <row r="760" spans="5:6" ht="15" thickBot="1" x14ac:dyDescent="0.35">
      <c r="E760" s="1"/>
      <c r="F760" s="1"/>
    </row>
    <row r="761" spans="5:6" ht="15" thickBot="1" x14ac:dyDescent="0.35">
      <c r="E761" s="1"/>
      <c r="F761" s="1"/>
    </row>
    <row r="762" spans="5:6" ht="15" thickBot="1" x14ac:dyDescent="0.35">
      <c r="E762" s="1"/>
      <c r="F762" s="1"/>
    </row>
    <row r="763" spans="5:6" ht="15" thickBot="1" x14ac:dyDescent="0.35">
      <c r="E763" s="1"/>
      <c r="F763" s="1"/>
    </row>
    <row r="764" spans="5:6" ht="15" thickBot="1" x14ac:dyDescent="0.35">
      <c r="E764" s="1"/>
      <c r="F764" s="1"/>
    </row>
    <row r="765" spans="5:6" ht="15" thickBot="1" x14ac:dyDescent="0.35">
      <c r="E765" s="1"/>
      <c r="F765" s="1"/>
    </row>
    <row r="766" spans="5:6" ht="15" thickBot="1" x14ac:dyDescent="0.35">
      <c r="E766" s="1"/>
      <c r="F766" s="1"/>
    </row>
    <row r="767" spans="5:6" ht="15" thickBot="1" x14ac:dyDescent="0.35">
      <c r="E767" s="1"/>
      <c r="F767" s="1"/>
    </row>
    <row r="768" spans="5:6" ht="15" thickBot="1" x14ac:dyDescent="0.35">
      <c r="E768" s="1"/>
      <c r="F768" s="1"/>
    </row>
    <row r="769" spans="5:6" ht="15" thickBot="1" x14ac:dyDescent="0.35">
      <c r="E769" s="1"/>
      <c r="F769" s="1"/>
    </row>
    <row r="770" spans="5:6" ht="15" thickBot="1" x14ac:dyDescent="0.35">
      <c r="E770" s="1"/>
      <c r="F770" s="1"/>
    </row>
    <row r="771" spans="5:6" ht="15" thickBot="1" x14ac:dyDescent="0.35">
      <c r="E771" s="1"/>
      <c r="F771" s="1"/>
    </row>
    <row r="772" spans="5:6" ht="15" thickBot="1" x14ac:dyDescent="0.35">
      <c r="E772" s="1"/>
      <c r="F772" s="1"/>
    </row>
    <row r="773" spans="5:6" ht="15" thickBot="1" x14ac:dyDescent="0.35">
      <c r="E773" s="1"/>
      <c r="F773" s="1"/>
    </row>
    <row r="774" spans="5:6" ht="15" thickBot="1" x14ac:dyDescent="0.35">
      <c r="E774" s="1"/>
      <c r="F774" s="1"/>
    </row>
    <row r="775" spans="5:6" ht="15" thickBot="1" x14ac:dyDescent="0.35">
      <c r="E775" s="1"/>
      <c r="F775" s="1"/>
    </row>
    <row r="776" spans="5:6" ht="15" thickBot="1" x14ac:dyDescent="0.35">
      <c r="E776" s="1"/>
      <c r="F776" s="1"/>
    </row>
    <row r="777" spans="5:6" ht="15" thickBot="1" x14ac:dyDescent="0.35">
      <c r="E777" s="1"/>
      <c r="F777" s="1"/>
    </row>
    <row r="778" spans="5:6" ht="15" thickBot="1" x14ac:dyDescent="0.35">
      <c r="E778" s="1"/>
      <c r="F778" s="1"/>
    </row>
    <row r="779" spans="5:6" ht="15" thickBot="1" x14ac:dyDescent="0.35">
      <c r="E779" s="1"/>
      <c r="F779" s="1"/>
    </row>
    <row r="780" spans="5:6" ht="15" thickBot="1" x14ac:dyDescent="0.35">
      <c r="E780" s="1"/>
      <c r="F780" s="1"/>
    </row>
    <row r="781" spans="5:6" ht="15" thickBot="1" x14ac:dyDescent="0.35">
      <c r="E781" s="1"/>
      <c r="F781" s="1"/>
    </row>
    <row r="782" spans="5:6" ht="15" thickBot="1" x14ac:dyDescent="0.35">
      <c r="E782" s="1"/>
      <c r="F782" s="1"/>
    </row>
    <row r="783" spans="5:6" ht="15" thickBot="1" x14ac:dyDescent="0.35">
      <c r="E783" s="1"/>
      <c r="F783" s="1"/>
    </row>
    <row r="784" spans="5:6" ht="15" thickBot="1" x14ac:dyDescent="0.35">
      <c r="E784" s="1"/>
      <c r="F784" s="1"/>
    </row>
    <row r="785" spans="5:6" ht="15" thickBot="1" x14ac:dyDescent="0.35">
      <c r="E785" s="1"/>
      <c r="F785" s="1"/>
    </row>
    <row r="786" spans="5:6" ht="15" thickBot="1" x14ac:dyDescent="0.35">
      <c r="E786" s="1"/>
      <c r="F786" s="1"/>
    </row>
    <row r="787" spans="5:6" ht="15" thickBot="1" x14ac:dyDescent="0.35">
      <c r="E787" s="1"/>
      <c r="F787" s="1"/>
    </row>
    <row r="788" spans="5:6" ht="15" thickBot="1" x14ac:dyDescent="0.35">
      <c r="E788" s="1"/>
      <c r="F788" s="1"/>
    </row>
    <row r="789" spans="5:6" ht="15" thickBot="1" x14ac:dyDescent="0.35">
      <c r="E789" s="1"/>
      <c r="F789" s="1"/>
    </row>
    <row r="790" spans="5:6" ht="15" thickBot="1" x14ac:dyDescent="0.35">
      <c r="E790" s="1"/>
      <c r="F790" s="1"/>
    </row>
    <row r="791" spans="5:6" ht="15" thickBot="1" x14ac:dyDescent="0.35">
      <c r="E791" s="1"/>
      <c r="F791" s="1"/>
    </row>
    <row r="792" spans="5:6" ht="15" thickBot="1" x14ac:dyDescent="0.35">
      <c r="E792" s="1"/>
      <c r="F792" s="1"/>
    </row>
    <row r="793" spans="5:6" ht="15" thickBot="1" x14ac:dyDescent="0.35">
      <c r="E793" s="1"/>
      <c r="F793" s="1"/>
    </row>
    <row r="794" spans="5:6" ht="15" thickBot="1" x14ac:dyDescent="0.35">
      <c r="E794" s="1"/>
      <c r="F794" s="1"/>
    </row>
    <row r="795" spans="5:6" ht="15" thickBot="1" x14ac:dyDescent="0.35">
      <c r="E795" s="1"/>
      <c r="F795" s="1"/>
    </row>
    <row r="796" spans="5:6" ht="15" thickBot="1" x14ac:dyDescent="0.35">
      <c r="E796" s="1"/>
      <c r="F796" s="1"/>
    </row>
    <row r="797" spans="5:6" ht="15" thickBot="1" x14ac:dyDescent="0.35">
      <c r="E797" s="1"/>
      <c r="F797" s="1"/>
    </row>
    <row r="798" spans="5:6" ht="15" thickBot="1" x14ac:dyDescent="0.35">
      <c r="E798" s="1"/>
      <c r="F798" s="1"/>
    </row>
    <row r="799" spans="5:6" ht="15" thickBot="1" x14ac:dyDescent="0.35">
      <c r="E799" s="1"/>
      <c r="F799" s="1"/>
    </row>
    <row r="800" spans="5:6" ht="15" thickBot="1" x14ac:dyDescent="0.35">
      <c r="E800" s="1"/>
      <c r="F800" s="1"/>
    </row>
    <row r="801" spans="5:6" ht="15" thickBot="1" x14ac:dyDescent="0.35">
      <c r="E801" s="1"/>
      <c r="F801" s="1"/>
    </row>
    <row r="802" spans="5:6" ht="15" thickBot="1" x14ac:dyDescent="0.35">
      <c r="E802" s="1"/>
      <c r="F802" s="1"/>
    </row>
    <row r="803" spans="5:6" ht="15" thickBot="1" x14ac:dyDescent="0.35">
      <c r="E803" s="1"/>
      <c r="F803" s="1"/>
    </row>
    <row r="804" spans="5:6" ht="15" thickBot="1" x14ac:dyDescent="0.35">
      <c r="E804" s="1"/>
      <c r="F804" s="1"/>
    </row>
    <row r="805" spans="5:6" ht="15" thickBot="1" x14ac:dyDescent="0.35">
      <c r="E805" s="1"/>
      <c r="F805" s="1"/>
    </row>
    <row r="806" spans="5:6" ht="15" thickBot="1" x14ac:dyDescent="0.35">
      <c r="E806" s="1"/>
      <c r="F806" s="1"/>
    </row>
    <row r="807" spans="5:6" ht="15" thickBot="1" x14ac:dyDescent="0.35">
      <c r="E807" s="1"/>
      <c r="F807" s="1"/>
    </row>
    <row r="808" spans="5:6" ht="15" thickBot="1" x14ac:dyDescent="0.35">
      <c r="E808" s="1"/>
      <c r="F808" s="1"/>
    </row>
    <row r="809" spans="5:6" ht="15" thickBot="1" x14ac:dyDescent="0.35">
      <c r="E809" s="1"/>
      <c r="F809" s="1"/>
    </row>
    <row r="810" spans="5:6" ht="15" thickBot="1" x14ac:dyDescent="0.35">
      <c r="E810" s="1"/>
      <c r="F810" s="1"/>
    </row>
    <row r="811" spans="5:6" ht="15" thickBot="1" x14ac:dyDescent="0.35">
      <c r="E811" s="1"/>
      <c r="F811" s="1"/>
    </row>
    <row r="812" spans="5:6" ht="15" thickBot="1" x14ac:dyDescent="0.35">
      <c r="E812" s="1"/>
      <c r="F812" s="1"/>
    </row>
    <row r="813" spans="5:6" ht="15" thickBot="1" x14ac:dyDescent="0.35">
      <c r="E813" s="1"/>
      <c r="F813" s="1"/>
    </row>
    <row r="814" spans="5:6" ht="15" thickBot="1" x14ac:dyDescent="0.35">
      <c r="E814" s="1"/>
      <c r="F814" s="1"/>
    </row>
    <row r="815" spans="5:6" ht="15" thickBot="1" x14ac:dyDescent="0.35">
      <c r="E815" s="1"/>
      <c r="F815" s="1"/>
    </row>
    <row r="816" spans="5:6" ht="15" thickBot="1" x14ac:dyDescent="0.35">
      <c r="E816" s="1"/>
      <c r="F816" s="1"/>
    </row>
    <row r="817" spans="5:6" ht="15" thickBot="1" x14ac:dyDescent="0.35">
      <c r="E817" s="1"/>
      <c r="F817" s="1"/>
    </row>
    <row r="818" spans="5:6" ht="15" thickBot="1" x14ac:dyDescent="0.35">
      <c r="E818" s="1"/>
      <c r="F818" s="1"/>
    </row>
    <row r="819" spans="5:6" ht="15" thickBot="1" x14ac:dyDescent="0.35">
      <c r="E819" s="1"/>
      <c r="F819" s="1"/>
    </row>
    <row r="820" spans="5:6" ht="15" thickBot="1" x14ac:dyDescent="0.35">
      <c r="E820" s="1"/>
      <c r="F820" s="1"/>
    </row>
    <row r="821" spans="5:6" ht="15" thickBot="1" x14ac:dyDescent="0.35">
      <c r="E821" s="1"/>
      <c r="F821" s="1"/>
    </row>
    <row r="822" spans="5:6" ht="15" thickBot="1" x14ac:dyDescent="0.35">
      <c r="E822" s="1"/>
      <c r="F822" s="1"/>
    </row>
    <row r="823" spans="5:6" ht="15" thickBot="1" x14ac:dyDescent="0.35">
      <c r="E823" s="1"/>
      <c r="F823" s="1"/>
    </row>
    <row r="824" spans="5:6" ht="15" thickBot="1" x14ac:dyDescent="0.35">
      <c r="E824" s="1"/>
      <c r="F824" s="1"/>
    </row>
    <row r="825" spans="5:6" ht="15" thickBot="1" x14ac:dyDescent="0.35">
      <c r="E825" s="1"/>
      <c r="F825" s="1"/>
    </row>
    <row r="826" spans="5:6" ht="15" thickBot="1" x14ac:dyDescent="0.35">
      <c r="E826" s="1"/>
      <c r="F826" s="1"/>
    </row>
    <row r="827" spans="5:6" ht="15" thickBot="1" x14ac:dyDescent="0.35">
      <c r="E827" s="1"/>
      <c r="F827" s="1"/>
    </row>
    <row r="828" spans="5:6" ht="15" thickBot="1" x14ac:dyDescent="0.35">
      <c r="E828" s="1"/>
      <c r="F828" s="1"/>
    </row>
    <row r="829" spans="5:6" ht="15" thickBot="1" x14ac:dyDescent="0.35">
      <c r="E829" s="1"/>
      <c r="F829" s="1"/>
    </row>
    <row r="830" spans="5:6" ht="15" thickBot="1" x14ac:dyDescent="0.35">
      <c r="E830" s="1"/>
      <c r="F830" s="1"/>
    </row>
    <row r="831" spans="5:6" ht="15" thickBot="1" x14ac:dyDescent="0.35">
      <c r="E831" s="1"/>
      <c r="F831" s="1"/>
    </row>
    <row r="832" spans="5:6" ht="15" thickBot="1" x14ac:dyDescent="0.35">
      <c r="E832" s="1"/>
      <c r="F832" s="1"/>
    </row>
    <row r="833" spans="5:6" ht="15" thickBot="1" x14ac:dyDescent="0.35">
      <c r="E833" s="1"/>
      <c r="F833" s="1"/>
    </row>
    <row r="834" spans="5:6" ht="15" thickBot="1" x14ac:dyDescent="0.35">
      <c r="E834" s="1"/>
      <c r="F834" s="1"/>
    </row>
    <row r="835" spans="5:6" ht="15" thickBot="1" x14ac:dyDescent="0.35">
      <c r="E835" s="1"/>
      <c r="F835" s="1"/>
    </row>
    <row r="836" spans="5:6" ht="15" thickBot="1" x14ac:dyDescent="0.35">
      <c r="E836" s="1"/>
      <c r="F836" s="1"/>
    </row>
    <row r="837" spans="5:6" ht="15" thickBot="1" x14ac:dyDescent="0.35">
      <c r="E837" s="1"/>
      <c r="F837" s="1"/>
    </row>
    <row r="838" spans="5:6" ht="15" thickBot="1" x14ac:dyDescent="0.35">
      <c r="E838" s="1"/>
      <c r="F838" s="1"/>
    </row>
    <row r="839" spans="5:6" ht="15" thickBot="1" x14ac:dyDescent="0.35">
      <c r="E839" s="1"/>
      <c r="F839" s="1"/>
    </row>
    <row r="840" spans="5:6" ht="15" thickBot="1" x14ac:dyDescent="0.35">
      <c r="E840" s="1"/>
      <c r="F840" s="1"/>
    </row>
    <row r="841" spans="5:6" ht="15" thickBot="1" x14ac:dyDescent="0.35">
      <c r="E841" s="1"/>
      <c r="F841" s="1"/>
    </row>
    <row r="842" spans="5:6" ht="15" thickBot="1" x14ac:dyDescent="0.35">
      <c r="E842" s="1"/>
      <c r="F842" s="1"/>
    </row>
    <row r="843" spans="5:6" ht="15" thickBot="1" x14ac:dyDescent="0.35">
      <c r="E843" s="1"/>
      <c r="F843" s="1"/>
    </row>
    <row r="844" spans="5:6" ht="15" thickBot="1" x14ac:dyDescent="0.35">
      <c r="E844" s="1"/>
      <c r="F844" s="1"/>
    </row>
    <row r="845" spans="5:6" ht="15" thickBot="1" x14ac:dyDescent="0.35">
      <c r="E845" s="1"/>
      <c r="F845" s="1"/>
    </row>
    <row r="846" spans="5:6" ht="15" thickBot="1" x14ac:dyDescent="0.35">
      <c r="E846" s="1"/>
      <c r="F846" s="1"/>
    </row>
    <row r="847" spans="5:6" ht="15" thickBot="1" x14ac:dyDescent="0.35">
      <c r="E847" s="1"/>
      <c r="F847" s="1"/>
    </row>
    <row r="848" spans="5:6" ht="15" thickBot="1" x14ac:dyDescent="0.35">
      <c r="E848" s="1"/>
      <c r="F848" s="1"/>
    </row>
    <row r="849" spans="5:6" ht="15" thickBot="1" x14ac:dyDescent="0.35">
      <c r="E849" s="1"/>
      <c r="F849" s="1"/>
    </row>
    <row r="850" spans="5:6" ht="15" thickBot="1" x14ac:dyDescent="0.35">
      <c r="E850" s="1"/>
      <c r="F850" s="1"/>
    </row>
    <row r="851" spans="5:6" ht="15" thickBot="1" x14ac:dyDescent="0.35">
      <c r="E851" s="1"/>
      <c r="F851" s="1"/>
    </row>
    <row r="852" spans="5:6" ht="15" thickBot="1" x14ac:dyDescent="0.35">
      <c r="E852" s="1"/>
      <c r="F852" s="1"/>
    </row>
    <row r="853" spans="5:6" ht="15" thickBot="1" x14ac:dyDescent="0.35">
      <c r="E853" s="1"/>
      <c r="F853" s="1"/>
    </row>
    <row r="854" spans="5:6" ht="15" thickBot="1" x14ac:dyDescent="0.35">
      <c r="E854" s="1"/>
      <c r="F854" s="1"/>
    </row>
    <row r="855" spans="5:6" ht="15" thickBot="1" x14ac:dyDescent="0.35">
      <c r="E855" s="1"/>
      <c r="F855" s="1"/>
    </row>
    <row r="856" spans="5:6" ht="15" thickBot="1" x14ac:dyDescent="0.35">
      <c r="E856" s="1"/>
      <c r="F856" s="1"/>
    </row>
    <row r="857" spans="5:6" ht="15" thickBot="1" x14ac:dyDescent="0.35">
      <c r="E857" s="1"/>
      <c r="F857" s="1"/>
    </row>
    <row r="858" spans="5:6" ht="15" thickBot="1" x14ac:dyDescent="0.35">
      <c r="E858" s="1"/>
      <c r="F858" s="1"/>
    </row>
    <row r="859" spans="5:6" ht="15" thickBot="1" x14ac:dyDescent="0.35">
      <c r="E859" s="1"/>
      <c r="F859" s="1"/>
    </row>
    <row r="860" spans="5:6" ht="15" thickBot="1" x14ac:dyDescent="0.35">
      <c r="E860" s="1"/>
      <c r="F860" s="1"/>
    </row>
    <row r="861" spans="5:6" ht="15" thickBot="1" x14ac:dyDescent="0.35">
      <c r="E861" s="1"/>
      <c r="F861" s="1"/>
    </row>
    <row r="862" spans="5:6" ht="15" thickBot="1" x14ac:dyDescent="0.35">
      <c r="E862" s="1"/>
      <c r="F862" s="1"/>
    </row>
    <row r="863" spans="5:6" ht="15" thickBot="1" x14ac:dyDescent="0.35">
      <c r="E863" s="1"/>
      <c r="F863" s="1"/>
    </row>
    <row r="864" spans="5:6" ht="15" thickBot="1" x14ac:dyDescent="0.35">
      <c r="E864" s="1"/>
      <c r="F864" s="1"/>
    </row>
    <row r="865" spans="5:6" ht="15" thickBot="1" x14ac:dyDescent="0.35">
      <c r="E865" s="1"/>
      <c r="F865" s="1"/>
    </row>
    <row r="866" spans="5:6" ht="15" thickBot="1" x14ac:dyDescent="0.35">
      <c r="E866" s="1"/>
      <c r="F866" s="1"/>
    </row>
    <row r="867" spans="5:6" ht="15" thickBot="1" x14ac:dyDescent="0.35">
      <c r="E867" s="1"/>
      <c r="F867" s="1"/>
    </row>
    <row r="868" spans="5:6" ht="15" thickBot="1" x14ac:dyDescent="0.35">
      <c r="E868" s="1"/>
      <c r="F868" s="1"/>
    </row>
    <row r="869" spans="5:6" ht="15" thickBot="1" x14ac:dyDescent="0.35">
      <c r="E869" s="1"/>
      <c r="F869" s="1"/>
    </row>
    <row r="870" spans="5:6" ht="15" thickBot="1" x14ac:dyDescent="0.35">
      <c r="E870" s="1"/>
      <c r="F870" s="1"/>
    </row>
    <row r="871" spans="5:6" ht="15" thickBot="1" x14ac:dyDescent="0.35">
      <c r="E871" s="1"/>
      <c r="F871" s="1"/>
    </row>
    <row r="872" spans="5:6" ht="15" thickBot="1" x14ac:dyDescent="0.35">
      <c r="E872" s="1"/>
      <c r="F872" s="1"/>
    </row>
    <row r="873" spans="5:6" ht="15" thickBot="1" x14ac:dyDescent="0.35">
      <c r="E873" s="1"/>
      <c r="F873" s="1"/>
    </row>
    <row r="874" spans="5:6" ht="15" thickBot="1" x14ac:dyDescent="0.35">
      <c r="E874" s="1"/>
      <c r="F874" s="1"/>
    </row>
    <row r="875" spans="5:6" ht="15" thickBot="1" x14ac:dyDescent="0.35">
      <c r="E875" s="1"/>
      <c r="F875" s="1"/>
    </row>
    <row r="876" spans="5:6" ht="15" thickBot="1" x14ac:dyDescent="0.35">
      <c r="E876" s="1"/>
      <c r="F876" s="1"/>
    </row>
    <row r="877" spans="5:6" ht="15" thickBot="1" x14ac:dyDescent="0.35">
      <c r="E877" s="1"/>
      <c r="F877" s="1"/>
    </row>
    <row r="878" spans="5:6" ht="15" thickBot="1" x14ac:dyDescent="0.35">
      <c r="E878" s="1"/>
      <c r="F878" s="1"/>
    </row>
    <row r="879" spans="5:6" ht="15" thickBot="1" x14ac:dyDescent="0.35">
      <c r="E879" s="1"/>
      <c r="F879" s="1"/>
    </row>
    <row r="880" spans="5:6" ht="15" thickBot="1" x14ac:dyDescent="0.35">
      <c r="E880" s="1"/>
      <c r="F880" s="1"/>
    </row>
    <row r="881" spans="5:6" ht="15" thickBot="1" x14ac:dyDescent="0.35">
      <c r="E881" s="1"/>
      <c r="F881" s="1"/>
    </row>
    <row r="882" spans="5:6" ht="15" thickBot="1" x14ac:dyDescent="0.35">
      <c r="E882" s="1"/>
      <c r="F882" s="1"/>
    </row>
    <row r="883" spans="5:6" ht="15" thickBot="1" x14ac:dyDescent="0.35">
      <c r="E883" s="1"/>
      <c r="F883" s="1"/>
    </row>
    <row r="884" spans="5:6" ht="15" thickBot="1" x14ac:dyDescent="0.35">
      <c r="E884" s="1"/>
      <c r="F884" s="1"/>
    </row>
    <row r="885" spans="5:6" ht="15" thickBot="1" x14ac:dyDescent="0.35">
      <c r="E885" s="1"/>
      <c r="F885" s="1"/>
    </row>
    <row r="886" spans="5:6" ht="15" thickBot="1" x14ac:dyDescent="0.35">
      <c r="E886" s="1"/>
      <c r="F886" s="1"/>
    </row>
    <row r="887" spans="5:6" ht="15" thickBot="1" x14ac:dyDescent="0.35">
      <c r="E887" s="1"/>
      <c r="F887" s="1"/>
    </row>
    <row r="888" spans="5:6" ht="15" thickBot="1" x14ac:dyDescent="0.35">
      <c r="E888" s="1"/>
      <c r="F888" s="1"/>
    </row>
    <row r="889" spans="5:6" ht="15" thickBot="1" x14ac:dyDescent="0.35">
      <c r="E889" s="1"/>
      <c r="F889" s="1"/>
    </row>
    <row r="890" spans="5:6" ht="15" thickBot="1" x14ac:dyDescent="0.35">
      <c r="E890" s="1"/>
      <c r="F890" s="1"/>
    </row>
    <row r="891" spans="5:6" ht="15" thickBot="1" x14ac:dyDescent="0.35">
      <c r="E891" s="1"/>
      <c r="F891" s="1"/>
    </row>
    <row r="892" spans="5:6" ht="15" thickBot="1" x14ac:dyDescent="0.35">
      <c r="E892" s="1"/>
      <c r="F892" s="1"/>
    </row>
    <row r="893" spans="5:6" ht="15" thickBot="1" x14ac:dyDescent="0.35">
      <c r="E893" s="1"/>
      <c r="F893" s="1"/>
    </row>
    <row r="894" spans="5:6" ht="15" thickBot="1" x14ac:dyDescent="0.35">
      <c r="E894" s="1"/>
      <c r="F894" s="1"/>
    </row>
    <row r="895" spans="5:6" ht="15" thickBot="1" x14ac:dyDescent="0.35">
      <c r="E895" s="1"/>
      <c r="F895" s="1"/>
    </row>
    <row r="896" spans="5:6" ht="15" thickBot="1" x14ac:dyDescent="0.35">
      <c r="E896" s="1"/>
      <c r="F896" s="1"/>
    </row>
    <row r="897" spans="5:6" ht="15" thickBot="1" x14ac:dyDescent="0.35">
      <c r="E897" s="1"/>
      <c r="F897" s="1"/>
    </row>
    <row r="898" spans="5:6" ht="15" thickBot="1" x14ac:dyDescent="0.35">
      <c r="E898" s="1"/>
      <c r="F898" s="1"/>
    </row>
    <row r="899" spans="5:6" ht="15" thickBot="1" x14ac:dyDescent="0.35">
      <c r="E899" s="1"/>
      <c r="F899" s="1"/>
    </row>
    <row r="900" spans="5:6" ht="15" thickBot="1" x14ac:dyDescent="0.35">
      <c r="E900" s="1"/>
      <c r="F900" s="1"/>
    </row>
    <row r="901" spans="5:6" ht="15" thickBot="1" x14ac:dyDescent="0.35">
      <c r="E901" s="1"/>
      <c r="F901" s="1"/>
    </row>
    <row r="902" spans="5:6" ht="15" thickBot="1" x14ac:dyDescent="0.35">
      <c r="E902" s="1"/>
      <c r="F902" s="1"/>
    </row>
    <row r="903" spans="5:6" ht="15" thickBot="1" x14ac:dyDescent="0.35">
      <c r="E903" s="1"/>
      <c r="F903" s="1"/>
    </row>
    <row r="904" spans="5:6" ht="15" thickBot="1" x14ac:dyDescent="0.35">
      <c r="E904" s="1"/>
      <c r="F904" s="1"/>
    </row>
    <row r="905" spans="5:6" ht="15" thickBot="1" x14ac:dyDescent="0.35">
      <c r="E905" s="1"/>
      <c r="F905" s="1"/>
    </row>
    <row r="906" spans="5:6" ht="15" thickBot="1" x14ac:dyDescent="0.35">
      <c r="E906" s="1"/>
      <c r="F906" s="1"/>
    </row>
    <row r="907" spans="5:6" ht="15" thickBot="1" x14ac:dyDescent="0.35">
      <c r="E907" s="1"/>
      <c r="F907" s="1"/>
    </row>
    <row r="908" spans="5:6" ht="15" thickBot="1" x14ac:dyDescent="0.35">
      <c r="E908" s="1"/>
      <c r="F908" s="1"/>
    </row>
    <row r="909" spans="5:6" ht="15" thickBot="1" x14ac:dyDescent="0.35">
      <c r="E909" s="1"/>
      <c r="F909" s="1"/>
    </row>
    <row r="910" spans="5:6" ht="15" thickBot="1" x14ac:dyDescent="0.35">
      <c r="E910" s="1"/>
      <c r="F910" s="1"/>
    </row>
    <row r="911" spans="5:6" ht="15" thickBot="1" x14ac:dyDescent="0.35">
      <c r="E911" s="1"/>
      <c r="F911" s="1"/>
    </row>
    <row r="912" spans="5:6" ht="15" thickBot="1" x14ac:dyDescent="0.35">
      <c r="E912" s="1"/>
      <c r="F912" s="1"/>
    </row>
    <row r="913" spans="5:6" ht="15" thickBot="1" x14ac:dyDescent="0.35">
      <c r="E913" s="1"/>
      <c r="F913" s="1"/>
    </row>
    <row r="914" spans="5:6" ht="15" thickBot="1" x14ac:dyDescent="0.35">
      <c r="E914" s="1"/>
      <c r="F914" s="1"/>
    </row>
    <row r="915" spans="5:6" ht="15" thickBot="1" x14ac:dyDescent="0.35">
      <c r="E915" s="1"/>
      <c r="F915" s="1"/>
    </row>
    <row r="916" spans="5:6" ht="15" thickBot="1" x14ac:dyDescent="0.35">
      <c r="E916" s="1"/>
      <c r="F916" s="1"/>
    </row>
    <row r="917" spans="5:6" ht="15" thickBot="1" x14ac:dyDescent="0.35">
      <c r="E917" s="1"/>
      <c r="F917" s="1"/>
    </row>
    <row r="918" spans="5:6" ht="15" thickBot="1" x14ac:dyDescent="0.35">
      <c r="E918" s="1"/>
      <c r="F918" s="1"/>
    </row>
    <row r="919" spans="5:6" ht="15" thickBot="1" x14ac:dyDescent="0.35">
      <c r="E919" s="1"/>
      <c r="F919" s="1"/>
    </row>
    <row r="920" spans="5:6" ht="15" thickBot="1" x14ac:dyDescent="0.35">
      <c r="E920" s="1"/>
      <c r="F920" s="1"/>
    </row>
    <row r="921" spans="5:6" ht="15" thickBot="1" x14ac:dyDescent="0.35">
      <c r="E921" s="1"/>
      <c r="F921" s="1"/>
    </row>
    <row r="922" spans="5:6" ht="15" thickBot="1" x14ac:dyDescent="0.35">
      <c r="E922" s="1"/>
      <c r="F922" s="1"/>
    </row>
    <row r="923" spans="5:6" ht="15" thickBot="1" x14ac:dyDescent="0.35">
      <c r="E923" s="1"/>
      <c r="F923" s="1"/>
    </row>
    <row r="924" spans="5:6" ht="15" thickBot="1" x14ac:dyDescent="0.35">
      <c r="E924" s="1"/>
      <c r="F924" s="1"/>
    </row>
    <row r="925" spans="5:6" ht="15" thickBot="1" x14ac:dyDescent="0.35">
      <c r="E925" s="1"/>
      <c r="F925" s="1"/>
    </row>
    <row r="926" spans="5:6" ht="15" thickBot="1" x14ac:dyDescent="0.35">
      <c r="E926" s="1"/>
      <c r="F926" s="1"/>
    </row>
    <row r="927" spans="5:6" ht="15" thickBot="1" x14ac:dyDescent="0.35">
      <c r="E927" s="1"/>
      <c r="F927" s="1"/>
    </row>
    <row r="928" spans="5:6" ht="15" thickBot="1" x14ac:dyDescent="0.35">
      <c r="E928" s="1"/>
      <c r="F928" s="1"/>
    </row>
    <row r="929" spans="5:6" ht="15" thickBot="1" x14ac:dyDescent="0.35">
      <c r="E929" s="1"/>
      <c r="F929" s="1"/>
    </row>
    <row r="930" spans="5:6" ht="15" thickBot="1" x14ac:dyDescent="0.35">
      <c r="E930" s="1"/>
      <c r="F930" s="1"/>
    </row>
    <row r="931" spans="5:6" ht="15" thickBot="1" x14ac:dyDescent="0.35">
      <c r="E931" s="1"/>
      <c r="F931" s="1"/>
    </row>
    <row r="932" spans="5:6" ht="15" thickBot="1" x14ac:dyDescent="0.35">
      <c r="E932" s="1"/>
      <c r="F932" s="1"/>
    </row>
    <row r="933" spans="5:6" ht="15" thickBot="1" x14ac:dyDescent="0.35">
      <c r="E933" s="1"/>
      <c r="F933" s="1"/>
    </row>
    <row r="934" spans="5:6" ht="15" thickBot="1" x14ac:dyDescent="0.35">
      <c r="E934" s="1"/>
      <c r="F934" s="1"/>
    </row>
    <row r="935" spans="5:6" ht="15" thickBot="1" x14ac:dyDescent="0.35">
      <c r="E935" s="1"/>
      <c r="F935" s="1"/>
    </row>
    <row r="936" spans="5:6" ht="15" thickBot="1" x14ac:dyDescent="0.35">
      <c r="E936" s="1"/>
      <c r="F936" s="1"/>
    </row>
    <row r="937" spans="5:6" ht="15" thickBot="1" x14ac:dyDescent="0.35">
      <c r="E937" s="1"/>
      <c r="F937" s="1"/>
    </row>
    <row r="938" spans="5:6" ht="15" thickBot="1" x14ac:dyDescent="0.35">
      <c r="E938" s="1"/>
      <c r="F938" s="1"/>
    </row>
    <row r="939" spans="5:6" ht="15" thickBot="1" x14ac:dyDescent="0.35">
      <c r="E939" s="1"/>
      <c r="F939" s="1"/>
    </row>
    <row r="940" spans="5:6" ht="15" thickBot="1" x14ac:dyDescent="0.35">
      <c r="E940" s="1"/>
      <c r="F940" s="1"/>
    </row>
    <row r="941" spans="5:6" ht="15" thickBot="1" x14ac:dyDescent="0.35">
      <c r="E941" s="1"/>
      <c r="F941" s="1"/>
    </row>
    <row r="942" spans="5:6" ht="15" thickBot="1" x14ac:dyDescent="0.35">
      <c r="E942" s="1"/>
      <c r="F942" s="1"/>
    </row>
    <row r="943" spans="5:6" ht="15" thickBot="1" x14ac:dyDescent="0.35">
      <c r="E943" s="1"/>
      <c r="F943" s="1"/>
    </row>
    <row r="944" spans="5:6" ht="15" thickBot="1" x14ac:dyDescent="0.35">
      <c r="E944" s="1"/>
      <c r="F944" s="1"/>
    </row>
    <row r="945" spans="5:6" ht="15" thickBot="1" x14ac:dyDescent="0.35">
      <c r="E945" s="1"/>
      <c r="F945" s="1"/>
    </row>
    <row r="946" spans="5:6" ht="15" thickBot="1" x14ac:dyDescent="0.35">
      <c r="E946" s="1"/>
      <c r="F946" s="1"/>
    </row>
    <row r="947" spans="5:6" ht="15" thickBot="1" x14ac:dyDescent="0.35">
      <c r="E947" s="1"/>
      <c r="F947" s="1"/>
    </row>
    <row r="948" spans="5:6" ht="15" thickBot="1" x14ac:dyDescent="0.35">
      <c r="E948" s="1"/>
      <c r="F948" s="1"/>
    </row>
    <row r="949" spans="5:6" ht="15" thickBot="1" x14ac:dyDescent="0.35">
      <c r="E949" s="1"/>
      <c r="F949" s="1"/>
    </row>
    <row r="950" spans="5:6" ht="15" thickBot="1" x14ac:dyDescent="0.35">
      <c r="E950" s="1"/>
      <c r="F950" s="1"/>
    </row>
    <row r="951" spans="5:6" ht="15" thickBot="1" x14ac:dyDescent="0.35">
      <c r="E951" s="1"/>
      <c r="F951" s="1"/>
    </row>
    <row r="952" spans="5:6" ht="15" thickBot="1" x14ac:dyDescent="0.35">
      <c r="E952" s="1"/>
      <c r="F952" s="1"/>
    </row>
    <row r="953" spans="5:6" ht="15" thickBot="1" x14ac:dyDescent="0.35">
      <c r="E953" s="1"/>
      <c r="F953" s="1"/>
    </row>
    <row r="954" spans="5:6" ht="15" thickBot="1" x14ac:dyDescent="0.35">
      <c r="E954" s="1"/>
      <c r="F954" s="1"/>
    </row>
    <row r="955" spans="5:6" ht="15" thickBot="1" x14ac:dyDescent="0.35">
      <c r="E955" s="1"/>
      <c r="F955" s="1"/>
    </row>
    <row r="956" spans="5:6" ht="15" thickBot="1" x14ac:dyDescent="0.35">
      <c r="E956" s="1"/>
      <c r="F956" s="1"/>
    </row>
    <row r="957" spans="5:6" ht="15" thickBot="1" x14ac:dyDescent="0.35">
      <c r="E957" s="1"/>
      <c r="F957" s="1"/>
    </row>
    <row r="958" spans="5:6" ht="15" thickBot="1" x14ac:dyDescent="0.35">
      <c r="E958" s="1"/>
      <c r="F958" s="1"/>
    </row>
    <row r="959" spans="5:6" ht="15" thickBot="1" x14ac:dyDescent="0.35">
      <c r="E959" s="1"/>
      <c r="F959" s="1"/>
    </row>
    <row r="960" spans="5:6" ht="15" thickBot="1" x14ac:dyDescent="0.35">
      <c r="E960" s="1"/>
      <c r="F960" s="1"/>
    </row>
    <row r="961" spans="5:6" ht="15" thickBot="1" x14ac:dyDescent="0.35">
      <c r="E961" s="1"/>
      <c r="F961" s="1"/>
    </row>
    <row r="962" spans="5:6" ht="15" thickBot="1" x14ac:dyDescent="0.35">
      <c r="E962" s="1"/>
      <c r="F962" s="1"/>
    </row>
    <row r="963" spans="5:6" ht="15" thickBot="1" x14ac:dyDescent="0.35">
      <c r="E963" s="1"/>
      <c r="F963" s="1"/>
    </row>
    <row r="964" spans="5:6" ht="15" thickBot="1" x14ac:dyDescent="0.35">
      <c r="E964" s="1"/>
      <c r="F964" s="1"/>
    </row>
    <row r="965" spans="5:6" ht="15" thickBot="1" x14ac:dyDescent="0.35">
      <c r="E965" s="1"/>
      <c r="F965" s="1"/>
    </row>
    <row r="966" spans="5:6" ht="15" thickBot="1" x14ac:dyDescent="0.35">
      <c r="E966" s="1"/>
      <c r="F966" s="1"/>
    </row>
    <row r="967" spans="5:6" ht="15" thickBot="1" x14ac:dyDescent="0.35">
      <c r="E967" s="1"/>
      <c r="F967" s="1"/>
    </row>
    <row r="968" spans="5:6" ht="15" thickBot="1" x14ac:dyDescent="0.35">
      <c r="E968" s="1"/>
      <c r="F968" s="1"/>
    </row>
    <row r="969" spans="5:6" ht="15" thickBot="1" x14ac:dyDescent="0.35">
      <c r="E969" s="1"/>
      <c r="F969" s="1"/>
    </row>
    <row r="970" spans="5:6" ht="15" thickBot="1" x14ac:dyDescent="0.35">
      <c r="E970" s="1"/>
      <c r="F970" s="1"/>
    </row>
    <row r="971" spans="5:6" ht="15" thickBot="1" x14ac:dyDescent="0.35">
      <c r="E971" s="1"/>
      <c r="F971" s="1"/>
    </row>
    <row r="972" spans="5:6" ht="15" thickBot="1" x14ac:dyDescent="0.35">
      <c r="E972" s="1"/>
      <c r="F972" s="1"/>
    </row>
    <row r="973" spans="5:6" ht="15" thickBot="1" x14ac:dyDescent="0.35">
      <c r="E973" s="1"/>
      <c r="F973" s="1"/>
    </row>
    <row r="974" spans="5:6" ht="15" thickBot="1" x14ac:dyDescent="0.35">
      <c r="E974" s="1"/>
      <c r="F974" s="1"/>
    </row>
    <row r="975" spans="5:6" ht="15" thickBot="1" x14ac:dyDescent="0.35">
      <c r="E975" s="1"/>
      <c r="F975" s="1"/>
    </row>
    <row r="976" spans="5:6" ht="15" thickBot="1" x14ac:dyDescent="0.35">
      <c r="E976" s="1"/>
      <c r="F976" s="1"/>
    </row>
    <row r="977" spans="5:6" ht="15" thickBot="1" x14ac:dyDescent="0.35">
      <c r="E977" s="1"/>
      <c r="F977" s="1"/>
    </row>
    <row r="978" spans="5:6" ht="15" thickBot="1" x14ac:dyDescent="0.35">
      <c r="E978" s="1"/>
      <c r="F978" s="1"/>
    </row>
    <row r="979" spans="5:6" ht="15" thickBot="1" x14ac:dyDescent="0.35">
      <c r="E979" s="1"/>
      <c r="F979" s="1"/>
    </row>
    <row r="980" spans="5:6" ht="15" thickBot="1" x14ac:dyDescent="0.35">
      <c r="E980" s="1"/>
      <c r="F980" s="1"/>
    </row>
    <row r="981" spans="5:6" ht="15" thickBot="1" x14ac:dyDescent="0.35">
      <c r="E981" s="1"/>
      <c r="F981" s="1"/>
    </row>
    <row r="982" spans="5:6" ht="15" thickBot="1" x14ac:dyDescent="0.35">
      <c r="E982" s="1"/>
      <c r="F982" s="1"/>
    </row>
    <row r="983" spans="5:6" ht="15" thickBot="1" x14ac:dyDescent="0.35">
      <c r="E983" s="1"/>
      <c r="F983" s="1"/>
    </row>
    <row r="984" spans="5:6" ht="15" thickBot="1" x14ac:dyDescent="0.35">
      <c r="E984" s="1"/>
      <c r="F984" s="1"/>
    </row>
    <row r="985" spans="5:6" ht="15" thickBot="1" x14ac:dyDescent="0.35">
      <c r="E985" s="1"/>
      <c r="F985" s="1"/>
    </row>
    <row r="986" spans="5:6" ht="15" thickBot="1" x14ac:dyDescent="0.35">
      <c r="E986" s="1"/>
      <c r="F986" s="1"/>
    </row>
    <row r="987" spans="5:6" ht="15" thickBot="1" x14ac:dyDescent="0.35">
      <c r="E987" s="1"/>
      <c r="F987" s="1"/>
    </row>
    <row r="988" spans="5:6" ht="15" thickBot="1" x14ac:dyDescent="0.35">
      <c r="E988" s="1"/>
      <c r="F988" s="1"/>
    </row>
    <row r="989" spans="5:6" ht="15" thickBot="1" x14ac:dyDescent="0.35">
      <c r="E989" s="1"/>
      <c r="F989" s="1"/>
    </row>
    <row r="990" spans="5:6" ht="15" thickBot="1" x14ac:dyDescent="0.35">
      <c r="E990" s="1"/>
      <c r="F990" s="1"/>
    </row>
    <row r="991" spans="5:6" ht="15" thickBot="1" x14ac:dyDescent="0.35">
      <c r="E991" s="1"/>
      <c r="F991" s="1"/>
    </row>
    <row r="992" spans="5:6" ht="15" thickBot="1" x14ac:dyDescent="0.35">
      <c r="E992" s="1"/>
      <c r="F992" s="1"/>
    </row>
    <row r="993" spans="5:6" ht="15" thickBot="1" x14ac:dyDescent="0.35">
      <c r="E993" s="1"/>
      <c r="F993" s="1"/>
    </row>
    <row r="994" spans="5:6" ht="15" thickBot="1" x14ac:dyDescent="0.35">
      <c r="E994" s="1"/>
      <c r="F994" s="1"/>
    </row>
    <row r="995" spans="5:6" ht="15" thickBot="1" x14ac:dyDescent="0.35">
      <c r="E995" s="1"/>
      <c r="F995" s="1"/>
    </row>
    <row r="996" spans="5:6" ht="15" thickBot="1" x14ac:dyDescent="0.35">
      <c r="F996" s="1"/>
    </row>
    <row r="997" spans="5:6" ht="15" thickBot="1" x14ac:dyDescent="0.35">
      <c r="F997" s="1"/>
    </row>
    <row r="998" spans="5:6" ht="15" thickBot="1" x14ac:dyDescent="0.35">
      <c r="F998" s="1"/>
    </row>
    <row r="999" spans="5:6" ht="15" thickBot="1" x14ac:dyDescent="0.35">
      <c r="F999" s="1"/>
    </row>
    <row r="1000" spans="5:6" ht="15" thickBot="1" x14ac:dyDescent="0.35">
      <c r="F1000" s="1"/>
    </row>
  </sheetData>
  <sortState xmlns:xlrd2="http://schemas.microsoft.com/office/spreadsheetml/2017/richdata2" ref="A2:E995">
    <sortCondition ref="C1:C995"/>
  </sortState>
  <pageMargins left="0.7" right="0.7" top="0.75" bottom="0.75" header="0.3" footer="0.3"/>
  <pageSetup scale="10" fitToWidth="0" fitToHeight="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D395-B996-49F9-9D86-7C6FEB971FAA}">
  <dimension ref="A1:E43"/>
  <sheetViews>
    <sheetView zoomScale="27" workbookViewId="0">
      <selection activeCell="D1" sqref="D1:E42"/>
    </sheetView>
  </sheetViews>
  <sheetFormatPr defaultRowHeight="14.4" x14ac:dyDescent="0.3"/>
  <cols>
    <col min="1" max="1" width="12.5546875" bestFit="1" customWidth="1"/>
    <col min="2" max="2" width="19.21875" bestFit="1" customWidth="1"/>
    <col min="4" max="4" width="13.21875" bestFit="1" customWidth="1"/>
    <col min="5" max="5" width="19.21875" bestFit="1" customWidth="1"/>
  </cols>
  <sheetData>
    <row r="1" spans="1:5" x14ac:dyDescent="0.3">
      <c r="A1" s="18" t="s">
        <v>404</v>
      </c>
      <c r="B1" t="s">
        <v>403</v>
      </c>
      <c r="D1" s="20" t="s">
        <v>448</v>
      </c>
      <c r="E1" s="20" t="s">
        <v>447</v>
      </c>
    </row>
    <row r="2" spans="1:5" x14ac:dyDescent="0.3">
      <c r="A2" s="19">
        <v>3</v>
      </c>
      <c r="B2">
        <v>23958</v>
      </c>
      <c r="D2" s="19">
        <v>3</v>
      </c>
      <c r="E2">
        <v>23958</v>
      </c>
    </row>
    <row r="3" spans="1:5" x14ac:dyDescent="0.3">
      <c r="A3" s="19">
        <v>4</v>
      </c>
      <c r="B3">
        <v>980</v>
      </c>
      <c r="D3" s="19">
        <v>4</v>
      </c>
      <c r="E3">
        <v>980</v>
      </c>
    </row>
    <row r="4" spans="1:5" x14ac:dyDescent="0.3">
      <c r="A4" s="19">
        <v>5</v>
      </c>
      <c r="B4">
        <v>12387</v>
      </c>
      <c r="D4" s="19">
        <v>5</v>
      </c>
      <c r="E4">
        <v>12387</v>
      </c>
    </row>
    <row r="5" spans="1:5" x14ac:dyDescent="0.3">
      <c r="A5" s="19">
        <v>6</v>
      </c>
      <c r="B5">
        <v>24725</v>
      </c>
      <c r="D5" s="19">
        <v>6</v>
      </c>
      <c r="E5">
        <v>24725</v>
      </c>
    </row>
    <row r="6" spans="1:5" x14ac:dyDescent="0.3">
      <c r="A6" s="19">
        <v>8</v>
      </c>
      <c r="B6">
        <v>15164</v>
      </c>
      <c r="D6" s="19">
        <v>8</v>
      </c>
      <c r="E6">
        <v>15164</v>
      </c>
    </row>
    <row r="7" spans="1:5" x14ac:dyDescent="0.3">
      <c r="A7" s="19">
        <v>9</v>
      </c>
      <c r="B7">
        <v>12966</v>
      </c>
      <c r="D7" s="19">
        <v>9</v>
      </c>
      <c r="E7">
        <v>12966</v>
      </c>
    </row>
    <row r="8" spans="1:5" x14ac:dyDescent="0.3">
      <c r="A8" s="19">
        <v>10</v>
      </c>
      <c r="B8">
        <v>2651</v>
      </c>
      <c r="D8" s="19">
        <v>10</v>
      </c>
      <c r="E8">
        <v>2651</v>
      </c>
    </row>
    <row r="9" spans="1:5" x14ac:dyDescent="0.3">
      <c r="A9" s="19">
        <v>11</v>
      </c>
      <c r="B9">
        <v>12041</v>
      </c>
      <c r="D9" s="19">
        <v>11</v>
      </c>
      <c r="E9">
        <v>12041</v>
      </c>
    </row>
    <row r="10" spans="1:5" x14ac:dyDescent="0.3">
      <c r="A10" s="19">
        <v>12</v>
      </c>
      <c r="B10">
        <v>7039</v>
      </c>
      <c r="D10" s="19">
        <v>12</v>
      </c>
      <c r="E10">
        <v>7039</v>
      </c>
    </row>
    <row r="11" spans="1:5" x14ac:dyDescent="0.3">
      <c r="A11" s="19">
        <v>13</v>
      </c>
      <c r="B11">
        <v>855</v>
      </c>
      <c r="D11" s="19">
        <v>13</v>
      </c>
      <c r="E11">
        <v>855</v>
      </c>
    </row>
    <row r="12" spans="1:5" x14ac:dyDescent="0.3">
      <c r="A12" s="19">
        <v>14</v>
      </c>
      <c r="B12">
        <v>52129</v>
      </c>
      <c r="D12" s="19">
        <v>14</v>
      </c>
      <c r="E12">
        <v>52129</v>
      </c>
    </row>
    <row r="13" spans="1:5" x14ac:dyDescent="0.3">
      <c r="A13" s="19">
        <v>15</v>
      </c>
      <c r="B13">
        <v>38409</v>
      </c>
      <c r="D13" s="19">
        <v>15</v>
      </c>
      <c r="E13">
        <v>38409</v>
      </c>
    </row>
    <row r="14" spans="1:5" x14ac:dyDescent="0.3">
      <c r="A14" s="19">
        <v>16</v>
      </c>
      <c r="B14">
        <v>3744</v>
      </c>
      <c r="D14" s="19">
        <v>16</v>
      </c>
      <c r="E14">
        <v>3744</v>
      </c>
    </row>
    <row r="15" spans="1:5" x14ac:dyDescent="0.3">
      <c r="A15" s="19">
        <v>18</v>
      </c>
      <c r="B15">
        <v>17025</v>
      </c>
      <c r="D15" s="19">
        <v>18</v>
      </c>
      <c r="E15">
        <v>17025</v>
      </c>
    </row>
    <row r="16" spans="1:5" x14ac:dyDescent="0.3">
      <c r="A16" s="19">
        <v>19</v>
      </c>
      <c r="B16">
        <v>19042</v>
      </c>
      <c r="D16" s="19">
        <v>19</v>
      </c>
      <c r="E16">
        <v>19042</v>
      </c>
    </row>
    <row r="17" spans="1:5" x14ac:dyDescent="0.3">
      <c r="A17" s="19">
        <v>20</v>
      </c>
      <c r="B17">
        <v>58805</v>
      </c>
      <c r="D17" s="19">
        <v>20</v>
      </c>
      <c r="E17">
        <v>58805</v>
      </c>
    </row>
    <row r="18" spans="1:5" x14ac:dyDescent="0.3">
      <c r="A18" s="19">
        <v>21</v>
      </c>
      <c r="B18">
        <v>17861</v>
      </c>
      <c r="D18" s="19">
        <v>21</v>
      </c>
      <c r="E18">
        <v>17861</v>
      </c>
    </row>
    <row r="19" spans="1:5" x14ac:dyDescent="0.3">
      <c r="A19" s="19">
        <v>23</v>
      </c>
      <c r="B19">
        <v>27390</v>
      </c>
      <c r="D19" s="19">
        <v>23</v>
      </c>
      <c r="E19">
        <v>27390</v>
      </c>
    </row>
    <row r="20" spans="1:5" x14ac:dyDescent="0.3">
      <c r="A20" s="19">
        <v>24</v>
      </c>
      <c r="B20">
        <v>269</v>
      </c>
      <c r="D20" s="19">
        <v>24</v>
      </c>
      <c r="E20">
        <v>269</v>
      </c>
    </row>
    <row r="21" spans="1:5" x14ac:dyDescent="0.3">
      <c r="A21" s="19">
        <v>25</v>
      </c>
      <c r="B21">
        <v>39503</v>
      </c>
      <c r="D21" s="19">
        <v>25</v>
      </c>
      <c r="E21">
        <v>39503</v>
      </c>
    </row>
    <row r="22" spans="1:5" x14ac:dyDescent="0.3">
      <c r="A22" s="19">
        <v>27</v>
      </c>
      <c r="B22">
        <v>35026</v>
      </c>
      <c r="D22" s="19">
        <v>27</v>
      </c>
      <c r="E22">
        <v>35026</v>
      </c>
    </row>
    <row r="23" spans="1:5" x14ac:dyDescent="0.3">
      <c r="A23" s="19">
        <v>28</v>
      </c>
      <c r="B23">
        <v>14959</v>
      </c>
      <c r="D23" s="19">
        <v>28</v>
      </c>
      <c r="E23">
        <v>14959</v>
      </c>
    </row>
    <row r="24" spans="1:5" x14ac:dyDescent="0.3">
      <c r="A24" s="19">
        <v>29</v>
      </c>
      <c r="B24">
        <v>21755</v>
      </c>
      <c r="D24" s="19">
        <v>29</v>
      </c>
      <c r="E24">
        <v>21755</v>
      </c>
    </row>
    <row r="25" spans="1:5" x14ac:dyDescent="0.3">
      <c r="A25" s="19">
        <v>30</v>
      </c>
      <c r="B25">
        <v>10500</v>
      </c>
      <c r="D25" s="19">
        <v>30</v>
      </c>
      <c r="E25">
        <v>10500</v>
      </c>
    </row>
    <row r="26" spans="1:5" x14ac:dyDescent="0.3">
      <c r="A26" s="19">
        <v>32</v>
      </c>
      <c r="B26">
        <v>23324</v>
      </c>
      <c r="D26" s="19">
        <v>32</v>
      </c>
      <c r="E26">
        <v>23324</v>
      </c>
    </row>
    <row r="27" spans="1:5" x14ac:dyDescent="0.3">
      <c r="A27" s="19">
        <v>33</v>
      </c>
      <c r="B27">
        <v>13797</v>
      </c>
      <c r="D27" s="19">
        <v>33</v>
      </c>
      <c r="E27">
        <v>13797</v>
      </c>
    </row>
    <row r="28" spans="1:5" x14ac:dyDescent="0.3">
      <c r="A28" s="19">
        <v>36</v>
      </c>
      <c r="B28">
        <v>12564</v>
      </c>
      <c r="D28" s="19">
        <v>36</v>
      </c>
      <c r="E28">
        <v>12564</v>
      </c>
    </row>
    <row r="29" spans="1:5" x14ac:dyDescent="0.3">
      <c r="A29" s="19">
        <v>38</v>
      </c>
      <c r="B29">
        <v>31591</v>
      </c>
      <c r="D29" s="19">
        <v>38</v>
      </c>
      <c r="E29">
        <v>31591</v>
      </c>
    </row>
    <row r="30" spans="1:5" x14ac:dyDescent="0.3">
      <c r="A30" s="19">
        <v>39</v>
      </c>
      <c r="B30">
        <v>2197</v>
      </c>
      <c r="D30" s="19">
        <v>39</v>
      </c>
      <c r="E30">
        <v>2197</v>
      </c>
    </row>
    <row r="31" spans="1:5" x14ac:dyDescent="0.3">
      <c r="A31" s="19">
        <v>40</v>
      </c>
      <c r="B31">
        <v>14453</v>
      </c>
      <c r="D31" s="19">
        <v>40</v>
      </c>
      <c r="E31">
        <v>14453</v>
      </c>
    </row>
    <row r="32" spans="1:5" x14ac:dyDescent="0.3">
      <c r="A32" s="19">
        <v>41</v>
      </c>
      <c r="B32">
        <v>58943</v>
      </c>
      <c r="D32" s="19">
        <v>41</v>
      </c>
      <c r="E32">
        <v>58943</v>
      </c>
    </row>
    <row r="33" spans="1:5" x14ac:dyDescent="0.3">
      <c r="A33" s="19">
        <v>42</v>
      </c>
      <c r="B33">
        <v>18633</v>
      </c>
      <c r="D33" s="19">
        <v>42</v>
      </c>
      <c r="E33">
        <v>18633</v>
      </c>
    </row>
    <row r="34" spans="1:5" x14ac:dyDescent="0.3">
      <c r="A34" s="19">
        <v>43</v>
      </c>
      <c r="B34">
        <v>4958</v>
      </c>
      <c r="D34" s="19">
        <v>43</v>
      </c>
      <c r="E34">
        <v>4958</v>
      </c>
    </row>
    <row r="35" spans="1:5" x14ac:dyDescent="0.3">
      <c r="A35" s="19">
        <v>45</v>
      </c>
      <c r="B35">
        <v>10120</v>
      </c>
      <c r="D35" s="19">
        <v>45</v>
      </c>
      <c r="E35">
        <v>10120</v>
      </c>
    </row>
    <row r="36" spans="1:5" x14ac:dyDescent="0.3">
      <c r="A36" s="19">
        <v>46</v>
      </c>
      <c r="B36">
        <v>1562</v>
      </c>
      <c r="D36" s="19">
        <v>46</v>
      </c>
      <c r="E36">
        <v>1562</v>
      </c>
    </row>
    <row r="37" spans="1:5" x14ac:dyDescent="0.3">
      <c r="A37" s="19">
        <v>47</v>
      </c>
      <c r="B37">
        <v>940</v>
      </c>
      <c r="D37" s="19">
        <v>47</v>
      </c>
      <c r="E37">
        <v>940</v>
      </c>
    </row>
    <row r="38" spans="1:5" x14ac:dyDescent="0.3">
      <c r="A38" s="19">
        <v>48</v>
      </c>
      <c r="B38">
        <v>17380</v>
      </c>
      <c r="D38" s="19">
        <v>48</v>
      </c>
      <c r="E38">
        <v>17380</v>
      </c>
    </row>
    <row r="39" spans="1:5" x14ac:dyDescent="0.3">
      <c r="A39" s="19">
        <v>50</v>
      </c>
      <c r="B39">
        <v>9198</v>
      </c>
      <c r="D39" s="19">
        <v>50</v>
      </c>
      <c r="E39">
        <v>9198</v>
      </c>
    </row>
    <row r="40" spans="1:5" x14ac:dyDescent="0.3">
      <c r="A40" s="19">
        <v>51</v>
      </c>
      <c r="B40">
        <v>3019</v>
      </c>
      <c r="D40" s="19">
        <v>51</v>
      </c>
      <c r="E40">
        <v>3019</v>
      </c>
    </row>
    <row r="41" spans="1:5" x14ac:dyDescent="0.3">
      <c r="A41" s="19">
        <v>52</v>
      </c>
      <c r="B41">
        <v>22872</v>
      </c>
      <c r="D41" s="19">
        <v>52</v>
      </c>
      <c r="E41">
        <v>22872</v>
      </c>
    </row>
    <row r="42" spans="1:5" x14ac:dyDescent="0.3">
      <c r="A42" s="19">
        <v>53</v>
      </c>
      <c r="B42">
        <v>4928</v>
      </c>
      <c r="D42" s="19">
        <v>53</v>
      </c>
      <c r="E42">
        <v>4928</v>
      </c>
    </row>
    <row r="43" spans="1:5" x14ac:dyDescent="0.3">
      <c r="A43" s="19" t="s">
        <v>405</v>
      </c>
      <c r="B43">
        <v>719662</v>
      </c>
    </row>
  </sheetData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8FE9-0C88-4EA2-9C1B-35DD9BBDAFE1}">
  <dimension ref="A1:F1121"/>
  <sheetViews>
    <sheetView zoomScale="30" zoomScaleNormal="79" workbookViewId="0">
      <selection activeCell="CM600" sqref="CM600"/>
    </sheetView>
  </sheetViews>
  <sheetFormatPr defaultRowHeight="14.4" x14ac:dyDescent="0.3"/>
  <cols>
    <col min="1" max="1" width="9.77734375" customWidth="1"/>
    <col min="2" max="2" width="17.44140625" customWidth="1"/>
    <col min="3" max="3" width="15.88671875" customWidth="1"/>
    <col min="4" max="4" width="17" customWidth="1"/>
    <col min="5" max="5" width="17.5546875" customWidth="1"/>
    <col min="6" max="6" width="20.5546875" customWidth="1"/>
  </cols>
  <sheetData>
    <row r="1" spans="1:6" ht="15" thickBot="1" x14ac:dyDescent="0.35">
      <c r="A1" t="s">
        <v>391</v>
      </c>
      <c r="B1" t="s">
        <v>421</v>
      </c>
      <c r="C1" t="s">
        <v>422</v>
      </c>
      <c r="D1" t="s">
        <v>423</v>
      </c>
      <c r="E1" t="s">
        <v>424</v>
      </c>
      <c r="F1" t="s">
        <v>425</v>
      </c>
    </row>
    <row r="2" spans="1:6" ht="15" thickBot="1" x14ac:dyDescent="0.35">
      <c r="A2" s="5" t="s">
        <v>71</v>
      </c>
      <c r="B2" t="s">
        <v>409</v>
      </c>
      <c r="C2">
        <v>30</v>
      </c>
      <c r="D2">
        <f>IFERROR(INDEX(Monthly_analysis!E:E, MATCH(A2, Monthly_analysis!D:D, 0)),0)</f>
        <v>32</v>
      </c>
      <c r="E2">
        <v>30</v>
      </c>
      <c r="F2">
        <f>C2+E2-D2</f>
        <v>28</v>
      </c>
    </row>
    <row r="3" spans="1:6" ht="15" thickBot="1" x14ac:dyDescent="0.35">
      <c r="A3" s="5" t="s">
        <v>72</v>
      </c>
      <c r="B3" t="s">
        <v>409</v>
      </c>
      <c r="C3">
        <v>15</v>
      </c>
      <c r="D3">
        <f>IFERROR(INDEX(Monthly_analysis!E:E, MATCH(A3, Monthly_analysis!D:D, 0)),0)</f>
        <v>14</v>
      </c>
      <c r="E3">
        <v>15</v>
      </c>
      <c r="F3">
        <f t="shared" ref="F3:F66" si="0">C3+E3-D3</f>
        <v>16</v>
      </c>
    </row>
    <row r="4" spans="1:6" ht="15" thickBot="1" x14ac:dyDescent="0.35">
      <c r="A4" s="5" t="s">
        <v>73</v>
      </c>
      <c r="B4" t="s">
        <v>409</v>
      </c>
      <c r="C4">
        <v>5</v>
      </c>
      <c r="D4">
        <f>IFERROR(INDEX(Monthly_analysis!E:E, MATCH(A4, Monthly_analysis!D:D, 0)),0)</f>
        <v>0</v>
      </c>
      <c r="E4">
        <v>0</v>
      </c>
      <c r="F4">
        <f t="shared" si="0"/>
        <v>5</v>
      </c>
    </row>
    <row r="5" spans="1:6" ht="15" thickBot="1" x14ac:dyDescent="0.35">
      <c r="A5" s="5" t="s">
        <v>74</v>
      </c>
      <c r="B5" t="s">
        <v>409</v>
      </c>
      <c r="C5">
        <v>5</v>
      </c>
      <c r="D5">
        <f>IFERROR(INDEX(Monthly_analysis!E:E, MATCH(A5, Monthly_analysis!D:D, 0)),0)</f>
        <v>0</v>
      </c>
      <c r="E5">
        <v>0</v>
      </c>
      <c r="F5">
        <f t="shared" si="0"/>
        <v>5</v>
      </c>
    </row>
    <row r="6" spans="1:6" ht="15" thickBot="1" x14ac:dyDescent="0.35">
      <c r="A6" s="5" t="s">
        <v>75</v>
      </c>
      <c r="B6" t="s">
        <v>409</v>
      </c>
      <c r="C6">
        <v>5</v>
      </c>
      <c r="D6">
        <f>IFERROR(INDEX(Monthly_analysis!E:E, MATCH(A6, Monthly_analysis!D:D, 0)),0)</f>
        <v>4</v>
      </c>
      <c r="E6">
        <v>10</v>
      </c>
      <c r="F6">
        <f t="shared" si="0"/>
        <v>11</v>
      </c>
    </row>
    <row r="7" spans="1:6" ht="15" thickBot="1" x14ac:dyDescent="0.35">
      <c r="A7" s="5" t="s">
        <v>76</v>
      </c>
      <c r="B7" t="s">
        <v>409</v>
      </c>
      <c r="C7">
        <v>5</v>
      </c>
      <c r="D7">
        <f>IFERROR(INDEX(Monthly_analysis!E:E, MATCH(A7, Monthly_analysis!D:D, 0)),0)</f>
        <v>0</v>
      </c>
      <c r="E7">
        <v>0</v>
      </c>
      <c r="F7">
        <f t="shared" si="0"/>
        <v>5</v>
      </c>
    </row>
    <row r="8" spans="1:6" ht="15" thickBot="1" x14ac:dyDescent="0.35">
      <c r="A8" s="5" t="s">
        <v>77</v>
      </c>
      <c r="B8" t="s">
        <v>409</v>
      </c>
      <c r="C8">
        <v>5</v>
      </c>
      <c r="D8">
        <f>IFERROR(INDEX(Monthly_analysis!E:E, MATCH(A8, Monthly_analysis!D:D, 0)),0)</f>
        <v>1</v>
      </c>
      <c r="E8">
        <v>0</v>
      </c>
      <c r="F8">
        <f t="shared" si="0"/>
        <v>4</v>
      </c>
    </row>
    <row r="9" spans="1:6" ht="15" thickBot="1" x14ac:dyDescent="0.35">
      <c r="A9" s="5" t="s">
        <v>78</v>
      </c>
      <c r="B9" t="s">
        <v>409</v>
      </c>
      <c r="C9">
        <v>5</v>
      </c>
      <c r="D9">
        <f>IFERROR(INDEX(Monthly_analysis!E:E, MATCH(A9, Monthly_analysis!D:D, 0)),0)</f>
        <v>0</v>
      </c>
      <c r="E9">
        <v>0</v>
      </c>
      <c r="F9">
        <f t="shared" si="0"/>
        <v>5</v>
      </c>
    </row>
    <row r="10" spans="1:6" ht="15" thickBot="1" x14ac:dyDescent="0.35">
      <c r="A10" s="5" t="s">
        <v>79</v>
      </c>
      <c r="B10" t="s">
        <v>409</v>
      </c>
      <c r="C10">
        <v>5</v>
      </c>
      <c r="D10">
        <f>IFERROR(INDEX(Monthly_analysis!E:E, MATCH(A10, Monthly_analysis!D:D, 0)),0)</f>
        <v>1</v>
      </c>
      <c r="E10">
        <v>0</v>
      </c>
      <c r="F10">
        <f t="shared" si="0"/>
        <v>4</v>
      </c>
    </row>
    <row r="11" spans="1:6" ht="15" thickBot="1" x14ac:dyDescent="0.35">
      <c r="A11" s="5" t="s">
        <v>80</v>
      </c>
      <c r="B11" t="s">
        <v>409</v>
      </c>
      <c r="C11">
        <v>5</v>
      </c>
      <c r="D11">
        <f>IFERROR(INDEX(Monthly_analysis!E:E, MATCH(A11, Monthly_analysis!D:D, 0)),0)</f>
        <v>2</v>
      </c>
      <c r="E11">
        <v>5</v>
      </c>
      <c r="F11">
        <f t="shared" si="0"/>
        <v>8</v>
      </c>
    </row>
    <row r="12" spans="1:6" ht="15" thickBot="1" x14ac:dyDescent="0.35">
      <c r="A12" s="5" t="s">
        <v>81</v>
      </c>
      <c r="B12" t="s">
        <v>409</v>
      </c>
      <c r="C12">
        <v>5</v>
      </c>
      <c r="D12">
        <f>IFERROR(INDEX(Monthly_analysis!E:E, MATCH(A12, Monthly_analysis!D:D, 0)),0)</f>
        <v>4</v>
      </c>
      <c r="E12">
        <v>5</v>
      </c>
      <c r="F12">
        <f t="shared" si="0"/>
        <v>6</v>
      </c>
    </row>
    <row r="13" spans="1:6" ht="15" thickBot="1" x14ac:dyDescent="0.35">
      <c r="A13" s="5" t="s">
        <v>82</v>
      </c>
      <c r="B13" t="s">
        <v>409</v>
      </c>
      <c r="C13">
        <v>5</v>
      </c>
      <c r="D13">
        <f>IFERROR(INDEX(Monthly_analysis!E:E, MATCH(A13, Monthly_analysis!D:D, 0)),0)</f>
        <v>1</v>
      </c>
      <c r="E13">
        <v>0</v>
      </c>
      <c r="F13">
        <f t="shared" si="0"/>
        <v>4</v>
      </c>
    </row>
    <row r="14" spans="1:6" ht="15" thickBot="1" x14ac:dyDescent="0.35">
      <c r="A14" s="5" t="s">
        <v>83</v>
      </c>
      <c r="B14" t="s">
        <v>409</v>
      </c>
      <c r="C14">
        <v>5</v>
      </c>
      <c r="D14">
        <f>IFERROR(INDEX(Monthly_analysis!E:E, MATCH(A14, Monthly_analysis!D:D, 0)),0)</f>
        <v>1</v>
      </c>
      <c r="E14">
        <v>0</v>
      </c>
      <c r="F14">
        <f t="shared" si="0"/>
        <v>4</v>
      </c>
    </row>
    <row r="15" spans="1:6" ht="15" thickBot="1" x14ac:dyDescent="0.35">
      <c r="A15" s="5" t="s">
        <v>84</v>
      </c>
      <c r="B15" t="s">
        <v>409</v>
      </c>
      <c r="C15">
        <v>5</v>
      </c>
      <c r="D15">
        <f>IFERROR(INDEX(Monthly_analysis!E:E, MATCH(A15, Monthly_analysis!D:D, 0)),0)</f>
        <v>4</v>
      </c>
      <c r="E15">
        <v>10</v>
      </c>
      <c r="F15">
        <f t="shared" si="0"/>
        <v>11</v>
      </c>
    </row>
    <row r="16" spans="1:6" ht="15" thickBot="1" x14ac:dyDescent="0.35">
      <c r="A16" s="5" t="s">
        <v>85</v>
      </c>
      <c r="B16" t="s">
        <v>409</v>
      </c>
      <c r="C16">
        <v>5</v>
      </c>
      <c r="D16">
        <f>IFERROR(INDEX(Monthly_analysis!E:E, MATCH(A16, Monthly_analysis!D:D, 0)),0)</f>
        <v>0</v>
      </c>
      <c r="E16">
        <v>0</v>
      </c>
      <c r="F16">
        <f t="shared" si="0"/>
        <v>5</v>
      </c>
    </row>
    <row r="17" spans="1:6" ht="15" thickBot="1" x14ac:dyDescent="0.35">
      <c r="A17" s="5" t="s">
        <v>86</v>
      </c>
      <c r="B17" t="s">
        <v>409</v>
      </c>
      <c r="C17">
        <v>5</v>
      </c>
      <c r="D17">
        <f>IFERROR(INDEX(Monthly_analysis!E:E, MATCH(A17, Monthly_analysis!D:D, 0)),0)</f>
        <v>0</v>
      </c>
      <c r="E17">
        <v>0</v>
      </c>
      <c r="F17">
        <f t="shared" si="0"/>
        <v>5</v>
      </c>
    </row>
    <row r="18" spans="1:6" ht="15" thickBot="1" x14ac:dyDescent="0.35">
      <c r="A18" s="5" t="s">
        <v>87</v>
      </c>
      <c r="B18" t="s">
        <v>409</v>
      </c>
      <c r="C18">
        <v>5</v>
      </c>
      <c r="D18">
        <f>IFERROR(INDEX(Monthly_analysis!E:E, MATCH(A18, Monthly_analysis!D:D, 0)),0)</f>
        <v>0</v>
      </c>
      <c r="E18">
        <v>0</v>
      </c>
      <c r="F18">
        <f t="shared" si="0"/>
        <v>5</v>
      </c>
    </row>
    <row r="19" spans="1:6" ht="15" thickBot="1" x14ac:dyDescent="0.35">
      <c r="A19" s="5" t="s">
        <v>88</v>
      </c>
      <c r="B19" t="s">
        <v>409</v>
      </c>
      <c r="C19">
        <v>5</v>
      </c>
      <c r="D19">
        <f>IFERROR(INDEX(Monthly_analysis!E:E, MATCH(A19, Monthly_analysis!D:D, 0)),0)</f>
        <v>0</v>
      </c>
      <c r="E19">
        <v>0</v>
      </c>
      <c r="F19">
        <f t="shared" si="0"/>
        <v>5</v>
      </c>
    </row>
    <row r="20" spans="1:6" ht="15" thickBot="1" x14ac:dyDescent="0.35">
      <c r="A20" s="5" t="s">
        <v>89</v>
      </c>
      <c r="B20" t="s">
        <v>409</v>
      </c>
      <c r="C20">
        <v>5</v>
      </c>
      <c r="D20">
        <f>IFERROR(INDEX(Monthly_analysis!E:E, MATCH(A20, Monthly_analysis!D:D, 0)),0)</f>
        <v>0</v>
      </c>
      <c r="E20">
        <v>0</v>
      </c>
      <c r="F20">
        <f t="shared" si="0"/>
        <v>5</v>
      </c>
    </row>
    <row r="21" spans="1:6" ht="15" thickBot="1" x14ac:dyDescent="0.35">
      <c r="A21" s="5" t="s">
        <v>90</v>
      </c>
      <c r="B21" t="s">
        <v>409</v>
      </c>
      <c r="C21">
        <v>5</v>
      </c>
      <c r="D21">
        <f>IFERROR(INDEX(Monthly_analysis!E:E, MATCH(A21, Monthly_analysis!D:D, 0)),0)</f>
        <v>0</v>
      </c>
      <c r="E21">
        <v>0</v>
      </c>
      <c r="F21">
        <f t="shared" si="0"/>
        <v>5</v>
      </c>
    </row>
    <row r="22" spans="1:6" ht="15" thickBot="1" x14ac:dyDescent="0.35">
      <c r="A22" s="5" t="s">
        <v>91</v>
      </c>
      <c r="B22" t="s">
        <v>409</v>
      </c>
      <c r="C22">
        <v>5</v>
      </c>
      <c r="D22">
        <f>IFERROR(INDEX(Monthly_analysis!E:E, MATCH(A22, Monthly_analysis!D:D, 0)),0)</f>
        <v>0</v>
      </c>
      <c r="E22">
        <v>0</v>
      </c>
      <c r="F22">
        <f t="shared" si="0"/>
        <v>5</v>
      </c>
    </row>
    <row r="23" spans="1:6" ht="15" thickBot="1" x14ac:dyDescent="0.35">
      <c r="A23" s="5" t="s">
        <v>92</v>
      </c>
      <c r="B23" t="s">
        <v>409</v>
      </c>
      <c r="C23">
        <v>10</v>
      </c>
      <c r="D23">
        <f>IFERROR(INDEX(Monthly_analysis!E:E, MATCH(A23, Monthly_analysis!D:D, 0)),0)</f>
        <v>5</v>
      </c>
      <c r="E23">
        <v>5</v>
      </c>
      <c r="F23">
        <f t="shared" si="0"/>
        <v>10</v>
      </c>
    </row>
    <row r="24" spans="1:6" ht="15" thickBot="1" x14ac:dyDescent="0.35">
      <c r="A24" s="5" t="s">
        <v>93</v>
      </c>
      <c r="B24" t="s">
        <v>409</v>
      </c>
      <c r="C24">
        <v>10</v>
      </c>
      <c r="D24">
        <f>IFERROR(INDEX(Monthly_analysis!E:E, MATCH(A24, Monthly_analysis!D:D, 0)),0)</f>
        <v>3</v>
      </c>
      <c r="E24">
        <v>5</v>
      </c>
      <c r="F24">
        <f t="shared" si="0"/>
        <v>12</v>
      </c>
    </row>
    <row r="25" spans="1:6" ht="15" thickBot="1" x14ac:dyDescent="0.35">
      <c r="A25" s="5" t="s">
        <v>94</v>
      </c>
      <c r="B25" t="s">
        <v>409</v>
      </c>
      <c r="C25">
        <v>10</v>
      </c>
      <c r="D25">
        <f>IFERROR(INDEX(Monthly_analysis!E:E, MATCH(A25, Monthly_analysis!D:D, 0)),0)</f>
        <v>2</v>
      </c>
      <c r="E25">
        <v>5</v>
      </c>
      <c r="F25">
        <f t="shared" si="0"/>
        <v>13</v>
      </c>
    </row>
    <row r="26" spans="1:6" ht="15" thickBot="1" x14ac:dyDescent="0.35">
      <c r="A26" s="5" t="s">
        <v>95</v>
      </c>
      <c r="B26" t="s">
        <v>409</v>
      </c>
      <c r="C26">
        <v>10</v>
      </c>
      <c r="D26">
        <f>IFERROR(INDEX(Monthly_analysis!E:E, MATCH(A26, Monthly_analysis!D:D, 0)),0)</f>
        <v>0</v>
      </c>
      <c r="E26">
        <v>5</v>
      </c>
      <c r="F26">
        <f t="shared" si="0"/>
        <v>15</v>
      </c>
    </row>
    <row r="27" spans="1:6" ht="15" thickBot="1" x14ac:dyDescent="0.35">
      <c r="A27" s="5" t="s">
        <v>96</v>
      </c>
      <c r="B27" t="s">
        <v>409</v>
      </c>
      <c r="C27">
        <v>10</v>
      </c>
      <c r="D27">
        <f>IFERROR(INDEX(Monthly_analysis!E:E, MATCH(A27, Monthly_analysis!D:D, 0)),0)</f>
        <v>0</v>
      </c>
      <c r="E27">
        <v>0</v>
      </c>
      <c r="F27">
        <f t="shared" si="0"/>
        <v>10</v>
      </c>
    </row>
    <row r="28" spans="1:6" ht="15" thickBot="1" x14ac:dyDescent="0.35">
      <c r="A28" s="5" t="s">
        <v>97</v>
      </c>
      <c r="B28" t="s">
        <v>409</v>
      </c>
      <c r="C28">
        <v>10</v>
      </c>
      <c r="D28">
        <f>IFERROR(INDEX(Monthly_analysis!E:E, MATCH(A28, Monthly_analysis!D:D, 0)),0)</f>
        <v>0</v>
      </c>
      <c r="E28">
        <v>0</v>
      </c>
      <c r="F28">
        <f t="shared" si="0"/>
        <v>10</v>
      </c>
    </row>
    <row r="29" spans="1:6" ht="15" thickBot="1" x14ac:dyDescent="0.35">
      <c r="A29" s="5" t="s">
        <v>98</v>
      </c>
      <c r="B29" t="s">
        <v>409</v>
      </c>
      <c r="C29">
        <v>10</v>
      </c>
      <c r="D29">
        <f>IFERROR(INDEX(Monthly_analysis!E:E, MATCH(A29, Monthly_analysis!D:D, 0)),0)</f>
        <v>3</v>
      </c>
      <c r="E29">
        <v>5</v>
      </c>
      <c r="F29">
        <f t="shared" si="0"/>
        <v>12</v>
      </c>
    </row>
    <row r="30" spans="1:6" ht="15" thickBot="1" x14ac:dyDescent="0.35">
      <c r="A30" s="5" t="s">
        <v>99</v>
      </c>
      <c r="B30" t="s">
        <v>409</v>
      </c>
      <c r="C30">
        <v>10</v>
      </c>
      <c r="D30">
        <f>IFERROR(INDEX(Monthly_analysis!E:E, MATCH(A30, Monthly_analysis!D:D, 0)),0)</f>
        <v>1</v>
      </c>
      <c r="E30">
        <v>0</v>
      </c>
      <c r="F30">
        <f t="shared" si="0"/>
        <v>9</v>
      </c>
    </row>
    <row r="31" spans="1:6" ht="15" thickBot="1" x14ac:dyDescent="0.35">
      <c r="A31" s="5" t="s">
        <v>100</v>
      </c>
      <c r="B31" t="s">
        <v>409</v>
      </c>
      <c r="C31">
        <v>10</v>
      </c>
      <c r="D31">
        <f>IFERROR(INDEX(Monthly_analysis!E:E, MATCH(A31, Monthly_analysis!D:D, 0)),0)</f>
        <v>0</v>
      </c>
      <c r="E31">
        <v>0</v>
      </c>
      <c r="F31">
        <f t="shared" si="0"/>
        <v>10</v>
      </c>
    </row>
    <row r="32" spans="1:6" ht="15" thickBot="1" x14ac:dyDescent="0.35">
      <c r="A32" s="5" t="s">
        <v>101</v>
      </c>
      <c r="B32" t="s">
        <v>409</v>
      </c>
      <c r="C32">
        <v>10</v>
      </c>
      <c r="D32">
        <f>IFERROR(INDEX(Monthly_analysis!E:E, MATCH(A32, Monthly_analysis!D:D, 0)),0)</f>
        <v>0</v>
      </c>
      <c r="E32">
        <v>0</v>
      </c>
      <c r="F32">
        <f t="shared" si="0"/>
        <v>10</v>
      </c>
    </row>
    <row r="33" spans="1:6" ht="15" thickBot="1" x14ac:dyDescent="0.35">
      <c r="A33" s="5" t="s">
        <v>102</v>
      </c>
      <c r="B33" t="s">
        <v>409</v>
      </c>
      <c r="C33">
        <v>5</v>
      </c>
      <c r="D33">
        <f>IFERROR(INDEX(Monthly_analysis!E:E, MATCH(A33, Monthly_analysis!D:D, 0)),0)</f>
        <v>2</v>
      </c>
      <c r="E33">
        <v>5</v>
      </c>
      <c r="F33">
        <f t="shared" si="0"/>
        <v>8</v>
      </c>
    </row>
    <row r="34" spans="1:6" ht="15" thickBot="1" x14ac:dyDescent="0.35">
      <c r="A34" s="5" t="s">
        <v>103</v>
      </c>
      <c r="B34" t="s">
        <v>409</v>
      </c>
      <c r="C34">
        <v>5</v>
      </c>
      <c r="D34">
        <f>IFERROR(INDEX(Monthly_analysis!E:E, MATCH(A34, Monthly_analysis!D:D, 0)),0)</f>
        <v>1</v>
      </c>
      <c r="E34">
        <v>0</v>
      </c>
      <c r="F34">
        <f t="shared" si="0"/>
        <v>4</v>
      </c>
    </row>
    <row r="35" spans="1:6" ht="15" thickBot="1" x14ac:dyDescent="0.35">
      <c r="A35" s="5" t="s">
        <v>104</v>
      </c>
      <c r="B35" t="s">
        <v>409</v>
      </c>
      <c r="C35">
        <v>5</v>
      </c>
      <c r="D35">
        <f>IFERROR(INDEX(Monthly_analysis!E:E, MATCH(A35, Monthly_analysis!D:D, 0)),0)</f>
        <v>1</v>
      </c>
      <c r="E35">
        <v>0</v>
      </c>
      <c r="F35">
        <f t="shared" si="0"/>
        <v>4</v>
      </c>
    </row>
    <row r="36" spans="1:6" ht="15" thickBot="1" x14ac:dyDescent="0.35">
      <c r="A36" s="5" t="s">
        <v>105</v>
      </c>
      <c r="B36" t="s">
        <v>409</v>
      </c>
      <c r="C36">
        <v>5</v>
      </c>
      <c r="D36">
        <f>IFERROR(INDEX(Monthly_analysis!E:E, MATCH(A36, Monthly_analysis!D:D, 0)),0)</f>
        <v>0</v>
      </c>
      <c r="E36">
        <v>0</v>
      </c>
      <c r="F36">
        <f t="shared" si="0"/>
        <v>5</v>
      </c>
    </row>
    <row r="37" spans="1:6" ht="15" thickBot="1" x14ac:dyDescent="0.35">
      <c r="A37" s="5" t="s">
        <v>106</v>
      </c>
      <c r="B37" t="s">
        <v>409</v>
      </c>
      <c r="C37">
        <v>5</v>
      </c>
      <c r="D37">
        <f>IFERROR(INDEX(Monthly_analysis!E:E, MATCH(A37, Monthly_analysis!D:D, 0)),0)</f>
        <v>0</v>
      </c>
      <c r="E37">
        <v>0</v>
      </c>
      <c r="F37">
        <f t="shared" si="0"/>
        <v>5</v>
      </c>
    </row>
    <row r="38" spans="1:6" ht="15" thickBot="1" x14ac:dyDescent="0.35">
      <c r="A38" s="5" t="s">
        <v>107</v>
      </c>
      <c r="B38" t="s">
        <v>409</v>
      </c>
      <c r="C38">
        <v>5</v>
      </c>
      <c r="D38">
        <f>IFERROR(INDEX(Monthly_analysis!E:E, MATCH(A38, Monthly_analysis!D:D, 0)),0)</f>
        <v>0</v>
      </c>
      <c r="E38">
        <v>0</v>
      </c>
      <c r="F38">
        <f t="shared" si="0"/>
        <v>5</v>
      </c>
    </row>
    <row r="39" spans="1:6" ht="15" thickBot="1" x14ac:dyDescent="0.35">
      <c r="A39" s="5" t="s">
        <v>108</v>
      </c>
      <c r="B39" t="s">
        <v>409</v>
      </c>
      <c r="C39">
        <v>5</v>
      </c>
      <c r="D39">
        <f>IFERROR(INDEX(Monthly_analysis!E:E, MATCH(A39, Monthly_analysis!D:D, 0)),0)</f>
        <v>0</v>
      </c>
      <c r="E39">
        <v>0</v>
      </c>
      <c r="F39">
        <f t="shared" si="0"/>
        <v>5</v>
      </c>
    </row>
    <row r="40" spans="1:6" ht="15" thickBot="1" x14ac:dyDescent="0.35">
      <c r="A40" s="5" t="s">
        <v>109</v>
      </c>
      <c r="B40" t="s">
        <v>409</v>
      </c>
      <c r="C40">
        <v>5</v>
      </c>
      <c r="D40">
        <f>IFERROR(INDEX(Monthly_analysis!E:E, MATCH(A40, Monthly_analysis!D:D, 0)),0)</f>
        <v>1</v>
      </c>
      <c r="E40">
        <v>5</v>
      </c>
      <c r="F40">
        <f t="shared" si="0"/>
        <v>9</v>
      </c>
    </row>
    <row r="41" spans="1:6" ht="15" thickBot="1" x14ac:dyDescent="0.35">
      <c r="A41" s="5" t="s">
        <v>110</v>
      </c>
      <c r="B41" t="s">
        <v>409</v>
      </c>
      <c r="C41">
        <v>5</v>
      </c>
      <c r="D41">
        <f>IFERROR(INDEX(Monthly_analysis!E:E, MATCH(A41, Monthly_analysis!D:D, 0)),0)</f>
        <v>0</v>
      </c>
      <c r="E41">
        <v>0</v>
      </c>
      <c r="F41">
        <f t="shared" si="0"/>
        <v>5</v>
      </c>
    </row>
    <row r="42" spans="1:6" ht="15" thickBot="1" x14ac:dyDescent="0.35">
      <c r="A42" s="5" t="s">
        <v>111</v>
      </c>
      <c r="B42" t="s">
        <v>409</v>
      </c>
      <c r="C42">
        <v>5</v>
      </c>
      <c r="D42">
        <f>IFERROR(INDEX(Monthly_analysis!E:E, MATCH(A42, Monthly_analysis!D:D, 0)),0)</f>
        <v>0</v>
      </c>
      <c r="E42">
        <v>0</v>
      </c>
      <c r="F42">
        <f t="shared" si="0"/>
        <v>5</v>
      </c>
    </row>
    <row r="43" spans="1:6" ht="15" thickBot="1" x14ac:dyDescent="0.35">
      <c r="A43" s="5" t="s">
        <v>112</v>
      </c>
      <c r="B43" t="s">
        <v>409</v>
      </c>
      <c r="C43">
        <v>5</v>
      </c>
      <c r="D43">
        <f>IFERROR(INDEX(Monthly_analysis!E:E, MATCH(A43, Monthly_analysis!D:D, 0)),0)</f>
        <v>0</v>
      </c>
      <c r="E43">
        <v>0</v>
      </c>
      <c r="F43">
        <f t="shared" si="0"/>
        <v>5</v>
      </c>
    </row>
    <row r="44" spans="1:6" ht="15" thickBot="1" x14ac:dyDescent="0.35">
      <c r="A44" s="5" t="s">
        <v>113</v>
      </c>
      <c r="B44" t="s">
        <v>409</v>
      </c>
      <c r="C44">
        <v>5</v>
      </c>
      <c r="D44">
        <f>IFERROR(INDEX(Monthly_analysis!E:E, MATCH(A44, Monthly_analysis!D:D, 0)),0)</f>
        <v>0</v>
      </c>
      <c r="E44">
        <v>0</v>
      </c>
      <c r="F44">
        <f t="shared" si="0"/>
        <v>5</v>
      </c>
    </row>
    <row r="45" spans="1:6" ht="15" thickBot="1" x14ac:dyDescent="0.35">
      <c r="A45" s="5" t="s">
        <v>114</v>
      </c>
      <c r="B45" t="s">
        <v>409</v>
      </c>
      <c r="C45">
        <v>5</v>
      </c>
      <c r="D45">
        <f>IFERROR(INDEX(Monthly_analysis!E:E, MATCH(A45, Monthly_analysis!D:D, 0)),0)</f>
        <v>0</v>
      </c>
      <c r="E45">
        <v>0</v>
      </c>
      <c r="F45">
        <f t="shared" si="0"/>
        <v>5</v>
      </c>
    </row>
    <row r="46" spans="1:6" ht="15" thickBot="1" x14ac:dyDescent="0.35">
      <c r="A46" s="5" t="s">
        <v>115</v>
      </c>
      <c r="B46" t="s">
        <v>409</v>
      </c>
      <c r="C46">
        <v>5</v>
      </c>
      <c r="D46">
        <f>IFERROR(INDEX(Monthly_analysis!E:E, MATCH(A46, Monthly_analysis!D:D, 0)),0)</f>
        <v>0</v>
      </c>
      <c r="E46">
        <v>0</v>
      </c>
      <c r="F46">
        <f t="shared" si="0"/>
        <v>5</v>
      </c>
    </row>
    <row r="47" spans="1:6" ht="15" thickBot="1" x14ac:dyDescent="0.35">
      <c r="A47" s="5" t="s">
        <v>116</v>
      </c>
      <c r="B47" t="s">
        <v>409</v>
      </c>
      <c r="C47">
        <v>5</v>
      </c>
      <c r="D47">
        <f>IFERROR(INDEX(Monthly_analysis!E:E, MATCH(A47, Monthly_analysis!D:D, 0)),0)</f>
        <v>0</v>
      </c>
      <c r="E47">
        <v>0</v>
      </c>
      <c r="F47">
        <f t="shared" si="0"/>
        <v>5</v>
      </c>
    </row>
    <row r="48" spans="1:6" ht="15" thickBot="1" x14ac:dyDescent="0.35">
      <c r="A48" s="5" t="s">
        <v>117</v>
      </c>
      <c r="B48" t="s">
        <v>409</v>
      </c>
      <c r="C48">
        <v>5</v>
      </c>
      <c r="D48">
        <f>IFERROR(INDEX(Monthly_analysis!E:E, MATCH(A48, Monthly_analysis!D:D, 0)),0)</f>
        <v>0</v>
      </c>
      <c r="E48">
        <v>0</v>
      </c>
      <c r="F48">
        <f t="shared" si="0"/>
        <v>5</v>
      </c>
    </row>
    <row r="49" spans="1:6" ht="15" thickBot="1" x14ac:dyDescent="0.35">
      <c r="A49" s="5" t="s">
        <v>118</v>
      </c>
      <c r="B49" t="s">
        <v>409</v>
      </c>
      <c r="C49">
        <v>5</v>
      </c>
      <c r="D49">
        <f>IFERROR(INDEX(Monthly_analysis!E:E, MATCH(A49, Monthly_analysis!D:D, 0)),0)</f>
        <v>0</v>
      </c>
      <c r="E49">
        <v>0</v>
      </c>
      <c r="F49">
        <f t="shared" si="0"/>
        <v>5</v>
      </c>
    </row>
    <row r="50" spans="1:6" ht="15" thickBot="1" x14ac:dyDescent="0.35">
      <c r="A50" s="5" t="s">
        <v>119</v>
      </c>
      <c r="B50" t="s">
        <v>409</v>
      </c>
      <c r="C50">
        <v>5</v>
      </c>
      <c r="D50">
        <f>IFERROR(INDEX(Monthly_analysis!E:E, MATCH(A50, Monthly_analysis!D:D, 0)),0)</f>
        <v>0</v>
      </c>
      <c r="E50">
        <v>0</v>
      </c>
      <c r="F50">
        <f t="shared" si="0"/>
        <v>5</v>
      </c>
    </row>
    <row r="51" spans="1:6" ht="15" thickBot="1" x14ac:dyDescent="0.35">
      <c r="A51" s="5" t="s">
        <v>120</v>
      </c>
      <c r="B51" t="s">
        <v>409</v>
      </c>
      <c r="C51">
        <v>5</v>
      </c>
      <c r="D51">
        <f>IFERROR(INDEX(Monthly_analysis!E:E, MATCH(A51, Monthly_analysis!D:D, 0)),0)</f>
        <v>1</v>
      </c>
      <c r="E51">
        <v>10</v>
      </c>
      <c r="F51">
        <f t="shared" si="0"/>
        <v>14</v>
      </c>
    </row>
    <row r="52" spans="1:6" ht="15" thickBot="1" x14ac:dyDescent="0.35">
      <c r="A52" s="5" t="s">
        <v>121</v>
      </c>
      <c r="B52" t="s">
        <v>409</v>
      </c>
      <c r="C52">
        <v>5</v>
      </c>
      <c r="D52">
        <f>IFERROR(INDEX(Monthly_analysis!E:E, MATCH(A52, Monthly_analysis!D:D, 0)),0)</f>
        <v>0</v>
      </c>
      <c r="E52">
        <v>0</v>
      </c>
      <c r="F52">
        <f t="shared" si="0"/>
        <v>5</v>
      </c>
    </row>
    <row r="53" spans="1:6" ht="15" thickBot="1" x14ac:dyDescent="0.35">
      <c r="A53" s="5" t="s">
        <v>122</v>
      </c>
      <c r="B53" t="s">
        <v>409</v>
      </c>
      <c r="C53">
        <v>5</v>
      </c>
      <c r="D53">
        <f>IFERROR(INDEX(Monthly_analysis!E:E, MATCH(A53, Monthly_analysis!D:D, 0)),0)</f>
        <v>0</v>
      </c>
      <c r="E53">
        <v>0</v>
      </c>
      <c r="F53">
        <f t="shared" si="0"/>
        <v>5</v>
      </c>
    </row>
    <row r="54" spans="1:6" ht="15" thickBot="1" x14ac:dyDescent="0.35">
      <c r="A54" s="5" t="s">
        <v>123</v>
      </c>
      <c r="B54" t="s">
        <v>409</v>
      </c>
      <c r="C54">
        <v>5</v>
      </c>
      <c r="D54">
        <f>IFERROR(INDEX(Monthly_analysis!E:E, MATCH(A54, Monthly_analysis!D:D, 0)),0)</f>
        <v>0</v>
      </c>
      <c r="E54">
        <v>0</v>
      </c>
      <c r="F54">
        <f t="shared" si="0"/>
        <v>5</v>
      </c>
    </row>
    <row r="55" spans="1:6" ht="15" thickBot="1" x14ac:dyDescent="0.35">
      <c r="A55" s="5" t="s">
        <v>124</v>
      </c>
      <c r="B55" t="s">
        <v>409</v>
      </c>
      <c r="C55">
        <v>5</v>
      </c>
      <c r="D55">
        <f>IFERROR(INDEX(Monthly_analysis!E:E, MATCH(A55, Monthly_analysis!D:D, 0)),0)</f>
        <v>3</v>
      </c>
      <c r="E55">
        <v>10</v>
      </c>
      <c r="F55">
        <f t="shared" si="0"/>
        <v>12</v>
      </c>
    </row>
    <row r="56" spans="1:6" ht="15" thickBot="1" x14ac:dyDescent="0.35">
      <c r="A56" s="5" t="s">
        <v>125</v>
      </c>
      <c r="B56" t="s">
        <v>409</v>
      </c>
      <c r="C56">
        <v>10</v>
      </c>
      <c r="D56">
        <f>IFERROR(INDEX(Monthly_analysis!E:E, MATCH(A56, Monthly_analysis!D:D, 0)),0)</f>
        <v>0</v>
      </c>
      <c r="E56">
        <v>0</v>
      </c>
      <c r="F56">
        <f t="shared" si="0"/>
        <v>10</v>
      </c>
    </row>
    <row r="57" spans="1:6" ht="15" thickBot="1" x14ac:dyDescent="0.35">
      <c r="A57" s="5" t="s">
        <v>126</v>
      </c>
      <c r="B57" t="s">
        <v>409</v>
      </c>
      <c r="C57">
        <v>15</v>
      </c>
      <c r="D57">
        <f>IFERROR(INDEX(Monthly_analysis!E:E, MATCH(A57, Monthly_analysis!D:D, 0)),0)</f>
        <v>0</v>
      </c>
      <c r="E57">
        <v>0</v>
      </c>
      <c r="F57">
        <f t="shared" si="0"/>
        <v>15</v>
      </c>
    </row>
    <row r="58" spans="1:6" ht="15" thickBot="1" x14ac:dyDescent="0.35">
      <c r="A58" s="5" t="s">
        <v>127</v>
      </c>
      <c r="B58" t="s">
        <v>409</v>
      </c>
      <c r="C58">
        <v>15</v>
      </c>
      <c r="D58">
        <f>IFERROR(INDEX(Monthly_analysis!E:E, MATCH(A58, Monthly_analysis!D:D, 0)),0)</f>
        <v>0</v>
      </c>
      <c r="E58">
        <v>0</v>
      </c>
      <c r="F58">
        <f t="shared" si="0"/>
        <v>15</v>
      </c>
    </row>
    <row r="59" spans="1:6" ht="15" thickBot="1" x14ac:dyDescent="0.35">
      <c r="A59" s="5" t="s">
        <v>128</v>
      </c>
      <c r="B59" t="s">
        <v>409</v>
      </c>
      <c r="C59">
        <v>15</v>
      </c>
      <c r="D59">
        <f>IFERROR(INDEX(Monthly_analysis!E:E, MATCH(A59, Monthly_analysis!D:D, 0)),0)</f>
        <v>0</v>
      </c>
      <c r="E59">
        <v>0</v>
      </c>
      <c r="F59">
        <f t="shared" si="0"/>
        <v>15</v>
      </c>
    </row>
    <row r="60" spans="1:6" ht="15" thickBot="1" x14ac:dyDescent="0.35">
      <c r="A60" s="5" t="s">
        <v>129</v>
      </c>
      <c r="B60" t="s">
        <v>409</v>
      </c>
      <c r="C60">
        <v>15</v>
      </c>
      <c r="D60">
        <f>IFERROR(INDEX(Monthly_analysis!E:E, MATCH(A60, Monthly_analysis!D:D, 0)),0)</f>
        <v>1</v>
      </c>
      <c r="E60">
        <v>10</v>
      </c>
      <c r="F60">
        <f t="shared" si="0"/>
        <v>24</v>
      </c>
    </row>
    <row r="61" spans="1:6" ht="15" thickBot="1" x14ac:dyDescent="0.35">
      <c r="A61" s="5" t="s">
        <v>130</v>
      </c>
      <c r="B61" t="s">
        <v>409</v>
      </c>
      <c r="C61">
        <v>5</v>
      </c>
      <c r="D61">
        <f>IFERROR(INDEX(Monthly_analysis!E:E, MATCH(A61, Monthly_analysis!D:D, 0)),0)</f>
        <v>0</v>
      </c>
      <c r="E61">
        <v>0</v>
      </c>
      <c r="F61">
        <f t="shared" si="0"/>
        <v>5</v>
      </c>
    </row>
    <row r="62" spans="1:6" ht="15" thickBot="1" x14ac:dyDescent="0.35">
      <c r="A62" s="5" t="s">
        <v>131</v>
      </c>
      <c r="B62" t="s">
        <v>409</v>
      </c>
      <c r="C62">
        <v>5</v>
      </c>
      <c r="D62">
        <f>IFERROR(INDEX(Monthly_analysis!E:E, MATCH(A62, Monthly_analysis!D:D, 0)),0)</f>
        <v>0</v>
      </c>
      <c r="E62">
        <v>0</v>
      </c>
      <c r="F62">
        <f t="shared" si="0"/>
        <v>5</v>
      </c>
    </row>
    <row r="63" spans="1:6" ht="15" thickBot="1" x14ac:dyDescent="0.35">
      <c r="A63" s="5" t="s">
        <v>132</v>
      </c>
      <c r="B63" t="s">
        <v>409</v>
      </c>
      <c r="C63">
        <v>5</v>
      </c>
      <c r="D63">
        <f>IFERROR(INDEX(Monthly_analysis!E:E, MATCH(A63, Monthly_analysis!D:D, 0)),0)</f>
        <v>0</v>
      </c>
      <c r="E63">
        <v>0</v>
      </c>
      <c r="F63">
        <f t="shared" si="0"/>
        <v>5</v>
      </c>
    </row>
    <row r="64" spans="1:6" ht="15" thickBot="1" x14ac:dyDescent="0.35">
      <c r="A64" s="5" t="s">
        <v>133</v>
      </c>
      <c r="B64" t="s">
        <v>409</v>
      </c>
      <c r="C64">
        <v>5</v>
      </c>
      <c r="D64">
        <f>IFERROR(INDEX(Monthly_analysis!E:E, MATCH(A64, Monthly_analysis!D:D, 0)),0)</f>
        <v>1</v>
      </c>
      <c r="E64">
        <v>0</v>
      </c>
      <c r="F64">
        <f t="shared" si="0"/>
        <v>4</v>
      </c>
    </row>
    <row r="65" spans="1:6" ht="15" thickBot="1" x14ac:dyDescent="0.35">
      <c r="A65" s="5" t="s">
        <v>134</v>
      </c>
      <c r="B65" t="s">
        <v>409</v>
      </c>
      <c r="C65">
        <v>10</v>
      </c>
      <c r="D65">
        <f>IFERROR(INDEX(Monthly_analysis!E:E, MATCH(A65, Monthly_analysis!D:D, 0)),0)</f>
        <v>0</v>
      </c>
      <c r="E65">
        <v>0</v>
      </c>
      <c r="F65">
        <f t="shared" si="0"/>
        <v>10</v>
      </c>
    </row>
    <row r="66" spans="1:6" ht="15" thickBot="1" x14ac:dyDescent="0.35">
      <c r="A66" s="5" t="s">
        <v>135</v>
      </c>
      <c r="B66" t="s">
        <v>409</v>
      </c>
      <c r="C66">
        <v>5</v>
      </c>
      <c r="D66">
        <f>IFERROR(INDEX(Monthly_analysis!E:E, MATCH(A66, Monthly_analysis!D:D, 0)),0)</f>
        <v>0</v>
      </c>
      <c r="E66">
        <v>0</v>
      </c>
      <c r="F66">
        <f t="shared" si="0"/>
        <v>5</v>
      </c>
    </row>
    <row r="67" spans="1:6" ht="15" thickBot="1" x14ac:dyDescent="0.35">
      <c r="A67" s="5" t="s">
        <v>136</v>
      </c>
      <c r="B67" t="s">
        <v>409</v>
      </c>
      <c r="C67">
        <v>10</v>
      </c>
      <c r="D67">
        <f>IFERROR(INDEX(Monthly_analysis!E:E, MATCH(A67, Monthly_analysis!D:D, 0)),0)</f>
        <v>0</v>
      </c>
      <c r="E67">
        <v>0</v>
      </c>
      <c r="F67">
        <f t="shared" ref="F67:F321" si="1">C67+E67-D67</f>
        <v>10</v>
      </c>
    </row>
    <row r="68" spans="1:6" ht="15" thickBot="1" x14ac:dyDescent="0.35">
      <c r="A68" s="5" t="s">
        <v>137</v>
      </c>
      <c r="B68" t="s">
        <v>409</v>
      </c>
      <c r="C68">
        <v>5</v>
      </c>
      <c r="D68">
        <f>IFERROR(INDEX(Monthly_analysis!E:E, MATCH(A68, Monthly_analysis!D:D, 0)),0)</f>
        <v>0</v>
      </c>
      <c r="E68">
        <v>0</v>
      </c>
      <c r="F68">
        <f t="shared" si="1"/>
        <v>5</v>
      </c>
    </row>
    <row r="69" spans="1:6" ht="15" thickBot="1" x14ac:dyDescent="0.35">
      <c r="A69" s="5" t="s">
        <v>138</v>
      </c>
      <c r="B69" t="s">
        <v>409</v>
      </c>
      <c r="C69">
        <v>10</v>
      </c>
      <c r="D69">
        <f>IFERROR(INDEX(Monthly_analysis!E:E, MATCH(A69, Monthly_analysis!D:D, 0)),0)</f>
        <v>0</v>
      </c>
      <c r="E69">
        <v>0</v>
      </c>
      <c r="F69">
        <f t="shared" si="1"/>
        <v>10</v>
      </c>
    </row>
    <row r="70" spans="1:6" ht="15" thickBot="1" x14ac:dyDescent="0.35">
      <c r="A70" s="5" t="s">
        <v>139</v>
      </c>
      <c r="B70" t="s">
        <v>409</v>
      </c>
      <c r="C70">
        <v>5</v>
      </c>
      <c r="D70">
        <f>IFERROR(INDEX(Monthly_analysis!E:E, MATCH(A70, Monthly_analysis!D:D, 0)),0)</f>
        <v>0</v>
      </c>
      <c r="E70">
        <v>0</v>
      </c>
      <c r="F70">
        <f t="shared" si="1"/>
        <v>5</v>
      </c>
    </row>
    <row r="71" spans="1:6" ht="15" thickBot="1" x14ac:dyDescent="0.35">
      <c r="A71" s="5" t="s">
        <v>140</v>
      </c>
      <c r="B71" t="s">
        <v>409</v>
      </c>
      <c r="C71">
        <v>5</v>
      </c>
      <c r="D71">
        <f>IFERROR(INDEX(Monthly_analysis!E:E, MATCH(A71, Monthly_analysis!D:D, 0)),0)</f>
        <v>0</v>
      </c>
      <c r="E71">
        <v>0</v>
      </c>
      <c r="F71">
        <f t="shared" si="1"/>
        <v>5</v>
      </c>
    </row>
    <row r="72" spans="1:6" ht="15" thickBot="1" x14ac:dyDescent="0.35">
      <c r="A72" s="5" t="s">
        <v>71</v>
      </c>
      <c r="B72" t="s">
        <v>410</v>
      </c>
      <c r="C72">
        <v>28</v>
      </c>
      <c r="D72">
        <f>IFERROR(INDEX(Monthly_analysis!H:H, MATCH(A72, Monthly_analysis!G:G, 0)),0)</f>
        <v>0</v>
      </c>
      <c r="E72">
        <v>0</v>
      </c>
      <c r="F72">
        <f t="shared" si="1"/>
        <v>28</v>
      </c>
    </row>
    <row r="73" spans="1:6" ht="15" thickBot="1" x14ac:dyDescent="0.35">
      <c r="A73" s="5" t="s">
        <v>72</v>
      </c>
      <c r="B73" t="s">
        <v>410</v>
      </c>
      <c r="C73">
        <v>16</v>
      </c>
      <c r="D73">
        <f>IFERROR(INDEX(Monthly_analysis!H:H, MATCH(A73, Monthly_analysis!G:G, 0)),0)</f>
        <v>20</v>
      </c>
      <c r="E73">
        <v>30</v>
      </c>
      <c r="F73">
        <f t="shared" si="1"/>
        <v>26</v>
      </c>
    </row>
    <row r="74" spans="1:6" ht="15" thickBot="1" x14ac:dyDescent="0.35">
      <c r="A74" s="5" t="s">
        <v>73</v>
      </c>
      <c r="B74" t="s">
        <v>410</v>
      </c>
      <c r="C74">
        <v>5</v>
      </c>
      <c r="D74">
        <f>IFERROR(INDEX(Monthly_analysis!H:H, MATCH(A74, Monthly_analysis!G:G, 0)),0)</f>
        <v>0</v>
      </c>
      <c r="E74">
        <v>0</v>
      </c>
      <c r="F74">
        <f t="shared" si="1"/>
        <v>5</v>
      </c>
    </row>
    <row r="75" spans="1:6" ht="15" thickBot="1" x14ac:dyDescent="0.35">
      <c r="A75" s="5" t="s">
        <v>74</v>
      </c>
      <c r="B75" t="s">
        <v>410</v>
      </c>
      <c r="C75">
        <v>5</v>
      </c>
      <c r="D75">
        <f>IFERROR(INDEX(Monthly_analysis!H:H, MATCH(A75, Monthly_analysis!G:G, 0)),0)</f>
        <v>30</v>
      </c>
      <c r="E75">
        <v>35</v>
      </c>
      <c r="F75">
        <f t="shared" si="1"/>
        <v>10</v>
      </c>
    </row>
    <row r="76" spans="1:6" ht="15" thickBot="1" x14ac:dyDescent="0.35">
      <c r="A76" s="5" t="s">
        <v>75</v>
      </c>
      <c r="B76" t="s">
        <v>410</v>
      </c>
      <c r="C76">
        <v>11</v>
      </c>
      <c r="D76">
        <f>IFERROR(INDEX(Monthly_analysis!H:H, MATCH(A76, Monthly_analysis!G:G, 0)),0)</f>
        <v>8</v>
      </c>
      <c r="E76">
        <v>10</v>
      </c>
      <c r="F76">
        <f t="shared" si="1"/>
        <v>13</v>
      </c>
    </row>
    <row r="77" spans="1:6" ht="15" thickBot="1" x14ac:dyDescent="0.35">
      <c r="A77" s="5" t="s">
        <v>76</v>
      </c>
      <c r="B77" t="s">
        <v>410</v>
      </c>
      <c r="C77">
        <v>5</v>
      </c>
      <c r="D77">
        <f>IFERROR(INDEX(Monthly_analysis!H:H, MATCH(A77, Monthly_analysis!G:G, 0)),0)</f>
        <v>0</v>
      </c>
      <c r="E77">
        <v>0</v>
      </c>
      <c r="F77">
        <f t="shared" si="1"/>
        <v>5</v>
      </c>
    </row>
    <row r="78" spans="1:6" ht="15" thickBot="1" x14ac:dyDescent="0.35">
      <c r="A78" s="5" t="s">
        <v>77</v>
      </c>
      <c r="B78" t="s">
        <v>410</v>
      </c>
      <c r="C78">
        <v>4</v>
      </c>
      <c r="D78">
        <f>IFERROR(INDEX(Monthly_analysis!H:H, MATCH(A78, Monthly_analysis!G:G, 0)),0)</f>
        <v>5</v>
      </c>
      <c r="E78">
        <v>10</v>
      </c>
      <c r="F78">
        <f t="shared" si="1"/>
        <v>9</v>
      </c>
    </row>
    <row r="79" spans="1:6" ht="15" thickBot="1" x14ac:dyDescent="0.35">
      <c r="A79" s="5" t="s">
        <v>78</v>
      </c>
      <c r="B79" t="s">
        <v>410</v>
      </c>
      <c r="C79">
        <v>5</v>
      </c>
      <c r="D79">
        <f>IFERROR(INDEX(Monthly_analysis!H:H, MATCH(A79, Monthly_analysis!G:G, 0)),0)</f>
        <v>3</v>
      </c>
      <c r="E79">
        <v>10</v>
      </c>
      <c r="F79">
        <f t="shared" si="1"/>
        <v>12</v>
      </c>
    </row>
    <row r="80" spans="1:6" ht="15" thickBot="1" x14ac:dyDescent="0.35">
      <c r="A80" s="5" t="s">
        <v>79</v>
      </c>
      <c r="B80" t="s">
        <v>410</v>
      </c>
      <c r="C80">
        <v>4</v>
      </c>
      <c r="D80">
        <f>IFERROR(INDEX(Monthly_analysis!H:H, MATCH(A80, Monthly_analysis!G:G, 0)),0)</f>
        <v>6</v>
      </c>
      <c r="E80">
        <v>10</v>
      </c>
      <c r="F80">
        <f t="shared" si="1"/>
        <v>8</v>
      </c>
    </row>
    <row r="81" spans="1:6" ht="15" thickBot="1" x14ac:dyDescent="0.35">
      <c r="A81" s="5" t="s">
        <v>80</v>
      </c>
      <c r="B81" t="s">
        <v>410</v>
      </c>
      <c r="C81">
        <v>8</v>
      </c>
      <c r="D81">
        <f>IFERROR(INDEX(Monthly_analysis!H:H, MATCH(A81, Monthly_analysis!G:G, 0)),0)</f>
        <v>8</v>
      </c>
      <c r="E81">
        <v>10</v>
      </c>
      <c r="F81">
        <f t="shared" si="1"/>
        <v>10</v>
      </c>
    </row>
    <row r="82" spans="1:6" ht="15" thickBot="1" x14ac:dyDescent="0.35">
      <c r="A82" s="5" t="s">
        <v>81</v>
      </c>
      <c r="B82" t="s">
        <v>410</v>
      </c>
      <c r="C82">
        <v>6</v>
      </c>
      <c r="D82">
        <f>IFERROR(INDEX(Monthly_analysis!H:H, MATCH(A82, Monthly_analysis!G:G, 0)),0)</f>
        <v>0</v>
      </c>
      <c r="E82">
        <v>10</v>
      </c>
      <c r="F82">
        <f t="shared" si="1"/>
        <v>16</v>
      </c>
    </row>
    <row r="83" spans="1:6" ht="15" thickBot="1" x14ac:dyDescent="0.35">
      <c r="A83" s="5" t="s">
        <v>82</v>
      </c>
      <c r="B83" t="s">
        <v>410</v>
      </c>
      <c r="C83">
        <v>4</v>
      </c>
      <c r="D83">
        <f>IFERROR(INDEX(Monthly_analysis!H:H, MATCH(A83, Monthly_analysis!G:G, 0)),0)</f>
        <v>0</v>
      </c>
      <c r="E83">
        <v>0</v>
      </c>
      <c r="F83">
        <f t="shared" si="1"/>
        <v>4</v>
      </c>
    </row>
    <row r="84" spans="1:6" ht="15" thickBot="1" x14ac:dyDescent="0.35">
      <c r="A84" s="5" t="s">
        <v>83</v>
      </c>
      <c r="B84" t="s">
        <v>410</v>
      </c>
      <c r="C84">
        <v>4</v>
      </c>
      <c r="D84">
        <f>IFERROR(INDEX(Monthly_analysis!H:H, MATCH(A84, Monthly_analysis!G:G, 0)),0)</f>
        <v>5</v>
      </c>
      <c r="E84">
        <v>10</v>
      </c>
      <c r="F84">
        <f t="shared" si="1"/>
        <v>9</v>
      </c>
    </row>
    <row r="85" spans="1:6" ht="15" thickBot="1" x14ac:dyDescent="0.35">
      <c r="A85" s="5" t="s">
        <v>84</v>
      </c>
      <c r="B85" t="s">
        <v>410</v>
      </c>
      <c r="C85">
        <v>11</v>
      </c>
      <c r="D85">
        <f>IFERROR(INDEX(Monthly_analysis!H:H, MATCH(A85, Monthly_analysis!G:G, 0)),0)</f>
        <v>0</v>
      </c>
      <c r="E85">
        <v>0</v>
      </c>
      <c r="F85">
        <f t="shared" si="1"/>
        <v>11</v>
      </c>
    </row>
    <row r="86" spans="1:6" ht="15" thickBot="1" x14ac:dyDescent="0.35">
      <c r="A86" s="5" t="s">
        <v>85</v>
      </c>
      <c r="B86" t="s">
        <v>410</v>
      </c>
      <c r="C86">
        <v>5</v>
      </c>
      <c r="D86">
        <f>IFERROR(INDEX(Monthly_analysis!H:H, MATCH(A86, Monthly_analysis!G:G, 0)),0)</f>
        <v>0</v>
      </c>
      <c r="E86">
        <v>0</v>
      </c>
      <c r="F86">
        <f t="shared" si="1"/>
        <v>5</v>
      </c>
    </row>
    <row r="87" spans="1:6" ht="15" thickBot="1" x14ac:dyDescent="0.35">
      <c r="A87" s="5" t="s">
        <v>86</v>
      </c>
      <c r="B87" t="s">
        <v>410</v>
      </c>
      <c r="C87">
        <v>5</v>
      </c>
      <c r="D87">
        <f>IFERROR(INDEX(Monthly_analysis!H:H, MATCH(A87, Monthly_analysis!G:G, 0)),0)</f>
        <v>1</v>
      </c>
      <c r="E87">
        <v>10</v>
      </c>
      <c r="F87">
        <f t="shared" si="1"/>
        <v>14</v>
      </c>
    </row>
    <row r="88" spans="1:6" ht="15" thickBot="1" x14ac:dyDescent="0.35">
      <c r="A88" s="5" t="s">
        <v>87</v>
      </c>
      <c r="B88" t="s">
        <v>410</v>
      </c>
      <c r="C88">
        <v>5</v>
      </c>
      <c r="D88">
        <f>IFERROR(INDEX(Monthly_analysis!H:H, MATCH(A88, Monthly_analysis!G:G, 0)),0)</f>
        <v>2</v>
      </c>
      <c r="E88">
        <v>10</v>
      </c>
      <c r="F88">
        <f t="shared" si="1"/>
        <v>13</v>
      </c>
    </row>
    <row r="89" spans="1:6" ht="15" thickBot="1" x14ac:dyDescent="0.35">
      <c r="A89" s="5" t="s">
        <v>88</v>
      </c>
      <c r="B89" t="s">
        <v>410</v>
      </c>
      <c r="C89">
        <v>5</v>
      </c>
      <c r="D89">
        <f>IFERROR(INDEX(Monthly_analysis!H:H, MATCH(A89, Monthly_analysis!G:G, 0)),0)</f>
        <v>0</v>
      </c>
      <c r="E89">
        <v>0</v>
      </c>
      <c r="F89">
        <f t="shared" si="1"/>
        <v>5</v>
      </c>
    </row>
    <row r="90" spans="1:6" ht="15" thickBot="1" x14ac:dyDescent="0.35">
      <c r="A90" s="5" t="s">
        <v>89</v>
      </c>
      <c r="B90" t="s">
        <v>410</v>
      </c>
      <c r="C90">
        <v>5</v>
      </c>
      <c r="D90">
        <f>IFERROR(INDEX(Monthly_analysis!H:H, MATCH(A90, Monthly_analysis!G:G, 0)),0)</f>
        <v>6</v>
      </c>
      <c r="E90">
        <v>15</v>
      </c>
      <c r="F90">
        <f t="shared" si="1"/>
        <v>14</v>
      </c>
    </row>
    <row r="91" spans="1:6" ht="15" thickBot="1" x14ac:dyDescent="0.35">
      <c r="A91" s="5" t="s">
        <v>90</v>
      </c>
      <c r="B91" t="s">
        <v>410</v>
      </c>
      <c r="C91">
        <v>5</v>
      </c>
      <c r="D91">
        <f>IFERROR(INDEX(Monthly_analysis!H:H, MATCH(A91, Monthly_analysis!G:G, 0)),0)</f>
        <v>1</v>
      </c>
      <c r="E91">
        <v>10</v>
      </c>
      <c r="F91">
        <f t="shared" si="1"/>
        <v>14</v>
      </c>
    </row>
    <row r="92" spans="1:6" ht="15" thickBot="1" x14ac:dyDescent="0.35">
      <c r="A92" s="5" t="s">
        <v>91</v>
      </c>
      <c r="B92" t="s">
        <v>410</v>
      </c>
      <c r="C92">
        <v>5</v>
      </c>
      <c r="D92">
        <f>IFERROR(INDEX(Monthly_analysis!H:H, MATCH(A92, Monthly_analysis!G:G, 0)),0)</f>
        <v>0</v>
      </c>
      <c r="E92">
        <v>0</v>
      </c>
      <c r="F92">
        <f t="shared" si="1"/>
        <v>5</v>
      </c>
    </row>
    <row r="93" spans="1:6" ht="15" thickBot="1" x14ac:dyDescent="0.35">
      <c r="A93" s="5" t="s">
        <v>92</v>
      </c>
      <c r="B93" t="s">
        <v>410</v>
      </c>
      <c r="C93">
        <v>10</v>
      </c>
      <c r="D93">
        <f>IFERROR(INDEX(Monthly_analysis!H:H, MATCH(A93, Monthly_analysis!G:G, 0)),0)</f>
        <v>0</v>
      </c>
      <c r="E93">
        <v>0</v>
      </c>
      <c r="F93">
        <f t="shared" si="1"/>
        <v>10</v>
      </c>
    </row>
    <row r="94" spans="1:6" ht="15" thickBot="1" x14ac:dyDescent="0.35">
      <c r="A94" s="5" t="s">
        <v>93</v>
      </c>
      <c r="B94" t="s">
        <v>410</v>
      </c>
      <c r="C94">
        <v>12</v>
      </c>
      <c r="D94">
        <f>IFERROR(INDEX(Monthly_analysis!H:H, MATCH(A94, Monthly_analysis!G:G, 0)),0)</f>
        <v>0</v>
      </c>
      <c r="E94">
        <v>0</v>
      </c>
      <c r="F94">
        <f t="shared" si="1"/>
        <v>12</v>
      </c>
    </row>
    <row r="95" spans="1:6" ht="15" thickBot="1" x14ac:dyDescent="0.35">
      <c r="A95" s="5" t="s">
        <v>94</v>
      </c>
      <c r="B95" t="s">
        <v>410</v>
      </c>
      <c r="C95">
        <v>13</v>
      </c>
      <c r="D95">
        <f>IFERROR(INDEX(Monthly_analysis!H:H, MATCH(A95, Monthly_analysis!G:G, 0)),0)</f>
        <v>1</v>
      </c>
      <c r="E95">
        <v>5</v>
      </c>
      <c r="F95">
        <f t="shared" si="1"/>
        <v>17</v>
      </c>
    </row>
    <row r="96" spans="1:6" ht="15" thickBot="1" x14ac:dyDescent="0.35">
      <c r="A96" s="5" t="s">
        <v>95</v>
      </c>
      <c r="B96" t="s">
        <v>410</v>
      </c>
      <c r="C96">
        <v>15</v>
      </c>
      <c r="D96">
        <f>IFERROR(INDEX(Monthly_analysis!H:H, MATCH(A96, Monthly_analysis!G:G, 0)),0)</f>
        <v>0</v>
      </c>
      <c r="E96">
        <v>0</v>
      </c>
      <c r="F96">
        <f t="shared" si="1"/>
        <v>15</v>
      </c>
    </row>
    <row r="97" spans="1:6" ht="15" thickBot="1" x14ac:dyDescent="0.35">
      <c r="A97" s="5" t="s">
        <v>96</v>
      </c>
      <c r="B97" t="s">
        <v>410</v>
      </c>
      <c r="C97">
        <v>10</v>
      </c>
      <c r="D97">
        <f>IFERROR(INDEX(Monthly_analysis!H:H, MATCH(A97, Monthly_analysis!G:G, 0)),0)</f>
        <v>0</v>
      </c>
      <c r="E97">
        <v>0</v>
      </c>
      <c r="F97">
        <f t="shared" si="1"/>
        <v>10</v>
      </c>
    </row>
    <row r="98" spans="1:6" ht="15" thickBot="1" x14ac:dyDescent="0.35">
      <c r="A98" s="5" t="s">
        <v>97</v>
      </c>
      <c r="B98" t="s">
        <v>410</v>
      </c>
      <c r="C98">
        <v>10</v>
      </c>
      <c r="D98">
        <f>IFERROR(INDEX(Monthly_analysis!H:H, MATCH(A98, Monthly_analysis!G:G, 0)),0)</f>
        <v>0</v>
      </c>
      <c r="E98">
        <v>0</v>
      </c>
      <c r="F98">
        <f t="shared" si="1"/>
        <v>10</v>
      </c>
    </row>
    <row r="99" spans="1:6" ht="15" thickBot="1" x14ac:dyDescent="0.35">
      <c r="A99" s="5" t="s">
        <v>98</v>
      </c>
      <c r="B99" t="s">
        <v>410</v>
      </c>
      <c r="C99">
        <v>12</v>
      </c>
      <c r="D99">
        <f>IFERROR(INDEX(Monthly_analysis!H:H, MATCH(A99, Monthly_analysis!G:G, 0)),0)</f>
        <v>0</v>
      </c>
      <c r="E99">
        <v>0</v>
      </c>
      <c r="F99">
        <f t="shared" si="1"/>
        <v>12</v>
      </c>
    </row>
    <row r="100" spans="1:6" ht="15" thickBot="1" x14ac:dyDescent="0.35">
      <c r="A100" s="5" t="s">
        <v>99</v>
      </c>
      <c r="B100" t="s">
        <v>410</v>
      </c>
      <c r="C100">
        <v>9</v>
      </c>
      <c r="D100">
        <f>IFERROR(INDEX(Monthly_analysis!H:H, MATCH(A100, Monthly_analysis!G:G, 0)),0)</f>
        <v>0</v>
      </c>
      <c r="E100">
        <v>5</v>
      </c>
      <c r="F100">
        <f t="shared" si="1"/>
        <v>14</v>
      </c>
    </row>
    <row r="101" spans="1:6" ht="15" thickBot="1" x14ac:dyDescent="0.35">
      <c r="A101" s="5" t="s">
        <v>100</v>
      </c>
      <c r="B101" t="s">
        <v>410</v>
      </c>
      <c r="C101">
        <v>10</v>
      </c>
      <c r="D101">
        <f>IFERROR(INDEX(Monthly_analysis!H:H, MATCH(A101, Monthly_analysis!G:G, 0)),0)</f>
        <v>0</v>
      </c>
      <c r="E101">
        <v>0</v>
      </c>
      <c r="F101">
        <f t="shared" si="1"/>
        <v>10</v>
      </c>
    </row>
    <row r="102" spans="1:6" ht="15" thickBot="1" x14ac:dyDescent="0.35">
      <c r="A102" s="5" t="s">
        <v>101</v>
      </c>
      <c r="B102" t="s">
        <v>410</v>
      </c>
      <c r="C102">
        <v>10</v>
      </c>
      <c r="D102">
        <f>IFERROR(INDEX(Monthly_analysis!H:H, MATCH(A102, Monthly_analysis!G:G, 0)),0)</f>
        <v>0</v>
      </c>
      <c r="E102">
        <v>0</v>
      </c>
      <c r="F102">
        <f t="shared" si="1"/>
        <v>10</v>
      </c>
    </row>
    <row r="103" spans="1:6" ht="15" thickBot="1" x14ac:dyDescent="0.35">
      <c r="A103" s="5" t="s">
        <v>102</v>
      </c>
      <c r="B103" t="s">
        <v>410</v>
      </c>
      <c r="C103">
        <v>8</v>
      </c>
      <c r="D103">
        <f>IFERROR(INDEX(Monthly_analysis!H:H, MATCH(A103, Monthly_analysis!G:G, 0)),0)</f>
        <v>0</v>
      </c>
      <c r="E103">
        <v>0</v>
      </c>
      <c r="F103">
        <f t="shared" si="1"/>
        <v>8</v>
      </c>
    </row>
    <row r="104" spans="1:6" ht="15" thickBot="1" x14ac:dyDescent="0.35">
      <c r="A104" s="5" t="s">
        <v>103</v>
      </c>
      <c r="B104" t="s">
        <v>410</v>
      </c>
      <c r="C104">
        <v>4</v>
      </c>
      <c r="D104">
        <f>IFERROR(INDEX(Monthly_analysis!H:H, MATCH(A104, Monthly_analysis!G:G, 0)),0)</f>
        <v>0</v>
      </c>
      <c r="E104">
        <v>0</v>
      </c>
      <c r="F104">
        <f t="shared" si="1"/>
        <v>4</v>
      </c>
    </row>
    <row r="105" spans="1:6" ht="15" thickBot="1" x14ac:dyDescent="0.35">
      <c r="A105" s="5" t="s">
        <v>104</v>
      </c>
      <c r="B105" t="s">
        <v>410</v>
      </c>
      <c r="C105">
        <v>4</v>
      </c>
      <c r="D105">
        <f>IFERROR(INDEX(Monthly_analysis!H:H, MATCH(A105, Monthly_analysis!G:G, 0)),0)</f>
        <v>2</v>
      </c>
      <c r="E105">
        <v>5</v>
      </c>
      <c r="F105">
        <f t="shared" si="1"/>
        <v>7</v>
      </c>
    </row>
    <row r="106" spans="1:6" ht="15" thickBot="1" x14ac:dyDescent="0.35">
      <c r="A106" s="5" t="s">
        <v>105</v>
      </c>
      <c r="B106" t="s">
        <v>410</v>
      </c>
      <c r="C106">
        <v>5</v>
      </c>
      <c r="D106">
        <f>IFERROR(INDEX(Monthly_analysis!H:H, MATCH(A106, Monthly_analysis!G:G, 0)),0)</f>
        <v>2</v>
      </c>
      <c r="E106">
        <v>10</v>
      </c>
      <c r="F106">
        <f t="shared" si="1"/>
        <v>13</v>
      </c>
    </row>
    <row r="107" spans="1:6" ht="15" thickBot="1" x14ac:dyDescent="0.35">
      <c r="A107" s="5" t="s">
        <v>106</v>
      </c>
      <c r="B107" t="s">
        <v>410</v>
      </c>
      <c r="C107">
        <v>5</v>
      </c>
      <c r="D107">
        <f>IFERROR(INDEX(Monthly_analysis!H:H, MATCH(A107, Monthly_analysis!G:G, 0)),0)</f>
        <v>0</v>
      </c>
      <c r="E107">
        <v>0</v>
      </c>
      <c r="F107">
        <f t="shared" si="1"/>
        <v>5</v>
      </c>
    </row>
    <row r="108" spans="1:6" ht="15" thickBot="1" x14ac:dyDescent="0.35">
      <c r="A108" s="5" t="s">
        <v>107</v>
      </c>
      <c r="B108" t="s">
        <v>410</v>
      </c>
      <c r="C108">
        <v>5</v>
      </c>
      <c r="D108">
        <f>IFERROR(INDEX(Monthly_analysis!H:H, MATCH(A108, Monthly_analysis!G:G, 0)),0)</f>
        <v>0</v>
      </c>
      <c r="E108">
        <v>0</v>
      </c>
      <c r="F108">
        <f t="shared" si="1"/>
        <v>5</v>
      </c>
    </row>
    <row r="109" spans="1:6" ht="15" thickBot="1" x14ac:dyDescent="0.35">
      <c r="A109" s="5" t="s">
        <v>108</v>
      </c>
      <c r="B109" t="s">
        <v>410</v>
      </c>
      <c r="C109">
        <v>5</v>
      </c>
      <c r="D109">
        <f>IFERROR(INDEX(Monthly_analysis!H:H, MATCH(A109, Monthly_analysis!G:G, 0)),0)</f>
        <v>4</v>
      </c>
      <c r="E109">
        <v>10</v>
      </c>
      <c r="F109">
        <f t="shared" si="1"/>
        <v>11</v>
      </c>
    </row>
    <row r="110" spans="1:6" ht="15" thickBot="1" x14ac:dyDescent="0.35">
      <c r="A110" s="5" t="s">
        <v>109</v>
      </c>
      <c r="B110" t="s">
        <v>410</v>
      </c>
      <c r="C110">
        <v>9</v>
      </c>
      <c r="D110">
        <f>IFERROR(INDEX(Monthly_analysis!H:H, MATCH(A110, Monthly_analysis!G:G, 0)),0)</f>
        <v>0</v>
      </c>
      <c r="E110">
        <v>0</v>
      </c>
      <c r="F110">
        <f t="shared" si="1"/>
        <v>9</v>
      </c>
    </row>
    <row r="111" spans="1:6" ht="15" thickBot="1" x14ac:dyDescent="0.35">
      <c r="A111" s="5" t="s">
        <v>110</v>
      </c>
      <c r="B111" t="s">
        <v>410</v>
      </c>
      <c r="C111">
        <v>5</v>
      </c>
      <c r="D111">
        <f>IFERROR(INDEX(Monthly_analysis!H:H, MATCH(A111, Monthly_analysis!G:G, 0)),0)</f>
        <v>0</v>
      </c>
      <c r="E111">
        <v>0</v>
      </c>
      <c r="F111">
        <f t="shared" si="1"/>
        <v>5</v>
      </c>
    </row>
    <row r="112" spans="1:6" ht="15" thickBot="1" x14ac:dyDescent="0.35">
      <c r="A112" s="5" t="s">
        <v>111</v>
      </c>
      <c r="B112" t="s">
        <v>410</v>
      </c>
      <c r="C112">
        <v>5</v>
      </c>
      <c r="D112">
        <f>IFERROR(INDEX(Monthly_analysis!H:H, MATCH(A112, Monthly_analysis!G:G, 0)),0)</f>
        <v>0</v>
      </c>
      <c r="E112">
        <v>0</v>
      </c>
      <c r="F112">
        <f t="shared" si="1"/>
        <v>5</v>
      </c>
    </row>
    <row r="113" spans="1:6" ht="15" thickBot="1" x14ac:dyDescent="0.35">
      <c r="A113" s="5" t="s">
        <v>112</v>
      </c>
      <c r="B113" t="s">
        <v>410</v>
      </c>
      <c r="C113">
        <v>5</v>
      </c>
      <c r="D113">
        <f>IFERROR(INDEX(Monthly_analysis!H:H, MATCH(A113, Monthly_analysis!G:G, 0)),0)</f>
        <v>0</v>
      </c>
      <c r="E113">
        <v>0</v>
      </c>
      <c r="F113">
        <f t="shared" si="1"/>
        <v>5</v>
      </c>
    </row>
    <row r="114" spans="1:6" ht="15" thickBot="1" x14ac:dyDescent="0.35">
      <c r="A114" s="5" t="s">
        <v>113</v>
      </c>
      <c r="B114" t="s">
        <v>410</v>
      </c>
      <c r="C114">
        <v>5</v>
      </c>
      <c r="D114">
        <f>IFERROR(INDEX(Monthly_analysis!H:H, MATCH(A114, Monthly_analysis!G:G, 0)),0)</f>
        <v>0</v>
      </c>
      <c r="E114">
        <v>0</v>
      </c>
      <c r="F114">
        <f t="shared" si="1"/>
        <v>5</v>
      </c>
    </row>
    <row r="115" spans="1:6" ht="15" thickBot="1" x14ac:dyDescent="0.35">
      <c r="A115" s="5" t="s">
        <v>114</v>
      </c>
      <c r="B115" t="s">
        <v>410</v>
      </c>
      <c r="C115">
        <v>5</v>
      </c>
      <c r="D115">
        <f>IFERROR(INDEX(Monthly_analysis!H:H, MATCH(A115, Monthly_analysis!G:G, 0)),0)</f>
        <v>0</v>
      </c>
      <c r="E115">
        <v>0</v>
      </c>
      <c r="F115">
        <f t="shared" si="1"/>
        <v>5</v>
      </c>
    </row>
    <row r="116" spans="1:6" ht="15" thickBot="1" x14ac:dyDescent="0.35">
      <c r="A116" s="5" t="s">
        <v>115</v>
      </c>
      <c r="B116" t="s">
        <v>410</v>
      </c>
      <c r="C116">
        <v>5</v>
      </c>
      <c r="D116">
        <f>IFERROR(INDEX(Monthly_analysis!H:H, MATCH(A116, Monthly_analysis!G:G, 0)),0)</f>
        <v>0</v>
      </c>
      <c r="E116">
        <v>0</v>
      </c>
      <c r="F116">
        <f t="shared" si="1"/>
        <v>5</v>
      </c>
    </row>
    <row r="117" spans="1:6" ht="15" thickBot="1" x14ac:dyDescent="0.35">
      <c r="A117" s="5" t="s">
        <v>116</v>
      </c>
      <c r="B117" t="s">
        <v>410</v>
      </c>
      <c r="C117">
        <v>5</v>
      </c>
      <c r="D117">
        <f>IFERROR(INDEX(Monthly_analysis!H:H, MATCH(A117, Monthly_analysis!G:G, 0)),0)</f>
        <v>0</v>
      </c>
      <c r="E117">
        <v>0</v>
      </c>
      <c r="F117">
        <f t="shared" si="1"/>
        <v>5</v>
      </c>
    </row>
    <row r="118" spans="1:6" ht="15" thickBot="1" x14ac:dyDescent="0.35">
      <c r="A118" s="5" t="s">
        <v>117</v>
      </c>
      <c r="B118" t="s">
        <v>410</v>
      </c>
      <c r="C118">
        <v>5</v>
      </c>
      <c r="D118">
        <f>IFERROR(INDEX(Monthly_analysis!H:H, MATCH(A118, Monthly_analysis!G:G, 0)),0)</f>
        <v>0</v>
      </c>
      <c r="E118">
        <v>0</v>
      </c>
      <c r="F118">
        <f t="shared" si="1"/>
        <v>5</v>
      </c>
    </row>
    <row r="119" spans="1:6" ht="15" thickBot="1" x14ac:dyDescent="0.35">
      <c r="A119" s="5" t="s">
        <v>118</v>
      </c>
      <c r="B119" t="s">
        <v>410</v>
      </c>
      <c r="C119">
        <v>5</v>
      </c>
      <c r="D119">
        <f>IFERROR(INDEX(Monthly_analysis!H:H, MATCH(A119, Monthly_analysis!G:G, 0)),0)</f>
        <v>0</v>
      </c>
      <c r="E119">
        <v>0</v>
      </c>
      <c r="F119">
        <f t="shared" si="1"/>
        <v>5</v>
      </c>
    </row>
    <row r="120" spans="1:6" ht="15" thickBot="1" x14ac:dyDescent="0.35">
      <c r="A120" s="5" t="s">
        <v>119</v>
      </c>
      <c r="B120" t="s">
        <v>410</v>
      </c>
      <c r="C120">
        <v>5</v>
      </c>
      <c r="D120">
        <f>IFERROR(INDEX(Monthly_analysis!H:H, MATCH(A120, Monthly_analysis!G:G, 0)),0)</f>
        <v>0</v>
      </c>
      <c r="E120">
        <v>0</v>
      </c>
      <c r="F120">
        <f t="shared" si="1"/>
        <v>5</v>
      </c>
    </row>
    <row r="121" spans="1:6" ht="15" thickBot="1" x14ac:dyDescent="0.35">
      <c r="A121" s="5" t="s">
        <v>120</v>
      </c>
      <c r="B121" t="s">
        <v>410</v>
      </c>
      <c r="C121">
        <v>14</v>
      </c>
      <c r="D121">
        <f>IFERROR(INDEX(Monthly_analysis!H:H, MATCH(A121, Monthly_analysis!G:G, 0)),0)</f>
        <v>0</v>
      </c>
      <c r="E121">
        <v>0</v>
      </c>
      <c r="F121">
        <f t="shared" si="1"/>
        <v>14</v>
      </c>
    </row>
    <row r="122" spans="1:6" ht="15" thickBot="1" x14ac:dyDescent="0.35">
      <c r="A122" s="5" t="s">
        <v>121</v>
      </c>
      <c r="B122" t="s">
        <v>410</v>
      </c>
      <c r="C122">
        <v>5</v>
      </c>
      <c r="D122">
        <f>IFERROR(INDEX(Monthly_analysis!H:H, MATCH(A122, Monthly_analysis!G:G, 0)),0)</f>
        <v>2</v>
      </c>
      <c r="E122">
        <v>5</v>
      </c>
      <c r="F122">
        <f t="shared" si="1"/>
        <v>8</v>
      </c>
    </row>
    <row r="123" spans="1:6" ht="15" thickBot="1" x14ac:dyDescent="0.35">
      <c r="A123" s="5" t="s">
        <v>122</v>
      </c>
      <c r="B123" t="s">
        <v>410</v>
      </c>
      <c r="C123">
        <v>5</v>
      </c>
      <c r="D123">
        <f>IFERROR(INDEX(Monthly_analysis!H:H, MATCH(A123, Monthly_analysis!G:G, 0)),0)</f>
        <v>0</v>
      </c>
      <c r="E123">
        <v>0</v>
      </c>
      <c r="F123">
        <f t="shared" si="1"/>
        <v>5</v>
      </c>
    </row>
    <row r="124" spans="1:6" ht="15" thickBot="1" x14ac:dyDescent="0.35">
      <c r="A124" s="5" t="s">
        <v>123</v>
      </c>
      <c r="B124" t="s">
        <v>410</v>
      </c>
      <c r="C124">
        <v>5</v>
      </c>
      <c r="D124">
        <f>IFERROR(INDEX(Monthly_analysis!H:H, MATCH(A124, Monthly_analysis!G:G, 0)),0)</f>
        <v>0</v>
      </c>
      <c r="E124">
        <v>0</v>
      </c>
      <c r="F124">
        <f t="shared" si="1"/>
        <v>5</v>
      </c>
    </row>
    <row r="125" spans="1:6" ht="15" thickBot="1" x14ac:dyDescent="0.35">
      <c r="A125" s="5" t="s">
        <v>124</v>
      </c>
      <c r="B125" t="s">
        <v>410</v>
      </c>
      <c r="C125">
        <v>12</v>
      </c>
      <c r="D125">
        <f>IFERROR(INDEX(Monthly_analysis!H:H, MATCH(A125, Monthly_analysis!G:G, 0)),0)</f>
        <v>0</v>
      </c>
      <c r="E125">
        <v>0</v>
      </c>
      <c r="F125">
        <f t="shared" si="1"/>
        <v>12</v>
      </c>
    </row>
    <row r="126" spans="1:6" ht="15" thickBot="1" x14ac:dyDescent="0.35">
      <c r="A126" s="5" t="s">
        <v>125</v>
      </c>
      <c r="B126" t="s">
        <v>410</v>
      </c>
      <c r="C126">
        <v>10</v>
      </c>
      <c r="D126">
        <f>IFERROR(INDEX(Monthly_analysis!H:H, MATCH(A126, Monthly_analysis!G:G, 0)),0)</f>
        <v>0</v>
      </c>
      <c r="E126">
        <v>0</v>
      </c>
      <c r="F126">
        <f t="shared" si="1"/>
        <v>10</v>
      </c>
    </row>
    <row r="127" spans="1:6" ht="15" thickBot="1" x14ac:dyDescent="0.35">
      <c r="A127" s="5" t="s">
        <v>126</v>
      </c>
      <c r="B127" t="s">
        <v>410</v>
      </c>
      <c r="C127">
        <v>15</v>
      </c>
      <c r="D127">
        <f>IFERROR(INDEX(Monthly_analysis!H:H, MATCH(A127, Monthly_analysis!G:G, 0)),0)</f>
        <v>0</v>
      </c>
      <c r="E127">
        <v>0</v>
      </c>
      <c r="F127">
        <f t="shared" si="1"/>
        <v>15</v>
      </c>
    </row>
    <row r="128" spans="1:6" ht="15" thickBot="1" x14ac:dyDescent="0.35">
      <c r="A128" s="5" t="s">
        <v>127</v>
      </c>
      <c r="B128" t="s">
        <v>410</v>
      </c>
      <c r="C128">
        <v>15</v>
      </c>
      <c r="D128">
        <f>IFERROR(INDEX(Monthly_analysis!H:H, MATCH(A128, Monthly_analysis!G:G, 0)),0)</f>
        <v>0</v>
      </c>
      <c r="E128">
        <v>0</v>
      </c>
      <c r="F128">
        <f t="shared" si="1"/>
        <v>15</v>
      </c>
    </row>
    <row r="129" spans="1:6" ht="15" thickBot="1" x14ac:dyDescent="0.35">
      <c r="A129" s="5" t="s">
        <v>128</v>
      </c>
      <c r="B129" t="s">
        <v>410</v>
      </c>
      <c r="C129">
        <v>15</v>
      </c>
      <c r="D129">
        <f>IFERROR(INDEX(Monthly_analysis!H:H, MATCH(A129, Monthly_analysis!G:G, 0)),0)</f>
        <v>0</v>
      </c>
      <c r="E129">
        <v>0</v>
      </c>
      <c r="F129">
        <f t="shared" si="1"/>
        <v>15</v>
      </c>
    </row>
    <row r="130" spans="1:6" ht="15" thickBot="1" x14ac:dyDescent="0.35">
      <c r="A130" s="5" t="s">
        <v>129</v>
      </c>
      <c r="B130" t="s">
        <v>410</v>
      </c>
      <c r="C130">
        <v>24</v>
      </c>
      <c r="D130">
        <f>IFERROR(INDEX(Monthly_analysis!H:H, MATCH(A130, Monthly_analysis!G:G, 0)),0)</f>
        <v>0</v>
      </c>
      <c r="E130">
        <v>0</v>
      </c>
      <c r="F130">
        <f t="shared" si="1"/>
        <v>24</v>
      </c>
    </row>
    <row r="131" spans="1:6" ht="15" thickBot="1" x14ac:dyDescent="0.35">
      <c r="A131" s="5" t="s">
        <v>130</v>
      </c>
      <c r="B131" t="s">
        <v>410</v>
      </c>
      <c r="C131">
        <v>5</v>
      </c>
      <c r="D131">
        <f>IFERROR(INDEX(Monthly_analysis!H:H, MATCH(A131, Monthly_analysis!G:G, 0)),0)</f>
        <v>0</v>
      </c>
      <c r="E131">
        <v>0</v>
      </c>
      <c r="F131">
        <f t="shared" si="1"/>
        <v>5</v>
      </c>
    </row>
    <row r="132" spans="1:6" ht="15" thickBot="1" x14ac:dyDescent="0.35">
      <c r="A132" s="5" t="s">
        <v>131</v>
      </c>
      <c r="B132" t="s">
        <v>410</v>
      </c>
      <c r="C132">
        <v>5</v>
      </c>
      <c r="D132">
        <f>IFERROR(INDEX(Monthly_analysis!H:H, MATCH(A132, Monthly_analysis!G:G, 0)),0)</f>
        <v>0</v>
      </c>
      <c r="E132">
        <v>0</v>
      </c>
      <c r="F132">
        <f t="shared" si="1"/>
        <v>5</v>
      </c>
    </row>
    <row r="133" spans="1:6" ht="15" thickBot="1" x14ac:dyDescent="0.35">
      <c r="A133" s="5" t="s">
        <v>132</v>
      </c>
      <c r="B133" t="s">
        <v>410</v>
      </c>
      <c r="C133">
        <v>5</v>
      </c>
      <c r="D133">
        <f>IFERROR(INDEX(Monthly_analysis!H:H, MATCH(A133, Monthly_analysis!G:G, 0)),0)</f>
        <v>0</v>
      </c>
      <c r="E133">
        <v>0</v>
      </c>
      <c r="F133">
        <f t="shared" si="1"/>
        <v>5</v>
      </c>
    </row>
    <row r="134" spans="1:6" ht="15" thickBot="1" x14ac:dyDescent="0.35">
      <c r="A134" s="5" t="s">
        <v>133</v>
      </c>
      <c r="B134" t="s">
        <v>410</v>
      </c>
      <c r="C134">
        <v>4</v>
      </c>
      <c r="D134">
        <f>IFERROR(INDEX(Monthly_analysis!H:H, MATCH(A134, Monthly_analysis!G:G, 0)),0)</f>
        <v>0</v>
      </c>
      <c r="E134">
        <v>0</v>
      </c>
      <c r="F134">
        <f t="shared" si="1"/>
        <v>4</v>
      </c>
    </row>
    <row r="135" spans="1:6" ht="15" thickBot="1" x14ac:dyDescent="0.35">
      <c r="A135" s="5" t="s">
        <v>134</v>
      </c>
      <c r="B135" t="s">
        <v>410</v>
      </c>
      <c r="C135">
        <v>10</v>
      </c>
      <c r="D135">
        <f>IFERROR(INDEX(Monthly_analysis!H:H, MATCH(A135, Monthly_analysis!G:G, 0)),0)</f>
        <v>0</v>
      </c>
      <c r="E135">
        <v>0</v>
      </c>
      <c r="F135">
        <f t="shared" si="1"/>
        <v>10</v>
      </c>
    </row>
    <row r="136" spans="1:6" ht="15" thickBot="1" x14ac:dyDescent="0.35">
      <c r="A136" s="5" t="s">
        <v>135</v>
      </c>
      <c r="B136" t="s">
        <v>410</v>
      </c>
      <c r="C136">
        <v>5</v>
      </c>
      <c r="D136">
        <f>IFERROR(INDEX(Monthly_analysis!H:H, MATCH(A136, Monthly_analysis!G:G, 0)),0)</f>
        <v>0</v>
      </c>
      <c r="E136">
        <v>0</v>
      </c>
      <c r="F136">
        <f t="shared" si="1"/>
        <v>5</v>
      </c>
    </row>
    <row r="137" spans="1:6" ht="15" thickBot="1" x14ac:dyDescent="0.35">
      <c r="A137" s="5" t="s">
        <v>136</v>
      </c>
      <c r="B137" t="s">
        <v>410</v>
      </c>
      <c r="C137">
        <v>10</v>
      </c>
      <c r="D137">
        <f>IFERROR(INDEX(Monthly_analysis!H:H, MATCH(A137, Monthly_analysis!G:G, 0)),0)</f>
        <v>0</v>
      </c>
      <c r="E137">
        <v>0</v>
      </c>
      <c r="F137">
        <f t="shared" si="1"/>
        <v>10</v>
      </c>
    </row>
    <row r="138" spans="1:6" ht="15" thickBot="1" x14ac:dyDescent="0.35">
      <c r="A138" s="5" t="s">
        <v>137</v>
      </c>
      <c r="B138" t="s">
        <v>410</v>
      </c>
      <c r="C138">
        <v>5</v>
      </c>
      <c r="D138">
        <f>IFERROR(INDEX(Monthly_analysis!H:H, MATCH(A138, Monthly_analysis!G:G, 0)),0)</f>
        <v>0</v>
      </c>
      <c r="E138">
        <v>0</v>
      </c>
      <c r="F138">
        <f t="shared" si="1"/>
        <v>5</v>
      </c>
    </row>
    <row r="139" spans="1:6" ht="15" thickBot="1" x14ac:dyDescent="0.35">
      <c r="A139" s="5" t="s">
        <v>138</v>
      </c>
      <c r="B139" t="s">
        <v>410</v>
      </c>
      <c r="C139">
        <v>10</v>
      </c>
      <c r="D139">
        <f>IFERROR(INDEX(Monthly_analysis!H:H, MATCH(A139, Monthly_analysis!G:G, 0)),0)</f>
        <v>0</v>
      </c>
      <c r="E139">
        <v>0</v>
      </c>
      <c r="F139">
        <f t="shared" si="1"/>
        <v>10</v>
      </c>
    </row>
    <row r="140" spans="1:6" ht="15" thickBot="1" x14ac:dyDescent="0.35">
      <c r="A140" s="5" t="s">
        <v>139</v>
      </c>
      <c r="B140" t="s">
        <v>410</v>
      </c>
      <c r="C140">
        <v>5</v>
      </c>
      <c r="D140">
        <f>IFERROR(INDEX(Monthly_analysis!H:H, MATCH(A140, Monthly_analysis!G:G, 0)),0)</f>
        <v>0</v>
      </c>
      <c r="E140">
        <v>0</v>
      </c>
      <c r="F140">
        <f t="shared" si="1"/>
        <v>5</v>
      </c>
    </row>
    <row r="141" spans="1:6" ht="15" thickBot="1" x14ac:dyDescent="0.35">
      <c r="A141" s="5" t="s">
        <v>140</v>
      </c>
      <c r="B141" t="s">
        <v>410</v>
      </c>
      <c r="C141">
        <v>5</v>
      </c>
      <c r="D141">
        <f>IFERROR(INDEX(Monthly_analysis!H:H, MATCH(A141, Monthly_analysis!G:G, 0)),0)</f>
        <v>0</v>
      </c>
      <c r="E141">
        <v>0</v>
      </c>
      <c r="F141">
        <f t="shared" si="1"/>
        <v>5</v>
      </c>
    </row>
    <row r="142" spans="1:6" ht="15" thickBot="1" x14ac:dyDescent="0.35">
      <c r="A142" s="5" t="s">
        <v>71</v>
      </c>
      <c r="B142" t="s">
        <v>411</v>
      </c>
      <c r="C142">
        <v>28</v>
      </c>
      <c r="D142">
        <f>IFERROR(INDEX(Monthly_analysis!K:K, MATCH(A142, Monthly_analysis!J:J, 0)),0)</f>
        <v>0</v>
      </c>
      <c r="E142">
        <v>0</v>
      </c>
      <c r="F142">
        <f t="shared" si="1"/>
        <v>28</v>
      </c>
    </row>
    <row r="143" spans="1:6" ht="15" thickBot="1" x14ac:dyDescent="0.35">
      <c r="A143" s="5" t="s">
        <v>72</v>
      </c>
      <c r="B143" t="s">
        <v>411</v>
      </c>
      <c r="C143">
        <v>26</v>
      </c>
      <c r="D143">
        <f>IFERROR(INDEX(Monthly_analysis!K:K, MATCH(A143, Monthly_analysis!J:J, 0)),0)</f>
        <v>3</v>
      </c>
      <c r="E143">
        <v>0</v>
      </c>
      <c r="F143">
        <f t="shared" si="1"/>
        <v>23</v>
      </c>
    </row>
    <row r="144" spans="1:6" ht="15" thickBot="1" x14ac:dyDescent="0.35">
      <c r="A144" s="5" t="s">
        <v>73</v>
      </c>
      <c r="B144" t="s">
        <v>411</v>
      </c>
      <c r="C144">
        <v>5</v>
      </c>
      <c r="D144">
        <f>IFERROR(INDEX(Monthly_analysis!K:K, MATCH(A144, Monthly_analysis!J:J, 0)),0)</f>
        <v>30</v>
      </c>
      <c r="E144">
        <v>35</v>
      </c>
      <c r="F144">
        <f t="shared" si="1"/>
        <v>10</v>
      </c>
    </row>
    <row r="145" spans="1:6" ht="15" thickBot="1" x14ac:dyDescent="0.35">
      <c r="A145" s="5" t="s">
        <v>74</v>
      </c>
      <c r="B145" t="s">
        <v>411</v>
      </c>
      <c r="C145">
        <v>10</v>
      </c>
      <c r="D145">
        <f>IFERROR(INDEX(Monthly_analysis!K:K, MATCH(A145, Monthly_analysis!J:J, 0)),0)</f>
        <v>0</v>
      </c>
      <c r="E145">
        <v>0</v>
      </c>
      <c r="F145">
        <f t="shared" si="1"/>
        <v>10</v>
      </c>
    </row>
    <row r="146" spans="1:6" ht="15" thickBot="1" x14ac:dyDescent="0.35">
      <c r="A146" s="5" t="s">
        <v>75</v>
      </c>
      <c r="B146" t="s">
        <v>411</v>
      </c>
      <c r="C146">
        <v>13</v>
      </c>
      <c r="D146">
        <f>IFERROR(INDEX(Monthly_analysis!K:K, MATCH(A146, Monthly_analysis!J:J, 0)),0)</f>
        <v>1</v>
      </c>
      <c r="E146">
        <v>0</v>
      </c>
      <c r="F146">
        <f t="shared" si="1"/>
        <v>12</v>
      </c>
    </row>
    <row r="147" spans="1:6" ht="15" thickBot="1" x14ac:dyDescent="0.35">
      <c r="A147" s="5" t="s">
        <v>76</v>
      </c>
      <c r="B147" t="s">
        <v>411</v>
      </c>
      <c r="C147">
        <v>5</v>
      </c>
      <c r="D147">
        <f>IFERROR(INDEX(Monthly_analysis!K:K, MATCH(A147, Monthly_analysis!J:J, 0)),0)</f>
        <v>4</v>
      </c>
      <c r="E147">
        <v>10</v>
      </c>
      <c r="F147">
        <f t="shared" si="1"/>
        <v>11</v>
      </c>
    </row>
    <row r="148" spans="1:6" ht="15" thickBot="1" x14ac:dyDescent="0.35">
      <c r="A148" s="5" t="s">
        <v>77</v>
      </c>
      <c r="B148" t="s">
        <v>411</v>
      </c>
      <c r="C148">
        <v>9</v>
      </c>
      <c r="D148">
        <f>IFERROR(INDEX(Monthly_analysis!K:K, MATCH(A148, Monthly_analysis!J:J, 0)),0)</f>
        <v>1</v>
      </c>
      <c r="E148">
        <v>0</v>
      </c>
      <c r="F148">
        <f t="shared" si="1"/>
        <v>8</v>
      </c>
    </row>
    <row r="149" spans="1:6" ht="15" thickBot="1" x14ac:dyDescent="0.35">
      <c r="A149" s="5" t="s">
        <v>78</v>
      </c>
      <c r="B149" t="s">
        <v>411</v>
      </c>
      <c r="C149">
        <v>12</v>
      </c>
      <c r="D149">
        <f>IFERROR(INDEX(Monthly_analysis!K:K, MATCH(A149, Monthly_analysis!J:J, 0)),0)</f>
        <v>6</v>
      </c>
      <c r="E149">
        <v>5</v>
      </c>
      <c r="F149">
        <f t="shared" si="1"/>
        <v>11</v>
      </c>
    </row>
    <row r="150" spans="1:6" ht="15" thickBot="1" x14ac:dyDescent="0.35">
      <c r="A150" s="5" t="s">
        <v>79</v>
      </c>
      <c r="B150" t="s">
        <v>411</v>
      </c>
      <c r="C150">
        <v>8</v>
      </c>
      <c r="D150">
        <f>IFERROR(INDEX(Monthly_analysis!K:K, MATCH(A150, Monthly_analysis!J:J, 0)),0)</f>
        <v>3</v>
      </c>
      <c r="E150">
        <v>5</v>
      </c>
      <c r="F150">
        <f t="shared" si="1"/>
        <v>10</v>
      </c>
    </row>
    <row r="151" spans="1:6" ht="15" thickBot="1" x14ac:dyDescent="0.35">
      <c r="A151" s="5" t="s">
        <v>80</v>
      </c>
      <c r="B151" t="s">
        <v>411</v>
      </c>
      <c r="C151">
        <v>10</v>
      </c>
      <c r="D151">
        <f>IFERROR(INDEX(Monthly_analysis!K:K, MATCH(A151, Monthly_analysis!J:J, 0)),0)</f>
        <v>0</v>
      </c>
      <c r="E151">
        <v>0</v>
      </c>
      <c r="F151">
        <f t="shared" si="1"/>
        <v>10</v>
      </c>
    </row>
    <row r="152" spans="1:6" ht="15" thickBot="1" x14ac:dyDescent="0.35">
      <c r="A152" s="5" t="s">
        <v>81</v>
      </c>
      <c r="B152" t="s">
        <v>411</v>
      </c>
      <c r="C152">
        <v>16</v>
      </c>
      <c r="D152">
        <f>IFERROR(INDEX(Monthly_analysis!K:K, MATCH(A152, Monthly_analysis!J:J, 0)),0)</f>
        <v>1</v>
      </c>
      <c r="E152">
        <v>0</v>
      </c>
      <c r="F152">
        <f t="shared" si="1"/>
        <v>15</v>
      </c>
    </row>
    <row r="153" spans="1:6" ht="15" thickBot="1" x14ac:dyDescent="0.35">
      <c r="A153" s="5" t="s">
        <v>82</v>
      </c>
      <c r="B153" t="s">
        <v>411</v>
      </c>
      <c r="C153">
        <v>4</v>
      </c>
      <c r="D153">
        <f>IFERROR(INDEX(Monthly_analysis!K:K, MATCH(A153, Monthly_analysis!J:J, 0)),0)</f>
        <v>3</v>
      </c>
      <c r="E153">
        <v>5</v>
      </c>
      <c r="F153">
        <f t="shared" si="1"/>
        <v>6</v>
      </c>
    </row>
    <row r="154" spans="1:6" ht="15" thickBot="1" x14ac:dyDescent="0.35">
      <c r="A154" s="5" t="s">
        <v>83</v>
      </c>
      <c r="B154" t="s">
        <v>411</v>
      </c>
      <c r="C154">
        <v>9</v>
      </c>
      <c r="D154">
        <f>IFERROR(INDEX(Monthly_analysis!K:K, MATCH(A154, Monthly_analysis!J:J, 0)),0)</f>
        <v>1</v>
      </c>
      <c r="E154">
        <v>5</v>
      </c>
      <c r="F154">
        <f t="shared" si="1"/>
        <v>13</v>
      </c>
    </row>
    <row r="155" spans="1:6" ht="15" thickBot="1" x14ac:dyDescent="0.35">
      <c r="A155" s="5" t="s">
        <v>84</v>
      </c>
      <c r="B155" t="s">
        <v>411</v>
      </c>
      <c r="C155">
        <v>11</v>
      </c>
      <c r="D155">
        <f>IFERROR(INDEX(Monthly_analysis!K:K, MATCH(A155, Monthly_analysis!J:J, 0)),0)</f>
        <v>0</v>
      </c>
      <c r="E155">
        <v>0</v>
      </c>
      <c r="F155">
        <f t="shared" si="1"/>
        <v>11</v>
      </c>
    </row>
    <row r="156" spans="1:6" ht="15" thickBot="1" x14ac:dyDescent="0.35">
      <c r="A156" s="5" t="s">
        <v>85</v>
      </c>
      <c r="B156" t="s">
        <v>411</v>
      </c>
      <c r="C156">
        <v>5</v>
      </c>
      <c r="D156">
        <f>IFERROR(INDEX(Monthly_analysis!K:K, MATCH(A156, Monthly_analysis!J:J, 0)),0)</f>
        <v>2</v>
      </c>
      <c r="E156">
        <v>5</v>
      </c>
      <c r="F156">
        <f t="shared" si="1"/>
        <v>8</v>
      </c>
    </row>
    <row r="157" spans="1:6" ht="15" thickBot="1" x14ac:dyDescent="0.35">
      <c r="A157" s="5" t="s">
        <v>86</v>
      </c>
      <c r="B157" t="s">
        <v>411</v>
      </c>
      <c r="C157">
        <v>14</v>
      </c>
      <c r="D157">
        <f>IFERROR(INDEX(Monthly_analysis!K:K, MATCH(A157, Monthly_analysis!J:J, 0)),0)</f>
        <v>5</v>
      </c>
      <c r="E157">
        <v>10</v>
      </c>
      <c r="F157">
        <f t="shared" si="1"/>
        <v>19</v>
      </c>
    </row>
    <row r="158" spans="1:6" ht="15" thickBot="1" x14ac:dyDescent="0.35">
      <c r="A158" s="5" t="s">
        <v>87</v>
      </c>
      <c r="B158" t="s">
        <v>411</v>
      </c>
      <c r="C158">
        <v>13</v>
      </c>
      <c r="D158">
        <f>IFERROR(INDEX(Monthly_analysis!K:K, MATCH(A158, Monthly_analysis!J:J, 0)),0)</f>
        <v>2</v>
      </c>
      <c r="E158">
        <v>0</v>
      </c>
      <c r="F158">
        <f t="shared" si="1"/>
        <v>11</v>
      </c>
    </row>
    <row r="159" spans="1:6" ht="15" thickBot="1" x14ac:dyDescent="0.35">
      <c r="A159" s="5" t="s">
        <v>88</v>
      </c>
      <c r="B159" t="s">
        <v>411</v>
      </c>
      <c r="C159">
        <v>5</v>
      </c>
      <c r="D159">
        <f>IFERROR(INDEX(Monthly_analysis!K:K, MATCH(A159, Monthly_analysis!J:J, 0)),0)</f>
        <v>2</v>
      </c>
      <c r="E159">
        <v>5</v>
      </c>
      <c r="F159">
        <f t="shared" si="1"/>
        <v>8</v>
      </c>
    </row>
    <row r="160" spans="1:6" ht="15" thickBot="1" x14ac:dyDescent="0.35">
      <c r="A160" s="5" t="s">
        <v>89</v>
      </c>
      <c r="B160" t="s">
        <v>411</v>
      </c>
      <c r="C160">
        <v>14</v>
      </c>
      <c r="D160">
        <f>IFERROR(INDEX(Monthly_analysis!K:K, MATCH(A160, Monthly_analysis!J:J, 0)),0)</f>
        <v>0</v>
      </c>
      <c r="E160">
        <v>0</v>
      </c>
      <c r="F160">
        <f t="shared" si="1"/>
        <v>14</v>
      </c>
    </row>
    <row r="161" spans="1:6" ht="15" thickBot="1" x14ac:dyDescent="0.35">
      <c r="A161" s="5" t="s">
        <v>90</v>
      </c>
      <c r="B161" t="s">
        <v>411</v>
      </c>
      <c r="C161">
        <v>14</v>
      </c>
      <c r="D161">
        <f>IFERROR(INDEX(Monthly_analysis!K:K, MATCH(A161, Monthly_analysis!J:J, 0)),0)</f>
        <v>2</v>
      </c>
      <c r="E161">
        <v>0</v>
      </c>
      <c r="F161">
        <f t="shared" si="1"/>
        <v>12</v>
      </c>
    </row>
    <row r="162" spans="1:6" ht="15" thickBot="1" x14ac:dyDescent="0.35">
      <c r="A162" s="5" t="s">
        <v>91</v>
      </c>
      <c r="B162" t="s">
        <v>411</v>
      </c>
      <c r="C162">
        <v>5</v>
      </c>
      <c r="D162">
        <f>IFERROR(INDEX(Monthly_analysis!K:K, MATCH(A162, Monthly_analysis!J:J, 0)),0)</f>
        <v>0</v>
      </c>
      <c r="E162">
        <v>0</v>
      </c>
      <c r="F162">
        <f t="shared" si="1"/>
        <v>5</v>
      </c>
    </row>
    <row r="163" spans="1:6" ht="15" thickBot="1" x14ac:dyDescent="0.35">
      <c r="A163" s="5" t="s">
        <v>92</v>
      </c>
      <c r="B163" t="s">
        <v>411</v>
      </c>
      <c r="C163">
        <v>10</v>
      </c>
      <c r="D163">
        <f>IFERROR(INDEX(Monthly_analysis!K:K, MATCH(A163, Monthly_analysis!J:J, 0)),0)</f>
        <v>0</v>
      </c>
      <c r="E163">
        <v>0</v>
      </c>
      <c r="F163">
        <f t="shared" si="1"/>
        <v>10</v>
      </c>
    </row>
    <row r="164" spans="1:6" ht="15" thickBot="1" x14ac:dyDescent="0.35">
      <c r="A164" s="5" t="s">
        <v>93</v>
      </c>
      <c r="B164" t="s">
        <v>411</v>
      </c>
      <c r="C164">
        <v>12</v>
      </c>
      <c r="D164">
        <f>IFERROR(INDEX(Monthly_analysis!K:K, MATCH(A164, Monthly_analysis!J:J, 0)),0)</f>
        <v>0</v>
      </c>
      <c r="E164">
        <v>0</v>
      </c>
      <c r="F164">
        <f t="shared" si="1"/>
        <v>12</v>
      </c>
    </row>
    <row r="165" spans="1:6" ht="15" thickBot="1" x14ac:dyDescent="0.35">
      <c r="A165" s="5" t="s">
        <v>94</v>
      </c>
      <c r="B165" t="s">
        <v>411</v>
      </c>
      <c r="C165">
        <v>17</v>
      </c>
      <c r="D165">
        <f>IFERROR(INDEX(Monthly_analysis!K:K, MATCH(A165, Monthly_analysis!J:J, 0)),0)</f>
        <v>3</v>
      </c>
      <c r="E165">
        <v>0</v>
      </c>
      <c r="F165">
        <f t="shared" si="1"/>
        <v>14</v>
      </c>
    </row>
    <row r="166" spans="1:6" ht="15" thickBot="1" x14ac:dyDescent="0.35">
      <c r="A166" s="5" t="s">
        <v>95</v>
      </c>
      <c r="B166" t="s">
        <v>411</v>
      </c>
      <c r="C166">
        <v>15</v>
      </c>
      <c r="D166">
        <f>IFERROR(INDEX(Monthly_analysis!K:K, MATCH(A166, Monthly_analysis!J:J, 0)),0)</f>
        <v>0</v>
      </c>
      <c r="E166">
        <v>0</v>
      </c>
      <c r="F166">
        <f t="shared" si="1"/>
        <v>15</v>
      </c>
    </row>
    <row r="167" spans="1:6" ht="15" thickBot="1" x14ac:dyDescent="0.35">
      <c r="A167" s="5" t="s">
        <v>96</v>
      </c>
      <c r="B167" t="s">
        <v>411</v>
      </c>
      <c r="C167">
        <v>10</v>
      </c>
      <c r="D167">
        <f>IFERROR(INDEX(Monthly_analysis!K:K, MATCH(A167, Monthly_analysis!J:J, 0)),0)</f>
        <v>2</v>
      </c>
      <c r="E167">
        <v>5</v>
      </c>
      <c r="F167">
        <f t="shared" si="1"/>
        <v>13</v>
      </c>
    </row>
    <row r="168" spans="1:6" ht="15" thickBot="1" x14ac:dyDescent="0.35">
      <c r="A168" s="5" t="s">
        <v>97</v>
      </c>
      <c r="B168" t="s">
        <v>411</v>
      </c>
      <c r="C168">
        <v>10</v>
      </c>
      <c r="D168">
        <f>IFERROR(INDEX(Monthly_analysis!K:K, MATCH(A168, Monthly_analysis!J:J, 0)),0)</f>
        <v>2</v>
      </c>
      <c r="E168">
        <v>5</v>
      </c>
      <c r="F168">
        <f t="shared" si="1"/>
        <v>13</v>
      </c>
    </row>
    <row r="169" spans="1:6" ht="15" thickBot="1" x14ac:dyDescent="0.35">
      <c r="A169" s="5" t="s">
        <v>98</v>
      </c>
      <c r="B169" t="s">
        <v>411</v>
      </c>
      <c r="C169">
        <v>12</v>
      </c>
      <c r="D169">
        <f>IFERROR(INDEX(Monthly_analysis!K:K, MATCH(A169, Monthly_analysis!J:J, 0)),0)</f>
        <v>0</v>
      </c>
      <c r="E169">
        <v>0</v>
      </c>
      <c r="F169">
        <f t="shared" si="1"/>
        <v>12</v>
      </c>
    </row>
    <row r="170" spans="1:6" ht="15" thickBot="1" x14ac:dyDescent="0.35">
      <c r="A170" s="5" t="s">
        <v>99</v>
      </c>
      <c r="B170" t="s">
        <v>411</v>
      </c>
      <c r="C170">
        <v>14</v>
      </c>
      <c r="D170">
        <f>IFERROR(INDEX(Monthly_analysis!K:K, MATCH(A170, Monthly_analysis!J:J, 0)),0)</f>
        <v>0</v>
      </c>
      <c r="E170">
        <v>0</v>
      </c>
      <c r="F170">
        <f t="shared" si="1"/>
        <v>14</v>
      </c>
    </row>
    <row r="171" spans="1:6" ht="15" thickBot="1" x14ac:dyDescent="0.35">
      <c r="A171" s="5" t="s">
        <v>100</v>
      </c>
      <c r="B171" t="s">
        <v>411</v>
      </c>
      <c r="C171">
        <v>10</v>
      </c>
      <c r="D171">
        <f>IFERROR(INDEX(Monthly_analysis!K:K, MATCH(A171, Monthly_analysis!J:J, 0)),0)</f>
        <v>0</v>
      </c>
      <c r="E171">
        <v>0</v>
      </c>
      <c r="F171">
        <f t="shared" si="1"/>
        <v>10</v>
      </c>
    </row>
    <row r="172" spans="1:6" ht="15" thickBot="1" x14ac:dyDescent="0.35">
      <c r="A172" s="5" t="s">
        <v>101</v>
      </c>
      <c r="B172" t="s">
        <v>411</v>
      </c>
      <c r="C172">
        <v>10</v>
      </c>
      <c r="D172">
        <f>IFERROR(INDEX(Monthly_analysis!K:K, MATCH(A172, Monthly_analysis!J:J, 0)),0)</f>
        <v>2</v>
      </c>
      <c r="E172">
        <v>5</v>
      </c>
      <c r="F172">
        <f t="shared" si="1"/>
        <v>13</v>
      </c>
    </row>
    <row r="173" spans="1:6" ht="15" thickBot="1" x14ac:dyDescent="0.35">
      <c r="A173" s="5" t="s">
        <v>102</v>
      </c>
      <c r="B173" t="s">
        <v>411</v>
      </c>
      <c r="C173">
        <v>8</v>
      </c>
      <c r="D173">
        <f>IFERROR(INDEX(Monthly_analysis!K:K, MATCH(A173, Monthly_analysis!J:J, 0)),0)</f>
        <v>0</v>
      </c>
      <c r="E173">
        <v>0</v>
      </c>
      <c r="F173">
        <f t="shared" si="1"/>
        <v>8</v>
      </c>
    </row>
    <row r="174" spans="1:6" ht="15" thickBot="1" x14ac:dyDescent="0.35">
      <c r="A174" s="5" t="s">
        <v>103</v>
      </c>
      <c r="B174" t="s">
        <v>411</v>
      </c>
      <c r="C174">
        <v>4</v>
      </c>
      <c r="D174">
        <f>IFERROR(INDEX(Monthly_analysis!K:K, MATCH(A174, Monthly_analysis!J:J, 0)),0)</f>
        <v>1</v>
      </c>
      <c r="E174">
        <v>5</v>
      </c>
      <c r="F174">
        <f t="shared" si="1"/>
        <v>8</v>
      </c>
    </row>
    <row r="175" spans="1:6" ht="15" thickBot="1" x14ac:dyDescent="0.35">
      <c r="A175" s="5" t="s">
        <v>104</v>
      </c>
      <c r="B175" t="s">
        <v>411</v>
      </c>
      <c r="C175">
        <v>7</v>
      </c>
      <c r="D175">
        <f>IFERROR(INDEX(Monthly_analysis!K:K, MATCH(A175, Monthly_analysis!J:J, 0)),0)</f>
        <v>0</v>
      </c>
      <c r="E175">
        <v>0</v>
      </c>
      <c r="F175">
        <f t="shared" si="1"/>
        <v>7</v>
      </c>
    </row>
    <row r="176" spans="1:6" ht="15" thickBot="1" x14ac:dyDescent="0.35">
      <c r="A176" s="5" t="s">
        <v>105</v>
      </c>
      <c r="B176" t="s">
        <v>411</v>
      </c>
      <c r="C176">
        <v>13</v>
      </c>
      <c r="D176">
        <f>IFERROR(INDEX(Monthly_analysis!K:K, MATCH(A176, Monthly_analysis!J:J, 0)),0)</f>
        <v>2</v>
      </c>
      <c r="E176">
        <v>0</v>
      </c>
      <c r="F176">
        <f t="shared" si="1"/>
        <v>11</v>
      </c>
    </row>
    <row r="177" spans="1:6" ht="15" thickBot="1" x14ac:dyDescent="0.35">
      <c r="A177" s="5" t="s">
        <v>106</v>
      </c>
      <c r="B177" t="s">
        <v>411</v>
      </c>
      <c r="C177">
        <v>5</v>
      </c>
      <c r="D177">
        <f>IFERROR(INDEX(Monthly_analysis!K:K, MATCH(A177, Monthly_analysis!J:J, 0)),0)</f>
        <v>0</v>
      </c>
      <c r="E177">
        <v>0</v>
      </c>
      <c r="F177">
        <f t="shared" si="1"/>
        <v>5</v>
      </c>
    </row>
    <row r="178" spans="1:6" ht="15" thickBot="1" x14ac:dyDescent="0.35">
      <c r="A178" s="5" t="s">
        <v>107</v>
      </c>
      <c r="B178" t="s">
        <v>411</v>
      </c>
      <c r="C178">
        <v>5</v>
      </c>
      <c r="D178">
        <f>IFERROR(INDEX(Monthly_analysis!K:K, MATCH(A178, Monthly_analysis!J:J, 0)),0)</f>
        <v>2</v>
      </c>
      <c r="E178">
        <v>10</v>
      </c>
      <c r="F178">
        <f t="shared" si="1"/>
        <v>13</v>
      </c>
    </row>
    <row r="179" spans="1:6" ht="15" thickBot="1" x14ac:dyDescent="0.35">
      <c r="A179" s="5" t="s">
        <v>108</v>
      </c>
      <c r="B179" t="s">
        <v>411</v>
      </c>
      <c r="C179">
        <v>11</v>
      </c>
      <c r="D179">
        <f>IFERROR(INDEX(Monthly_analysis!K:K, MATCH(A179, Monthly_analysis!J:J, 0)),0)</f>
        <v>0</v>
      </c>
      <c r="E179">
        <v>0</v>
      </c>
      <c r="F179">
        <f t="shared" si="1"/>
        <v>11</v>
      </c>
    </row>
    <row r="180" spans="1:6" ht="15" thickBot="1" x14ac:dyDescent="0.35">
      <c r="A180" s="5" t="s">
        <v>109</v>
      </c>
      <c r="B180" t="s">
        <v>411</v>
      </c>
      <c r="C180">
        <v>9</v>
      </c>
      <c r="D180">
        <f>IFERROR(INDEX(Monthly_analysis!K:K, MATCH(A180, Monthly_analysis!J:J, 0)),0)</f>
        <v>0</v>
      </c>
      <c r="E180">
        <v>0</v>
      </c>
      <c r="F180">
        <f t="shared" si="1"/>
        <v>9</v>
      </c>
    </row>
    <row r="181" spans="1:6" ht="15" thickBot="1" x14ac:dyDescent="0.35">
      <c r="A181" s="5" t="s">
        <v>110</v>
      </c>
      <c r="B181" t="s">
        <v>411</v>
      </c>
      <c r="C181">
        <v>5</v>
      </c>
      <c r="D181">
        <f>IFERROR(INDEX(Monthly_analysis!K:K, MATCH(A181, Monthly_analysis!J:J, 0)),0)</f>
        <v>0</v>
      </c>
      <c r="E181">
        <v>0</v>
      </c>
      <c r="F181">
        <f t="shared" si="1"/>
        <v>5</v>
      </c>
    </row>
    <row r="182" spans="1:6" ht="15" thickBot="1" x14ac:dyDescent="0.35">
      <c r="A182" s="5" t="s">
        <v>111</v>
      </c>
      <c r="B182" t="s">
        <v>411</v>
      </c>
      <c r="C182">
        <v>5</v>
      </c>
      <c r="D182">
        <f>IFERROR(INDEX(Monthly_analysis!K:K, MATCH(A182, Monthly_analysis!J:J, 0)),0)</f>
        <v>1</v>
      </c>
      <c r="E182">
        <v>5</v>
      </c>
      <c r="F182">
        <f t="shared" si="1"/>
        <v>9</v>
      </c>
    </row>
    <row r="183" spans="1:6" ht="15" thickBot="1" x14ac:dyDescent="0.35">
      <c r="A183" s="5" t="s">
        <v>112</v>
      </c>
      <c r="B183" t="s">
        <v>411</v>
      </c>
      <c r="C183">
        <v>5</v>
      </c>
      <c r="D183">
        <f>IFERROR(INDEX(Monthly_analysis!K:K, MATCH(A183, Monthly_analysis!J:J, 0)),0)</f>
        <v>0</v>
      </c>
      <c r="E183">
        <v>0</v>
      </c>
      <c r="F183">
        <f t="shared" si="1"/>
        <v>5</v>
      </c>
    </row>
    <row r="184" spans="1:6" ht="15" thickBot="1" x14ac:dyDescent="0.35">
      <c r="A184" s="5" t="s">
        <v>113</v>
      </c>
      <c r="B184" t="s">
        <v>411</v>
      </c>
      <c r="C184">
        <v>5</v>
      </c>
      <c r="D184">
        <f>IFERROR(INDEX(Monthly_analysis!K:K, MATCH(A184, Monthly_analysis!J:J, 0)),0)</f>
        <v>0</v>
      </c>
      <c r="E184">
        <v>0</v>
      </c>
      <c r="F184">
        <f t="shared" si="1"/>
        <v>5</v>
      </c>
    </row>
    <row r="185" spans="1:6" ht="15" thickBot="1" x14ac:dyDescent="0.35">
      <c r="A185" s="5" t="s">
        <v>114</v>
      </c>
      <c r="B185" t="s">
        <v>411</v>
      </c>
      <c r="C185">
        <v>5</v>
      </c>
      <c r="D185">
        <f>IFERROR(INDEX(Monthly_analysis!K:K, MATCH(A185, Monthly_analysis!J:J, 0)),0)</f>
        <v>2</v>
      </c>
      <c r="E185">
        <v>5</v>
      </c>
      <c r="F185">
        <f t="shared" si="1"/>
        <v>8</v>
      </c>
    </row>
    <row r="186" spans="1:6" ht="15" thickBot="1" x14ac:dyDescent="0.35">
      <c r="A186" s="5" t="s">
        <v>115</v>
      </c>
      <c r="B186" t="s">
        <v>411</v>
      </c>
      <c r="C186">
        <v>5</v>
      </c>
      <c r="D186">
        <f>IFERROR(INDEX(Monthly_analysis!K:K, MATCH(A186, Monthly_analysis!J:J, 0)),0)</f>
        <v>0</v>
      </c>
      <c r="E186">
        <v>0</v>
      </c>
      <c r="F186">
        <f t="shared" si="1"/>
        <v>5</v>
      </c>
    </row>
    <row r="187" spans="1:6" ht="15" thickBot="1" x14ac:dyDescent="0.35">
      <c r="A187" s="5" t="s">
        <v>116</v>
      </c>
      <c r="B187" t="s">
        <v>411</v>
      </c>
      <c r="C187">
        <v>5</v>
      </c>
      <c r="D187">
        <f>IFERROR(INDEX(Monthly_analysis!K:K, MATCH(A187, Monthly_analysis!J:J, 0)),0)</f>
        <v>0</v>
      </c>
      <c r="E187">
        <v>0</v>
      </c>
      <c r="F187">
        <f t="shared" si="1"/>
        <v>5</v>
      </c>
    </row>
    <row r="188" spans="1:6" ht="15" thickBot="1" x14ac:dyDescent="0.35">
      <c r="A188" s="5" t="s">
        <v>117</v>
      </c>
      <c r="B188" t="s">
        <v>411</v>
      </c>
      <c r="C188">
        <v>5</v>
      </c>
      <c r="D188">
        <f>IFERROR(INDEX(Monthly_analysis!K:K, MATCH(A188, Monthly_analysis!J:J, 0)),0)</f>
        <v>0</v>
      </c>
      <c r="E188">
        <v>0</v>
      </c>
      <c r="F188">
        <f t="shared" si="1"/>
        <v>5</v>
      </c>
    </row>
    <row r="189" spans="1:6" ht="15" thickBot="1" x14ac:dyDescent="0.35">
      <c r="A189" s="5" t="s">
        <v>118</v>
      </c>
      <c r="B189" t="s">
        <v>411</v>
      </c>
      <c r="C189">
        <v>5</v>
      </c>
      <c r="D189">
        <f>IFERROR(INDEX(Monthly_analysis!K:K, MATCH(A189, Monthly_analysis!J:J, 0)),0)</f>
        <v>0</v>
      </c>
      <c r="E189">
        <v>0</v>
      </c>
      <c r="F189">
        <f t="shared" si="1"/>
        <v>5</v>
      </c>
    </row>
    <row r="190" spans="1:6" ht="15" thickBot="1" x14ac:dyDescent="0.35">
      <c r="A190" s="5" t="s">
        <v>119</v>
      </c>
      <c r="B190" t="s">
        <v>411</v>
      </c>
      <c r="C190">
        <v>5</v>
      </c>
      <c r="D190">
        <f>IFERROR(INDEX(Monthly_analysis!K:K, MATCH(A190, Monthly_analysis!J:J, 0)),0)</f>
        <v>1</v>
      </c>
      <c r="E190">
        <v>5</v>
      </c>
      <c r="F190">
        <f t="shared" si="1"/>
        <v>9</v>
      </c>
    </row>
    <row r="191" spans="1:6" ht="15" thickBot="1" x14ac:dyDescent="0.35">
      <c r="A191" s="5" t="s">
        <v>120</v>
      </c>
      <c r="B191" t="s">
        <v>411</v>
      </c>
      <c r="C191">
        <v>14</v>
      </c>
      <c r="D191">
        <f>IFERROR(INDEX(Monthly_analysis!K:K, MATCH(A191, Monthly_analysis!J:J, 0)),0)</f>
        <v>0</v>
      </c>
      <c r="E191">
        <v>0</v>
      </c>
      <c r="F191">
        <f t="shared" si="1"/>
        <v>14</v>
      </c>
    </row>
    <row r="192" spans="1:6" ht="15" thickBot="1" x14ac:dyDescent="0.35">
      <c r="A192" s="5" t="s">
        <v>121</v>
      </c>
      <c r="B192" t="s">
        <v>411</v>
      </c>
      <c r="C192">
        <v>8</v>
      </c>
      <c r="D192">
        <f>IFERROR(INDEX(Monthly_analysis!K:K, MATCH(A192, Monthly_analysis!J:J, 0)),0)</f>
        <v>0</v>
      </c>
      <c r="E192">
        <v>0</v>
      </c>
      <c r="F192">
        <f t="shared" si="1"/>
        <v>8</v>
      </c>
    </row>
    <row r="193" spans="1:6" ht="15" thickBot="1" x14ac:dyDescent="0.35">
      <c r="A193" s="5" t="s">
        <v>122</v>
      </c>
      <c r="B193" t="s">
        <v>411</v>
      </c>
      <c r="C193">
        <v>5</v>
      </c>
      <c r="D193">
        <f>IFERROR(INDEX(Monthly_analysis!K:K, MATCH(A193, Monthly_analysis!J:J, 0)),0)</f>
        <v>1</v>
      </c>
      <c r="E193">
        <v>0</v>
      </c>
      <c r="F193">
        <f t="shared" si="1"/>
        <v>4</v>
      </c>
    </row>
    <row r="194" spans="1:6" ht="15" thickBot="1" x14ac:dyDescent="0.35">
      <c r="A194" s="5" t="s">
        <v>123</v>
      </c>
      <c r="B194" t="s">
        <v>411</v>
      </c>
      <c r="C194">
        <v>5</v>
      </c>
      <c r="D194">
        <f>IFERROR(INDEX(Monthly_analysis!K:K, MATCH(A194, Monthly_analysis!J:J, 0)),0)</f>
        <v>2</v>
      </c>
      <c r="E194">
        <v>5</v>
      </c>
      <c r="F194">
        <f t="shared" si="1"/>
        <v>8</v>
      </c>
    </row>
    <row r="195" spans="1:6" ht="15" thickBot="1" x14ac:dyDescent="0.35">
      <c r="A195" s="5" t="s">
        <v>124</v>
      </c>
      <c r="B195" t="s">
        <v>411</v>
      </c>
      <c r="C195">
        <v>12</v>
      </c>
      <c r="D195">
        <f>IFERROR(INDEX(Monthly_analysis!K:K, MATCH(A195, Monthly_analysis!J:J, 0)),0)</f>
        <v>0</v>
      </c>
      <c r="E195">
        <v>0</v>
      </c>
      <c r="F195">
        <f t="shared" si="1"/>
        <v>12</v>
      </c>
    </row>
    <row r="196" spans="1:6" ht="15" thickBot="1" x14ac:dyDescent="0.35">
      <c r="A196" s="5" t="s">
        <v>125</v>
      </c>
      <c r="B196" t="s">
        <v>411</v>
      </c>
      <c r="C196">
        <v>10</v>
      </c>
      <c r="D196">
        <f>IFERROR(INDEX(Monthly_analysis!K:K, MATCH(A196, Monthly_analysis!J:J, 0)),0)</f>
        <v>1</v>
      </c>
      <c r="E196">
        <v>0</v>
      </c>
      <c r="F196">
        <f t="shared" si="1"/>
        <v>9</v>
      </c>
    </row>
    <row r="197" spans="1:6" ht="15" thickBot="1" x14ac:dyDescent="0.35">
      <c r="A197" s="5" t="s">
        <v>126</v>
      </c>
      <c r="B197" t="s">
        <v>411</v>
      </c>
      <c r="C197">
        <v>15</v>
      </c>
      <c r="D197">
        <f>IFERROR(INDEX(Monthly_analysis!K:K, MATCH(A197, Monthly_analysis!J:J, 0)),0)</f>
        <v>2</v>
      </c>
      <c r="E197">
        <v>0</v>
      </c>
      <c r="F197">
        <f t="shared" si="1"/>
        <v>13</v>
      </c>
    </row>
    <row r="198" spans="1:6" ht="15" thickBot="1" x14ac:dyDescent="0.35">
      <c r="A198" s="5" t="s">
        <v>127</v>
      </c>
      <c r="B198" t="s">
        <v>411</v>
      </c>
      <c r="C198">
        <v>15</v>
      </c>
      <c r="D198">
        <f>IFERROR(INDEX(Monthly_analysis!K:K, MATCH(A198, Monthly_analysis!J:J, 0)),0)</f>
        <v>0</v>
      </c>
      <c r="E198">
        <v>0</v>
      </c>
      <c r="F198">
        <f t="shared" si="1"/>
        <v>15</v>
      </c>
    </row>
    <row r="199" spans="1:6" ht="15" thickBot="1" x14ac:dyDescent="0.35">
      <c r="A199" s="5" t="s">
        <v>128</v>
      </c>
      <c r="B199" t="s">
        <v>411</v>
      </c>
      <c r="C199">
        <v>15</v>
      </c>
      <c r="D199">
        <f>IFERROR(INDEX(Monthly_analysis!K:K, MATCH(A199, Monthly_analysis!J:J, 0)),0)</f>
        <v>0</v>
      </c>
      <c r="E199">
        <v>0</v>
      </c>
      <c r="F199">
        <f t="shared" si="1"/>
        <v>15</v>
      </c>
    </row>
    <row r="200" spans="1:6" ht="15" thickBot="1" x14ac:dyDescent="0.35">
      <c r="A200" s="5" t="s">
        <v>129</v>
      </c>
      <c r="B200" t="s">
        <v>411</v>
      </c>
      <c r="C200">
        <v>24</v>
      </c>
      <c r="D200">
        <f>IFERROR(INDEX(Monthly_analysis!K:K, MATCH(A200, Monthly_analysis!J:J, 0)),0)</f>
        <v>0</v>
      </c>
      <c r="E200">
        <v>0</v>
      </c>
      <c r="F200">
        <f t="shared" si="1"/>
        <v>24</v>
      </c>
    </row>
    <row r="201" spans="1:6" ht="15" thickBot="1" x14ac:dyDescent="0.35">
      <c r="A201" s="5" t="s">
        <v>130</v>
      </c>
      <c r="B201" t="s">
        <v>411</v>
      </c>
      <c r="C201">
        <v>5</v>
      </c>
      <c r="D201">
        <f>IFERROR(INDEX(Monthly_analysis!K:K, MATCH(A201, Monthly_analysis!J:J, 0)),0)</f>
        <v>0</v>
      </c>
      <c r="E201">
        <v>0</v>
      </c>
      <c r="F201">
        <f t="shared" si="1"/>
        <v>5</v>
      </c>
    </row>
    <row r="202" spans="1:6" ht="15" thickBot="1" x14ac:dyDescent="0.35">
      <c r="A202" s="5" t="s">
        <v>131</v>
      </c>
      <c r="B202" t="s">
        <v>411</v>
      </c>
      <c r="C202">
        <v>5</v>
      </c>
      <c r="D202">
        <f>IFERROR(INDEX(Monthly_analysis!K:K, MATCH(A202, Monthly_analysis!J:J, 0)),0)</f>
        <v>0</v>
      </c>
      <c r="E202">
        <v>0</v>
      </c>
      <c r="F202">
        <f t="shared" si="1"/>
        <v>5</v>
      </c>
    </row>
    <row r="203" spans="1:6" ht="15" thickBot="1" x14ac:dyDescent="0.35">
      <c r="A203" s="5" t="s">
        <v>132</v>
      </c>
      <c r="B203" t="s">
        <v>411</v>
      </c>
      <c r="C203">
        <v>5</v>
      </c>
      <c r="D203">
        <f>IFERROR(INDEX(Monthly_analysis!K:K, MATCH(A203, Monthly_analysis!J:J, 0)),0)</f>
        <v>0</v>
      </c>
      <c r="E203">
        <v>0</v>
      </c>
      <c r="F203">
        <f t="shared" si="1"/>
        <v>5</v>
      </c>
    </row>
    <row r="204" spans="1:6" ht="15" thickBot="1" x14ac:dyDescent="0.35">
      <c r="A204" s="5" t="s">
        <v>133</v>
      </c>
      <c r="B204" t="s">
        <v>411</v>
      </c>
      <c r="C204">
        <v>4</v>
      </c>
      <c r="D204">
        <f>IFERROR(INDEX(Monthly_analysis!K:K, MATCH(A204, Monthly_analysis!J:J, 0)),0)</f>
        <v>0</v>
      </c>
      <c r="E204">
        <v>0</v>
      </c>
      <c r="F204">
        <f t="shared" si="1"/>
        <v>4</v>
      </c>
    </row>
    <row r="205" spans="1:6" ht="15" thickBot="1" x14ac:dyDescent="0.35">
      <c r="A205" s="5" t="s">
        <v>134</v>
      </c>
      <c r="B205" t="s">
        <v>411</v>
      </c>
      <c r="C205">
        <v>10</v>
      </c>
      <c r="D205">
        <f>IFERROR(INDEX(Monthly_analysis!K:K, MATCH(A205, Monthly_analysis!J:J, 0)),0)</f>
        <v>0</v>
      </c>
      <c r="E205">
        <v>0</v>
      </c>
      <c r="F205">
        <f t="shared" si="1"/>
        <v>10</v>
      </c>
    </row>
    <row r="206" spans="1:6" ht="15" thickBot="1" x14ac:dyDescent="0.35">
      <c r="A206" s="5" t="s">
        <v>135</v>
      </c>
      <c r="B206" t="s">
        <v>411</v>
      </c>
      <c r="C206">
        <v>5</v>
      </c>
      <c r="D206">
        <f>IFERROR(INDEX(Monthly_analysis!K:K, MATCH(A206, Monthly_analysis!J:J, 0)),0)</f>
        <v>0</v>
      </c>
      <c r="E206">
        <v>0</v>
      </c>
      <c r="F206">
        <f t="shared" si="1"/>
        <v>5</v>
      </c>
    </row>
    <row r="207" spans="1:6" ht="15" thickBot="1" x14ac:dyDescent="0.35">
      <c r="A207" s="5" t="s">
        <v>136</v>
      </c>
      <c r="B207" t="s">
        <v>411</v>
      </c>
      <c r="C207">
        <v>10</v>
      </c>
      <c r="D207">
        <f>IFERROR(INDEX(Monthly_analysis!K:K, MATCH(A207, Monthly_analysis!J:J, 0)),0)</f>
        <v>0</v>
      </c>
      <c r="E207">
        <v>0</v>
      </c>
      <c r="F207">
        <f t="shared" si="1"/>
        <v>10</v>
      </c>
    </row>
    <row r="208" spans="1:6" ht="15" thickBot="1" x14ac:dyDescent="0.35">
      <c r="A208" s="5" t="s">
        <v>137</v>
      </c>
      <c r="B208" t="s">
        <v>411</v>
      </c>
      <c r="C208">
        <v>5</v>
      </c>
      <c r="D208">
        <f>IFERROR(INDEX(Monthly_analysis!K:K, MATCH(A208, Monthly_analysis!J:J, 0)),0)</f>
        <v>2</v>
      </c>
      <c r="E208">
        <v>5</v>
      </c>
      <c r="F208">
        <f t="shared" si="1"/>
        <v>8</v>
      </c>
    </row>
    <row r="209" spans="1:6" ht="15" thickBot="1" x14ac:dyDescent="0.35">
      <c r="A209" s="5" t="s">
        <v>138</v>
      </c>
      <c r="B209" t="s">
        <v>411</v>
      </c>
      <c r="C209">
        <v>10</v>
      </c>
      <c r="D209">
        <f>IFERROR(INDEX(Monthly_analysis!K:K, MATCH(A209, Monthly_analysis!J:J, 0)),0)</f>
        <v>0</v>
      </c>
      <c r="E209">
        <v>0</v>
      </c>
      <c r="F209">
        <f t="shared" si="1"/>
        <v>10</v>
      </c>
    </row>
    <row r="210" spans="1:6" ht="15" thickBot="1" x14ac:dyDescent="0.35">
      <c r="A210" s="5" t="s">
        <v>139</v>
      </c>
      <c r="B210" t="s">
        <v>411</v>
      </c>
      <c r="C210">
        <v>5</v>
      </c>
      <c r="D210">
        <f>IFERROR(INDEX(Monthly_analysis!K:K, MATCH(A210, Monthly_analysis!J:J, 0)),0)</f>
        <v>1</v>
      </c>
      <c r="E210">
        <v>0</v>
      </c>
      <c r="F210">
        <f t="shared" si="1"/>
        <v>4</v>
      </c>
    </row>
    <row r="211" spans="1:6" ht="15" thickBot="1" x14ac:dyDescent="0.35">
      <c r="A211" s="5" t="s">
        <v>140</v>
      </c>
      <c r="B211" t="s">
        <v>411</v>
      </c>
      <c r="C211">
        <v>5</v>
      </c>
      <c r="D211">
        <f>IFERROR(INDEX(Monthly_analysis!K:K, MATCH(A211, Monthly_analysis!J:J, 0)),0)</f>
        <v>0</v>
      </c>
      <c r="E211">
        <v>0</v>
      </c>
      <c r="F211">
        <f t="shared" si="1"/>
        <v>5</v>
      </c>
    </row>
    <row r="212" spans="1:6" ht="15" thickBot="1" x14ac:dyDescent="0.35">
      <c r="A212" s="5" t="s">
        <v>71</v>
      </c>
      <c r="B212" t="s">
        <v>412</v>
      </c>
      <c r="C212">
        <v>28</v>
      </c>
      <c r="D212">
        <f>IFERROR(INDEX(Monthly_analysis!N:N, MATCH(A212, Monthly_analysis!M:M, 0)),0)</f>
        <v>0</v>
      </c>
      <c r="E212">
        <v>0</v>
      </c>
      <c r="F212">
        <f t="shared" si="1"/>
        <v>28</v>
      </c>
    </row>
    <row r="213" spans="1:6" ht="15" thickBot="1" x14ac:dyDescent="0.35">
      <c r="A213" s="5" t="s">
        <v>72</v>
      </c>
      <c r="B213" t="s">
        <v>412</v>
      </c>
      <c r="C213">
        <v>23</v>
      </c>
      <c r="D213">
        <f>IFERROR(INDEX(Monthly_analysis!N:N, MATCH(A213, Monthly_analysis!M:M, 0)),0)</f>
        <v>6</v>
      </c>
      <c r="E213">
        <v>0</v>
      </c>
      <c r="F213">
        <f t="shared" si="1"/>
        <v>17</v>
      </c>
    </row>
    <row r="214" spans="1:6" ht="15" thickBot="1" x14ac:dyDescent="0.35">
      <c r="A214" s="5" t="s">
        <v>73</v>
      </c>
      <c r="B214" t="s">
        <v>412</v>
      </c>
      <c r="C214">
        <v>10</v>
      </c>
      <c r="D214">
        <f>IFERROR(INDEX(Monthly_analysis!N:N, MATCH(A214, Monthly_analysis!M:M, 0)),0)</f>
        <v>30</v>
      </c>
      <c r="E214">
        <v>30</v>
      </c>
      <c r="F214">
        <f t="shared" si="1"/>
        <v>10</v>
      </c>
    </row>
    <row r="215" spans="1:6" ht="15" thickBot="1" x14ac:dyDescent="0.35">
      <c r="A215" s="5" t="s">
        <v>74</v>
      </c>
      <c r="B215" t="s">
        <v>412</v>
      </c>
      <c r="C215">
        <v>10</v>
      </c>
      <c r="D215">
        <f>IFERROR(INDEX(Monthly_analysis!N:N, MATCH(A215, Monthly_analysis!M:M, 0)),0)</f>
        <v>0</v>
      </c>
      <c r="E215">
        <v>0</v>
      </c>
      <c r="F215">
        <f t="shared" si="1"/>
        <v>10</v>
      </c>
    </row>
    <row r="216" spans="1:6" ht="15" thickBot="1" x14ac:dyDescent="0.35">
      <c r="A216" s="5" t="s">
        <v>75</v>
      </c>
      <c r="B216" t="s">
        <v>412</v>
      </c>
      <c r="C216">
        <v>12</v>
      </c>
      <c r="D216">
        <f>IFERROR(INDEX(Monthly_analysis!N:N, MATCH(A216, Monthly_analysis!M:M, 0)),0)</f>
        <v>0</v>
      </c>
      <c r="E216">
        <v>0</v>
      </c>
      <c r="F216">
        <f t="shared" si="1"/>
        <v>12</v>
      </c>
    </row>
    <row r="217" spans="1:6" ht="15" thickBot="1" x14ac:dyDescent="0.35">
      <c r="A217" s="5" t="s">
        <v>76</v>
      </c>
      <c r="B217" t="s">
        <v>412</v>
      </c>
      <c r="C217">
        <v>11</v>
      </c>
      <c r="D217">
        <f>IFERROR(INDEX(Monthly_analysis!N:N, MATCH(A217, Monthly_analysis!M:M, 0)),0)</f>
        <v>0</v>
      </c>
      <c r="E217">
        <v>0</v>
      </c>
      <c r="F217">
        <f t="shared" si="1"/>
        <v>11</v>
      </c>
    </row>
    <row r="218" spans="1:6" ht="15" thickBot="1" x14ac:dyDescent="0.35">
      <c r="A218" s="5" t="s">
        <v>77</v>
      </c>
      <c r="B218" t="s">
        <v>412</v>
      </c>
      <c r="C218">
        <v>8</v>
      </c>
      <c r="D218">
        <f>IFERROR(INDEX(Monthly_analysis!N:N, MATCH(A218, Monthly_analysis!M:M, 0)),0)</f>
        <v>1</v>
      </c>
      <c r="E218">
        <v>0</v>
      </c>
      <c r="F218">
        <f t="shared" si="1"/>
        <v>7</v>
      </c>
    </row>
    <row r="219" spans="1:6" ht="15" thickBot="1" x14ac:dyDescent="0.35">
      <c r="A219" s="5" t="s">
        <v>78</v>
      </c>
      <c r="B219" t="s">
        <v>412</v>
      </c>
      <c r="C219">
        <v>11</v>
      </c>
      <c r="D219">
        <f>IFERROR(INDEX(Monthly_analysis!N:N, MATCH(A219, Monthly_analysis!M:M, 0)),0)</f>
        <v>3</v>
      </c>
      <c r="E219">
        <v>5</v>
      </c>
      <c r="F219">
        <f t="shared" si="1"/>
        <v>13</v>
      </c>
    </row>
    <row r="220" spans="1:6" ht="15" thickBot="1" x14ac:dyDescent="0.35">
      <c r="A220" s="5" t="s">
        <v>79</v>
      </c>
      <c r="B220" t="s">
        <v>412</v>
      </c>
      <c r="C220">
        <v>10</v>
      </c>
      <c r="D220">
        <f>IFERROR(INDEX(Monthly_analysis!N:N, MATCH(A220, Monthly_analysis!M:M, 0)),0)</f>
        <v>3</v>
      </c>
      <c r="E220">
        <v>5</v>
      </c>
      <c r="F220">
        <f t="shared" si="1"/>
        <v>12</v>
      </c>
    </row>
    <row r="221" spans="1:6" ht="15" thickBot="1" x14ac:dyDescent="0.35">
      <c r="A221" s="5" t="s">
        <v>80</v>
      </c>
      <c r="B221" t="s">
        <v>412</v>
      </c>
      <c r="C221">
        <v>10</v>
      </c>
      <c r="D221">
        <f>IFERROR(INDEX(Monthly_analysis!N:N, MATCH(A221, Monthly_analysis!M:M, 0)),0)</f>
        <v>6</v>
      </c>
      <c r="E221">
        <v>5</v>
      </c>
      <c r="F221">
        <f t="shared" si="1"/>
        <v>9</v>
      </c>
    </row>
    <row r="222" spans="1:6" ht="15" thickBot="1" x14ac:dyDescent="0.35">
      <c r="A222" s="5" t="s">
        <v>81</v>
      </c>
      <c r="B222" t="s">
        <v>412</v>
      </c>
      <c r="C222">
        <v>15</v>
      </c>
      <c r="D222">
        <f>IFERROR(INDEX(Monthly_analysis!N:N, MATCH(A222, Monthly_analysis!M:M, 0)),0)</f>
        <v>3</v>
      </c>
      <c r="E222">
        <v>0</v>
      </c>
      <c r="F222">
        <f t="shared" si="1"/>
        <v>12</v>
      </c>
    </row>
    <row r="223" spans="1:6" ht="15" thickBot="1" x14ac:dyDescent="0.35">
      <c r="A223" s="5" t="s">
        <v>82</v>
      </c>
      <c r="B223" t="s">
        <v>412</v>
      </c>
      <c r="C223">
        <v>6</v>
      </c>
      <c r="D223">
        <f>IFERROR(INDEX(Monthly_analysis!N:N, MATCH(A223, Monthly_analysis!M:M, 0)),0)</f>
        <v>2</v>
      </c>
      <c r="E223">
        <v>5</v>
      </c>
      <c r="F223">
        <f t="shared" si="1"/>
        <v>9</v>
      </c>
    </row>
    <row r="224" spans="1:6" ht="15" thickBot="1" x14ac:dyDescent="0.35">
      <c r="A224" s="5" t="s">
        <v>83</v>
      </c>
      <c r="B224" t="s">
        <v>412</v>
      </c>
      <c r="C224">
        <v>13</v>
      </c>
      <c r="D224">
        <f>IFERROR(INDEX(Monthly_analysis!N:N, MATCH(A224, Monthly_analysis!M:M, 0)),0)</f>
        <v>0</v>
      </c>
      <c r="E224">
        <v>0</v>
      </c>
      <c r="F224">
        <f t="shared" si="1"/>
        <v>13</v>
      </c>
    </row>
    <row r="225" spans="1:6" ht="15" thickBot="1" x14ac:dyDescent="0.35">
      <c r="A225" s="5" t="s">
        <v>84</v>
      </c>
      <c r="B225" t="s">
        <v>412</v>
      </c>
      <c r="C225">
        <v>11</v>
      </c>
      <c r="D225">
        <f>IFERROR(INDEX(Monthly_analysis!N:N, MATCH(A225, Monthly_analysis!M:M, 0)),0)</f>
        <v>4</v>
      </c>
      <c r="E225">
        <v>5</v>
      </c>
      <c r="F225">
        <f t="shared" si="1"/>
        <v>12</v>
      </c>
    </row>
    <row r="226" spans="1:6" ht="15" thickBot="1" x14ac:dyDescent="0.35">
      <c r="A226" s="5" t="s">
        <v>85</v>
      </c>
      <c r="B226" t="s">
        <v>412</v>
      </c>
      <c r="C226">
        <v>8</v>
      </c>
      <c r="D226">
        <f>IFERROR(INDEX(Monthly_analysis!N:N, MATCH(A226, Monthly_analysis!M:M, 0)),0)</f>
        <v>0</v>
      </c>
      <c r="E226">
        <v>0</v>
      </c>
      <c r="F226">
        <f t="shared" si="1"/>
        <v>8</v>
      </c>
    </row>
    <row r="227" spans="1:6" ht="15" thickBot="1" x14ac:dyDescent="0.35">
      <c r="A227" s="5" t="s">
        <v>86</v>
      </c>
      <c r="B227" t="s">
        <v>412</v>
      </c>
      <c r="C227">
        <v>19</v>
      </c>
      <c r="D227">
        <f>IFERROR(INDEX(Monthly_analysis!N:N, MATCH(A227, Monthly_analysis!M:M, 0)),0)</f>
        <v>0</v>
      </c>
      <c r="E227">
        <v>0</v>
      </c>
      <c r="F227">
        <f t="shared" si="1"/>
        <v>19</v>
      </c>
    </row>
    <row r="228" spans="1:6" ht="15" thickBot="1" x14ac:dyDescent="0.35">
      <c r="A228" s="5" t="s">
        <v>87</v>
      </c>
      <c r="B228" t="s">
        <v>412</v>
      </c>
      <c r="C228">
        <v>11</v>
      </c>
      <c r="D228">
        <f>IFERROR(INDEX(Monthly_analysis!N:N, MATCH(A228, Monthly_analysis!M:M, 0)),0)</f>
        <v>0</v>
      </c>
      <c r="E228">
        <v>0</v>
      </c>
      <c r="F228">
        <f t="shared" si="1"/>
        <v>11</v>
      </c>
    </row>
    <row r="229" spans="1:6" ht="15" thickBot="1" x14ac:dyDescent="0.35">
      <c r="A229" s="5" t="s">
        <v>88</v>
      </c>
      <c r="B229" t="s">
        <v>412</v>
      </c>
      <c r="C229">
        <v>8</v>
      </c>
      <c r="D229">
        <f>IFERROR(INDEX(Monthly_analysis!N:N, MATCH(A229, Monthly_analysis!M:M, 0)),0)</f>
        <v>0</v>
      </c>
      <c r="E229">
        <v>0</v>
      </c>
      <c r="F229">
        <f t="shared" si="1"/>
        <v>8</v>
      </c>
    </row>
    <row r="230" spans="1:6" ht="15" thickBot="1" x14ac:dyDescent="0.35">
      <c r="A230" s="5" t="s">
        <v>89</v>
      </c>
      <c r="B230" t="s">
        <v>412</v>
      </c>
      <c r="C230">
        <v>14</v>
      </c>
      <c r="D230">
        <f>IFERROR(INDEX(Monthly_analysis!N:N, MATCH(A230, Monthly_analysis!M:M, 0)),0)</f>
        <v>0</v>
      </c>
      <c r="E230">
        <v>0</v>
      </c>
      <c r="F230">
        <f t="shared" si="1"/>
        <v>14</v>
      </c>
    </row>
    <row r="231" spans="1:6" ht="15" thickBot="1" x14ac:dyDescent="0.35">
      <c r="A231" s="5" t="s">
        <v>90</v>
      </c>
      <c r="B231" t="s">
        <v>412</v>
      </c>
      <c r="C231">
        <v>12</v>
      </c>
      <c r="D231">
        <f>IFERROR(INDEX(Monthly_analysis!N:N, MATCH(A231, Monthly_analysis!M:M, 0)),0)</f>
        <v>2</v>
      </c>
      <c r="E231">
        <v>5</v>
      </c>
      <c r="F231">
        <f t="shared" si="1"/>
        <v>15</v>
      </c>
    </row>
    <row r="232" spans="1:6" ht="15" thickBot="1" x14ac:dyDescent="0.35">
      <c r="A232" s="5" t="s">
        <v>91</v>
      </c>
      <c r="B232" t="s">
        <v>412</v>
      </c>
      <c r="C232">
        <v>5</v>
      </c>
      <c r="D232">
        <f>IFERROR(INDEX(Monthly_analysis!N:N, MATCH(A232, Monthly_analysis!M:M, 0)),0)</f>
        <v>0</v>
      </c>
      <c r="E232">
        <v>0</v>
      </c>
      <c r="F232">
        <f t="shared" si="1"/>
        <v>5</v>
      </c>
    </row>
    <row r="233" spans="1:6" ht="15" thickBot="1" x14ac:dyDescent="0.35">
      <c r="A233" s="5" t="s">
        <v>92</v>
      </c>
      <c r="B233" t="s">
        <v>412</v>
      </c>
      <c r="C233">
        <v>10</v>
      </c>
      <c r="D233">
        <f>IFERROR(INDEX(Monthly_analysis!N:N, MATCH(A233, Monthly_analysis!M:M, 0)),0)</f>
        <v>0</v>
      </c>
      <c r="E233">
        <v>0</v>
      </c>
      <c r="F233">
        <f t="shared" si="1"/>
        <v>10</v>
      </c>
    </row>
    <row r="234" spans="1:6" ht="15" thickBot="1" x14ac:dyDescent="0.35">
      <c r="A234" s="5" t="s">
        <v>93</v>
      </c>
      <c r="B234" t="s">
        <v>412</v>
      </c>
      <c r="C234">
        <v>12</v>
      </c>
      <c r="D234">
        <f>IFERROR(INDEX(Monthly_analysis!N:N, MATCH(A234, Monthly_analysis!M:M, 0)),0)</f>
        <v>2</v>
      </c>
      <c r="E234">
        <v>5</v>
      </c>
      <c r="F234">
        <f t="shared" si="1"/>
        <v>15</v>
      </c>
    </row>
    <row r="235" spans="1:6" ht="15" thickBot="1" x14ac:dyDescent="0.35">
      <c r="A235" s="5" t="s">
        <v>94</v>
      </c>
      <c r="B235" t="s">
        <v>412</v>
      </c>
      <c r="C235">
        <v>14</v>
      </c>
      <c r="D235">
        <f>IFERROR(INDEX(Monthly_analysis!N:N, MATCH(A235, Monthly_analysis!M:M, 0)),0)</f>
        <v>0</v>
      </c>
      <c r="E235">
        <v>0</v>
      </c>
      <c r="F235">
        <f t="shared" si="1"/>
        <v>14</v>
      </c>
    </row>
    <row r="236" spans="1:6" ht="15" thickBot="1" x14ac:dyDescent="0.35">
      <c r="A236" s="5" t="s">
        <v>95</v>
      </c>
      <c r="B236" t="s">
        <v>412</v>
      </c>
      <c r="C236">
        <v>15</v>
      </c>
      <c r="D236">
        <f>IFERROR(INDEX(Monthly_analysis!N:N, MATCH(A236, Monthly_analysis!M:M, 0)),0)</f>
        <v>0</v>
      </c>
      <c r="E236">
        <v>0</v>
      </c>
      <c r="F236">
        <f t="shared" si="1"/>
        <v>15</v>
      </c>
    </row>
    <row r="237" spans="1:6" ht="15" thickBot="1" x14ac:dyDescent="0.35">
      <c r="A237" s="5" t="s">
        <v>96</v>
      </c>
      <c r="B237" t="s">
        <v>412</v>
      </c>
      <c r="C237">
        <v>13</v>
      </c>
      <c r="D237">
        <f>IFERROR(INDEX(Monthly_analysis!N:N, MATCH(A237, Monthly_analysis!M:M, 0)),0)</f>
        <v>0</v>
      </c>
      <c r="E237">
        <v>0</v>
      </c>
      <c r="F237">
        <f t="shared" si="1"/>
        <v>13</v>
      </c>
    </row>
    <row r="238" spans="1:6" ht="15" thickBot="1" x14ac:dyDescent="0.35">
      <c r="A238" s="5" t="s">
        <v>97</v>
      </c>
      <c r="B238" t="s">
        <v>412</v>
      </c>
      <c r="C238">
        <v>13</v>
      </c>
      <c r="D238">
        <f>IFERROR(INDEX(Monthly_analysis!N:N, MATCH(A238, Monthly_analysis!M:M, 0)),0)</f>
        <v>6</v>
      </c>
      <c r="E238">
        <v>5</v>
      </c>
      <c r="F238">
        <f t="shared" si="1"/>
        <v>12</v>
      </c>
    </row>
    <row r="239" spans="1:6" ht="15" thickBot="1" x14ac:dyDescent="0.35">
      <c r="A239" s="5" t="s">
        <v>98</v>
      </c>
      <c r="B239" t="s">
        <v>412</v>
      </c>
      <c r="C239">
        <v>12</v>
      </c>
      <c r="D239">
        <f>IFERROR(INDEX(Monthly_analysis!N:N, MATCH(A239, Monthly_analysis!M:M, 0)),0)</f>
        <v>0</v>
      </c>
      <c r="E239">
        <v>0</v>
      </c>
      <c r="F239">
        <f t="shared" si="1"/>
        <v>12</v>
      </c>
    </row>
    <row r="240" spans="1:6" ht="15" thickBot="1" x14ac:dyDescent="0.35">
      <c r="A240" s="5" t="s">
        <v>99</v>
      </c>
      <c r="B240" t="s">
        <v>412</v>
      </c>
      <c r="C240">
        <v>14</v>
      </c>
      <c r="D240">
        <f>IFERROR(INDEX(Monthly_analysis!N:N, MATCH(A240, Monthly_analysis!M:M, 0)),0)</f>
        <v>1</v>
      </c>
      <c r="E240">
        <v>0</v>
      </c>
      <c r="F240">
        <f t="shared" si="1"/>
        <v>13</v>
      </c>
    </row>
    <row r="241" spans="1:6" ht="15" thickBot="1" x14ac:dyDescent="0.35">
      <c r="A241" s="5" t="s">
        <v>100</v>
      </c>
      <c r="B241" t="s">
        <v>412</v>
      </c>
      <c r="C241">
        <v>10</v>
      </c>
      <c r="D241">
        <f>IFERROR(INDEX(Monthly_analysis!N:N, MATCH(A241, Monthly_analysis!M:M, 0)),0)</f>
        <v>0</v>
      </c>
      <c r="E241">
        <v>0</v>
      </c>
      <c r="F241">
        <f t="shared" si="1"/>
        <v>10</v>
      </c>
    </row>
    <row r="242" spans="1:6" ht="15" thickBot="1" x14ac:dyDescent="0.35">
      <c r="A242" s="5" t="s">
        <v>101</v>
      </c>
      <c r="B242" t="s">
        <v>412</v>
      </c>
      <c r="C242">
        <v>13</v>
      </c>
      <c r="D242">
        <f>IFERROR(INDEX(Monthly_analysis!N:N, MATCH(A242, Monthly_analysis!M:M, 0)),0)</f>
        <v>0</v>
      </c>
      <c r="E242">
        <v>0</v>
      </c>
      <c r="F242">
        <f t="shared" si="1"/>
        <v>13</v>
      </c>
    </row>
    <row r="243" spans="1:6" ht="15" thickBot="1" x14ac:dyDescent="0.35">
      <c r="A243" s="5" t="s">
        <v>102</v>
      </c>
      <c r="B243" t="s">
        <v>412</v>
      </c>
      <c r="C243">
        <v>8</v>
      </c>
      <c r="D243">
        <f>IFERROR(INDEX(Monthly_analysis!N:N, MATCH(A243, Monthly_analysis!M:M, 0)),0)</f>
        <v>0</v>
      </c>
      <c r="E243">
        <v>0</v>
      </c>
      <c r="F243">
        <f t="shared" si="1"/>
        <v>8</v>
      </c>
    </row>
    <row r="244" spans="1:6" ht="15" thickBot="1" x14ac:dyDescent="0.35">
      <c r="A244" s="5" t="s">
        <v>103</v>
      </c>
      <c r="B244" t="s">
        <v>412</v>
      </c>
      <c r="C244">
        <v>8</v>
      </c>
      <c r="D244">
        <f>IFERROR(INDEX(Monthly_analysis!N:N, MATCH(A244, Monthly_analysis!M:M, 0)),0)</f>
        <v>0</v>
      </c>
      <c r="E244">
        <v>0</v>
      </c>
      <c r="F244">
        <f t="shared" si="1"/>
        <v>8</v>
      </c>
    </row>
    <row r="245" spans="1:6" ht="15" thickBot="1" x14ac:dyDescent="0.35">
      <c r="A245" s="5" t="s">
        <v>104</v>
      </c>
      <c r="B245" t="s">
        <v>412</v>
      </c>
      <c r="C245">
        <v>7</v>
      </c>
      <c r="D245">
        <f>IFERROR(INDEX(Monthly_analysis!N:N, MATCH(A245, Monthly_analysis!M:M, 0)),0)</f>
        <v>0</v>
      </c>
      <c r="E245">
        <v>0</v>
      </c>
      <c r="F245">
        <f t="shared" si="1"/>
        <v>7</v>
      </c>
    </row>
    <row r="246" spans="1:6" ht="15" thickBot="1" x14ac:dyDescent="0.35">
      <c r="A246" s="5" t="s">
        <v>105</v>
      </c>
      <c r="B246" t="s">
        <v>412</v>
      </c>
      <c r="C246">
        <v>11</v>
      </c>
      <c r="D246">
        <f>IFERROR(INDEX(Monthly_analysis!N:N, MATCH(A246, Monthly_analysis!M:M, 0)),0)</f>
        <v>0</v>
      </c>
      <c r="E246">
        <v>0</v>
      </c>
      <c r="F246">
        <f t="shared" si="1"/>
        <v>11</v>
      </c>
    </row>
    <row r="247" spans="1:6" ht="15" thickBot="1" x14ac:dyDescent="0.35">
      <c r="A247" s="5" t="s">
        <v>106</v>
      </c>
      <c r="B247" t="s">
        <v>412</v>
      </c>
      <c r="C247">
        <v>5</v>
      </c>
      <c r="D247">
        <f>IFERROR(INDEX(Monthly_analysis!N:N, MATCH(A247, Monthly_analysis!M:M, 0)),0)</f>
        <v>2</v>
      </c>
      <c r="E247">
        <v>10</v>
      </c>
      <c r="F247">
        <f t="shared" si="1"/>
        <v>13</v>
      </c>
    </row>
    <row r="248" spans="1:6" ht="15" thickBot="1" x14ac:dyDescent="0.35">
      <c r="A248" s="5" t="s">
        <v>107</v>
      </c>
      <c r="B248" t="s">
        <v>412</v>
      </c>
      <c r="C248">
        <v>13</v>
      </c>
      <c r="D248">
        <f>IFERROR(INDEX(Monthly_analysis!N:N, MATCH(A248, Monthly_analysis!M:M, 0)),0)</f>
        <v>0</v>
      </c>
      <c r="E248">
        <v>0</v>
      </c>
      <c r="F248">
        <f t="shared" si="1"/>
        <v>13</v>
      </c>
    </row>
    <row r="249" spans="1:6" ht="15" thickBot="1" x14ac:dyDescent="0.35">
      <c r="A249" s="5" t="s">
        <v>108</v>
      </c>
      <c r="B249" t="s">
        <v>412</v>
      </c>
      <c r="C249">
        <v>11</v>
      </c>
      <c r="D249">
        <f>IFERROR(INDEX(Monthly_analysis!N:N, MATCH(A249, Monthly_analysis!M:M, 0)),0)</f>
        <v>0</v>
      </c>
      <c r="E249">
        <v>0</v>
      </c>
      <c r="F249">
        <f t="shared" si="1"/>
        <v>11</v>
      </c>
    </row>
    <row r="250" spans="1:6" ht="15" thickBot="1" x14ac:dyDescent="0.35">
      <c r="A250" s="5" t="s">
        <v>109</v>
      </c>
      <c r="B250" t="s">
        <v>412</v>
      </c>
      <c r="C250">
        <v>9</v>
      </c>
      <c r="D250">
        <f>IFERROR(INDEX(Monthly_analysis!N:N, MATCH(A250, Monthly_analysis!M:M, 0)),0)</f>
        <v>1</v>
      </c>
      <c r="E250">
        <v>0</v>
      </c>
      <c r="F250">
        <f t="shared" si="1"/>
        <v>8</v>
      </c>
    </row>
    <row r="251" spans="1:6" ht="15" thickBot="1" x14ac:dyDescent="0.35">
      <c r="A251" s="5" t="s">
        <v>110</v>
      </c>
      <c r="B251" t="s">
        <v>412</v>
      </c>
      <c r="C251">
        <v>5</v>
      </c>
      <c r="D251">
        <f>IFERROR(INDEX(Monthly_analysis!N:N, MATCH(A251, Monthly_analysis!M:M, 0)),0)</f>
        <v>0</v>
      </c>
      <c r="E251">
        <v>0</v>
      </c>
      <c r="F251">
        <f t="shared" si="1"/>
        <v>5</v>
      </c>
    </row>
    <row r="252" spans="1:6" ht="15" thickBot="1" x14ac:dyDescent="0.35">
      <c r="A252" s="5" t="s">
        <v>111</v>
      </c>
      <c r="B252" t="s">
        <v>412</v>
      </c>
      <c r="C252">
        <v>9</v>
      </c>
      <c r="D252">
        <f>IFERROR(INDEX(Monthly_analysis!N:N, MATCH(A252, Monthly_analysis!M:M, 0)),0)</f>
        <v>2</v>
      </c>
      <c r="E252">
        <v>0</v>
      </c>
      <c r="F252">
        <f t="shared" si="1"/>
        <v>7</v>
      </c>
    </row>
    <row r="253" spans="1:6" ht="15" thickBot="1" x14ac:dyDescent="0.35">
      <c r="A253" s="5" t="s">
        <v>112</v>
      </c>
      <c r="B253" t="s">
        <v>412</v>
      </c>
      <c r="C253">
        <v>5</v>
      </c>
      <c r="D253">
        <f>IFERROR(INDEX(Monthly_analysis!N:N, MATCH(A253, Monthly_analysis!M:M, 0)),0)</f>
        <v>1</v>
      </c>
      <c r="E253">
        <v>5</v>
      </c>
      <c r="F253">
        <f t="shared" si="1"/>
        <v>9</v>
      </c>
    </row>
    <row r="254" spans="1:6" ht="15" thickBot="1" x14ac:dyDescent="0.35">
      <c r="A254" s="5" t="s">
        <v>113</v>
      </c>
      <c r="B254" t="s">
        <v>412</v>
      </c>
      <c r="C254">
        <v>5</v>
      </c>
      <c r="D254">
        <f>IFERROR(INDEX(Monthly_analysis!N:N, MATCH(A254, Monthly_analysis!M:M, 0)),0)</f>
        <v>0</v>
      </c>
      <c r="E254">
        <v>0</v>
      </c>
      <c r="F254">
        <f t="shared" si="1"/>
        <v>5</v>
      </c>
    </row>
    <row r="255" spans="1:6" ht="15" thickBot="1" x14ac:dyDescent="0.35">
      <c r="A255" s="5" t="s">
        <v>114</v>
      </c>
      <c r="B255" t="s">
        <v>412</v>
      </c>
      <c r="C255">
        <v>8</v>
      </c>
      <c r="D255">
        <f>IFERROR(INDEX(Monthly_analysis!N:N, MATCH(A255, Monthly_analysis!M:M, 0)),0)</f>
        <v>0</v>
      </c>
      <c r="E255">
        <v>0</v>
      </c>
      <c r="F255">
        <f t="shared" si="1"/>
        <v>8</v>
      </c>
    </row>
    <row r="256" spans="1:6" ht="15" thickBot="1" x14ac:dyDescent="0.35">
      <c r="A256" s="5" t="s">
        <v>115</v>
      </c>
      <c r="B256" t="s">
        <v>412</v>
      </c>
      <c r="C256">
        <v>5</v>
      </c>
      <c r="D256">
        <f>IFERROR(INDEX(Monthly_analysis!N:N, MATCH(A256, Monthly_analysis!M:M, 0)),0)</f>
        <v>0</v>
      </c>
      <c r="E256">
        <v>0</v>
      </c>
      <c r="F256">
        <f t="shared" si="1"/>
        <v>5</v>
      </c>
    </row>
    <row r="257" spans="1:6" ht="15" thickBot="1" x14ac:dyDescent="0.35">
      <c r="A257" s="5" t="s">
        <v>116</v>
      </c>
      <c r="B257" t="s">
        <v>412</v>
      </c>
      <c r="C257">
        <v>5</v>
      </c>
      <c r="D257">
        <f>IFERROR(INDEX(Monthly_analysis!N:N, MATCH(A257, Monthly_analysis!M:M, 0)),0)</f>
        <v>0</v>
      </c>
      <c r="E257">
        <v>0</v>
      </c>
      <c r="F257">
        <f t="shared" si="1"/>
        <v>5</v>
      </c>
    </row>
    <row r="258" spans="1:6" ht="15" thickBot="1" x14ac:dyDescent="0.35">
      <c r="A258" s="5" t="s">
        <v>117</v>
      </c>
      <c r="B258" t="s">
        <v>412</v>
      </c>
      <c r="C258">
        <v>5</v>
      </c>
      <c r="D258">
        <f>IFERROR(INDEX(Monthly_analysis!N:N, MATCH(A258, Monthly_analysis!M:M, 0)),0)</f>
        <v>0</v>
      </c>
      <c r="E258">
        <v>0</v>
      </c>
      <c r="F258">
        <f t="shared" si="1"/>
        <v>5</v>
      </c>
    </row>
    <row r="259" spans="1:6" ht="15" thickBot="1" x14ac:dyDescent="0.35">
      <c r="A259" s="5" t="s">
        <v>118</v>
      </c>
      <c r="B259" t="s">
        <v>412</v>
      </c>
      <c r="C259">
        <v>5</v>
      </c>
      <c r="D259">
        <f>IFERROR(INDEX(Monthly_analysis!N:N, MATCH(A259, Monthly_analysis!M:M, 0)),0)</f>
        <v>0</v>
      </c>
      <c r="E259">
        <v>0</v>
      </c>
      <c r="F259">
        <f t="shared" si="1"/>
        <v>5</v>
      </c>
    </row>
    <row r="260" spans="1:6" ht="15" thickBot="1" x14ac:dyDescent="0.35">
      <c r="A260" s="5" t="s">
        <v>119</v>
      </c>
      <c r="B260" t="s">
        <v>412</v>
      </c>
      <c r="C260">
        <v>9</v>
      </c>
      <c r="D260">
        <f>IFERROR(INDEX(Monthly_analysis!N:N, MATCH(A260, Monthly_analysis!M:M, 0)),0)</f>
        <v>0</v>
      </c>
      <c r="E260">
        <v>0</v>
      </c>
      <c r="F260">
        <f t="shared" si="1"/>
        <v>9</v>
      </c>
    </row>
    <row r="261" spans="1:6" ht="15" thickBot="1" x14ac:dyDescent="0.35">
      <c r="A261" s="5" t="s">
        <v>120</v>
      </c>
      <c r="B261" t="s">
        <v>412</v>
      </c>
      <c r="C261">
        <v>14</v>
      </c>
      <c r="D261">
        <f>IFERROR(INDEX(Monthly_analysis!N:N, MATCH(A261, Monthly_analysis!M:M, 0)),0)</f>
        <v>1</v>
      </c>
      <c r="E261">
        <v>0</v>
      </c>
      <c r="F261">
        <f t="shared" si="1"/>
        <v>13</v>
      </c>
    </row>
    <row r="262" spans="1:6" ht="15" thickBot="1" x14ac:dyDescent="0.35">
      <c r="A262" s="5" t="s">
        <v>121</v>
      </c>
      <c r="B262" t="s">
        <v>412</v>
      </c>
      <c r="C262">
        <v>8</v>
      </c>
      <c r="D262">
        <f>IFERROR(INDEX(Monthly_analysis!N:N, MATCH(A262, Monthly_analysis!M:M, 0)),0)</f>
        <v>1</v>
      </c>
      <c r="E262">
        <v>0</v>
      </c>
      <c r="F262">
        <f t="shared" si="1"/>
        <v>7</v>
      </c>
    </row>
    <row r="263" spans="1:6" ht="15" thickBot="1" x14ac:dyDescent="0.35">
      <c r="A263" s="5" t="s">
        <v>122</v>
      </c>
      <c r="B263" t="s">
        <v>412</v>
      </c>
      <c r="C263">
        <v>4</v>
      </c>
      <c r="D263">
        <f>IFERROR(INDEX(Monthly_analysis!N:N, MATCH(A263, Monthly_analysis!M:M, 0)),0)</f>
        <v>0</v>
      </c>
      <c r="E263">
        <v>0</v>
      </c>
      <c r="F263">
        <f t="shared" si="1"/>
        <v>4</v>
      </c>
    </row>
    <row r="264" spans="1:6" ht="15" thickBot="1" x14ac:dyDescent="0.35">
      <c r="A264" s="5" t="s">
        <v>123</v>
      </c>
      <c r="B264" t="s">
        <v>412</v>
      </c>
      <c r="C264">
        <v>8</v>
      </c>
      <c r="D264">
        <f>IFERROR(INDEX(Monthly_analysis!N:N, MATCH(A264, Monthly_analysis!M:M, 0)),0)</f>
        <v>0</v>
      </c>
      <c r="E264">
        <v>0</v>
      </c>
      <c r="F264">
        <f t="shared" si="1"/>
        <v>8</v>
      </c>
    </row>
    <row r="265" spans="1:6" ht="15" thickBot="1" x14ac:dyDescent="0.35">
      <c r="A265" s="5" t="s">
        <v>124</v>
      </c>
      <c r="B265" t="s">
        <v>412</v>
      </c>
      <c r="C265">
        <v>12</v>
      </c>
      <c r="D265">
        <f>IFERROR(INDEX(Monthly_analysis!N:N, MATCH(A265, Monthly_analysis!M:M, 0)),0)</f>
        <v>0</v>
      </c>
      <c r="E265">
        <v>0</v>
      </c>
      <c r="F265">
        <f t="shared" si="1"/>
        <v>12</v>
      </c>
    </row>
    <row r="266" spans="1:6" ht="15" thickBot="1" x14ac:dyDescent="0.35">
      <c r="A266" s="5" t="s">
        <v>125</v>
      </c>
      <c r="B266" t="s">
        <v>412</v>
      </c>
      <c r="C266">
        <v>9</v>
      </c>
      <c r="D266">
        <f>IFERROR(INDEX(Monthly_analysis!N:N, MATCH(A266, Monthly_analysis!M:M, 0)),0)</f>
        <v>0</v>
      </c>
      <c r="E266">
        <v>0</v>
      </c>
      <c r="F266">
        <f t="shared" si="1"/>
        <v>9</v>
      </c>
    </row>
    <row r="267" spans="1:6" ht="15" thickBot="1" x14ac:dyDescent="0.35">
      <c r="A267" s="5" t="s">
        <v>126</v>
      </c>
      <c r="B267" t="s">
        <v>412</v>
      </c>
      <c r="C267">
        <v>13</v>
      </c>
      <c r="D267">
        <f>IFERROR(INDEX(Monthly_analysis!N:N, MATCH(A267, Monthly_analysis!M:M, 0)),0)</f>
        <v>2</v>
      </c>
      <c r="E267">
        <v>0</v>
      </c>
      <c r="F267">
        <f t="shared" si="1"/>
        <v>11</v>
      </c>
    </row>
    <row r="268" spans="1:6" ht="15" thickBot="1" x14ac:dyDescent="0.35">
      <c r="A268" s="5" t="s">
        <v>127</v>
      </c>
      <c r="B268" t="s">
        <v>412</v>
      </c>
      <c r="C268">
        <v>15</v>
      </c>
      <c r="D268">
        <f>IFERROR(INDEX(Monthly_analysis!N:N, MATCH(A268, Monthly_analysis!M:M, 0)),0)</f>
        <v>0</v>
      </c>
      <c r="E268">
        <v>0</v>
      </c>
      <c r="F268">
        <f t="shared" si="1"/>
        <v>15</v>
      </c>
    </row>
    <row r="269" spans="1:6" ht="15" thickBot="1" x14ac:dyDescent="0.35">
      <c r="A269" s="5" t="s">
        <v>128</v>
      </c>
      <c r="B269" t="s">
        <v>412</v>
      </c>
      <c r="C269">
        <v>15</v>
      </c>
      <c r="D269">
        <f>IFERROR(INDEX(Monthly_analysis!N:N, MATCH(A269, Monthly_analysis!M:M, 0)),0)</f>
        <v>0</v>
      </c>
      <c r="E269">
        <v>0</v>
      </c>
      <c r="F269">
        <f t="shared" si="1"/>
        <v>15</v>
      </c>
    </row>
    <row r="270" spans="1:6" ht="15" thickBot="1" x14ac:dyDescent="0.35">
      <c r="A270" s="5" t="s">
        <v>129</v>
      </c>
      <c r="B270" t="s">
        <v>412</v>
      </c>
      <c r="C270">
        <v>24</v>
      </c>
      <c r="D270">
        <f>IFERROR(INDEX(Monthly_analysis!N:N, MATCH(A270, Monthly_analysis!M:M, 0)),0)</f>
        <v>0</v>
      </c>
      <c r="E270">
        <v>0</v>
      </c>
      <c r="F270">
        <f t="shared" si="1"/>
        <v>24</v>
      </c>
    </row>
    <row r="271" spans="1:6" ht="15" thickBot="1" x14ac:dyDescent="0.35">
      <c r="A271" s="5" t="s">
        <v>130</v>
      </c>
      <c r="B271" t="s">
        <v>412</v>
      </c>
      <c r="C271">
        <v>5</v>
      </c>
      <c r="D271">
        <f>IFERROR(INDEX(Monthly_analysis!N:N, MATCH(A271, Monthly_analysis!M:M, 0)),0)</f>
        <v>0</v>
      </c>
      <c r="E271">
        <v>0</v>
      </c>
      <c r="F271">
        <f t="shared" si="1"/>
        <v>5</v>
      </c>
    </row>
    <row r="272" spans="1:6" ht="15" thickBot="1" x14ac:dyDescent="0.35">
      <c r="A272" s="5" t="s">
        <v>131</v>
      </c>
      <c r="B272" t="s">
        <v>412</v>
      </c>
      <c r="C272">
        <v>5</v>
      </c>
      <c r="D272">
        <f>IFERROR(INDEX(Monthly_analysis!N:N, MATCH(A272, Monthly_analysis!M:M, 0)),0)</f>
        <v>0</v>
      </c>
      <c r="E272">
        <v>0</v>
      </c>
      <c r="F272">
        <f t="shared" si="1"/>
        <v>5</v>
      </c>
    </row>
    <row r="273" spans="1:6" ht="15" thickBot="1" x14ac:dyDescent="0.35">
      <c r="A273" s="5" t="s">
        <v>132</v>
      </c>
      <c r="B273" t="s">
        <v>412</v>
      </c>
      <c r="C273">
        <v>5</v>
      </c>
      <c r="D273">
        <f>IFERROR(INDEX(Monthly_analysis!N:N, MATCH(A273, Monthly_analysis!M:M, 0)),0)</f>
        <v>0</v>
      </c>
      <c r="E273">
        <v>0</v>
      </c>
      <c r="F273">
        <f t="shared" si="1"/>
        <v>5</v>
      </c>
    </row>
    <row r="274" spans="1:6" ht="15" thickBot="1" x14ac:dyDescent="0.35">
      <c r="A274" s="5" t="s">
        <v>133</v>
      </c>
      <c r="B274" t="s">
        <v>412</v>
      </c>
      <c r="C274">
        <v>4</v>
      </c>
      <c r="D274">
        <f>IFERROR(INDEX(Monthly_analysis!N:N, MATCH(A274, Monthly_analysis!M:M, 0)),0)</f>
        <v>0</v>
      </c>
      <c r="E274">
        <v>0</v>
      </c>
      <c r="F274">
        <f t="shared" si="1"/>
        <v>4</v>
      </c>
    </row>
    <row r="275" spans="1:6" ht="15" thickBot="1" x14ac:dyDescent="0.35">
      <c r="A275" s="5" t="s">
        <v>134</v>
      </c>
      <c r="B275" t="s">
        <v>412</v>
      </c>
      <c r="C275">
        <v>10</v>
      </c>
      <c r="D275">
        <f>IFERROR(INDEX(Monthly_analysis!N:N, MATCH(A275, Monthly_analysis!M:M, 0)),0)</f>
        <v>0</v>
      </c>
      <c r="E275">
        <v>0</v>
      </c>
      <c r="F275">
        <f t="shared" si="1"/>
        <v>10</v>
      </c>
    </row>
    <row r="276" spans="1:6" ht="15" thickBot="1" x14ac:dyDescent="0.35">
      <c r="A276" s="5" t="s">
        <v>135</v>
      </c>
      <c r="B276" t="s">
        <v>412</v>
      </c>
      <c r="C276">
        <v>5</v>
      </c>
      <c r="D276">
        <f>IFERROR(INDEX(Monthly_analysis!N:N, MATCH(A276, Monthly_analysis!M:M, 0)),0)</f>
        <v>1</v>
      </c>
      <c r="E276">
        <v>5</v>
      </c>
      <c r="F276">
        <f t="shared" si="1"/>
        <v>9</v>
      </c>
    </row>
    <row r="277" spans="1:6" ht="15" thickBot="1" x14ac:dyDescent="0.35">
      <c r="A277" s="5" t="s">
        <v>136</v>
      </c>
      <c r="B277" t="s">
        <v>412</v>
      </c>
      <c r="C277">
        <v>10</v>
      </c>
      <c r="D277">
        <f>IFERROR(INDEX(Monthly_analysis!N:N, MATCH(A277, Monthly_analysis!M:M, 0)),0)</f>
        <v>1</v>
      </c>
      <c r="E277">
        <v>0</v>
      </c>
      <c r="F277">
        <f t="shared" si="1"/>
        <v>9</v>
      </c>
    </row>
    <row r="278" spans="1:6" ht="15" thickBot="1" x14ac:dyDescent="0.35">
      <c r="A278" s="5" t="s">
        <v>137</v>
      </c>
      <c r="B278" t="s">
        <v>412</v>
      </c>
      <c r="C278">
        <v>8</v>
      </c>
      <c r="D278">
        <f>IFERROR(INDEX(Monthly_analysis!N:N, MATCH(A278, Monthly_analysis!M:M, 0)),0)</f>
        <v>0</v>
      </c>
      <c r="E278">
        <v>0</v>
      </c>
      <c r="F278">
        <f t="shared" si="1"/>
        <v>8</v>
      </c>
    </row>
    <row r="279" spans="1:6" ht="15" thickBot="1" x14ac:dyDescent="0.35">
      <c r="A279" s="5" t="s">
        <v>138</v>
      </c>
      <c r="B279" t="s">
        <v>412</v>
      </c>
      <c r="C279">
        <v>10</v>
      </c>
      <c r="D279">
        <f>IFERROR(INDEX(Monthly_analysis!N:N, MATCH(A279, Monthly_analysis!M:M, 0)),0)</f>
        <v>0</v>
      </c>
      <c r="E279">
        <v>0</v>
      </c>
      <c r="F279">
        <f t="shared" si="1"/>
        <v>10</v>
      </c>
    </row>
    <row r="280" spans="1:6" ht="15" thickBot="1" x14ac:dyDescent="0.35">
      <c r="A280" s="5" t="s">
        <v>139</v>
      </c>
      <c r="B280" t="s">
        <v>412</v>
      </c>
      <c r="C280">
        <v>4</v>
      </c>
      <c r="D280">
        <f>IFERROR(INDEX(Monthly_analysis!N:N, MATCH(A280, Monthly_analysis!M:M, 0)),0)</f>
        <v>0</v>
      </c>
      <c r="E280">
        <v>0</v>
      </c>
      <c r="F280">
        <f t="shared" si="1"/>
        <v>4</v>
      </c>
    </row>
    <row r="281" spans="1:6" ht="15" thickBot="1" x14ac:dyDescent="0.35">
      <c r="A281" s="5" t="s">
        <v>140</v>
      </c>
      <c r="B281" t="s">
        <v>412</v>
      </c>
      <c r="C281">
        <v>5</v>
      </c>
      <c r="D281">
        <f>IFERROR(INDEX(Monthly_analysis!N:N, MATCH(A281, Monthly_analysis!M:M, 0)),0)</f>
        <v>0</v>
      </c>
      <c r="E281">
        <v>0</v>
      </c>
      <c r="F281">
        <f t="shared" si="1"/>
        <v>5</v>
      </c>
    </row>
    <row r="282" spans="1:6" ht="15" thickBot="1" x14ac:dyDescent="0.35">
      <c r="A282" s="5" t="s">
        <v>71</v>
      </c>
      <c r="B282" t="s">
        <v>413</v>
      </c>
      <c r="C282">
        <v>28</v>
      </c>
      <c r="D282">
        <f>IFERROR(INDEX(Monthly_analysis!Q:Q, MATCH(A282, Monthly_analysis!P:P, 0)),0)</f>
        <v>120</v>
      </c>
      <c r="E282">
        <v>100</v>
      </c>
      <c r="F282">
        <f t="shared" si="1"/>
        <v>8</v>
      </c>
    </row>
    <row r="283" spans="1:6" ht="15" thickBot="1" x14ac:dyDescent="0.35">
      <c r="A283" s="5" t="s">
        <v>72</v>
      </c>
      <c r="B283" t="s">
        <v>413</v>
      </c>
      <c r="C283">
        <v>17</v>
      </c>
      <c r="D283">
        <f>IFERROR(INDEX(Monthly_analysis!Q:Q, MATCH(A283, Monthly_analysis!P:P, 0)),0)</f>
        <v>16</v>
      </c>
      <c r="E283">
        <v>10</v>
      </c>
      <c r="F283">
        <f t="shared" si="1"/>
        <v>11</v>
      </c>
    </row>
    <row r="284" spans="1:6" ht="15" thickBot="1" x14ac:dyDescent="0.35">
      <c r="A284" s="5" t="s">
        <v>73</v>
      </c>
      <c r="B284" t="s">
        <v>413</v>
      </c>
      <c r="C284">
        <v>10</v>
      </c>
      <c r="D284">
        <f>IFERROR(INDEX(Monthly_analysis!Q:Q, MATCH(A284, Monthly_analysis!P:P, 0)),0)</f>
        <v>30</v>
      </c>
      <c r="E284">
        <v>30</v>
      </c>
      <c r="F284">
        <f t="shared" si="1"/>
        <v>10</v>
      </c>
    </row>
    <row r="285" spans="1:6" ht="15" thickBot="1" x14ac:dyDescent="0.35">
      <c r="A285" s="5" t="s">
        <v>74</v>
      </c>
      <c r="B285" t="s">
        <v>413</v>
      </c>
      <c r="C285">
        <v>10</v>
      </c>
      <c r="D285">
        <f>IFERROR(INDEX(Monthly_analysis!Q:Q, MATCH(A285, Monthly_analysis!P:P, 0)),0)</f>
        <v>30</v>
      </c>
      <c r="E285">
        <v>30</v>
      </c>
      <c r="F285">
        <f t="shared" si="1"/>
        <v>10</v>
      </c>
    </row>
    <row r="286" spans="1:6" ht="15" thickBot="1" x14ac:dyDescent="0.35">
      <c r="A286" s="5" t="s">
        <v>75</v>
      </c>
      <c r="B286" t="s">
        <v>413</v>
      </c>
      <c r="C286">
        <v>12</v>
      </c>
      <c r="D286">
        <f>IFERROR(INDEX(Monthly_analysis!Q:Q, MATCH(A286, Monthly_analysis!P:P, 0)),0)</f>
        <v>14</v>
      </c>
      <c r="E286">
        <v>10</v>
      </c>
      <c r="F286">
        <f t="shared" si="1"/>
        <v>8</v>
      </c>
    </row>
    <row r="287" spans="1:6" ht="15" thickBot="1" x14ac:dyDescent="0.35">
      <c r="A287" s="5" t="s">
        <v>76</v>
      </c>
      <c r="B287" t="s">
        <v>413</v>
      </c>
      <c r="C287">
        <v>11</v>
      </c>
      <c r="D287">
        <f>IFERROR(INDEX(Monthly_analysis!Q:Q, MATCH(A287, Monthly_analysis!P:P, 0)),0)</f>
        <v>7</v>
      </c>
      <c r="E287">
        <v>10</v>
      </c>
      <c r="F287">
        <f t="shared" si="1"/>
        <v>14</v>
      </c>
    </row>
    <row r="288" spans="1:6" ht="15" thickBot="1" x14ac:dyDescent="0.35">
      <c r="A288" s="5" t="s">
        <v>77</v>
      </c>
      <c r="B288" t="s">
        <v>413</v>
      </c>
      <c r="C288">
        <v>7</v>
      </c>
      <c r="D288">
        <f>IFERROR(INDEX(Monthly_analysis!Q:Q, MATCH(A288, Monthly_analysis!P:P, 0)),0)</f>
        <v>5</v>
      </c>
      <c r="E288">
        <v>10</v>
      </c>
      <c r="F288">
        <f t="shared" si="1"/>
        <v>12</v>
      </c>
    </row>
    <row r="289" spans="1:6" ht="15" thickBot="1" x14ac:dyDescent="0.35">
      <c r="A289" s="5" t="s">
        <v>78</v>
      </c>
      <c r="B289" t="s">
        <v>413</v>
      </c>
      <c r="C289">
        <v>13</v>
      </c>
      <c r="D289">
        <f>IFERROR(INDEX(Monthly_analysis!Q:Q, MATCH(A289, Monthly_analysis!P:P, 0)),0)</f>
        <v>3</v>
      </c>
      <c r="E289">
        <v>0</v>
      </c>
      <c r="F289">
        <f t="shared" si="1"/>
        <v>10</v>
      </c>
    </row>
    <row r="290" spans="1:6" ht="15" thickBot="1" x14ac:dyDescent="0.35">
      <c r="A290" s="5" t="s">
        <v>79</v>
      </c>
      <c r="B290" t="s">
        <v>413</v>
      </c>
      <c r="C290">
        <v>12</v>
      </c>
      <c r="D290">
        <f>IFERROR(INDEX(Monthly_analysis!Q:Q, MATCH(A290, Monthly_analysis!P:P, 0)),0)</f>
        <v>1</v>
      </c>
      <c r="E290">
        <v>0</v>
      </c>
      <c r="F290">
        <f t="shared" si="1"/>
        <v>11</v>
      </c>
    </row>
    <row r="291" spans="1:6" ht="15" thickBot="1" x14ac:dyDescent="0.35">
      <c r="A291" s="5" t="s">
        <v>80</v>
      </c>
      <c r="B291" t="s">
        <v>413</v>
      </c>
      <c r="C291">
        <v>9</v>
      </c>
      <c r="D291">
        <f>IFERROR(INDEX(Monthly_analysis!Q:Q, MATCH(A291, Monthly_analysis!P:P, 0)),0)</f>
        <v>5</v>
      </c>
      <c r="E291">
        <v>5</v>
      </c>
      <c r="F291">
        <f t="shared" si="1"/>
        <v>9</v>
      </c>
    </row>
    <row r="292" spans="1:6" ht="15" thickBot="1" x14ac:dyDescent="0.35">
      <c r="A292" s="5" t="s">
        <v>81</v>
      </c>
      <c r="B292" t="s">
        <v>413</v>
      </c>
      <c r="C292">
        <v>12</v>
      </c>
      <c r="D292">
        <f>IFERROR(INDEX(Monthly_analysis!Q:Q, MATCH(A292, Monthly_analysis!P:P, 0)),0)</f>
        <v>5</v>
      </c>
      <c r="E292">
        <v>5</v>
      </c>
      <c r="F292">
        <f t="shared" si="1"/>
        <v>12</v>
      </c>
    </row>
    <row r="293" spans="1:6" ht="15" thickBot="1" x14ac:dyDescent="0.35">
      <c r="A293" s="5" t="s">
        <v>82</v>
      </c>
      <c r="B293" t="s">
        <v>413</v>
      </c>
      <c r="C293">
        <v>9</v>
      </c>
      <c r="D293">
        <f>IFERROR(INDEX(Monthly_analysis!Q:Q, MATCH(A293, Monthly_analysis!P:P, 0)),0)</f>
        <v>1</v>
      </c>
      <c r="E293">
        <v>0</v>
      </c>
      <c r="F293">
        <f t="shared" si="1"/>
        <v>8</v>
      </c>
    </row>
    <row r="294" spans="1:6" ht="15" thickBot="1" x14ac:dyDescent="0.35">
      <c r="A294" s="5" t="s">
        <v>83</v>
      </c>
      <c r="B294" t="s">
        <v>413</v>
      </c>
      <c r="C294">
        <v>13</v>
      </c>
      <c r="D294">
        <f>IFERROR(INDEX(Monthly_analysis!Q:Q, MATCH(A294, Monthly_analysis!P:P, 0)),0)</f>
        <v>4</v>
      </c>
      <c r="E294">
        <v>5</v>
      </c>
      <c r="F294">
        <f t="shared" si="1"/>
        <v>14</v>
      </c>
    </row>
    <row r="295" spans="1:6" ht="15" thickBot="1" x14ac:dyDescent="0.35">
      <c r="A295" s="5" t="s">
        <v>84</v>
      </c>
      <c r="B295" t="s">
        <v>413</v>
      </c>
      <c r="C295">
        <v>12</v>
      </c>
      <c r="D295">
        <f>IFERROR(INDEX(Monthly_analysis!Q:Q, MATCH(A295, Monthly_analysis!P:P, 0)),0)</f>
        <v>1</v>
      </c>
      <c r="E295">
        <v>0</v>
      </c>
      <c r="F295">
        <f t="shared" si="1"/>
        <v>11</v>
      </c>
    </row>
    <row r="296" spans="1:6" ht="15" thickBot="1" x14ac:dyDescent="0.35">
      <c r="A296" s="5" t="s">
        <v>85</v>
      </c>
      <c r="B296" t="s">
        <v>413</v>
      </c>
      <c r="C296">
        <v>8</v>
      </c>
      <c r="D296">
        <f>IFERROR(INDEX(Monthly_analysis!Q:Q, MATCH(A296, Monthly_analysis!P:P, 0)),0)</f>
        <v>2</v>
      </c>
      <c r="E296">
        <v>0</v>
      </c>
      <c r="F296">
        <f t="shared" si="1"/>
        <v>6</v>
      </c>
    </row>
    <row r="297" spans="1:6" ht="15" thickBot="1" x14ac:dyDescent="0.35">
      <c r="A297" s="5" t="s">
        <v>86</v>
      </c>
      <c r="B297" t="s">
        <v>413</v>
      </c>
      <c r="C297">
        <v>19</v>
      </c>
      <c r="D297">
        <f>IFERROR(INDEX(Monthly_analysis!Q:Q, MATCH(A297, Monthly_analysis!P:P, 0)),0)</f>
        <v>1</v>
      </c>
      <c r="E297">
        <v>0</v>
      </c>
      <c r="F297">
        <f t="shared" si="1"/>
        <v>18</v>
      </c>
    </row>
    <row r="298" spans="1:6" ht="15" thickBot="1" x14ac:dyDescent="0.35">
      <c r="A298" s="5" t="s">
        <v>87</v>
      </c>
      <c r="B298" t="s">
        <v>413</v>
      </c>
      <c r="C298">
        <v>11</v>
      </c>
      <c r="D298">
        <f>IFERROR(INDEX(Monthly_analysis!Q:Q, MATCH(A298, Monthly_analysis!P:P, 0)),0)</f>
        <v>5</v>
      </c>
      <c r="E298">
        <v>5</v>
      </c>
      <c r="F298">
        <f t="shared" si="1"/>
        <v>11</v>
      </c>
    </row>
    <row r="299" spans="1:6" ht="15" thickBot="1" x14ac:dyDescent="0.35">
      <c r="A299" s="5" t="s">
        <v>88</v>
      </c>
      <c r="B299" t="s">
        <v>413</v>
      </c>
      <c r="C299">
        <v>8</v>
      </c>
      <c r="D299">
        <f>IFERROR(INDEX(Monthly_analysis!Q:Q, MATCH(A299, Monthly_analysis!P:P, 0)),0)</f>
        <v>4</v>
      </c>
      <c r="E299">
        <v>5</v>
      </c>
      <c r="F299">
        <f t="shared" si="1"/>
        <v>9</v>
      </c>
    </row>
    <row r="300" spans="1:6" ht="15" thickBot="1" x14ac:dyDescent="0.35">
      <c r="A300" s="5" t="s">
        <v>89</v>
      </c>
      <c r="B300" t="s">
        <v>413</v>
      </c>
      <c r="C300">
        <v>14</v>
      </c>
      <c r="D300">
        <f>IFERROR(INDEX(Monthly_analysis!Q:Q, MATCH(A300, Monthly_analysis!P:P, 0)),0)</f>
        <v>4</v>
      </c>
      <c r="E300">
        <v>5</v>
      </c>
      <c r="F300">
        <f t="shared" si="1"/>
        <v>15</v>
      </c>
    </row>
    <row r="301" spans="1:6" ht="15" thickBot="1" x14ac:dyDescent="0.35">
      <c r="A301" s="5" t="s">
        <v>90</v>
      </c>
      <c r="B301" t="s">
        <v>413</v>
      </c>
      <c r="C301">
        <v>15</v>
      </c>
      <c r="D301">
        <f>IFERROR(INDEX(Monthly_analysis!Q:Q, MATCH(A301, Monthly_analysis!P:P, 0)),0)</f>
        <v>2</v>
      </c>
      <c r="E301">
        <v>0</v>
      </c>
      <c r="F301">
        <f t="shared" si="1"/>
        <v>13</v>
      </c>
    </row>
    <row r="302" spans="1:6" ht="15" thickBot="1" x14ac:dyDescent="0.35">
      <c r="A302" s="5" t="s">
        <v>91</v>
      </c>
      <c r="B302" t="s">
        <v>413</v>
      </c>
      <c r="C302">
        <v>5</v>
      </c>
      <c r="D302">
        <f>IFERROR(INDEX(Monthly_analysis!Q:Q, MATCH(A302, Monthly_analysis!P:P, 0)),0)</f>
        <v>0</v>
      </c>
      <c r="E302">
        <v>0</v>
      </c>
      <c r="F302">
        <f t="shared" si="1"/>
        <v>5</v>
      </c>
    </row>
    <row r="303" spans="1:6" ht="15" thickBot="1" x14ac:dyDescent="0.35">
      <c r="A303" s="5" t="s">
        <v>92</v>
      </c>
      <c r="B303" t="s">
        <v>413</v>
      </c>
      <c r="C303">
        <v>10</v>
      </c>
      <c r="D303">
        <f>IFERROR(INDEX(Monthly_analysis!Q:Q, MATCH(A303, Monthly_analysis!P:P, 0)),0)</f>
        <v>0</v>
      </c>
      <c r="E303">
        <v>0</v>
      </c>
      <c r="F303">
        <f t="shared" si="1"/>
        <v>10</v>
      </c>
    </row>
    <row r="304" spans="1:6" ht="15" thickBot="1" x14ac:dyDescent="0.35">
      <c r="A304" s="5" t="s">
        <v>93</v>
      </c>
      <c r="B304" t="s">
        <v>413</v>
      </c>
      <c r="C304">
        <v>15</v>
      </c>
      <c r="D304">
        <f>IFERROR(INDEX(Monthly_analysis!Q:Q, MATCH(A304, Monthly_analysis!P:P, 0)),0)</f>
        <v>2</v>
      </c>
      <c r="E304">
        <v>0</v>
      </c>
      <c r="F304">
        <f t="shared" si="1"/>
        <v>13</v>
      </c>
    </row>
    <row r="305" spans="1:6" ht="15" thickBot="1" x14ac:dyDescent="0.35">
      <c r="A305" s="5" t="s">
        <v>94</v>
      </c>
      <c r="B305" t="s">
        <v>413</v>
      </c>
      <c r="C305">
        <v>14</v>
      </c>
      <c r="D305">
        <f>IFERROR(INDEX(Monthly_analysis!Q:Q, MATCH(A305, Monthly_analysis!P:P, 0)),0)</f>
        <v>0</v>
      </c>
      <c r="E305">
        <v>0</v>
      </c>
      <c r="F305">
        <f t="shared" si="1"/>
        <v>14</v>
      </c>
    </row>
    <row r="306" spans="1:6" ht="15" thickBot="1" x14ac:dyDescent="0.35">
      <c r="A306" s="5" t="s">
        <v>95</v>
      </c>
      <c r="B306" t="s">
        <v>413</v>
      </c>
      <c r="C306">
        <v>15</v>
      </c>
      <c r="D306">
        <f>IFERROR(INDEX(Monthly_analysis!Q:Q, MATCH(A306, Monthly_analysis!P:P, 0)),0)</f>
        <v>4</v>
      </c>
      <c r="E306">
        <v>5</v>
      </c>
      <c r="F306">
        <f t="shared" si="1"/>
        <v>16</v>
      </c>
    </row>
    <row r="307" spans="1:6" ht="15" thickBot="1" x14ac:dyDescent="0.35">
      <c r="A307" s="5" t="s">
        <v>96</v>
      </c>
      <c r="B307" t="s">
        <v>413</v>
      </c>
      <c r="C307">
        <v>13</v>
      </c>
      <c r="D307">
        <f>IFERROR(INDEX(Monthly_analysis!Q:Q, MATCH(A307, Monthly_analysis!P:P, 0)),0)</f>
        <v>1</v>
      </c>
      <c r="E307">
        <v>0</v>
      </c>
      <c r="F307">
        <f t="shared" si="1"/>
        <v>12</v>
      </c>
    </row>
    <row r="308" spans="1:6" ht="15" thickBot="1" x14ac:dyDescent="0.35">
      <c r="A308" s="5" t="s">
        <v>97</v>
      </c>
      <c r="B308" t="s">
        <v>413</v>
      </c>
      <c r="C308">
        <v>12</v>
      </c>
      <c r="D308">
        <f>IFERROR(INDEX(Monthly_analysis!Q:Q, MATCH(A308, Monthly_analysis!P:P, 0)),0)</f>
        <v>1</v>
      </c>
      <c r="E308">
        <v>0</v>
      </c>
      <c r="F308">
        <f t="shared" si="1"/>
        <v>11</v>
      </c>
    </row>
    <row r="309" spans="1:6" ht="15" thickBot="1" x14ac:dyDescent="0.35">
      <c r="A309" s="5" t="s">
        <v>98</v>
      </c>
      <c r="B309" t="s">
        <v>413</v>
      </c>
      <c r="C309">
        <v>12</v>
      </c>
      <c r="D309">
        <f>IFERROR(INDEX(Monthly_analysis!Q:Q, MATCH(A309, Monthly_analysis!P:P, 0)),0)</f>
        <v>2</v>
      </c>
      <c r="E309">
        <v>0</v>
      </c>
      <c r="F309">
        <f t="shared" si="1"/>
        <v>10</v>
      </c>
    </row>
    <row r="310" spans="1:6" ht="15" thickBot="1" x14ac:dyDescent="0.35">
      <c r="A310" s="5" t="s">
        <v>99</v>
      </c>
      <c r="B310" t="s">
        <v>413</v>
      </c>
      <c r="C310">
        <v>13</v>
      </c>
      <c r="D310">
        <f>IFERROR(INDEX(Monthly_analysis!Q:Q, MATCH(A310, Monthly_analysis!P:P, 0)),0)</f>
        <v>1</v>
      </c>
      <c r="E310">
        <v>0</v>
      </c>
      <c r="F310">
        <f t="shared" si="1"/>
        <v>12</v>
      </c>
    </row>
    <row r="311" spans="1:6" ht="15" thickBot="1" x14ac:dyDescent="0.35">
      <c r="A311" s="5" t="s">
        <v>100</v>
      </c>
      <c r="B311" t="s">
        <v>413</v>
      </c>
      <c r="C311">
        <v>10</v>
      </c>
      <c r="D311">
        <f>IFERROR(INDEX(Monthly_analysis!Q:Q, MATCH(A311, Monthly_analysis!P:P, 0)),0)</f>
        <v>0</v>
      </c>
      <c r="E311">
        <v>0</v>
      </c>
      <c r="F311">
        <f t="shared" si="1"/>
        <v>10</v>
      </c>
    </row>
    <row r="312" spans="1:6" ht="15" thickBot="1" x14ac:dyDescent="0.35">
      <c r="A312" s="5" t="s">
        <v>101</v>
      </c>
      <c r="B312" t="s">
        <v>413</v>
      </c>
      <c r="C312">
        <v>13</v>
      </c>
      <c r="D312">
        <f>IFERROR(INDEX(Monthly_analysis!Q:Q, MATCH(A312, Monthly_analysis!P:P, 0)),0)</f>
        <v>0</v>
      </c>
      <c r="E312">
        <v>0</v>
      </c>
      <c r="F312">
        <f t="shared" si="1"/>
        <v>13</v>
      </c>
    </row>
    <row r="313" spans="1:6" ht="15" thickBot="1" x14ac:dyDescent="0.35">
      <c r="A313" s="5" t="s">
        <v>102</v>
      </c>
      <c r="B313" t="s">
        <v>413</v>
      </c>
      <c r="C313">
        <v>8</v>
      </c>
      <c r="D313">
        <f>IFERROR(INDEX(Monthly_analysis!Q:Q, MATCH(A313, Monthly_analysis!P:P, 0)),0)</f>
        <v>3</v>
      </c>
      <c r="E313">
        <v>5</v>
      </c>
      <c r="F313">
        <f t="shared" si="1"/>
        <v>10</v>
      </c>
    </row>
    <row r="314" spans="1:6" ht="15" thickBot="1" x14ac:dyDescent="0.35">
      <c r="A314" s="5" t="s">
        <v>103</v>
      </c>
      <c r="B314" t="s">
        <v>413</v>
      </c>
      <c r="C314">
        <v>8</v>
      </c>
      <c r="D314">
        <f>IFERROR(INDEX(Monthly_analysis!Q:Q, MATCH(A314, Monthly_analysis!P:P, 0)),0)</f>
        <v>0</v>
      </c>
      <c r="E314">
        <v>0</v>
      </c>
      <c r="F314">
        <f t="shared" si="1"/>
        <v>8</v>
      </c>
    </row>
    <row r="315" spans="1:6" ht="15" thickBot="1" x14ac:dyDescent="0.35">
      <c r="A315" s="5" t="s">
        <v>104</v>
      </c>
      <c r="B315" t="s">
        <v>413</v>
      </c>
      <c r="C315">
        <v>7</v>
      </c>
      <c r="D315">
        <f>IFERROR(INDEX(Monthly_analysis!Q:Q, MATCH(A315, Monthly_analysis!P:P, 0)),0)</f>
        <v>4</v>
      </c>
      <c r="E315">
        <v>10</v>
      </c>
      <c r="F315">
        <f t="shared" si="1"/>
        <v>13</v>
      </c>
    </row>
    <row r="316" spans="1:6" ht="15" thickBot="1" x14ac:dyDescent="0.35">
      <c r="A316" s="5" t="s">
        <v>105</v>
      </c>
      <c r="B316" t="s">
        <v>413</v>
      </c>
      <c r="C316">
        <v>11</v>
      </c>
      <c r="D316">
        <f>IFERROR(INDEX(Monthly_analysis!Q:Q, MATCH(A316, Monthly_analysis!P:P, 0)),0)</f>
        <v>0</v>
      </c>
      <c r="E316">
        <v>0</v>
      </c>
      <c r="F316">
        <f t="shared" si="1"/>
        <v>11</v>
      </c>
    </row>
    <row r="317" spans="1:6" ht="15" thickBot="1" x14ac:dyDescent="0.35">
      <c r="A317" s="5" t="s">
        <v>106</v>
      </c>
      <c r="B317" t="s">
        <v>413</v>
      </c>
      <c r="C317">
        <v>13</v>
      </c>
      <c r="D317">
        <f>IFERROR(INDEX(Monthly_analysis!Q:Q, MATCH(A317, Monthly_analysis!P:P, 0)),0)</f>
        <v>3</v>
      </c>
      <c r="E317">
        <v>0</v>
      </c>
      <c r="F317">
        <f t="shared" si="1"/>
        <v>10</v>
      </c>
    </row>
    <row r="318" spans="1:6" ht="15" thickBot="1" x14ac:dyDescent="0.35">
      <c r="A318" s="5" t="s">
        <v>107</v>
      </c>
      <c r="B318" t="s">
        <v>413</v>
      </c>
      <c r="C318">
        <v>13</v>
      </c>
      <c r="D318">
        <f>IFERROR(INDEX(Monthly_analysis!Q:Q, MATCH(A318, Monthly_analysis!P:P, 0)),0)</f>
        <v>0</v>
      </c>
      <c r="E318">
        <v>0</v>
      </c>
      <c r="F318">
        <f t="shared" si="1"/>
        <v>13</v>
      </c>
    </row>
    <row r="319" spans="1:6" ht="15" thickBot="1" x14ac:dyDescent="0.35">
      <c r="A319" s="5" t="s">
        <v>108</v>
      </c>
      <c r="B319" t="s">
        <v>413</v>
      </c>
      <c r="C319">
        <v>11</v>
      </c>
      <c r="D319">
        <f>IFERROR(INDEX(Monthly_analysis!Q:Q, MATCH(A319, Monthly_analysis!P:P, 0)),0)</f>
        <v>0</v>
      </c>
      <c r="E319">
        <v>0</v>
      </c>
      <c r="F319">
        <f t="shared" si="1"/>
        <v>11</v>
      </c>
    </row>
    <row r="320" spans="1:6" ht="15" thickBot="1" x14ac:dyDescent="0.35">
      <c r="A320" s="5" t="s">
        <v>109</v>
      </c>
      <c r="B320" t="s">
        <v>413</v>
      </c>
      <c r="C320">
        <v>8</v>
      </c>
      <c r="D320">
        <f>IFERROR(INDEX(Monthly_analysis!Q:Q, MATCH(A320, Monthly_analysis!P:P, 0)),0)</f>
        <v>2</v>
      </c>
      <c r="E320">
        <v>5</v>
      </c>
      <c r="F320">
        <f t="shared" si="1"/>
        <v>11</v>
      </c>
    </row>
    <row r="321" spans="1:6" ht="15" thickBot="1" x14ac:dyDescent="0.35">
      <c r="A321" s="5" t="s">
        <v>110</v>
      </c>
      <c r="B321" t="s">
        <v>413</v>
      </c>
      <c r="C321">
        <v>5</v>
      </c>
      <c r="D321">
        <f>IFERROR(INDEX(Monthly_analysis!Q:Q, MATCH(A321, Monthly_analysis!P:P, 0)),0)</f>
        <v>1</v>
      </c>
      <c r="E321">
        <v>0</v>
      </c>
      <c r="F321">
        <f t="shared" si="1"/>
        <v>4</v>
      </c>
    </row>
    <row r="322" spans="1:6" ht="15" thickBot="1" x14ac:dyDescent="0.35">
      <c r="A322" s="5" t="s">
        <v>111</v>
      </c>
      <c r="B322" t="s">
        <v>413</v>
      </c>
      <c r="C322">
        <v>7</v>
      </c>
      <c r="D322">
        <f>IFERROR(INDEX(Monthly_analysis!Q:Q, MATCH(A322, Monthly_analysis!P:P, 0)),0)</f>
        <v>1</v>
      </c>
      <c r="E322">
        <v>0</v>
      </c>
      <c r="F322">
        <f t="shared" ref="F322:F351" si="2">C322+E322-D322</f>
        <v>6</v>
      </c>
    </row>
    <row r="323" spans="1:6" ht="15" thickBot="1" x14ac:dyDescent="0.35">
      <c r="A323" s="5" t="s">
        <v>112</v>
      </c>
      <c r="B323" t="s">
        <v>413</v>
      </c>
      <c r="C323">
        <v>9</v>
      </c>
      <c r="D323">
        <f>IFERROR(INDEX(Monthly_analysis!Q:Q, MATCH(A323, Monthly_analysis!P:P, 0)),0)</f>
        <v>1</v>
      </c>
      <c r="E323">
        <v>0</v>
      </c>
      <c r="F323">
        <f t="shared" si="2"/>
        <v>8</v>
      </c>
    </row>
    <row r="324" spans="1:6" ht="15" thickBot="1" x14ac:dyDescent="0.35">
      <c r="A324" s="5" t="s">
        <v>113</v>
      </c>
      <c r="B324" t="s">
        <v>413</v>
      </c>
      <c r="C324">
        <v>5</v>
      </c>
      <c r="D324">
        <f>IFERROR(INDEX(Monthly_analysis!Q:Q, MATCH(A324, Monthly_analysis!P:P, 0)),0)</f>
        <v>3</v>
      </c>
      <c r="E324">
        <v>5</v>
      </c>
      <c r="F324">
        <f t="shared" si="2"/>
        <v>7</v>
      </c>
    </row>
    <row r="325" spans="1:6" ht="15" thickBot="1" x14ac:dyDescent="0.35">
      <c r="A325" s="5" t="s">
        <v>114</v>
      </c>
      <c r="B325" t="s">
        <v>413</v>
      </c>
      <c r="C325">
        <v>8</v>
      </c>
      <c r="D325">
        <f>IFERROR(INDEX(Monthly_analysis!Q:Q, MATCH(A325, Monthly_analysis!P:P, 0)),0)</f>
        <v>1</v>
      </c>
      <c r="E325">
        <v>0</v>
      </c>
      <c r="F325">
        <f t="shared" si="2"/>
        <v>7</v>
      </c>
    </row>
    <row r="326" spans="1:6" ht="15" thickBot="1" x14ac:dyDescent="0.35">
      <c r="A326" s="5" t="s">
        <v>115</v>
      </c>
      <c r="B326" t="s">
        <v>413</v>
      </c>
      <c r="C326">
        <v>5</v>
      </c>
      <c r="D326">
        <f>IFERROR(INDEX(Monthly_analysis!Q:Q, MATCH(A326, Monthly_analysis!P:P, 0)),0)</f>
        <v>0</v>
      </c>
      <c r="E326">
        <v>0</v>
      </c>
      <c r="F326">
        <f t="shared" si="2"/>
        <v>5</v>
      </c>
    </row>
    <row r="327" spans="1:6" ht="15" thickBot="1" x14ac:dyDescent="0.35">
      <c r="A327" s="5" t="s">
        <v>116</v>
      </c>
      <c r="B327" t="s">
        <v>413</v>
      </c>
      <c r="C327">
        <v>5</v>
      </c>
      <c r="D327">
        <f>IFERROR(INDEX(Monthly_analysis!Q:Q, MATCH(A327, Monthly_analysis!P:P, 0)),0)</f>
        <v>0</v>
      </c>
      <c r="E327">
        <v>0</v>
      </c>
      <c r="F327">
        <f t="shared" si="2"/>
        <v>5</v>
      </c>
    </row>
    <row r="328" spans="1:6" ht="15" thickBot="1" x14ac:dyDescent="0.35">
      <c r="A328" s="5" t="s">
        <v>117</v>
      </c>
      <c r="B328" t="s">
        <v>413</v>
      </c>
      <c r="C328">
        <v>5</v>
      </c>
      <c r="D328">
        <f>IFERROR(INDEX(Monthly_analysis!Q:Q, MATCH(A328, Monthly_analysis!P:P, 0)),0)</f>
        <v>2</v>
      </c>
      <c r="E328">
        <v>5</v>
      </c>
      <c r="F328">
        <f t="shared" si="2"/>
        <v>8</v>
      </c>
    </row>
    <row r="329" spans="1:6" ht="15" thickBot="1" x14ac:dyDescent="0.35">
      <c r="A329" s="5" t="s">
        <v>118</v>
      </c>
      <c r="B329" t="s">
        <v>413</v>
      </c>
      <c r="C329">
        <v>5</v>
      </c>
      <c r="D329">
        <f>IFERROR(INDEX(Monthly_analysis!Q:Q, MATCH(A329, Monthly_analysis!P:P, 0)),0)</f>
        <v>3</v>
      </c>
      <c r="E329">
        <v>5</v>
      </c>
      <c r="F329">
        <f t="shared" si="2"/>
        <v>7</v>
      </c>
    </row>
    <row r="330" spans="1:6" ht="15" thickBot="1" x14ac:dyDescent="0.35">
      <c r="A330" s="5" t="s">
        <v>119</v>
      </c>
      <c r="B330" t="s">
        <v>413</v>
      </c>
      <c r="C330">
        <v>9</v>
      </c>
      <c r="D330">
        <f>IFERROR(INDEX(Monthly_analysis!Q:Q, MATCH(A330, Monthly_analysis!P:P, 0)),0)</f>
        <v>2</v>
      </c>
      <c r="E330">
        <v>0</v>
      </c>
      <c r="F330">
        <f t="shared" si="2"/>
        <v>7</v>
      </c>
    </row>
    <row r="331" spans="1:6" ht="15" thickBot="1" x14ac:dyDescent="0.35">
      <c r="A331" s="5" t="s">
        <v>120</v>
      </c>
      <c r="B331" t="s">
        <v>413</v>
      </c>
      <c r="C331">
        <v>13</v>
      </c>
      <c r="D331">
        <f>IFERROR(INDEX(Monthly_analysis!Q:Q, MATCH(A331, Monthly_analysis!P:P, 0)),0)</f>
        <v>1</v>
      </c>
      <c r="E331">
        <v>0</v>
      </c>
      <c r="F331">
        <f t="shared" si="2"/>
        <v>12</v>
      </c>
    </row>
    <row r="332" spans="1:6" ht="15" thickBot="1" x14ac:dyDescent="0.35">
      <c r="A332" s="5" t="s">
        <v>121</v>
      </c>
      <c r="B332" t="s">
        <v>413</v>
      </c>
      <c r="C332">
        <v>7</v>
      </c>
      <c r="D332">
        <f>IFERROR(INDEX(Monthly_analysis!Q:Q, MATCH(A332, Monthly_analysis!P:P, 0)),0)</f>
        <v>0</v>
      </c>
      <c r="E332">
        <v>0</v>
      </c>
      <c r="F332">
        <f t="shared" si="2"/>
        <v>7</v>
      </c>
    </row>
    <row r="333" spans="1:6" ht="15" thickBot="1" x14ac:dyDescent="0.35">
      <c r="A333" s="5" t="s">
        <v>122</v>
      </c>
      <c r="B333" t="s">
        <v>413</v>
      </c>
      <c r="C333">
        <v>4</v>
      </c>
      <c r="D333">
        <f>IFERROR(INDEX(Monthly_analysis!Q:Q, MATCH(A333, Monthly_analysis!P:P, 0)),0)</f>
        <v>1</v>
      </c>
      <c r="E333">
        <v>5</v>
      </c>
      <c r="F333">
        <f t="shared" si="2"/>
        <v>8</v>
      </c>
    </row>
    <row r="334" spans="1:6" ht="15" thickBot="1" x14ac:dyDescent="0.35">
      <c r="A334" s="5" t="s">
        <v>123</v>
      </c>
      <c r="B334" t="s">
        <v>413</v>
      </c>
      <c r="C334">
        <v>8</v>
      </c>
      <c r="D334">
        <f>IFERROR(INDEX(Monthly_analysis!Q:Q, MATCH(A334, Monthly_analysis!P:P, 0)),0)</f>
        <v>0</v>
      </c>
      <c r="E334">
        <v>0</v>
      </c>
      <c r="F334">
        <f t="shared" si="2"/>
        <v>8</v>
      </c>
    </row>
    <row r="335" spans="1:6" ht="15" thickBot="1" x14ac:dyDescent="0.35">
      <c r="A335" s="5" t="s">
        <v>124</v>
      </c>
      <c r="B335" t="s">
        <v>413</v>
      </c>
      <c r="C335">
        <v>12</v>
      </c>
      <c r="D335">
        <f>IFERROR(INDEX(Monthly_analysis!Q:Q, MATCH(A335, Monthly_analysis!P:P, 0)),0)</f>
        <v>0</v>
      </c>
      <c r="E335">
        <v>0</v>
      </c>
      <c r="F335">
        <f t="shared" si="2"/>
        <v>12</v>
      </c>
    </row>
    <row r="336" spans="1:6" ht="15" thickBot="1" x14ac:dyDescent="0.35">
      <c r="A336" s="5" t="s">
        <v>125</v>
      </c>
      <c r="B336" t="s">
        <v>413</v>
      </c>
      <c r="C336">
        <v>9</v>
      </c>
      <c r="D336">
        <f>IFERROR(INDEX(Monthly_analysis!Q:Q, MATCH(A336, Monthly_analysis!P:P, 0)),0)</f>
        <v>0</v>
      </c>
      <c r="E336">
        <v>0</v>
      </c>
      <c r="F336">
        <f t="shared" si="2"/>
        <v>9</v>
      </c>
    </row>
    <row r="337" spans="1:6" ht="15" thickBot="1" x14ac:dyDescent="0.35">
      <c r="A337" s="5" t="s">
        <v>126</v>
      </c>
      <c r="B337" t="s">
        <v>413</v>
      </c>
      <c r="C337">
        <v>11</v>
      </c>
      <c r="D337">
        <f>IFERROR(INDEX(Monthly_analysis!Q:Q, MATCH(A337, Monthly_analysis!P:P, 0)),0)</f>
        <v>0</v>
      </c>
      <c r="E337">
        <v>0</v>
      </c>
      <c r="F337">
        <f t="shared" si="2"/>
        <v>11</v>
      </c>
    </row>
    <row r="338" spans="1:6" ht="15" thickBot="1" x14ac:dyDescent="0.35">
      <c r="A338" s="5" t="s">
        <v>127</v>
      </c>
      <c r="B338" t="s">
        <v>413</v>
      </c>
      <c r="C338">
        <v>15</v>
      </c>
      <c r="D338">
        <f>IFERROR(INDEX(Monthly_analysis!Q:Q, MATCH(A338, Monthly_analysis!P:P, 0)),0)</f>
        <v>0</v>
      </c>
      <c r="E338">
        <v>0</v>
      </c>
      <c r="F338">
        <f t="shared" si="2"/>
        <v>15</v>
      </c>
    </row>
    <row r="339" spans="1:6" ht="15" thickBot="1" x14ac:dyDescent="0.35">
      <c r="A339" s="5" t="s">
        <v>128</v>
      </c>
      <c r="B339" t="s">
        <v>413</v>
      </c>
      <c r="C339">
        <v>15</v>
      </c>
      <c r="D339">
        <f>IFERROR(INDEX(Monthly_analysis!Q:Q, MATCH(A339, Monthly_analysis!P:P, 0)),0)</f>
        <v>2</v>
      </c>
      <c r="E339">
        <v>0</v>
      </c>
      <c r="F339">
        <f t="shared" si="2"/>
        <v>13</v>
      </c>
    </row>
    <row r="340" spans="1:6" ht="15" thickBot="1" x14ac:dyDescent="0.35">
      <c r="A340" s="5" t="s">
        <v>129</v>
      </c>
      <c r="B340" t="s">
        <v>413</v>
      </c>
      <c r="C340">
        <v>24</v>
      </c>
      <c r="D340">
        <f>IFERROR(INDEX(Monthly_analysis!Q:Q, MATCH(A340, Monthly_analysis!P:P, 0)),0)</f>
        <v>1</v>
      </c>
      <c r="E340">
        <v>0</v>
      </c>
      <c r="F340">
        <f t="shared" si="2"/>
        <v>23</v>
      </c>
    </row>
    <row r="341" spans="1:6" ht="15" thickBot="1" x14ac:dyDescent="0.35">
      <c r="A341" s="5" t="s">
        <v>130</v>
      </c>
      <c r="B341" t="s">
        <v>413</v>
      </c>
      <c r="C341">
        <v>5</v>
      </c>
      <c r="D341">
        <f>IFERROR(INDEX(Monthly_analysis!Q:Q, MATCH(A341, Monthly_analysis!P:P, 0)),0)</f>
        <v>0</v>
      </c>
      <c r="E341">
        <v>0</v>
      </c>
      <c r="F341">
        <f t="shared" si="2"/>
        <v>5</v>
      </c>
    </row>
    <row r="342" spans="1:6" ht="15" thickBot="1" x14ac:dyDescent="0.35">
      <c r="A342" s="5" t="s">
        <v>131</v>
      </c>
      <c r="B342" t="s">
        <v>413</v>
      </c>
      <c r="C342">
        <v>5</v>
      </c>
      <c r="D342">
        <f>IFERROR(INDEX(Monthly_analysis!Q:Q, MATCH(A342, Monthly_analysis!P:P, 0)),0)</f>
        <v>0</v>
      </c>
      <c r="E342">
        <v>0</v>
      </c>
      <c r="F342">
        <f t="shared" si="2"/>
        <v>5</v>
      </c>
    </row>
    <row r="343" spans="1:6" ht="15" thickBot="1" x14ac:dyDescent="0.35">
      <c r="A343" s="5" t="s">
        <v>132</v>
      </c>
      <c r="B343" t="s">
        <v>413</v>
      </c>
      <c r="C343">
        <v>5</v>
      </c>
      <c r="D343">
        <f>IFERROR(INDEX(Monthly_analysis!Q:Q, MATCH(A343, Monthly_analysis!P:P, 0)),0)</f>
        <v>2</v>
      </c>
      <c r="E343">
        <v>0</v>
      </c>
      <c r="F343">
        <f t="shared" si="2"/>
        <v>3</v>
      </c>
    </row>
    <row r="344" spans="1:6" ht="15" thickBot="1" x14ac:dyDescent="0.35">
      <c r="A344" s="5" t="s">
        <v>133</v>
      </c>
      <c r="B344" t="s">
        <v>413</v>
      </c>
      <c r="C344">
        <v>4</v>
      </c>
      <c r="D344">
        <f>IFERROR(INDEX(Monthly_analysis!Q:Q, MATCH(A344, Monthly_analysis!P:P, 0)),0)</f>
        <v>0</v>
      </c>
      <c r="E344">
        <v>0</v>
      </c>
      <c r="F344">
        <f t="shared" si="2"/>
        <v>4</v>
      </c>
    </row>
    <row r="345" spans="1:6" ht="15" thickBot="1" x14ac:dyDescent="0.35">
      <c r="A345" s="5" t="s">
        <v>134</v>
      </c>
      <c r="B345" t="s">
        <v>413</v>
      </c>
      <c r="C345">
        <v>10</v>
      </c>
      <c r="D345">
        <f>IFERROR(INDEX(Monthly_analysis!Q:Q, MATCH(A345, Monthly_analysis!P:P, 0)),0)</f>
        <v>0</v>
      </c>
      <c r="E345">
        <v>0</v>
      </c>
      <c r="F345">
        <f t="shared" si="2"/>
        <v>10</v>
      </c>
    </row>
    <row r="346" spans="1:6" ht="15" thickBot="1" x14ac:dyDescent="0.35">
      <c r="A346" s="5" t="s">
        <v>135</v>
      </c>
      <c r="B346" t="s">
        <v>413</v>
      </c>
      <c r="C346">
        <v>9</v>
      </c>
      <c r="D346">
        <f>IFERROR(INDEX(Monthly_analysis!Q:Q, MATCH(A346, Monthly_analysis!P:P, 0)),0)</f>
        <v>0</v>
      </c>
      <c r="E346">
        <v>0</v>
      </c>
      <c r="F346">
        <f t="shared" si="2"/>
        <v>9</v>
      </c>
    </row>
    <row r="347" spans="1:6" ht="15" thickBot="1" x14ac:dyDescent="0.35">
      <c r="A347" s="5" t="s">
        <v>136</v>
      </c>
      <c r="B347" t="s">
        <v>413</v>
      </c>
      <c r="C347">
        <v>9</v>
      </c>
      <c r="D347">
        <f>IFERROR(INDEX(Monthly_analysis!Q:Q, MATCH(A347, Monthly_analysis!P:P, 0)),0)</f>
        <v>1</v>
      </c>
      <c r="E347">
        <v>0</v>
      </c>
      <c r="F347">
        <f t="shared" si="2"/>
        <v>8</v>
      </c>
    </row>
    <row r="348" spans="1:6" ht="15" thickBot="1" x14ac:dyDescent="0.35">
      <c r="A348" s="5" t="s">
        <v>137</v>
      </c>
      <c r="B348" t="s">
        <v>413</v>
      </c>
      <c r="C348">
        <v>8</v>
      </c>
      <c r="D348">
        <f>IFERROR(INDEX(Monthly_analysis!Q:Q, MATCH(A348, Monthly_analysis!P:P, 0)),0)</f>
        <v>4</v>
      </c>
      <c r="E348">
        <v>5</v>
      </c>
      <c r="F348">
        <f t="shared" si="2"/>
        <v>9</v>
      </c>
    </row>
    <row r="349" spans="1:6" ht="15" thickBot="1" x14ac:dyDescent="0.35">
      <c r="A349" s="5" t="s">
        <v>138</v>
      </c>
      <c r="B349" t="s">
        <v>413</v>
      </c>
      <c r="C349">
        <v>10</v>
      </c>
      <c r="D349">
        <f>IFERROR(INDEX(Monthly_analysis!Q:Q, MATCH(A349, Monthly_analysis!P:P, 0)),0)</f>
        <v>1</v>
      </c>
      <c r="E349">
        <v>0</v>
      </c>
      <c r="F349">
        <f t="shared" si="2"/>
        <v>9</v>
      </c>
    </row>
    <row r="350" spans="1:6" ht="15" thickBot="1" x14ac:dyDescent="0.35">
      <c r="A350" s="5" t="s">
        <v>139</v>
      </c>
      <c r="B350" t="s">
        <v>413</v>
      </c>
      <c r="C350">
        <v>4</v>
      </c>
      <c r="D350">
        <f>IFERROR(INDEX(Monthly_analysis!Q:Q, MATCH(A350, Monthly_analysis!P:P, 0)),0)</f>
        <v>2</v>
      </c>
      <c r="E350">
        <v>5</v>
      </c>
      <c r="F350">
        <f t="shared" si="2"/>
        <v>7</v>
      </c>
    </row>
    <row r="351" spans="1:6" ht="15" thickBot="1" x14ac:dyDescent="0.35">
      <c r="A351" s="5" t="s">
        <v>140</v>
      </c>
      <c r="B351" t="s">
        <v>413</v>
      </c>
      <c r="C351">
        <v>5</v>
      </c>
      <c r="D351">
        <f>IFERROR(INDEX(Monthly_analysis!Q:Q, MATCH(A351, Monthly_analysis!P:P, 0)),0)</f>
        <v>0</v>
      </c>
      <c r="E351">
        <v>0</v>
      </c>
      <c r="F351">
        <f t="shared" si="2"/>
        <v>5</v>
      </c>
    </row>
    <row r="352" spans="1:6" ht="15" thickBot="1" x14ac:dyDescent="0.35">
      <c r="A352" s="5" t="s">
        <v>71</v>
      </c>
      <c r="B352" t="s">
        <v>414</v>
      </c>
      <c r="C352">
        <v>8</v>
      </c>
      <c r="D352">
        <f>IFERROR(INDEX(Monthly_analysis!T:T, MATCH(A352, Monthly_analysis!S:S, 0)),0)</f>
        <v>0</v>
      </c>
      <c r="E352">
        <v>0</v>
      </c>
      <c r="F352">
        <v>8</v>
      </c>
    </row>
    <row r="353" spans="1:6" ht="15" thickBot="1" x14ac:dyDescent="0.35">
      <c r="A353" s="5" t="s">
        <v>72</v>
      </c>
      <c r="B353" t="s">
        <v>414</v>
      </c>
      <c r="C353">
        <v>11</v>
      </c>
      <c r="D353">
        <f>IFERROR(INDEX(Monthly_analysis!T:T, MATCH(A353, Monthly_analysis!S:S, 0)),0)</f>
        <v>4</v>
      </c>
      <c r="E353">
        <v>5</v>
      </c>
      <c r="F353">
        <f>C353+E353-D353</f>
        <v>12</v>
      </c>
    </row>
    <row r="354" spans="1:6" ht="15" thickBot="1" x14ac:dyDescent="0.35">
      <c r="A354" s="5" t="s">
        <v>73</v>
      </c>
      <c r="B354" t="s">
        <v>414</v>
      </c>
      <c r="C354">
        <v>10</v>
      </c>
      <c r="D354">
        <f>IFERROR(INDEX(Monthly_analysis!T:T, MATCH(A354, Monthly_analysis!S:S, 0)),0)</f>
        <v>0</v>
      </c>
      <c r="E354">
        <v>0</v>
      </c>
      <c r="F354">
        <f t="shared" ref="F354:F417" si="3">C354+E354-D354</f>
        <v>10</v>
      </c>
    </row>
    <row r="355" spans="1:6" ht="15" thickBot="1" x14ac:dyDescent="0.35">
      <c r="A355" s="5" t="s">
        <v>74</v>
      </c>
      <c r="B355" t="s">
        <v>414</v>
      </c>
      <c r="C355">
        <v>10</v>
      </c>
      <c r="D355">
        <f>IFERROR(INDEX(Monthly_analysis!T:T, MATCH(A355, Monthly_analysis!S:S, 0)),0)</f>
        <v>2</v>
      </c>
      <c r="E355">
        <v>0</v>
      </c>
      <c r="F355">
        <f t="shared" si="3"/>
        <v>8</v>
      </c>
    </row>
    <row r="356" spans="1:6" ht="15" thickBot="1" x14ac:dyDescent="0.35">
      <c r="A356" s="5" t="s">
        <v>75</v>
      </c>
      <c r="B356" t="s">
        <v>414</v>
      </c>
      <c r="C356">
        <v>8</v>
      </c>
      <c r="D356">
        <f>IFERROR(INDEX(Monthly_analysis!T:T, MATCH(A356, Monthly_analysis!S:S, 0)),0)</f>
        <v>5</v>
      </c>
      <c r="E356">
        <v>10</v>
      </c>
      <c r="F356">
        <f t="shared" si="3"/>
        <v>13</v>
      </c>
    </row>
    <row r="357" spans="1:6" ht="15" thickBot="1" x14ac:dyDescent="0.35">
      <c r="A357" s="5" t="s">
        <v>76</v>
      </c>
      <c r="B357" t="s">
        <v>414</v>
      </c>
      <c r="C357">
        <v>14</v>
      </c>
      <c r="D357">
        <f>IFERROR(INDEX(Monthly_analysis!T:T, MATCH(A357, Monthly_analysis!S:S, 0)),0)</f>
        <v>5</v>
      </c>
      <c r="E357">
        <v>0</v>
      </c>
      <c r="F357">
        <f t="shared" si="3"/>
        <v>9</v>
      </c>
    </row>
    <row r="358" spans="1:6" ht="15" thickBot="1" x14ac:dyDescent="0.35">
      <c r="A358" s="5" t="s">
        <v>77</v>
      </c>
      <c r="B358" t="s">
        <v>414</v>
      </c>
      <c r="C358">
        <v>12</v>
      </c>
      <c r="D358">
        <f>IFERROR(INDEX(Monthly_analysis!T:T, MATCH(A358, Monthly_analysis!S:S, 0)),0)</f>
        <v>3</v>
      </c>
      <c r="E358">
        <v>0</v>
      </c>
      <c r="F358">
        <f t="shared" si="3"/>
        <v>9</v>
      </c>
    </row>
    <row r="359" spans="1:6" ht="15" thickBot="1" x14ac:dyDescent="0.35">
      <c r="A359" s="5" t="s">
        <v>78</v>
      </c>
      <c r="B359" t="s">
        <v>414</v>
      </c>
      <c r="C359">
        <v>10</v>
      </c>
      <c r="D359">
        <f>IFERROR(INDEX(Monthly_analysis!T:T, MATCH(A359, Monthly_analysis!S:S, 0)),0)</f>
        <v>2</v>
      </c>
      <c r="E359">
        <v>0</v>
      </c>
      <c r="F359">
        <f t="shared" si="3"/>
        <v>8</v>
      </c>
    </row>
    <row r="360" spans="1:6" ht="15" thickBot="1" x14ac:dyDescent="0.35">
      <c r="A360" s="5" t="s">
        <v>79</v>
      </c>
      <c r="B360" t="s">
        <v>414</v>
      </c>
      <c r="C360">
        <v>11</v>
      </c>
      <c r="D360">
        <f>IFERROR(INDEX(Monthly_analysis!T:T, MATCH(A360, Monthly_analysis!S:S, 0)),0)</f>
        <v>2</v>
      </c>
      <c r="E360">
        <v>0</v>
      </c>
      <c r="F360">
        <f t="shared" si="3"/>
        <v>9</v>
      </c>
    </row>
    <row r="361" spans="1:6" ht="15" thickBot="1" x14ac:dyDescent="0.35">
      <c r="A361" s="5" t="s">
        <v>80</v>
      </c>
      <c r="B361" t="s">
        <v>414</v>
      </c>
      <c r="C361">
        <v>9</v>
      </c>
      <c r="D361">
        <f>IFERROR(INDEX(Monthly_analysis!T:T, MATCH(A361, Monthly_analysis!S:S, 0)),0)</f>
        <v>0</v>
      </c>
      <c r="E361">
        <v>0</v>
      </c>
      <c r="F361">
        <f t="shared" si="3"/>
        <v>9</v>
      </c>
    </row>
    <row r="362" spans="1:6" ht="15" thickBot="1" x14ac:dyDescent="0.35">
      <c r="A362" s="5" t="s">
        <v>81</v>
      </c>
      <c r="B362" t="s">
        <v>414</v>
      </c>
      <c r="C362">
        <v>12</v>
      </c>
      <c r="D362">
        <f>IFERROR(INDEX(Monthly_analysis!T:T, MATCH(A362, Monthly_analysis!S:S, 0)),0)</f>
        <v>3</v>
      </c>
      <c r="E362">
        <v>5</v>
      </c>
      <c r="F362">
        <f t="shared" si="3"/>
        <v>14</v>
      </c>
    </row>
    <row r="363" spans="1:6" ht="15" thickBot="1" x14ac:dyDescent="0.35">
      <c r="A363" s="5" t="s">
        <v>82</v>
      </c>
      <c r="B363" t="s">
        <v>414</v>
      </c>
      <c r="C363">
        <v>8</v>
      </c>
      <c r="D363">
        <f>IFERROR(INDEX(Monthly_analysis!T:T, MATCH(A363, Monthly_analysis!S:S, 0)),0)</f>
        <v>2</v>
      </c>
      <c r="E363">
        <v>0</v>
      </c>
      <c r="F363">
        <f t="shared" si="3"/>
        <v>6</v>
      </c>
    </row>
    <row r="364" spans="1:6" ht="15" thickBot="1" x14ac:dyDescent="0.35">
      <c r="A364" s="5" t="s">
        <v>83</v>
      </c>
      <c r="B364" t="s">
        <v>414</v>
      </c>
      <c r="C364">
        <v>14</v>
      </c>
      <c r="D364">
        <f>IFERROR(INDEX(Monthly_analysis!T:T, MATCH(A364, Monthly_analysis!S:S, 0)),0)</f>
        <v>1</v>
      </c>
      <c r="E364">
        <v>0</v>
      </c>
      <c r="F364">
        <f t="shared" si="3"/>
        <v>13</v>
      </c>
    </row>
    <row r="365" spans="1:6" ht="15" thickBot="1" x14ac:dyDescent="0.35">
      <c r="A365" s="5" t="s">
        <v>84</v>
      </c>
      <c r="B365" t="s">
        <v>414</v>
      </c>
      <c r="C365">
        <v>11</v>
      </c>
      <c r="D365">
        <f>IFERROR(INDEX(Monthly_analysis!T:T, MATCH(A365, Monthly_analysis!S:S, 0)),0)</f>
        <v>0</v>
      </c>
      <c r="E365">
        <v>0</v>
      </c>
      <c r="F365">
        <f t="shared" si="3"/>
        <v>11</v>
      </c>
    </row>
    <row r="366" spans="1:6" ht="15" thickBot="1" x14ac:dyDescent="0.35">
      <c r="A366" s="5" t="s">
        <v>85</v>
      </c>
      <c r="B366" t="s">
        <v>414</v>
      </c>
      <c r="C366">
        <v>6</v>
      </c>
      <c r="D366">
        <f>IFERROR(INDEX(Monthly_analysis!T:T, MATCH(A366, Monthly_analysis!S:S, 0)),0)</f>
        <v>2</v>
      </c>
      <c r="E366">
        <v>0</v>
      </c>
      <c r="F366">
        <f t="shared" si="3"/>
        <v>4</v>
      </c>
    </row>
    <row r="367" spans="1:6" ht="15" thickBot="1" x14ac:dyDescent="0.35">
      <c r="A367" s="5" t="s">
        <v>86</v>
      </c>
      <c r="B367" t="s">
        <v>414</v>
      </c>
      <c r="C367">
        <v>18</v>
      </c>
      <c r="D367">
        <f>IFERROR(INDEX(Monthly_analysis!T:T, MATCH(A367, Monthly_analysis!S:S, 0)),0)</f>
        <v>1</v>
      </c>
      <c r="E367">
        <v>0</v>
      </c>
      <c r="F367">
        <f t="shared" si="3"/>
        <v>17</v>
      </c>
    </row>
    <row r="368" spans="1:6" ht="15" thickBot="1" x14ac:dyDescent="0.35">
      <c r="A368" s="5" t="s">
        <v>87</v>
      </c>
      <c r="B368" t="s">
        <v>414</v>
      </c>
      <c r="C368">
        <v>11</v>
      </c>
      <c r="D368">
        <f>IFERROR(INDEX(Monthly_analysis!T:T, MATCH(A368, Monthly_analysis!S:S, 0)),0)</f>
        <v>0</v>
      </c>
      <c r="E368">
        <v>0</v>
      </c>
      <c r="F368">
        <f t="shared" si="3"/>
        <v>11</v>
      </c>
    </row>
    <row r="369" spans="1:6" ht="15" thickBot="1" x14ac:dyDescent="0.35">
      <c r="A369" s="5" t="s">
        <v>88</v>
      </c>
      <c r="B369" t="s">
        <v>414</v>
      </c>
      <c r="C369">
        <v>9</v>
      </c>
      <c r="D369">
        <f>IFERROR(INDEX(Monthly_analysis!T:T, MATCH(A369, Monthly_analysis!S:S, 0)),0)</f>
        <v>2</v>
      </c>
      <c r="E369">
        <v>0</v>
      </c>
      <c r="F369">
        <f t="shared" si="3"/>
        <v>7</v>
      </c>
    </row>
    <row r="370" spans="1:6" ht="15" thickBot="1" x14ac:dyDescent="0.35">
      <c r="A370" s="5" t="s">
        <v>89</v>
      </c>
      <c r="B370" t="s">
        <v>414</v>
      </c>
      <c r="C370">
        <v>15</v>
      </c>
      <c r="D370">
        <f>IFERROR(INDEX(Monthly_analysis!T:T, MATCH(A370, Monthly_analysis!S:S, 0)),0)</f>
        <v>0</v>
      </c>
      <c r="E370">
        <v>0</v>
      </c>
      <c r="F370">
        <f t="shared" si="3"/>
        <v>15</v>
      </c>
    </row>
    <row r="371" spans="1:6" ht="15" thickBot="1" x14ac:dyDescent="0.35">
      <c r="A371" s="5" t="s">
        <v>90</v>
      </c>
      <c r="B371" t="s">
        <v>414</v>
      </c>
      <c r="C371">
        <v>13</v>
      </c>
      <c r="D371">
        <f>IFERROR(INDEX(Monthly_analysis!T:T, MATCH(A371, Monthly_analysis!S:S, 0)),0)</f>
        <v>2</v>
      </c>
      <c r="E371">
        <v>5</v>
      </c>
      <c r="F371">
        <f t="shared" si="3"/>
        <v>16</v>
      </c>
    </row>
    <row r="372" spans="1:6" ht="15" thickBot="1" x14ac:dyDescent="0.35">
      <c r="A372" s="5" t="s">
        <v>91</v>
      </c>
      <c r="B372" t="s">
        <v>414</v>
      </c>
      <c r="C372">
        <v>5</v>
      </c>
      <c r="D372">
        <f>IFERROR(INDEX(Monthly_analysis!T:T, MATCH(A372, Monthly_analysis!S:S, 0)),0)</f>
        <v>0</v>
      </c>
      <c r="E372">
        <v>0</v>
      </c>
      <c r="F372">
        <f t="shared" si="3"/>
        <v>5</v>
      </c>
    </row>
    <row r="373" spans="1:6" ht="15" thickBot="1" x14ac:dyDescent="0.35">
      <c r="A373" s="5" t="s">
        <v>92</v>
      </c>
      <c r="B373" t="s">
        <v>414</v>
      </c>
      <c r="C373">
        <v>10</v>
      </c>
      <c r="D373">
        <f>IFERROR(INDEX(Monthly_analysis!T:T, MATCH(A373, Monthly_analysis!S:S, 0)),0)</f>
        <v>0</v>
      </c>
      <c r="E373">
        <v>0</v>
      </c>
      <c r="F373">
        <f t="shared" si="3"/>
        <v>10</v>
      </c>
    </row>
    <row r="374" spans="1:6" ht="15" thickBot="1" x14ac:dyDescent="0.35">
      <c r="A374" s="5" t="s">
        <v>93</v>
      </c>
      <c r="B374" t="s">
        <v>414</v>
      </c>
      <c r="C374">
        <v>13</v>
      </c>
      <c r="D374">
        <f>IFERROR(INDEX(Monthly_analysis!T:T, MATCH(A374, Monthly_analysis!S:S, 0)),0)</f>
        <v>0</v>
      </c>
      <c r="E374">
        <v>0</v>
      </c>
      <c r="F374">
        <f t="shared" si="3"/>
        <v>13</v>
      </c>
    </row>
    <row r="375" spans="1:6" ht="15" thickBot="1" x14ac:dyDescent="0.35">
      <c r="A375" s="5" t="s">
        <v>94</v>
      </c>
      <c r="B375" t="s">
        <v>414</v>
      </c>
      <c r="C375">
        <v>14</v>
      </c>
      <c r="D375">
        <f>IFERROR(INDEX(Monthly_analysis!T:T, MATCH(A375, Monthly_analysis!S:S, 0)),0)</f>
        <v>3</v>
      </c>
      <c r="E375">
        <v>0</v>
      </c>
      <c r="F375">
        <f t="shared" si="3"/>
        <v>11</v>
      </c>
    </row>
    <row r="376" spans="1:6" ht="15" thickBot="1" x14ac:dyDescent="0.35">
      <c r="A376" s="5" t="s">
        <v>95</v>
      </c>
      <c r="B376" t="s">
        <v>414</v>
      </c>
      <c r="C376">
        <v>16</v>
      </c>
      <c r="D376">
        <f>IFERROR(INDEX(Monthly_analysis!T:T, MATCH(A376, Monthly_analysis!S:S, 0)),0)</f>
        <v>4</v>
      </c>
      <c r="E376">
        <v>0</v>
      </c>
      <c r="F376">
        <f t="shared" si="3"/>
        <v>12</v>
      </c>
    </row>
    <row r="377" spans="1:6" ht="15" thickBot="1" x14ac:dyDescent="0.35">
      <c r="A377" s="5" t="s">
        <v>96</v>
      </c>
      <c r="B377" t="s">
        <v>414</v>
      </c>
      <c r="C377">
        <v>12</v>
      </c>
      <c r="D377">
        <f>IFERROR(INDEX(Monthly_analysis!T:T, MATCH(A377, Monthly_analysis!S:S, 0)),0)</f>
        <v>6</v>
      </c>
      <c r="E377">
        <v>5</v>
      </c>
      <c r="F377">
        <f t="shared" si="3"/>
        <v>11</v>
      </c>
    </row>
    <row r="378" spans="1:6" ht="15" thickBot="1" x14ac:dyDescent="0.35">
      <c r="A378" s="5" t="s">
        <v>97</v>
      </c>
      <c r="B378" t="s">
        <v>414</v>
      </c>
      <c r="C378">
        <v>11</v>
      </c>
      <c r="D378">
        <f>IFERROR(INDEX(Monthly_analysis!T:T, MATCH(A378, Monthly_analysis!S:S, 0)),0)</f>
        <v>1</v>
      </c>
      <c r="E378">
        <v>0</v>
      </c>
      <c r="F378">
        <f t="shared" si="3"/>
        <v>10</v>
      </c>
    </row>
    <row r="379" spans="1:6" ht="15" thickBot="1" x14ac:dyDescent="0.35">
      <c r="A379" s="5" t="s">
        <v>98</v>
      </c>
      <c r="B379" t="s">
        <v>414</v>
      </c>
      <c r="C379">
        <v>10</v>
      </c>
      <c r="D379">
        <f>IFERROR(INDEX(Monthly_analysis!T:T, MATCH(A379, Monthly_analysis!S:S, 0)),0)</f>
        <v>2</v>
      </c>
      <c r="E379">
        <v>0</v>
      </c>
      <c r="F379">
        <f t="shared" si="3"/>
        <v>8</v>
      </c>
    </row>
    <row r="380" spans="1:6" ht="15" thickBot="1" x14ac:dyDescent="0.35">
      <c r="A380" s="5" t="s">
        <v>99</v>
      </c>
      <c r="B380" t="s">
        <v>414</v>
      </c>
      <c r="C380">
        <v>12</v>
      </c>
      <c r="D380">
        <f>IFERROR(INDEX(Monthly_analysis!T:T, MATCH(A380, Monthly_analysis!S:S, 0)),0)</f>
        <v>0</v>
      </c>
      <c r="E380">
        <v>0</v>
      </c>
      <c r="F380">
        <f t="shared" si="3"/>
        <v>12</v>
      </c>
    </row>
    <row r="381" spans="1:6" ht="15" thickBot="1" x14ac:dyDescent="0.35">
      <c r="A381" s="5" t="s">
        <v>100</v>
      </c>
      <c r="B381" t="s">
        <v>414</v>
      </c>
      <c r="C381">
        <v>10</v>
      </c>
      <c r="D381">
        <f>IFERROR(INDEX(Monthly_analysis!T:T, MATCH(A381, Monthly_analysis!S:S, 0)),0)</f>
        <v>0</v>
      </c>
      <c r="E381">
        <v>0</v>
      </c>
      <c r="F381">
        <f t="shared" si="3"/>
        <v>10</v>
      </c>
    </row>
    <row r="382" spans="1:6" ht="15" thickBot="1" x14ac:dyDescent="0.35">
      <c r="A382" s="5" t="s">
        <v>101</v>
      </c>
      <c r="B382" t="s">
        <v>414</v>
      </c>
      <c r="C382">
        <v>13</v>
      </c>
      <c r="D382">
        <f>IFERROR(INDEX(Monthly_analysis!T:T, MATCH(A382, Monthly_analysis!S:S, 0)),0)</f>
        <v>0</v>
      </c>
      <c r="E382">
        <v>0</v>
      </c>
      <c r="F382">
        <f t="shared" si="3"/>
        <v>13</v>
      </c>
    </row>
    <row r="383" spans="1:6" ht="15" thickBot="1" x14ac:dyDescent="0.35">
      <c r="A383" s="5" t="s">
        <v>102</v>
      </c>
      <c r="B383" t="s">
        <v>414</v>
      </c>
      <c r="C383">
        <v>10</v>
      </c>
      <c r="D383">
        <f>IFERROR(INDEX(Monthly_analysis!T:T, MATCH(A383, Monthly_analysis!S:S, 0)),0)</f>
        <v>0</v>
      </c>
      <c r="E383">
        <v>0</v>
      </c>
      <c r="F383">
        <f t="shared" si="3"/>
        <v>10</v>
      </c>
    </row>
    <row r="384" spans="1:6" ht="15" thickBot="1" x14ac:dyDescent="0.35">
      <c r="A384" s="5" t="s">
        <v>103</v>
      </c>
      <c r="B384" t="s">
        <v>414</v>
      </c>
      <c r="C384">
        <v>8</v>
      </c>
      <c r="D384">
        <f>IFERROR(INDEX(Monthly_analysis!T:T, MATCH(A384, Monthly_analysis!S:S, 0)),0)</f>
        <v>2</v>
      </c>
      <c r="E384">
        <v>0</v>
      </c>
      <c r="F384">
        <f t="shared" si="3"/>
        <v>6</v>
      </c>
    </row>
    <row r="385" spans="1:6" ht="15" thickBot="1" x14ac:dyDescent="0.35">
      <c r="A385" s="5" t="s">
        <v>104</v>
      </c>
      <c r="B385" t="s">
        <v>414</v>
      </c>
      <c r="C385">
        <v>13</v>
      </c>
      <c r="D385">
        <f>IFERROR(INDEX(Monthly_analysis!T:T, MATCH(A385, Monthly_analysis!S:S, 0)),0)</f>
        <v>1</v>
      </c>
      <c r="E385">
        <v>0</v>
      </c>
      <c r="F385">
        <f t="shared" si="3"/>
        <v>12</v>
      </c>
    </row>
    <row r="386" spans="1:6" ht="15" thickBot="1" x14ac:dyDescent="0.35">
      <c r="A386" s="5" t="s">
        <v>105</v>
      </c>
      <c r="B386" t="s">
        <v>414</v>
      </c>
      <c r="C386">
        <v>11</v>
      </c>
      <c r="D386">
        <f>IFERROR(INDEX(Monthly_analysis!T:T, MATCH(A386, Monthly_analysis!S:S, 0)),0)</f>
        <v>1</v>
      </c>
      <c r="E386">
        <v>0</v>
      </c>
      <c r="F386">
        <f t="shared" si="3"/>
        <v>10</v>
      </c>
    </row>
    <row r="387" spans="1:6" ht="15" thickBot="1" x14ac:dyDescent="0.35">
      <c r="A387" s="5" t="s">
        <v>106</v>
      </c>
      <c r="B387" t="s">
        <v>414</v>
      </c>
      <c r="C387">
        <v>10</v>
      </c>
      <c r="D387">
        <f>IFERROR(INDEX(Monthly_analysis!T:T, MATCH(A387, Monthly_analysis!S:S, 0)),0)</f>
        <v>0</v>
      </c>
      <c r="E387">
        <v>0</v>
      </c>
      <c r="F387">
        <f t="shared" si="3"/>
        <v>10</v>
      </c>
    </row>
    <row r="388" spans="1:6" ht="15" thickBot="1" x14ac:dyDescent="0.35">
      <c r="A388" s="5" t="s">
        <v>107</v>
      </c>
      <c r="B388" t="s">
        <v>414</v>
      </c>
      <c r="C388">
        <v>13</v>
      </c>
      <c r="D388">
        <f>IFERROR(INDEX(Monthly_analysis!T:T, MATCH(A388, Monthly_analysis!S:S, 0)),0)</f>
        <v>0</v>
      </c>
      <c r="E388">
        <v>0</v>
      </c>
      <c r="F388">
        <f t="shared" si="3"/>
        <v>13</v>
      </c>
    </row>
    <row r="389" spans="1:6" ht="15" thickBot="1" x14ac:dyDescent="0.35">
      <c r="A389" s="5" t="s">
        <v>108</v>
      </c>
      <c r="B389" t="s">
        <v>414</v>
      </c>
      <c r="C389">
        <v>11</v>
      </c>
      <c r="D389">
        <f>IFERROR(INDEX(Monthly_analysis!T:T, MATCH(A389, Monthly_analysis!S:S, 0)),0)</f>
        <v>0</v>
      </c>
      <c r="E389">
        <v>0</v>
      </c>
      <c r="F389">
        <f t="shared" si="3"/>
        <v>11</v>
      </c>
    </row>
    <row r="390" spans="1:6" ht="15" thickBot="1" x14ac:dyDescent="0.35">
      <c r="A390" s="5" t="s">
        <v>109</v>
      </c>
      <c r="B390" t="s">
        <v>414</v>
      </c>
      <c r="C390">
        <v>11</v>
      </c>
      <c r="D390">
        <f>IFERROR(INDEX(Monthly_analysis!T:T, MATCH(A390, Monthly_analysis!S:S, 0)),0)</f>
        <v>0</v>
      </c>
      <c r="E390">
        <v>0</v>
      </c>
      <c r="F390">
        <f t="shared" si="3"/>
        <v>11</v>
      </c>
    </row>
    <row r="391" spans="1:6" ht="15" thickBot="1" x14ac:dyDescent="0.35">
      <c r="A391" s="5" t="s">
        <v>110</v>
      </c>
      <c r="B391" t="s">
        <v>414</v>
      </c>
      <c r="C391">
        <v>4</v>
      </c>
      <c r="D391">
        <f>IFERROR(INDEX(Monthly_analysis!T:T, MATCH(A391, Monthly_analysis!S:S, 0)),0)</f>
        <v>0</v>
      </c>
      <c r="E391">
        <v>0</v>
      </c>
      <c r="F391">
        <f t="shared" si="3"/>
        <v>4</v>
      </c>
    </row>
    <row r="392" spans="1:6" ht="15" thickBot="1" x14ac:dyDescent="0.35">
      <c r="A392" s="5" t="s">
        <v>111</v>
      </c>
      <c r="B392" t="s">
        <v>414</v>
      </c>
      <c r="C392">
        <v>6</v>
      </c>
      <c r="D392">
        <f>IFERROR(INDEX(Monthly_analysis!T:T, MATCH(A392, Monthly_analysis!S:S, 0)),0)</f>
        <v>0</v>
      </c>
      <c r="E392">
        <v>0</v>
      </c>
      <c r="F392">
        <f t="shared" si="3"/>
        <v>6</v>
      </c>
    </row>
    <row r="393" spans="1:6" ht="15" thickBot="1" x14ac:dyDescent="0.35">
      <c r="A393" s="5" t="s">
        <v>112</v>
      </c>
      <c r="B393" t="s">
        <v>414</v>
      </c>
      <c r="C393">
        <v>8</v>
      </c>
      <c r="D393">
        <f>IFERROR(INDEX(Monthly_analysis!T:T, MATCH(A393, Monthly_analysis!S:S, 0)),0)</f>
        <v>0</v>
      </c>
      <c r="E393">
        <v>0</v>
      </c>
      <c r="F393">
        <f t="shared" si="3"/>
        <v>8</v>
      </c>
    </row>
    <row r="394" spans="1:6" ht="15" thickBot="1" x14ac:dyDescent="0.35">
      <c r="A394" s="5" t="s">
        <v>113</v>
      </c>
      <c r="B394" t="s">
        <v>414</v>
      </c>
      <c r="C394">
        <v>7</v>
      </c>
      <c r="D394">
        <f>IFERROR(INDEX(Monthly_analysis!T:T, MATCH(A394, Monthly_analysis!S:S, 0)),0)</f>
        <v>0</v>
      </c>
      <c r="E394">
        <v>0</v>
      </c>
      <c r="F394">
        <f t="shared" si="3"/>
        <v>7</v>
      </c>
    </row>
    <row r="395" spans="1:6" ht="15" thickBot="1" x14ac:dyDescent="0.35">
      <c r="A395" s="5" t="s">
        <v>114</v>
      </c>
      <c r="B395" t="s">
        <v>414</v>
      </c>
      <c r="C395">
        <v>7</v>
      </c>
      <c r="D395">
        <f>IFERROR(INDEX(Monthly_analysis!T:T, MATCH(A395, Monthly_analysis!S:S, 0)),0)</f>
        <v>0</v>
      </c>
      <c r="E395">
        <v>0</v>
      </c>
      <c r="F395">
        <f t="shared" si="3"/>
        <v>7</v>
      </c>
    </row>
    <row r="396" spans="1:6" ht="15" thickBot="1" x14ac:dyDescent="0.35">
      <c r="A396" s="5" t="s">
        <v>115</v>
      </c>
      <c r="B396" t="s">
        <v>414</v>
      </c>
      <c r="C396">
        <v>5</v>
      </c>
      <c r="D396">
        <f>IFERROR(INDEX(Monthly_analysis!T:T, MATCH(A396, Monthly_analysis!S:S, 0)),0)</f>
        <v>0</v>
      </c>
      <c r="E396">
        <v>0</v>
      </c>
      <c r="F396">
        <f t="shared" si="3"/>
        <v>5</v>
      </c>
    </row>
    <row r="397" spans="1:6" ht="15" thickBot="1" x14ac:dyDescent="0.35">
      <c r="A397" s="5" t="s">
        <v>116</v>
      </c>
      <c r="B397" t="s">
        <v>414</v>
      </c>
      <c r="C397">
        <v>5</v>
      </c>
      <c r="D397">
        <f>IFERROR(INDEX(Monthly_analysis!T:T, MATCH(A397, Monthly_analysis!S:S, 0)),0)</f>
        <v>0</v>
      </c>
      <c r="E397">
        <v>0</v>
      </c>
      <c r="F397">
        <f t="shared" si="3"/>
        <v>5</v>
      </c>
    </row>
    <row r="398" spans="1:6" ht="15" thickBot="1" x14ac:dyDescent="0.35">
      <c r="A398" s="5" t="s">
        <v>117</v>
      </c>
      <c r="B398" t="s">
        <v>414</v>
      </c>
      <c r="C398">
        <v>8</v>
      </c>
      <c r="D398">
        <f>IFERROR(INDEX(Monthly_analysis!T:T, MATCH(A398, Monthly_analysis!S:S, 0)),0)</f>
        <v>0</v>
      </c>
      <c r="E398">
        <v>0</v>
      </c>
      <c r="F398">
        <f t="shared" si="3"/>
        <v>8</v>
      </c>
    </row>
    <row r="399" spans="1:6" ht="15" thickBot="1" x14ac:dyDescent="0.35">
      <c r="A399" s="5" t="s">
        <v>118</v>
      </c>
      <c r="B399" t="s">
        <v>414</v>
      </c>
      <c r="C399">
        <v>7</v>
      </c>
      <c r="D399">
        <f>IFERROR(INDEX(Monthly_analysis!T:T, MATCH(A399, Monthly_analysis!S:S, 0)),0)</f>
        <v>0</v>
      </c>
      <c r="E399">
        <v>0</v>
      </c>
      <c r="F399">
        <f t="shared" si="3"/>
        <v>7</v>
      </c>
    </row>
    <row r="400" spans="1:6" ht="15" thickBot="1" x14ac:dyDescent="0.35">
      <c r="A400" s="5" t="s">
        <v>119</v>
      </c>
      <c r="B400" t="s">
        <v>414</v>
      </c>
      <c r="C400">
        <v>7</v>
      </c>
      <c r="D400">
        <f>IFERROR(INDEX(Monthly_analysis!T:T, MATCH(A400, Monthly_analysis!S:S, 0)),0)</f>
        <v>0</v>
      </c>
      <c r="E400">
        <v>0</v>
      </c>
      <c r="F400">
        <f t="shared" si="3"/>
        <v>7</v>
      </c>
    </row>
    <row r="401" spans="1:6" ht="15" thickBot="1" x14ac:dyDescent="0.35">
      <c r="A401" s="5" t="s">
        <v>120</v>
      </c>
      <c r="B401" t="s">
        <v>414</v>
      </c>
      <c r="C401">
        <v>12</v>
      </c>
      <c r="D401">
        <f>IFERROR(INDEX(Monthly_analysis!T:T, MATCH(A401, Monthly_analysis!S:S, 0)),0)</f>
        <v>0</v>
      </c>
      <c r="E401">
        <v>0</v>
      </c>
      <c r="F401">
        <f t="shared" si="3"/>
        <v>12</v>
      </c>
    </row>
    <row r="402" spans="1:6" ht="15" thickBot="1" x14ac:dyDescent="0.35">
      <c r="A402" s="5" t="s">
        <v>121</v>
      </c>
      <c r="B402" t="s">
        <v>414</v>
      </c>
      <c r="C402">
        <v>7</v>
      </c>
      <c r="D402">
        <f>IFERROR(INDEX(Monthly_analysis!T:T, MATCH(A402, Monthly_analysis!S:S, 0)),0)</f>
        <v>0</v>
      </c>
      <c r="E402">
        <v>0</v>
      </c>
      <c r="F402">
        <f t="shared" si="3"/>
        <v>7</v>
      </c>
    </row>
    <row r="403" spans="1:6" ht="15" thickBot="1" x14ac:dyDescent="0.35">
      <c r="A403" s="5" t="s">
        <v>122</v>
      </c>
      <c r="B403" t="s">
        <v>414</v>
      </c>
      <c r="C403">
        <v>8</v>
      </c>
      <c r="D403">
        <f>IFERROR(INDEX(Monthly_analysis!T:T, MATCH(A403, Monthly_analysis!S:S, 0)),0)</f>
        <v>0</v>
      </c>
      <c r="E403">
        <v>0</v>
      </c>
      <c r="F403">
        <f t="shared" si="3"/>
        <v>8</v>
      </c>
    </row>
    <row r="404" spans="1:6" ht="15" thickBot="1" x14ac:dyDescent="0.35">
      <c r="A404" s="5" t="s">
        <v>123</v>
      </c>
      <c r="B404" t="s">
        <v>414</v>
      </c>
      <c r="C404">
        <v>8</v>
      </c>
      <c r="D404">
        <f>IFERROR(INDEX(Monthly_analysis!T:T, MATCH(A404, Monthly_analysis!S:S, 0)),0)</f>
        <v>1</v>
      </c>
      <c r="E404">
        <v>0</v>
      </c>
      <c r="F404">
        <f t="shared" si="3"/>
        <v>7</v>
      </c>
    </row>
    <row r="405" spans="1:6" ht="15" thickBot="1" x14ac:dyDescent="0.35">
      <c r="A405" s="5" t="s">
        <v>124</v>
      </c>
      <c r="B405" t="s">
        <v>414</v>
      </c>
      <c r="C405">
        <v>12</v>
      </c>
      <c r="D405">
        <f>IFERROR(INDEX(Monthly_analysis!T:T, MATCH(A405, Monthly_analysis!S:S, 0)),0)</f>
        <v>0</v>
      </c>
      <c r="E405">
        <v>0</v>
      </c>
      <c r="F405">
        <f t="shared" si="3"/>
        <v>12</v>
      </c>
    </row>
    <row r="406" spans="1:6" ht="15" thickBot="1" x14ac:dyDescent="0.35">
      <c r="A406" s="5" t="s">
        <v>125</v>
      </c>
      <c r="B406" t="s">
        <v>414</v>
      </c>
      <c r="C406">
        <v>9</v>
      </c>
      <c r="D406">
        <f>IFERROR(INDEX(Monthly_analysis!T:T, MATCH(A406, Monthly_analysis!S:S, 0)),0)</f>
        <v>0</v>
      </c>
      <c r="E406">
        <v>0</v>
      </c>
      <c r="F406">
        <f t="shared" si="3"/>
        <v>9</v>
      </c>
    </row>
    <row r="407" spans="1:6" ht="15" thickBot="1" x14ac:dyDescent="0.35">
      <c r="A407" s="5" t="s">
        <v>126</v>
      </c>
      <c r="B407" t="s">
        <v>414</v>
      </c>
      <c r="C407">
        <v>11</v>
      </c>
      <c r="D407">
        <f>IFERROR(INDEX(Monthly_analysis!T:T, MATCH(A407, Monthly_analysis!S:S, 0)),0)</f>
        <v>0</v>
      </c>
      <c r="E407">
        <v>0</v>
      </c>
      <c r="F407">
        <f t="shared" si="3"/>
        <v>11</v>
      </c>
    </row>
    <row r="408" spans="1:6" ht="15" thickBot="1" x14ac:dyDescent="0.35">
      <c r="A408" s="5" t="s">
        <v>127</v>
      </c>
      <c r="B408" t="s">
        <v>414</v>
      </c>
      <c r="C408">
        <v>15</v>
      </c>
      <c r="D408">
        <f>IFERROR(INDEX(Monthly_analysis!T:T, MATCH(A408, Monthly_analysis!S:S, 0)),0)</f>
        <v>1</v>
      </c>
      <c r="E408">
        <v>0</v>
      </c>
      <c r="F408">
        <f t="shared" si="3"/>
        <v>14</v>
      </c>
    </row>
    <row r="409" spans="1:6" ht="15" thickBot="1" x14ac:dyDescent="0.35">
      <c r="A409" s="5" t="s">
        <v>128</v>
      </c>
      <c r="B409" t="s">
        <v>414</v>
      </c>
      <c r="C409">
        <v>13</v>
      </c>
      <c r="D409">
        <f>IFERROR(INDEX(Monthly_analysis!T:T, MATCH(A409, Monthly_analysis!S:S, 0)),0)</f>
        <v>0</v>
      </c>
      <c r="E409">
        <v>0</v>
      </c>
      <c r="F409">
        <f t="shared" si="3"/>
        <v>13</v>
      </c>
    </row>
    <row r="410" spans="1:6" ht="15" thickBot="1" x14ac:dyDescent="0.35">
      <c r="A410" s="5" t="s">
        <v>129</v>
      </c>
      <c r="B410" t="s">
        <v>414</v>
      </c>
      <c r="C410">
        <v>23</v>
      </c>
      <c r="D410">
        <f>IFERROR(INDEX(Monthly_analysis!T:T, MATCH(A410, Monthly_analysis!S:S, 0)),0)</f>
        <v>0</v>
      </c>
      <c r="E410">
        <v>0</v>
      </c>
      <c r="F410">
        <f t="shared" si="3"/>
        <v>23</v>
      </c>
    </row>
    <row r="411" spans="1:6" ht="15" thickBot="1" x14ac:dyDescent="0.35">
      <c r="A411" s="5" t="s">
        <v>130</v>
      </c>
      <c r="B411" t="s">
        <v>414</v>
      </c>
      <c r="C411">
        <v>5</v>
      </c>
      <c r="D411">
        <f>IFERROR(INDEX(Monthly_analysis!T:T, MATCH(A411, Monthly_analysis!S:S, 0)),0)</f>
        <v>0</v>
      </c>
      <c r="E411">
        <v>0</v>
      </c>
      <c r="F411">
        <f t="shared" si="3"/>
        <v>5</v>
      </c>
    </row>
    <row r="412" spans="1:6" ht="15" thickBot="1" x14ac:dyDescent="0.35">
      <c r="A412" s="5" t="s">
        <v>131</v>
      </c>
      <c r="B412" t="s">
        <v>414</v>
      </c>
      <c r="C412">
        <v>5</v>
      </c>
      <c r="D412">
        <f>IFERROR(INDEX(Monthly_analysis!T:T, MATCH(A412, Monthly_analysis!S:S, 0)),0)</f>
        <v>0</v>
      </c>
      <c r="E412">
        <v>0</v>
      </c>
      <c r="F412">
        <f t="shared" si="3"/>
        <v>5</v>
      </c>
    </row>
    <row r="413" spans="1:6" ht="15" thickBot="1" x14ac:dyDescent="0.35">
      <c r="A413" s="5" t="s">
        <v>132</v>
      </c>
      <c r="B413" t="s">
        <v>414</v>
      </c>
      <c r="C413">
        <v>3</v>
      </c>
      <c r="D413">
        <f>IFERROR(INDEX(Monthly_analysis!T:T, MATCH(A413, Monthly_analysis!S:S, 0)),0)</f>
        <v>0</v>
      </c>
      <c r="E413">
        <v>0</v>
      </c>
      <c r="F413">
        <f t="shared" si="3"/>
        <v>3</v>
      </c>
    </row>
    <row r="414" spans="1:6" ht="15" thickBot="1" x14ac:dyDescent="0.35">
      <c r="A414" s="5" t="s">
        <v>133</v>
      </c>
      <c r="B414" t="s">
        <v>414</v>
      </c>
      <c r="C414">
        <v>4</v>
      </c>
      <c r="D414">
        <f>IFERROR(INDEX(Monthly_analysis!T:T, MATCH(A414, Monthly_analysis!S:S, 0)),0)</f>
        <v>0</v>
      </c>
      <c r="E414">
        <v>0</v>
      </c>
      <c r="F414">
        <f t="shared" si="3"/>
        <v>4</v>
      </c>
    </row>
    <row r="415" spans="1:6" ht="15" thickBot="1" x14ac:dyDescent="0.35">
      <c r="A415" s="5" t="s">
        <v>134</v>
      </c>
      <c r="B415" t="s">
        <v>414</v>
      </c>
      <c r="C415">
        <v>10</v>
      </c>
      <c r="D415">
        <f>IFERROR(INDEX(Monthly_analysis!T:T, MATCH(A415, Monthly_analysis!S:S, 0)),0)</f>
        <v>0</v>
      </c>
      <c r="E415">
        <v>0</v>
      </c>
      <c r="F415">
        <f t="shared" si="3"/>
        <v>10</v>
      </c>
    </row>
    <row r="416" spans="1:6" ht="15" thickBot="1" x14ac:dyDescent="0.35">
      <c r="A416" s="5" t="s">
        <v>135</v>
      </c>
      <c r="B416" t="s">
        <v>414</v>
      </c>
      <c r="C416">
        <v>9</v>
      </c>
      <c r="D416">
        <f>IFERROR(INDEX(Monthly_analysis!T:T, MATCH(A416, Monthly_analysis!S:S, 0)),0)</f>
        <v>0</v>
      </c>
      <c r="E416">
        <v>0</v>
      </c>
      <c r="F416">
        <f t="shared" si="3"/>
        <v>9</v>
      </c>
    </row>
    <row r="417" spans="1:6" ht="15" thickBot="1" x14ac:dyDescent="0.35">
      <c r="A417" s="5" t="s">
        <v>136</v>
      </c>
      <c r="B417" t="s">
        <v>414</v>
      </c>
      <c r="C417">
        <v>8</v>
      </c>
      <c r="D417">
        <f>IFERROR(INDEX(Monthly_analysis!T:T, MATCH(A417, Monthly_analysis!S:S, 0)),0)</f>
        <v>0</v>
      </c>
      <c r="E417">
        <v>0</v>
      </c>
      <c r="F417">
        <f t="shared" si="3"/>
        <v>8</v>
      </c>
    </row>
    <row r="418" spans="1:6" ht="15" thickBot="1" x14ac:dyDescent="0.35">
      <c r="A418" s="5" t="s">
        <v>137</v>
      </c>
      <c r="B418" t="s">
        <v>414</v>
      </c>
      <c r="C418">
        <v>9</v>
      </c>
      <c r="D418">
        <f>IFERROR(INDEX(Monthly_analysis!T:T, MATCH(A418, Monthly_analysis!S:S, 0)),0)</f>
        <v>0</v>
      </c>
      <c r="E418">
        <v>0</v>
      </c>
      <c r="F418">
        <f t="shared" ref="F418:F420" si="4">C418+E418-D418</f>
        <v>9</v>
      </c>
    </row>
    <row r="419" spans="1:6" ht="15" thickBot="1" x14ac:dyDescent="0.35">
      <c r="A419" s="5" t="s">
        <v>138</v>
      </c>
      <c r="B419" t="s">
        <v>414</v>
      </c>
      <c r="C419">
        <v>9</v>
      </c>
      <c r="D419">
        <f>IFERROR(INDEX(Monthly_analysis!T:T, MATCH(A419, Monthly_analysis!S:S, 0)),0)</f>
        <v>0</v>
      </c>
      <c r="E419">
        <v>0</v>
      </c>
      <c r="F419">
        <f t="shared" si="4"/>
        <v>9</v>
      </c>
    </row>
    <row r="420" spans="1:6" ht="15" thickBot="1" x14ac:dyDescent="0.35">
      <c r="A420" s="5" t="s">
        <v>139</v>
      </c>
      <c r="B420" t="s">
        <v>414</v>
      </c>
      <c r="C420">
        <v>7</v>
      </c>
      <c r="D420">
        <f>IFERROR(INDEX(Monthly_analysis!T:T, MATCH(A420, Monthly_analysis!S:S, 0)),0)</f>
        <v>0</v>
      </c>
      <c r="E420">
        <v>0</v>
      </c>
      <c r="F420">
        <f t="shared" si="4"/>
        <v>7</v>
      </c>
    </row>
    <row r="421" spans="1:6" ht="15" thickBot="1" x14ac:dyDescent="0.35">
      <c r="A421" s="5" t="s">
        <v>140</v>
      </c>
      <c r="B421" t="s">
        <v>414</v>
      </c>
      <c r="C421">
        <v>5</v>
      </c>
      <c r="D421">
        <f>IFERROR(INDEX(Monthly_analysis!T:T, MATCH(A421, Monthly_analysis!S:S, 0)),0)</f>
        <v>0</v>
      </c>
      <c r="E421">
        <v>0</v>
      </c>
      <c r="F421">
        <f t="shared" ref="F421:F484" si="5">C421+E421-D421</f>
        <v>5</v>
      </c>
    </row>
    <row r="422" spans="1:6" ht="15" thickBot="1" x14ac:dyDescent="0.35">
      <c r="A422" s="5" t="s">
        <v>71</v>
      </c>
      <c r="B422" t="s">
        <v>415</v>
      </c>
      <c r="C422">
        <v>8</v>
      </c>
      <c r="D422">
        <f>IFERROR(INDEX(Monthly_analysis!W:W, MATCH(A422, Monthly_analysis!V:V, 0)),0)</f>
        <v>0</v>
      </c>
      <c r="E422">
        <v>0</v>
      </c>
      <c r="F422">
        <f t="shared" si="5"/>
        <v>8</v>
      </c>
    </row>
    <row r="423" spans="1:6" ht="15" thickBot="1" x14ac:dyDescent="0.35">
      <c r="A423" s="5" t="s">
        <v>72</v>
      </c>
      <c r="B423" t="s">
        <v>415</v>
      </c>
      <c r="C423">
        <v>12</v>
      </c>
      <c r="D423">
        <f>IFERROR(INDEX(Monthly_analysis!W:W, MATCH(A423, Monthly_analysis!V:V, 0)),0)</f>
        <v>7</v>
      </c>
      <c r="E423">
        <v>0</v>
      </c>
      <c r="F423">
        <f t="shared" si="5"/>
        <v>5</v>
      </c>
    </row>
    <row r="424" spans="1:6" ht="15" thickBot="1" x14ac:dyDescent="0.35">
      <c r="A424" s="5" t="s">
        <v>73</v>
      </c>
      <c r="B424" t="s">
        <v>415</v>
      </c>
      <c r="C424">
        <v>10</v>
      </c>
      <c r="D424">
        <f>IFERROR(INDEX(Monthly_analysis!W:W, MATCH(A424, Monthly_analysis!V:V, 0)),0)</f>
        <v>0</v>
      </c>
      <c r="E424">
        <v>0</v>
      </c>
      <c r="F424">
        <f t="shared" si="5"/>
        <v>10</v>
      </c>
    </row>
    <row r="425" spans="1:6" ht="15" thickBot="1" x14ac:dyDescent="0.35">
      <c r="A425" s="5" t="s">
        <v>74</v>
      </c>
      <c r="B425" t="s">
        <v>415</v>
      </c>
      <c r="C425">
        <v>8</v>
      </c>
      <c r="D425">
        <f>IFERROR(INDEX(Monthly_analysis!W:W, MATCH(A425, Monthly_analysis!V:V, 0)),0)</f>
        <v>0</v>
      </c>
      <c r="E425">
        <v>0</v>
      </c>
      <c r="F425">
        <f t="shared" si="5"/>
        <v>8</v>
      </c>
    </row>
    <row r="426" spans="1:6" ht="15" thickBot="1" x14ac:dyDescent="0.35">
      <c r="A426" s="5" t="s">
        <v>75</v>
      </c>
      <c r="B426" t="s">
        <v>415</v>
      </c>
      <c r="C426">
        <v>13</v>
      </c>
      <c r="D426">
        <f>IFERROR(INDEX(Monthly_analysis!W:W, MATCH(A426, Monthly_analysis!V:V, 0)),0)</f>
        <v>5</v>
      </c>
      <c r="E426">
        <v>5</v>
      </c>
      <c r="F426">
        <f t="shared" si="5"/>
        <v>13</v>
      </c>
    </row>
    <row r="427" spans="1:6" ht="15" thickBot="1" x14ac:dyDescent="0.35">
      <c r="A427" s="5" t="s">
        <v>76</v>
      </c>
      <c r="B427" t="s">
        <v>415</v>
      </c>
      <c r="C427">
        <v>9</v>
      </c>
      <c r="D427">
        <f>IFERROR(INDEX(Monthly_analysis!W:W, MATCH(A427, Monthly_analysis!V:V, 0)),0)</f>
        <v>7</v>
      </c>
      <c r="E427">
        <v>5</v>
      </c>
      <c r="F427">
        <f t="shared" si="5"/>
        <v>7</v>
      </c>
    </row>
    <row r="428" spans="1:6" ht="15" thickBot="1" x14ac:dyDescent="0.35">
      <c r="A428" s="5" t="s">
        <v>77</v>
      </c>
      <c r="B428" t="s">
        <v>415</v>
      </c>
      <c r="C428">
        <v>9</v>
      </c>
      <c r="D428">
        <f>IFERROR(INDEX(Monthly_analysis!W:W, MATCH(A428, Monthly_analysis!V:V, 0)),0)</f>
        <v>1</v>
      </c>
      <c r="E428">
        <v>0</v>
      </c>
      <c r="F428">
        <f t="shared" si="5"/>
        <v>8</v>
      </c>
    </row>
    <row r="429" spans="1:6" ht="15" thickBot="1" x14ac:dyDescent="0.35">
      <c r="A429" s="5" t="s">
        <v>78</v>
      </c>
      <c r="B429" t="s">
        <v>415</v>
      </c>
      <c r="C429">
        <v>8</v>
      </c>
      <c r="D429">
        <f>IFERROR(INDEX(Monthly_analysis!W:W, MATCH(A429, Monthly_analysis!V:V, 0)),0)</f>
        <v>5</v>
      </c>
      <c r="E429">
        <v>10</v>
      </c>
      <c r="F429">
        <f t="shared" si="5"/>
        <v>13</v>
      </c>
    </row>
    <row r="430" spans="1:6" ht="15" thickBot="1" x14ac:dyDescent="0.35">
      <c r="A430" s="5" t="s">
        <v>79</v>
      </c>
      <c r="B430" t="s">
        <v>415</v>
      </c>
      <c r="C430">
        <v>9</v>
      </c>
      <c r="D430">
        <f>IFERROR(INDEX(Monthly_analysis!W:W, MATCH(A430, Monthly_analysis!V:V, 0)),0)</f>
        <v>3</v>
      </c>
      <c r="E430">
        <v>5</v>
      </c>
      <c r="F430">
        <f t="shared" si="5"/>
        <v>11</v>
      </c>
    </row>
    <row r="431" spans="1:6" ht="15" thickBot="1" x14ac:dyDescent="0.35">
      <c r="A431" s="5" t="s">
        <v>80</v>
      </c>
      <c r="B431" t="s">
        <v>415</v>
      </c>
      <c r="C431">
        <v>9</v>
      </c>
      <c r="D431">
        <f>IFERROR(INDEX(Monthly_analysis!W:W, MATCH(A431, Monthly_analysis!V:V, 0)),0)</f>
        <v>0</v>
      </c>
      <c r="E431">
        <v>0</v>
      </c>
      <c r="F431">
        <f t="shared" si="5"/>
        <v>9</v>
      </c>
    </row>
    <row r="432" spans="1:6" ht="15" thickBot="1" x14ac:dyDescent="0.35">
      <c r="A432" s="5" t="s">
        <v>81</v>
      </c>
      <c r="B432" t="s">
        <v>415</v>
      </c>
      <c r="C432">
        <v>14</v>
      </c>
      <c r="D432">
        <f>IFERROR(INDEX(Monthly_analysis!W:W, MATCH(A432, Monthly_analysis!V:V, 0)),0)</f>
        <v>0</v>
      </c>
      <c r="E432">
        <v>0</v>
      </c>
      <c r="F432">
        <f t="shared" si="5"/>
        <v>14</v>
      </c>
    </row>
    <row r="433" spans="1:6" ht="15" thickBot="1" x14ac:dyDescent="0.35">
      <c r="A433" s="5" t="s">
        <v>82</v>
      </c>
      <c r="B433" t="s">
        <v>415</v>
      </c>
      <c r="C433">
        <v>6</v>
      </c>
      <c r="D433">
        <f>IFERROR(INDEX(Monthly_analysis!W:W, MATCH(A433, Monthly_analysis!V:V, 0)),0)</f>
        <v>2</v>
      </c>
      <c r="E433">
        <v>5</v>
      </c>
      <c r="F433">
        <f t="shared" si="5"/>
        <v>9</v>
      </c>
    </row>
    <row r="434" spans="1:6" ht="15" thickBot="1" x14ac:dyDescent="0.35">
      <c r="A434" s="5" t="s">
        <v>83</v>
      </c>
      <c r="B434" t="s">
        <v>415</v>
      </c>
      <c r="C434">
        <v>13</v>
      </c>
      <c r="D434">
        <f>IFERROR(INDEX(Monthly_analysis!W:W, MATCH(A434, Monthly_analysis!V:V, 0)),0)</f>
        <v>2</v>
      </c>
      <c r="E434">
        <v>0</v>
      </c>
      <c r="F434">
        <f t="shared" si="5"/>
        <v>11</v>
      </c>
    </row>
    <row r="435" spans="1:6" ht="15" thickBot="1" x14ac:dyDescent="0.35">
      <c r="A435" s="5" t="s">
        <v>84</v>
      </c>
      <c r="B435" t="s">
        <v>415</v>
      </c>
      <c r="C435">
        <v>11</v>
      </c>
      <c r="D435">
        <f>IFERROR(INDEX(Monthly_analysis!W:W, MATCH(A435, Monthly_analysis!V:V, 0)),0)</f>
        <v>0</v>
      </c>
      <c r="E435">
        <v>0</v>
      </c>
      <c r="F435">
        <f t="shared" si="5"/>
        <v>11</v>
      </c>
    </row>
    <row r="436" spans="1:6" ht="15" thickBot="1" x14ac:dyDescent="0.35">
      <c r="A436" s="5" t="s">
        <v>85</v>
      </c>
      <c r="B436" t="s">
        <v>415</v>
      </c>
      <c r="C436">
        <v>4</v>
      </c>
      <c r="D436">
        <f>IFERROR(INDEX(Monthly_analysis!W:W, MATCH(A436, Monthly_analysis!V:V, 0)),0)</f>
        <v>8</v>
      </c>
      <c r="E436">
        <v>10</v>
      </c>
      <c r="F436">
        <f t="shared" si="5"/>
        <v>6</v>
      </c>
    </row>
    <row r="437" spans="1:6" ht="15" thickBot="1" x14ac:dyDescent="0.35">
      <c r="A437" s="5" t="s">
        <v>86</v>
      </c>
      <c r="B437" t="s">
        <v>415</v>
      </c>
      <c r="C437">
        <v>17</v>
      </c>
      <c r="D437">
        <f>IFERROR(INDEX(Monthly_analysis!W:W, MATCH(A437, Monthly_analysis!V:V, 0)),0)</f>
        <v>0</v>
      </c>
      <c r="E437">
        <v>0</v>
      </c>
      <c r="F437">
        <f t="shared" si="5"/>
        <v>17</v>
      </c>
    </row>
    <row r="438" spans="1:6" ht="15" thickBot="1" x14ac:dyDescent="0.35">
      <c r="A438" s="5" t="s">
        <v>87</v>
      </c>
      <c r="B438" t="s">
        <v>415</v>
      </c>
      <c r="C438">
        <v>11</v>
      </c>
      <c r="D438">
        <f>IFERROR(INDEX(Monthly_analysis!W:W, MATCH(A438, Monthly_analysis!V:V, 0)),0)</f>
        <v>1</v>
      </c>
      <c r="E438">
        <v>0</v>
      </c>
      <c r="F438">
        <f t="shared" si="5"/>
        <v>10</v>
      </c>
    </row>
    <row r="439" spans="1:6" ht="15" thickBot="1" x14ac:dyDescent="0.35">
      <c r="A439" s="5" t="s">
        <v>88</v>
      </c>
      <c r="B439" t="s">
        <v>415</v>
      </c>
      <c r="C439">
        <v>7</v>
      </c>
      <c r="D439">
        <f>IFERROR(INDEX(Monthly_analysis!W:W, MATCH(A439, Monthly_analysis!V:V, 0)),0)</f>
        <v>2</v>
      </c>
      <c r="E439">
        <v>0</v>
      </c>
      <c r="F439">
        <f t="shared" si="5"/>
        <v>5</v>
      </c>
    </row>
    <row r="440" spans="1:6" ht="15" thickBot="1" x14ac:dyDescent="0.35">
      <c r="A440" s="5" t="s">
        <v>89</v>
      </c>
      <c r="B440" t="s">
        <v>415</v>
      </c>
      <c r="C440">
        <v>15</v>
      </c>
      <c r="D440">
        <f>IFERROR(INDEX(Monthly_analysis!W:W, MATCH(A440, Monthly_analysis!V:V, 0)),0)</f>
        <v>0</v>
      </c>
      <c r="E440">
        <v>0</v>
      </c>
      <c r="F440">
        <f t="shared" si="5"/>
        <v>15</v>
      </c>
    </row>
    <row r="441" spans="1:6" ht="15" thickBot="1" x14ac:dyDescent="0.35">
      <c r="A441" s="5" t="s">
        <v>90</v>
      </c>
      <c r="B441" t="s">
        <v>415</v>
      </c>
      <c r="C441">
        <v>16</v>
      </c>
      <c r="D441">
        <f>IFERROR(INDEX(Monthly_analysis!W:W, MATCH(A441, Monthly_analysis!V:V, 0)),0)</f>
        <v>4</v>
      </c>
      <c r="E441">
        <v>0</v>
      </c>
      <c r="F441">
        <f t="shared" si="5"/>
        <v>12</v>
      </c>
    </row>
    <row r="442" spans="1:6" ht="15" thickBot="1" x14ac:dyDescent="0.35">
      <c r="A442" s="5" t="s">
        <v>91</v>
      </c>
      <c r="B442" t="s">
        <v>415</v>
      </c>
      <c r="C442">
        <v>5</v>
      </c>
      <c r="D442">
        <f>IFERROR(INDEX(Monthly_analysis!W:W, MATCH(A442, Monthly_analysis!V:V, 0)),0)</f>
        <v>6</v>
      </c>
      <c r="E442">
        <v>10</v>
      </c>
      <c r="F442">
        <f t="shared" si="5"/>
        <v>9</v>
      </c>
    </row>
    <row r="443" spans="1:6" ht="15" thickBot="1" x14ac:dyDescent="0.35">
      <c r="A443" s="5" t="s">
        <v>92</v>
      </c>
      <c r="B443" t="s">
        <v>415</v>
      </c>
      <c r="C443">
        <v>10</v>
      </c>
      <c r="D443">
        <f>IFERROR(INDEX(Monthly_analysis!W:W, MATCH(A443, Monthly_analysis!V:V, 0)),0)</f>
        <v>0</v>
      </c>
      <c r="E443">
        <v>0</v>
      </c>
      <c r="F443">
        <f t="shared" si="5"/>
        <v>10</v>
      </c>
    </row>
    <row r="444" spans="1:6" ht="15" thickBot="1" x14ac:dyDescent="0.35">
      <c r="A444" s="5" t="s">
        <v>93</v>
      </c>
      <c r="B444" t="s">
        <v>415</v>
      </c>
      <c r="C444">
        <v>13</v>
      </c>
      <c r="D444">
        <f>IFERROR(INDEX(Monthly_analysis!W:W, MATCH(A444, Monthly_analysis!V:V, 0)),0)</f>
        <v>0</v>
      </c>
      <c r="E444">
        <v>0</v>
      </c>
      <c r="F444">
        <f t="shared" si="5"/>
        <v>13</v>
      </c>
    </row>
    <row r="445" spans="1:6" ht="15" thickBot="1" x14ac:dyDescent="0.35">
      <c r="A445" s="5" t="s">
        <v>94</v>
      </c>
      <c r="B445" t="s">
        <v>415</v>
      </c>
      <c r="C445">
        <v>11</v>
      </c>
      <c r="D445">
        <f>IFERROR(INDEX(Monthly_analysis!W:W, MATCH(A445, Monthly_analysis!V:V, 0)),0)</f>
        <v>0</v>
      </c>
      <c r="E445">
        <v>0</v>
      </c>
      <c r="F445">
        <f t="shared" si="5"/>
        <v>11</v>
      </c>
    </row>
    <row r="446" spans="1:6" ht="15" thickBot="1" x14ac:dyDescent="0.35">
      <c r="A446" s="5" t="s">
        <v>95</v>
      </c>
      <c r="B446" t="s">
        <v>415</v>
      </c>
      <c r="C446">
        <v>12</v>
      </c>
      <c r="D446">
        <f>IFERROR(INDEX(Monthly_analysis!W:W, MATCH(A446, Monthly_analysis!V:V, 0)),0)</f>
        <v>2</v>
      </c>
      <c r="E446">
        <v>0</v>
      </c>
      <c r="F446">
        <f t="shared" si="5"/>
        <v>10</v>
      </c>
    </row>
    <row r="447" spans="1:6" ht="15" thickBot="1" x14ac:dyDescent="0.35">
      <c r="A447" s="5" t="s">
        <v>96</v>
      </c>
      <c r="B447" t="s">
        <v>415</v>
      </c>
      <c r="C447">
        <v>11</v>
      </c>
      <c r="D447">
        <f>IFERROR(INDEX(Monthly_analysis!W:W, MATCH(A447, Monthly_analysis!V:V, 0)),0)</f>
        <v>1</v>
      </c>
      <c r="E447">
        <v>0</v>
      </c>
      <c r="F447">
        <f t="shared" si="5"/>
        <v>10</v>
      </c>
    </row>
    <row r="448" spans="1:6" ht="15" thickBot="1" x14ac:dyDescent="0.35">
      <c r="A448" s="5" t="s">
        <v>97</v>
      </c>
      <c r="B448" t="s">
        <v>415</v>
      </c>
      <c r="C448">
        <v>10</v>
      </c>
      <c r="D448">
        <f>IFERROR(INDEX(Monthly_analysis!W:W, MATCH(A448, Monthly_analysis!V:V, 0)),0)</f>
        <v>0</v>
      </c>
      <c r="E448">
        <v>0</v>
      </c>
      <c r="F448">
        <f t="shared" si="5"/>
        <v>10</v>
      </c>
    </row>
    <row r="449" spans="1:6" ht="15" thickBot="1" x14ac:dyDescent="0.35">
      <c r="A449" s="5" t="s">
        <v>98</v>
      </c>
      <c r="B449" t="s">
        <v>415</v>
      </c>
      <c r="C449">
        <v>8</v>
      </c>
      <c r="D449">
        <f>IFERROR(INDEX(Monthly_analysis!W:W, MATCH(A449, Monthly_analysis!V:V, 0)),0)</f>
        <v>0</v>
      </c>
      <c r="E449">
        <v>0</v>
      </c>
      <c r="F449">
        <f t="shared" si="5"/>
        <v>8</v>
      </c>
    </row>
    <row r="450" spans="1:6" ht="15" thickBot="1" x14ac:dyDescent="0.35">
      <c r="A450" s="5" t="s">
        <v>99</v>
      </c>
      <c r="B450" t="s">
        <v>415</v>
      </c>
      <c r="C450">
        <v>12</v>
      </c>
      <c r="D450">
        <f>IFERROR(INDEX(Monthly_analysis!W:W, MATCH(A450, Monthly_analysis!V:V, 0)),0)</f>
        <v>3</v>
      </c>
      <c r="E450">
        <v>0</v>
      </c>
      <c r="F450">
        <f t="shared" si="5"/>
        <v>9</v>
      </c>
    </row>
    <row r="451" spans="1:6" ht="15" thickBot="1" x14ac:dyDescent="0.35">
      <c r="A451" s="5" t="s">
        <v>100</v>
      </c>
      <c r="B451" t="s">
        <v>415</v>
      </c>
      <c r="C451">
        <v>10</v>
      </c>
      <c r="D451">
        <f>IFERROR(INDEX(Monthly_analysis!W:W, MATCH(A451, Monthly_analysis!V:V, 0)),0)</f>
        <v>2</v>
      </c>
      <c r="E451">
        <v>0</v>
      </c>
      <c r="F451">
        <f t="shared" si="5"/>
        <v>8</v>
      </c>
    </row>
    <row r="452" spans="1:6" ht="15" thickBot="1" x14ac:dyDescent="0.35">
      <c r="A452" s="5" t="s">
        <v>101</v>
      </c>
      <c r="B452" t="s">
        <v>415</v>
      </c>
      <c r="C452">
        <v>13</v>
      </c>
      <c r="D452">
        <f>IFERROR(INDEX(Monthly_analysis!W:W, MATCH(A452, Monthly_analysis!V:V, 0)),0)</f>
        <v>0</v>
      </c>
      <c r="E452">
        <v>0</v>
      </c>
      <c r="F452">
        <f t="shared" si="5"/>
        <v>13</v>
      </c>
    </row>
    <row r="453" spans="1:6" ht="15" thickBot="1" x14ac:dyDescent="0.35">
      <c r="A453" s="5" t="s">
        <v>102</v>
      </c>
      <c r="B453" t="s">
        <v>415</v>
      </c>
      <c r="C453">
        <v>10</v>
      </c>
      <c r="D453">
        <f>IFERROR(INDEX(Monthly_analysis!W:W, MATCH(A453, Monthly_analysis!V:V, 0)),0)</f>
        <v>0</v>
      </c>
      <c r="E453">
        <v>0</v>
      </c>
      <c r="F453">
        <f t="shared" si="5"/>
        <v>10</v>
      </c>
    </row>
    <row r="454" spans="1:6" ht="15" thickBot="1" x14ac:dyDescent="0.35">
      <c r="A454" s="5" t="s">
        <v>103</v>
      </c>
      <c r="B454" t="s">
        <v>415</v>
      </c>
      <c r="C454">
        <v>6</v>
      </c>
      <c r="D454">
        <f>IFERROR(INDEX(Monthly_analysis!W:W, MATCH(A454, Monthly_analysis!V:V, 0)),0)</f>
        <v>0</v>
      </c>
      <c r="E454">
        <v>0</v>
      </c>
      <c r="F454">
        <f t="shared" si="5"/>
        <v>6</v>
      </c>
    </row>
    <row r="455" spans="1:6" ht="15" thickBot="1" x14ac:dyDescent="0.35">
      <c r="A455" s="5" t="s">
        <v>104</v>
      </c>
      <c r="B455" t="s">
        <v>415</v>
      </c>
      <c r="C455">
        <v>12</v>
      </c>
      <c r="D455">
        <f>IFERROR(INDEX(Monthly_analysis!W:W, MATCH(A455, Monthly_analysis!V:V, 0)),0)</f>
        <v>0</v>
      </c>
      <c r="E455">
        <v>0</v>
      </c>
      <c r="F455">
        <f t="shared" si="5"/>
        <v>12</v>
      </c>
    </row>
    <row r="456" spans="1:6" ht="15" thickBot="1" x14ac:dyDescent="0.35">
      <c r="A456" s="5" t="s">
        <v>105</v>
      </c>
      <c r="B456" t="s">
        <v>415</v>
      </c>
      <c r="C456">
        <v>10</v>
      </c>
      <c r="D456">
        <f>IFERROR(INDEX(Monthly_analysis!W:W, MATCH(A456, Monthly_analysis!V:V, 0)),0)</f>
        <v>0</v>
      </c>
      <c r="E456">
        <v>0</v>
      </c>
      <c r="F456">
        <f t="shared" si="5"/>
        <v>10</v>
      </c>
    </row>
    <row r="457" spans="1:6" ht="15" thickBot="1" x14ac:dyDescent="0.35">
      <c r="A457" s="5" t="s">
        <v>106</v>
      </c>
      <c r="B457" t="s">
        <v>415</v>
      </c>
      <c r="C457">
        <v>10</v>
      </c>
      <c r="D457">
        <f>IFERROR(INDEX(Monthly_analysis!W:W, MATCH(A457, Monthly_analysis!V:V, 0)),0)</f>
        <v>1</v>
      </c>
      <c r="E457">
        <v>0</v>
      </c>
      <c r="F457">
        <f t="shared" si="5"/>
        <v>9</v>
      </c>
    </row>
    <row r="458" spans="1:6" ht="15" thickBot="1" x14ac:dyDescent="0.35">
      <c r="A458" s="5" t="s">
        <v>107</v>
      </c>
      <c r="B458" t="s">
        <v>415</v>
      </c>
      <c r="C458">
        <v>13</v>
      </c>
      <c r="D458">
        <f>IFERROR(INDEX(Monthly_analysis!W:W, MATCH(A458, Monthly_analysis!V:V, 0)),0)</f>
        <v>1</v>
      </c>
      <c r="E458">
        <v>0</v>
      </c>
      <c r="F458">
        <f t="shared" si="5"/>
        <v>12</v>
      </c>
    </row>
    <row r="459" spans="1:6" ht="15" thickBot="1" x14ac:dyDescent="0.35">
      <c r="A459" s="5" t="s">
        <v>108</v>
      </c>
      <c r="B459" t="s">
        <v>415</v>
      </c>
      <c r="C459">
        <v>11</v>
      </c>
      <c r="D459">
        <f>IFERROR(INDEX(Monthly_analysis!W:W, MATCH(A459, Monthly_analysis!V:V, 0)),0)</f>
        <v>2</v>
      </c>
      <c r="E459">
        <v>5</v>
      </c>
      <c r="F459">
        <f t="shared" si="5"/>
        <v>14</v>
      </c>
    </row>
    <row r="460" spans="1:6" ht="15" thickBot="1" x14ac:dyDescent="0.35">
      <c r="A460" s="5" t="s">
        <v>109</v>
      </c>
      <c r="B460" t="s">
        <v>415</v>
      </c>
      <c r="C460">
        <v>11</v>
      </c>
      <c r="D460">
        <f>IFERROR(INDEX(Monthly_analysis!W:W, MATCH(A460, Monthly_analysis!V:V, 0)),0)</f>
        <v>0</v>
      </c>
      <c r="E460">
        <v>0</v>
      </c>
      <c r="F460">
        <f t="shared" si="5"/>
        <v>11</v>
      </c>
    </row>
    <row r="461" spans="1:6" ht="15" thickBot="1" x14ac:dyDescent="0.35">
      <c r="A461" s="5" t="s">
        <v>110</v>
      </c>
      <c r="B461" t="s">
        <v>415</v>
      </c>
      <c r="C461">
        <v>4</v>
      </c>
      <c r="D461">
        <f>IFERROR(INDEX(Monthly_analysis!W:W, MATCH(A461, Monthly_analysis!V:V, 0)),0)</f>
        <v>2</v>
      </c>
      <c r="E461">
        <v>5</v>
      </c>
      <c r="F461">
        <f t="shared" si="5"/>
        <v>7</v>
      </c>
    </row>
    <row r="462" spans="1:6" ht="15" thickBot="1" x14ac:dyDescent="0.35">
      <c r="A462" s="5" t="s">
        <v>111</v>
      </c>
      <c r="B462" t="s">
        <v>415</v>
      </c>
      <c r="C462">
        <v>6</v>
      </c>
      <c r="D462">
        <f>IFERROR(INDEX(Monthly_analysis!W:W, MATCH(A462, Monthly_analysis!V:V, 0)),0)</f>
        <v>0</v>
      </c>
      <c r="E462">
        <v>0</v>
      </c>
      <c r="F462">
        <f t="shared" si="5"/>
        <v>6</v>
      </c>
    </row>
    <row r="463" spans="1:6" ht="15" thickBot="1" x14ac:dyDescent="0.35">
      <c r="A463" s="5" t="s">
        <v>112</v>
      </c>
      <c r="B463" t="s">
        <v>415</v>
      </c>
      <c r="C463">
        <v>8</v>
      </c>
      <c r="D463">
        <f>IFERROR(INDEX(Monthly_analysis!W:W, MATCH(A463, Monthly_analysis!V:V, 0)),0)</f>
        <v>0</v>
      </c>
      <c r="E463">
        <v>0</v>
      </c>
      <c r="F463">
        <f t="shared" si="5"/>
        <v>8</v>
      </c>
    </row>
    <row r="464" spans="1:6" ht="15" thickBot="1" x14ac:dyDescent="0.35">
      <c r="A464" s="5" t="s">
        <v>113</v>
      </c>
      <c r="B464" t="s">
        <v>415</v>
      </c>
      <c r="C464">
        <v>7</v>
      </c>
      <c r="D464">
        <f>IFERROR(INDEX(Monthly_analysis!W:W, MATCH(A464, Monthly_analysis!V:V, 0)),0)</f>
        <v>0</v>
      </c>
      <c r="E464">
        <v>0</v>
      </c>
      <c r="F464">
        <f t="shared" si="5"/>
        <v>7</v>
      </c>
    </row>
    <row r="465" spans="1:6" ht="15" thickBot="1" x14ac:dyDescent="0.35">
      <c r="A465" s="5" t="s">
        <v>114</v>
      </c>
      <c r="B465" t="s">
        <v>415</v>
      </c>
      <c r="C465">
        <v>7</v>
      </c>
      <c r="D465">
        <f>IFERROR(INDEX(Monthly_analysis!W:W, MATCH(A465, Monthly_analysis!V:V, 0)),0)</f>
        <v>2</v>
      </c>
      <c r="E465">
        <v>0</v>
      </c>
      <c r="F465">
        <f t="shared" si="5"/>
        <v>5</v>
      </c>
    </row>
    <row r="466" spans="1:6" ht="15" thickBot="1" x14ac:dyDescent="0.35">
      <c r="A466" s="5" t="s">
        <v>115</v>
      </c>
      <c r="B466" t="s">
        <v>415</v>
      </c>
      <c r="C466">
        <v>5</v>
      </c>
      <c r="D466">
        <f>IFERROR(INDEX(Monthly_analysis!W:W, MATCH(A466, Monthly_analysis!V:V, 0)),0)</f>
        <v>0</v>
      </c>
      <c r="E466">
        <v>0</v>
      </c>
      <c r="F466">
        <f t="shared" si="5"/>
        <v>5</v>
      </c>
    </row>
    <row r="467" spans="1:6" ht="15" thickBot="1" x14ac:dyDescent="0.35">
      <c r="A467" s="5" t="s">
        <v>116</v>
      </c>
      <c r="B467" t="s">
        <v>415</v>
      </c>
      <c r="C467">
        <v>5</v>
      </c>
      <c r="D467">
        <f>IFERROR(INDEX(Monthly_analysis!W:W, MATCH(A467, Monthly_analysis!V:V, 0)),0)</f>
        <v>0</v>
      </c>
      <c r="E467">
        <v>0</v>
      </c>
      <c r="F467">
        <f t="shared" si="5"/>
        <v>5</v>
      </c>
    </row>
    <row r="468" spans="1:6" ht="15" thickBot="1" x14ac:dyDescent="0.35">
      <c r="A468" s="5" t="s">
        <v>117</v>
      </c>
      <c r="B468" t="s">
        <v>415</v>
      </c>
      <c r="C468">
        <v>8</v>
      </c>
      <c r="D468">
        <f>IFERROR(INDEX(Monthly_analysis!W:W, MATCH(A468, Monthly_analysis!V:V, 0)),0)</f>
        <v>0</v>
      </c>
      <c r="E468">
        <v>0</v>
      </c>
      <c r="F468">
        <f t="shared" si="5"/>
        <v>8</v>
      </c>
    </row>
    <row r="469" spans="1:6" ht="15" thickBot="1" x14ac:dyDescent="0.35">
      <c r="A469" s="5" t="s">
        <v>118</v>
      </c>
      <c r="B469" t="s">
        <v>415</v>
      </c>
      <c r="C469">
        <v>7</v>
      </c>
      <c r="D469">
        <f>IFERROR(INDEX(Monthly_analysis!W:W, MATCH(A469, Monthly_analysis!V:V, 0)),0)</f>
        <v>0</v>
      </c>
      <c r="E469">
        <v>0</v>
      </c>
      <c r="F469">
        <f t="shared" si="5"/>
        <v>7</v>
      </c>
    </row>
    <row r="470" spans="1:6" ht="15" thickBot="1" x14ac:dyDescent="0.35">
      <c r="A470" s="5" t="s">
        <v>119</v>
      </c>
      <c r="B470" t="s">
        <v>415</v>
      </c>
      <c r="C470">
        <v>7</v>
      </c>
      <c r="D470">
        <f>IFERROR(INDEX(Monthly_analysis!W:W, MATCH(A470, Monthly_analysis!V:V, 0)),0)</f>
        <v>1</v>
      </c>
      <c r="E470">
        <v>0</v>
      </c>
      <c r="F470">
        <f t="shared" si="5"/>
        <v>6</v>
      </c>
    </row>
    <row r="471" spans="1:6" ht="15" thickBot="1" x14ac:dyDescent="0.35">
      <c r="A471" s="5" t="s">
        <v>120</v>
      </c>
      <c r="B471" t="s">
        <v>415</v>
      </c>
      <c r="C471">
        <v>12</v>
      </c>
      <c r="D471">
        <f>IFERROR(INDEX(Monthly_analysis!W:W, MATCH(A471, Monthly_analysis!V:V, 0)),0)</f>
        <v>0</v>
      </c>
      <c r="E471">
        <v>0</v>
      </c>
      <c r="F471">
        <f t="shared" si="5"/>
        <v>12</v>
      </c>
    </row>
    <row r="472" spans="1:6" ht="15" thickBot="1" x14ac:dyDescent="0.35">
      <c r="A472" s="5" t="s">
        <v>121</v>
      </c>
      <c r="B472" t="s">
        <v>415</v>
      </c>
      <c r="C472">
        <v>7</v>
      </c>
      <c r="D472">
        <f>IFERROR(INDEX(Monthly_analysis!W:W, MATCH(A472, Monthly_analysis!V:V, 0)),0)</f>
        <v>1</v>
      </c>
      <c r="E472">
        <v>0</v>
      </c>
      <c r="F472">
        <f t="shared" si="5"/>
        <v>6</v>
      </c>
    </row>
    <row r="473" spans="1:6" ht="15" thickBot="1" x14ac:dyDescent="0.35">
      <c r="A473" s="5" t="s">
        <v>122</v>
      </c>
      <c r="B473" t="s">
        <v>415</v>
      </c>
      <c r="C473">
        <v>8</v>
      </c>
      <c r="D473">
        <f>IFERROR(INDEX(Monthly_analysis!W:W, MATCH(A473, Monthly_analysis!V:V, 0)),0)</f>
        <v>1</v>
      </c>
      <c r="E473">
        <v>0</v>
      </c>
      <c r="F473">
        <f t="shared" si="5"/>
        <v>7</v>
      </c>
    </row>
    <row r="474" spans="1:6" ht="15" thickBot="1" x14ac:dyDescent="0.35">
      <c r="A474" s="5" t="s">
        <v>123</v>
      </c>
      <c r="B474" t="s">
        <v>415</v>
      </c>
      <c r="C474">
        <v>7</v>
      </c>
      <c r="D474">
        <f>IFERROR(INDEX(Monthly_analysis!W:W, MATCH(A474, Monthly_analysis!V:V, 0)),0)</f>
        <v>0</v>
      </c>
      <c r="E474">
        <v>0</v>
      </c>
      <c r="F474">
        <f t="shared" si="5"/>
        <v>7</v>
      </c>
    </row>
    <row r="475" spans="1:6" ht="15" thickBot="1" x14ac:dyDescent="0.35">
      <c r="A475" s="5" t="s">
        <v>124</v>
      </c>
      <c r="B475" t="s">
        <v>415</v>
      </c>
      <c r="C475">
        <v>12</v>
      </c>
      <c r="D475">
        <f>IFERROR(INDEX(Monthly_analysis!W:W, MATCH(A475, Monthly_analysis!V:V, 0)),0)</f>
        <v>0</v>
      </c>
      <c r="E475">
        <v>0</v>
      </c>
      <c r="F475">
        <f t="shared" si="5"/>
        <v>12</v>
      </c>
    </row>
    <row r="476" spans="1:6" ht="15" thickBot="1" x14ac:dyDescent="0.35">
      <c r="A476" s="5" t="s">
        <v>125</v>
      </c>
      <c r="B476" t="s">
        <v>415</v>
      </c>
      <c r="C476">
        <v>9</v>
      </c>
      <c r="D476">
        <f>IFERROR(INDEX(Monthly_analysis!W:W, MATCH(A476, Monthly_analysis!V:V, 0)),0)</f>
        <v>0</v>
      </c>
      <c r="E476">
        <v>0</v>
      </c>
      <c r="F476">
        <f t="shared" si="5"/>
        <v>9</v>
      </c>
    </row>
    <row r="477" spans="1:6" ht="15" thickBot="1" x14ac:dyDescent="0.35">
      <c r="A477" s="5" t="s">
        <v>126</v>
      </c>
      <c r="B477" t="s">
        <v>415</v>
      </c>
      <c r="C477">
        <v>11</v>
      </c>
      <c r="D477">
        <f>IFERROR(INDEX(Monthly_analysis!W:W, MATCH(A477, Monthly_analysis!V:V, 0)),0)</f>
        <v>0</v>
      </c>
      <c r="E477">
        <v>0</v>
      </c>
      <c r="F477">
        <f t="shared" si="5"/>
        <v>11</v>
      </c>
    </row>
    <row r="478" spans="1:6" ht="15" thickBot="1" x14ac:dyDescent="0.35">
      <c r="A478" s="5" t="s">
        <v>127</v>
      </c>
      <c r="B478" t="s">
        <v>415</v>
      </c>
      <c r="C478">
        <v>14</v>
      </c>
      <c r="D478">
        <f>IFERROR(INDEX(Monthly_analysis!W:W, MATCH(A478, Monthly_analysis!V:V, 0)),0)</f>
        <v>0</v>
      </c>
      <c r="E478">
        <v>0</v>
      </c>
      <c r="F478">
        <f t="shared" si="5"/>
        <v>14</v>
      </c>
    </row>
    <row r="479" spans="1:6" ht="15" thickBot="1" x14ac:dyDescent="0.35">
      <c r="A479" s="5" t="s">
        <v>128</v>
      </c>
      <c r="B479" t="s">
        <v>415</v>
      </c>
      <c r="C479">
        <v>13</v>
      </c>
      <c r="D479">
        <f>IFERROR(INDEX(Monthly_analysis!W:W, MATCH(A479, Monthly_analysis!V:V, 0)),0)</f>
        <v>0</v>
      </c>
      <c r="E479">
        <v>0</v>
      </c>
      <c r="F479">
        <f t="shared" si="5"/>
        <v>13</v>
      </c>
    </row>
    <row r="480" spans="1:6" ht="15" thickBot="1" x14ac:dyDescent="0.35">
      <c r="A480" s="5" t="s">
        <v>129</v>
      </c>
      <c r="B480" t="s">
        <v>415</v>
      </c>
      <c r="C480">
        <v>23</v>
      </c>
      <c r="D480">
        <f>IFERROR(INDEX(Monthly_analysis!W:W, MATCH(A480, Monthly_analysis!V:V, 0)),0)</f>
        <v>0</v>
      </c>
      <c r="E480">
        <v>0</v>
      </c>
      <c r="F480">
        <f t="shared" si="5"/>
        <v>23</v>
      </c>
    </row>
    <row r="481" spans="1:6" ht="15" thickBot="1" x14ac:dyDescent="0.35">
      <c r="A481" s="5" t="s">
        <v>130</v>
      </c>
      <c r="B481" t="s">
        <v>415</v>
      </c>
      <c r="C481">
        <v>5</v>
      </c>
      <c r="D481">
        <f>IFERROR(INDEX(Monthly_analysis!W:W, MATCH(A481, Monthly_analysis!V:V, 0)),0)</f>
        <v>1</v>
      </c>
      <c r="E481">
        <v>5</v>
      </c>
      <c r="F481">
        <f t="shared" si="5"/>
        <v>9</v>
      </c>
    </row>
    <row r="482" spans="1:6" ht="15" thickBot="1" x14ac:dyDescent="0.35">
      <c r="A482" s="5" t="s">
        <v>131</v>
      </c>
      <c r="B482" t="s">
        <v>415</v>
      </c>
      <c r="C482">
        <v>5</v>
      </c>
      <c r="D482">
        <f>IFERROR(INDEX(Monthly_analysis!W:W, MATCH(A482, Monthly_analysis!V:V, 0)),0)</f>
        <v>3</v>
      </c>
      <c r="E482">
        <v>5</v>
      </c>
      <c r="F482">
        <f t="shared" si="5"/>
        <v>7</v>
      </c>
    </row>
    <row r="483" spans="1:6" ht="15" thickBot="1" x14ac:dyDescent="0.35">
      <c r="A483" s="5" t="s">
        <v>132</v>
      </c>
      <c r="B483" t="s">
        <v>415</v>
      </c>
      <c r="C483">
        <v>3</v>
      </c>
      <c r="D483">
        <f>IFERROR(INDEX(Monthly_analysis!W:W, MATCH(A483, Monthly_analysis!V:V, 0)),0)</f>
        <v>0</v>
      </c>
      <c r="E483">
        <v>5</v>
      </c>
      <c r="F483">
        <f t="shared" si="5"/>
        <v>8</v>
      </c>
    </row>
    <row r="484" spans="1:6" ht="15" thickBot="1" x14ac:dyDescent="0.35">
      <c r="A484" s="5" t="s">
        <v>133</v>
      </c>
      <c r="B484" t="s">
        <v>415</v>
      </c>
      <c r="C484">
        <v>4</v>
      </c>
      <c r="D484">
        <f>IFERROR(INDEX(Monthly_analysis!W:W, MATCH(A484, Monthly_analysis!V:V, 0)),0)</f>
        <v>0</v>
      </c>
      <c r="E484">
        <v>0</v>
      </c>
      <c r="F484">
        <f t="shared" si="5"/>
        <v>4</v>
      </c>
    </row>
    <row r="485" spans="1:6" ht="15" thickBot="1" x14ac:dyDescent="0.35">
      <c r="A485" s="5" t="s">
        <v>134</v>
      </c>
      <c r="B485" t="s">
        <v>415</v>
      </c>
      <c r="C485">
        <v>10</v>
      </c>
      <c r="D485">
        <f>IFERROR(INDEX(Monthly_analysis!W:W, MATCH(A485, Monthly_analysis!V:V, 0)),0)</f>
        <v>2</v>
      </c>
      <c r="E485">
        <v>0</v>
      </c>
      <c r="F485">
        <f t="shared" ref="F485:F548" si="6">C485+E485-D485</f>
        <v>8</v>
      </c>
    </row>
    <row r="486" spans="1:6" ht="15" thickBot="1" x14ac:dyDescent="0.35">
      <c r="A486" s="5" t="s">
        <v>135</v>
      </c>
      <c r="B486" t="s">
        <v>415</v>
      </c>
      <c r="C486">
        <v>9</v>
      </c>
      <c r="D486">
        <f>IFERROR(INDEX(Monthly_analysis!W:W, MATCH(A486, Monthly_analysis!V:V, 0)),0)</f>
        <v>0</v>
      </c>
      <c r="E486">
        <v>0</v>
      </c>
      <c r="F486">
        <f t="shared" si="6"/>
        <v>9</v>
      </c>
    </row>
    <row r="487" spans="1:6" ht="15" thickBot="1" x14ac:dyDescent="0.35">
      <c r="A487" s="5" t="s">
        <v>136</v>
      </c>
      <c r="B487" t="s">
        <v>415</v>
      </c>
      <c r="C487">
        <v>8</v>
      </c>
      <c r="D487">
        <f>IFERROR(INDEX(Monthly_analysis!W:W, MATCH(A487, Monthly_analysis!V:V, 0)),0)</f>
        <v>2</v>
      </c>
      <c r="E487">
        <v>0</v>
      </c>
      <c r="F487">
        <f t="shared" si="6"/>
        <v>6</v>
      </c>
    </row>
    <row r="488" spans="1:6" ht="15" thickBot="1" x14ac:dyDescent="0.35">
      <c r="A488" s="5" t="s">
        <v>137</v>
      </c>
      <c r="B488" t="s">
        <v>415</v>
      </c>
      <c r="C488">
        <v>9</v>
      </c>
      <c r="D488">
        <f>IFERROR(INDEX(Monthly_analysis!W:W, MATCH(A488, Monthly_analysis!V:V, 0)),0)</f>
        <v>0</v>
      </c>
      <c r="E488">
        <v>0</v>
      </c>
      <c r="F488">
        <f t="shared" si="6"/>
        <v>9</v>
      </c>
    </row>
    <row r="489" spans="1:6" ht="15" thickBot="1" x14ac:dyDescent="0.35">
      <c r="A489" s="5" t="s">
        <v>138</v>
      </c>
      <c r="B489" t="s">
        <v>415</v>
      </c>
      <c r="C489">
        <v>9</v>
      </c>
      <c r="D489">
        <f>IFERROR(INDEX(Monthly_analysis!W:W, MATCH(A489, Monthly_analysis!V:V, 0)),0)</f>
        <v>0</v>
      </c>
      <c r="E489">
        <v>0</v>
      </c>
      <c r="F489">
        <f t="shared" si="6"/>
        <v>9</v>
      </c>
    </row>
    <row r="490" spans="1:6" ht="15" thickBot="1" x14ac:dyDescent="0.35">
      <c r="A490" s="5" t="s">
        <v>139</v>
      </c>
      <c r="B490" t="s">
        <v>415</v>
      </c>
      <c r="C490">
        <v>7</v>
      </c>
      <c r="D490">
        <f>IFERROR(INDEX(Monthly_analysis!W:W, MATCH(A490, Monthly_analysis!V:V, 0)),0)</f>
        <v>0</v>
      </c>
      <c r="E490">
        <v>0</v>
      </c>
      <c r="F490">
        <f t="shared" si="6"/>
        <v>7</v>
      </c>
    </row>
    <row r="491" spans="1:6" ht="15" thickBot="1" x14ac:dyDescent="0.35">
      <c r="A491" s="5" t="s">
        <v>140</v>
      </c>
      <c r="B491" t="s">
        <v>415</v>
      </c>
      <c r="C491">
        <v>5</v>
      </c>
      <c r="D491">
        <f>IFERROR(INDEX(Monthly_analysis!W:W, MATCH(A491, Monthly_analysis!V:V, 0)),0)</f>
        <v>1</v>
      </c>
      <c r="E491">
        <v>0</v>
      </c>
      <c r="F491">
        <f t="shared" si="6"/>
        <v>4</v>
      </c>
    </row>
    <row r="492" spans="1:6" ht="15" thickBot="1" x14ac:dyDescent="0.35">
      <c r="A492" s="5" t="s">
        <v>71</v>
      </c>
      <c r="B492" t="s">
        <v>416</v>
      </c>
      <c r="C492">
        <v>8</v>
      </c>
      <c r="D492">
        <f>IFERROR(INDEX(Monthly_analysis!Z:Z, MATCH(A492, Monthly_analysis!Y:Y, 0)),0)</f>
        <v>0</v>
      </c>
      <c r="E492">
        <v>0</v>
      </c>
      <c r="F492">
        <f t="shared" si="6"/>
        <v>8</v>
      </c>
    </row>
    <row r="493" spans="1:6" ht="15" thickBot="1" x14ac:dyDescent="0.35">
      <c r="A493" s="5" t="s">
        <v>72</v>
      </c>
      <c r="B493" t="s">
        <v>416</v>
      </c>
      <c r="C493">
        <v>5</v>
      </c>
      <c r="D493">
        <f>IFERROR(INDEX(Monthly_analysis!Z:Z, MATCH(A493, Monthly_analysis!Y:Y, 0)),0)</f>
        <v>1</v>
      </c>
      <c r="E493">
        <v>5</v>
      </c>
      <c r="F493">
        <f t="shared" si="6"/>
        <v>9</v>
      </c>
    </row>
    <row r="494" spans="1:6" ht="15" thickBot="1" x14ac:dyDescent="0.35">
      <c r="A494" s="5" t="s">
        <v>73</v>
      </c>
      <c r="B494" t="s">
        <v>416</v>
      </c>
      <c r="C494">
        <v>10</v>
      </c>
      <c r="D494">
        <f>IFERROR(INDEX(Monthly_analysis!Z:Z, MATCH(A494, Monthly_analysis!Y:Y, 0)),0)</f>
        <v>0</v>
      </c>
      <c r="E494">
        <v>0</v>
      </c>
      <c r="F494">
        <f t="shared" si="6"/>
        <v>10</v>
      </c>
    </row>
    <row r="495" spans="1:6" ht="15" thickBot="1" x14ac:dyDescent="0.35">
      <c r="A495" s="5" t="s">
        <v>74</v>
      </c>
      <c r="B495" t="s">
        <v>416</v>
      </c>
      <c r="C495">
        <v>8</v>
      </c>
      <c r="D495">
        <f>IFERROR(INDEX(Monthly_analysis!Z:Z, MATCH(A495, Monthly_analysis!Y:Y, 0)),0)</f>
        <v>0</v>
      </c>
      <c r="E495">
        <v>0</v>
      </c>
      <c r="F495">
        <f t="shared" si="6"/>
        <v>8</v>
      </c>
    </row>
    <row r="496" spans="1:6" ht="15" thickBot="1" x14ac:dyDescent="0.35">
      <c r="A496" s="5" t="s">
        <v>75</v>
      </c>
      <c r="B496" t="s">
        <v>416</v>
      </c>
      <c r="C496">
        <v>13</v>
      </c>
      <c r="D496">
        <f>IFERROR(INDEX(Monthly_analysis!Z:Z, MATCH(A496, Monthly_analysis!Y:Y, 0)),0)</f>
        <v>0</v>
      </c>
      <c r="E496">
        <v>0</v>
      </c>
      <c r="F496">
        <f t="shared" si="6"/>
        <v>13</v>
      </c>
    </row>
    <row r="497" spans="1:6" ht="15" thickBot="1" x14ac:dyDescent="0.35">
      <c r="A497" s="5" t="s">
        <v>76</v>
      </c>
      <c r="B497" t="s">
        <v>416</v>
      </c>
      <c r="C497">
        <v>7</v>
      </c>
      <c r="D497">
        <f>IFERROR(INDEX(Monthly_analysis!Z:Z, MATCH(A497, Monthly_analysis!Y:Y, 0)),0)</f>
        <v>8</v>
      </c>
      <c r="E497">
        <v>10</v>
      </c>
      <c r="F497">
        <f t="shared" si="6"/>
        <v>9</v>
      </c>
    </row>
    <row r="498" spans="1:6" ht="15" thickBot="1" x14ac:dyDescent="0.35">
      <c r="A498" s="5" t="s">
        <v>77</v>
      </c>
      <c r="B498" t="s">
        <v>416</v>
      </c>
      <c r="C498">
        <v>8</v>
      </c>
      <c r="D498">
        <f>IFERROR(INDEX(Monthly_analysis!Z:Z, MATCH(A498, Monthly_analysis!Y:Y, 0)),0)</f>
        <v>0</v>
      </c>
      <c r="E498">
        <v>0</v>
      </c>
      <c r="F498">
        <f t="shared" si="6"/>
        <v>8</v>
      </c>
    </row>
    <row r="499" spans="1:6" ht="15" thickBot="1" x14ac:dyDescent="0.35">
      <c r="A499" s="5" t="s">
        <v>78</v>
      </c>
      <c r="B499" t="s">
        <v>416</v>
      </c>
      <c r="C499">
        <v>13</v>
      </c>
      <c r="D499">
        <f>IFERROR(INDEX(Monthly_analysis!Z:Z, MATCH(A499, Monthly_analysis!Y:Y, 0)),0)</f>
        <v>0</v>
      </c>
      <c r="E499">
        <v>0</v>
      </c>
      <c r="F499">
        <f t="shared" si="6"/>
        <v>13</v>
      </c>
    </row>
    <row r="500" spans="1:6" ht="15" thickBot="1" x14ac:dyDescent="0.35">
      <c r="A500" s="5" t="s">
        <v>79</v>
      </c>
      <c r="B500" t="s">
        <v>416</v>
      </c>
      <c r="C500">
        <v>11</v>
      </c>
      <c r="D500">
        <f>IFERROR(INDEX(Monthly_analysis!Z:Z, MATCH(A500, Monthly_analysis!Y:Y, 0)),0)</f>
        <v>6</v>
      </c>
      <c r="E500">
        <v>5</v>
      </c>
      <c r="F500">
        <f t="shared" si="6"/>
        <v>10</v>
      </c>
    </row>
    <row r="501" spans="1:6" ht="15" thickBot="1" x14ac:dyDescent="0.35">
      <c r="A501" s="5" t="s">
        <v>80</v>
      </c>
      <c r="B501" t="s">
        <v>416</v>
      </c>
      <c r="C501">
        <v>9</v>
      </c>
      <c r="D501">
        <f>IFERROR(INDEX(Monthly_analysis!Z:Z, MATCH(A501, Monthly_analysis!Y:Y, 0)),0)</f>
        <v>0</v>
      </c>
      <c r="E501">
        <v>0</v>
      </c>
      <c r="F501">
        <f t="shared" si="6"/>
        <v>9</v>
      </c>
    </row>
    <row r="502" spans="1:6" ht="15" thickBot="1" x14ac:dyDescent="0.35">
      <c r="A502" s="5" t="s">
        <v>81</v>
      </c>
      <c r="B502" t="s">
        <v>416</v>
      </c>
      <c r="C502">
        <v>14</v>
      </c>
      <c r="D502">
        <f>IFERROR(INDEX(Monthly_analysis!Z:Z, MATCH(A502, Monthly_analysis!Y:Y, 0)),0)</f>
        <v>3</v>
      </c>
      <c r="E502">
        <v>5</v>
      </c>
      <c r="F502">
        <f t="shared" si="6"/>
        <v>16</v>
      </c>
    </row>
    <row r="503" spans="1:6" ht="15" thickBot="1" x14ac:dyDescent="0.35">
      <c r="A503" s="5" t="s">
        <v>82</v>
      </c>
      <c r="B503" t="s">
        <v>416</v>
      </c>
      <c r="C503">
        <v>9</v>
      </c>
      <c r="D503">
        <f>IFERROR(INDEX(Monthly_analysis!Z:Z, MATCH(A503, Monthly_analysis!Y:Y, 0)),0)</f>
        <v>1</v>
      </c>
      <c r="E503">
        <v>0</v>
      </c>
      <c r="F503">
        <f t="shared" si="6"/>
        <v>8</v>
      </c>
    </row>
    <row r="504" spans="1:6" ht="15" thickBot="1" x14ac:dyDescent="0.35">
      <c r="A504" s="5" t="s">
        <v>83</v>
      </c>
      <c r="B504" t="s">
        <v>416</v>
      </c>
      <c r="C504">
        <v>11</v>
      </c>
      <c r="D504">
        <f>IFERROR(INDEX(Monthly_analysis!Z:Z, MATCH(A504, Monthly_analysis!Y:Y, 0)),0)</f>
        <v>0</v>
      </c>
      <c r="E504">
        <v>0</v>
      </c>
      <c r="F504">
        <f t="shared" si="6"/>
        <v>11</v>
      </c>
    </row>
    <row r="505" spans="1:6" ht="15" thickBot="1" x14ac:dyDescent="0.35">
      <c r="A505" s="5" t="s">
        <v>84</v>
      </c>
      <c r="B505" t="s">
        <v>416</v>
      </c>
      <c r="C505">
        <v>11</v>
      </c>
      <c r="D505">
        <f>IFERROR(INDEX(Monthly_analysis!Z:Z, MATCH(A505, Monthly_analysis!Y:Y, 0)),0)</f>
        <v>5</v>
      </c>
      <c r="E505">
        <v>5</v>
      </c>
      <c r="F505">
        <f t="shared" si="6"/>
        <v>11</v>
      </c>
    </row>
    <row r="506" spans="1:6" ht="15" thickBot="1" x14ac:dyDescent="0.35">
      <c r="A506" s="5" t="s">
        <v>85</v>
      </c>
      <c r="B506" t="s">
        <v>416</v>
      </c>
      <c r="C506">
        <v>6</v>
      </c>
      <c r="D506">
        <f>IFERROR(INDEX(Monthly_analysis!Z:Z, MATCH(A506, Monthly_analysis!Y:Y, 0)),0)</f>
        <v>0</v>
      </c>
      <c r="E506">
        <v>0</v>
      </c>
      <c r="F506">
        <f t="shared" si="6"/>
        <v>6</v>
      </c>
    </row>
    <row r="507" spans="1:6" ht="15" thickBot="1" x14ac:dyDescent="0.35">
      <c r="A507" s="5" t="s">
        <v>86</v>
      </c>
      <c r="B507" t="s">
        <v>416</v>
      </c>
      <c r="C507">
        <v>17</v>
      </c>
      <c r="D507">
        <f>IFERROR(INDEX(Monthly_analysis!Z:Z, MATCH(A507, Monthly_analysis!Y:Y, 0)),0)</f>
        <v>4</v>
      </c>
      <c r="E507">
        <v>0</v>
      </c>
      <c r="F507">
        <f t="shared" si="6"/>
        <v>13</v>
      </c>
    </row>
    <row r="508" spans="1:6" ht="15" thickBot="1" x14ac:dyDescent="0.35">
      <c r="A508" s="5" t="s">
        <v>87</v>
      </c>
      <c r="B508" t="s">
        <v>416</v>
      </c>
      <c r="C508">
        <v>10</v>
      </c>
      <c r="D508">
        <f>IFERROR(INDEX(Monthly_analysis!Z:Z, MATCH(A508, Monthly_analysis!Y:Y, 0)),0)</f>
        <v>2</v>
      </c>
      <c r="E508">
        <v>0</v>
      </c>
      <c r="F508">
        <f t="shared" si="6"/>
        <v>8</v>
      </c>
    </row>
    <row r="509" spans="1:6" ht="15" thickBot="1" x14ac:dyDescent="0.35">
      <c r="A509" s="5" t="s">
        <v>88</v>
      </c>
      <c r="B509" t="s">
        <v>416</v>
      </c>
      <c r="C509">
        <v>5</v>
      </c>
      <c r="D509">
        <f>IFERROR(INDEX(Monthly_analysis!Z:Z, MATCH(A509, Monthly_analysis!Y:Y, 0)),0)</f>
        <v>2</v>
      </c>
      <c r="E509">
        <v>5</v>
      </c>
      <c r="F509">
        <f t="shared" si="6"/>
        <v>8</v>
      </c>
    </row>
    <row r="510" spans="1:6" ht="15" thickBot="1" x14ac:dyDescent="0.35">
      <c r="A510" s="5" t="s">
        <v>89</v>
      </c>
      <c r="B510" t="s">
        <v>416</v>
      </c>
      <c r="C510">
        <v>15</v>
      </c>
      <c r="D510">
        <f>IFERROR(INDEX(Monthly_analysis!Z:Z, MATCH(A510, Monthly_analysis!Y:Y, 0)),0)</f>
        <v>0</v>
      </c>
      <c r="E510">
        <v>0</v>
      </c>
      <c r="F510">
        <f t="shared" si="6"/>
        <v>15</v>
      </c>
    </row>
    <row r="511" spans="1:6" ht="15" thickBot="1" x14ac:dyDescent="0.35">
      <c r="A511" s="5" t="s">
        <v>90</v>
      </c>
      <c r="B511" t="s">
        <v>416</v>
      </c>
      <c r="C511">
        <v>12</v>
      </c>
      <c r="D511">
        <f>IFERROR(INDEX(Monthly_analysis!Z:Z, MATCH(A511, Monthly_analysis!Y:Y, 0)),0)</f>
        <v>0</v>
      </c>
      <c r="E511">
        <v>0</v>
      </c>
      <c r="F511">
        <f t="shared" si="6"/>
        <v>12</v>
      </c>
    </row>
    <row r="512" spans="1:6" ht="15" thickBot="1" x14ac:dyDescent="0.35">
      <c r="A512" s="5" t="s">
        <v>91</v>
      </c>
      <c r="B512" t="s">
        <v>416</v>
      </c>
      <c r="C512">
        <v>9</v>
      </c>
      <c r="D512">
        <f>IFERROR(INDEX(Monthly_analysis!Z:Z, MATCH(A512, Monthly_analysis!Y:Y, 0)),0)</f>
        <v>0</v>
      </c>
      <c r="E512">
        <v>0</v>
      </c>
      <c r="F512">
        <f t="shared" si="6"/>
        <v>9</v>
      </c>
    </row>
    <row r="513" spans="1:6" ht="15" thickBot="1" x14ac:dyDescent="0.35">
      <c r="A513" s="5" t="s">
        <v>92</v>
      </c>
      <c r="B513" t="s">
        <v>416</v>
      </c>
      <c r="C513">
        <v>10</v>
      </c>
      <c r="D513">
        <f>IFERROR(INDEX(Monthly_analysis!Z:Z, MATCH(A513, Monthly_analysis!Y:Y, 0)),0)</f>
        <v>1</v>
      </c>
      <c r="E513">
        <v>0</v>
      </c>
      <c r="F513">
        <f t="shared" si="6"/>
        <v>9</v>
      </c>
    </row>
    <row r="514" spans="1:6" ht="15" thickBot="1" x14ac:dyDescent="0.35">
      <c r="A514" s="5" t="s">
        <v>93</v>
      </c>
      <c r="B514" t="s">
        <v>416</v>
      </c>
      <c r="C514">
        <v>13</v>
      </c>
      <c r="D514">
        <f>IFERROR(INDEX(Monthly_analysis!Z:Z, MATCH(A514, Monthly_analysis!Y:Y, 0)),0)</f>
        <v>2</v>
      </c>
      <c r="E514">
        <v>0</v>
      </c>
      <c r="F514">
        <f t="shared" si="6"/>
        <v>11</v>
      </c>
    </row>
    <row r="515" spans="1:6" ht="15" thickBot="1" x14ac:dyDescent="0.35">
      <c r="A515" s="5" t="s">
        <v>94</v>
      </c>
      <c r="B515" t="s">
        <v>416</v>
      </c>
      <c r="C515">
        <v>11</v>
      </c>
      <c r="D515">
        <f>IFERROR(INDEX(Monthly_analysis!Z:Z, MATCH(A515, Monthly_analysis!Y:Y, 0)),0)</f>
        <v>1</v>
      </c>
      <c r="E515">
        <v>0</v>
      </c>
      <c r="F515">
        <f t="shared" si="6"/>
        <v>10</v>
      </c>
    </row>
    <row r="516" spans="1:6" ht="15" thickBot="1" x14ac:dyDescent="0.35">
      <c r="A516" s="5" t="s">
        <v>95</v>
      </c>
      <c r="B516" t="s">
        <v>416</v>
      </c>
      <c r="C516">
        <v>10</v>
      </c>
      <c r="D516">
        <f>IFERROR(INDEX(Monthly_analysis!Z:Z, MATCH(A516, Monthly_analysis!Y:Y, 0)),0)</f>
        <v>0</v>
      </c>
      <c r="E516">
        <v>0</v>
      </c>
      <c r="F516">
        <f t="shared" si="6"/>
        <v>10</v>
      </c>
    </row>
    <row r="517" spans="1:6" ht="15" thickBot="1" x14ac:dyDescent="0.35">
      <c r="A517" s="5" t="s">
        <v>96</v>
      </c>
      <c r="B517" t="s">
        <v>416</v>
      </c>
      <c r="C517">
        <v>10</v>
      </c>
      <c r="D517">
        <f>IFERROR(INDEX(Monthly_analysis!Z:Z, MATCH(A517, Monthly_analysis!Y:Y, 0)),0)</f>
        <v>0</v>
      </c>
      <c r="E517">
        <v>0</v>
      </c>
      <c r="F517">
        <f t="shared" si="6"/>
        <v>10</v>
      </c>
    </row>
    <row r="518" spans="1:6" ht="15" thickBot="1" x14ac:dyDescent="0.35">
      <c r="A518" s="5" t="s">
        <v>97</v>
      </c>
      <c r="B518" t="s">
        <v>416</v>
      </c>
      <c r="C518">
        <v>10</v>
      </c>
      <c r="D518">
        <f>IFERROR(INDEX(Monthly_analysis!Z:Z, MATCH(A518, Monthly_analysis!Y:Y, 0)),0)</f>
        <v>0</v>
      </c>
      <c r="E518">
        <v>0</v>
      </c>
      <c r="F518">
        <f t="shared" si="6"/>
        <v>10</v>
      </c>
    </row>
    <row r="519" spans="1:6" ht="15" thickBot="1" x14ac:dyDescent="0.35">
      <c r="A519" s="5" t="s">
        <v>98</v>
      </c>
      <c r="B519" t="s">
        <v>416</v>
      </c>
      <c r="C519">
        <v>8</v>
      </c>
      <c r="D519">
        <f>IFERROR(INDEX(Monthly_analysis!Z:Z, MATCH(A519, Monthly_analysis!Y:Y, 0)),0)</f>
        <v>0</v>
      </c>
      <c r="E519">
        <v>0</v>
      </c>
      <c r="F519">
        <f t="shared" si="6"/>
        <v>8</v>
      </c>
    </row>
    <row r="520" spans="1:6" ht="15" thickBot="1" x14ac:dyDescent="0.35">
      <c r="A520" s="5" t="s">
        <v>99</v>
      </c>
      <c r="B520" t="s">
        <v>416</v>
      </c>
      <c r="C520">
        <v>9</v>
      </c>
      <c r="D520">
        <f>IFERROR(INDEX(Monthly_analysis!Z:Z, MATCH(A520, Monthly_analysis!Y:Y, 0)),0)</f>
        <v>0</v>
      </c>
      <c r="E520">
        <v>0</v>
      </c>
      <c r="F520">
        <f t="shared" si="6"/>
        <v>9</v>
      </c>
    </row>
    <row r="521" spans="1:6" ht="15" thickBot="1" x14ac:dyDescent="0.35">
      <c r="A521" s="5" t="s">
        <v>100</v>
      </c>
      <c r="B521" t="s">
        <v>416</v>
      </c>
      <c r="C521">
        <v>8</v>
      </c>
      <c r="D521">
        <f>IFERROR(INDEX(Monthly_analysis!Z:Z, MATCH(A521, Monthly_analysis!Y:Y, 0)),0)</f>
        <v>0</v>
      </c>
      <c r="E521">
        <v>0</v>
      </c>
      <c r="F521">
        <f t="shared" si="6"/>
        <v>8</v>
      </c>
    </row>
    <row r="522" spans="1:6" ht="15" thickBot="1" x14ac:dyDescent="0.35">
      <c r="A522" s="5" t="s">
        <v>101</v>
      </c>
      <c r="B522" t="s">
        <v>416</v>
      </c>
      <c r="C522">
        <v>13</v>
      </c>
      <c r="D522">
        <f>IFERROR(INDEX(Monthly_analysis!Z:Z, MATCH(A522, Monthly_analysis!Y:Y, 0)),0)</f>
        <v>1</v>
      </c>
      <c r="E522">
        <v>0</v>
      </c>
      <c r="F522">
        <f t="shared" si="6"/>
        <v>12</v>
      </c>
    </row>
    <row r="523" spans="1:6" ht="15" thickBot="1" x14ac:dyDescent="0.35">
      <c r="A523" s="5" t="s">
        <v>102</v>
      </c>
      <c r="B523" t="s">
        <v>416</v>
      </c>
      <c r="C523">
        <v>10</v>
      </c>
      <c r="D523">
        <f>IFERROR(INDEX(Monthly_analysis!Z:Z, MATCH(A523, Monthly_analysis!Y:Y, 0)),0)</f>
        <v>0</v>
      </c>
      <c r="E523">
        <v>0</v>
      </c>
      <c r="F523">
        <f t="shared" si="6"/>
        <v>10</v>
      </c>
    </row>
    <row r="524" spans="1:6" ht="15" thickBot="1" x14ac:dyDescent="0.35">
      <c r="A524" s="5" t="s">
        <v>103</v>
      </c>
      <c r="B524" t="s">
        <v>416</v>
      </c>
      <c r="C524">
        <v>6</v>
      </c>
      <c r="D524">
        <f>IFERROR(INDEX(Monthly_analysis!Z:Z, MATCH(A524, Monthly_analysis!Y:Y, 0)),0)</f>
        <v>1</v>
      </c>
      <c r="E524">
        <v>5</v>
      </c>
      <c r="F524">
        <f t="shared" si="6"/>
        <v>10</v>
      </c>
    </row>
    <row r="525" spans="1:6" ht="15" thickBot="1" x14ac:dyDescent="0.35">
      <c r="A525" s="5" t="s">
        <v>104</v>
      </c>
      <c r="B525" t="s">
        <v>416</v>
      </c>
      <c r="C525">
        <v>12</v>
      </c>
      <c r="D525">
        <f>IFERROR(INDEX(Monthly_analysis!Z:Z, MATCH(A525, Monthly_analysis!Y:Y, 0)),0)</f>
        <v>0</v>
      </c>
      <c r="E525">
        <v>0</v>
      </c>
      <c r="F525">
        <f t="shared" si="6"/>
        <v>12</v>
      </c>
    </row>
    <row r="526" spans="1:6" ht="15" thickBot="1" x14ac:dyDescent="0.35">
      <c r="A526" s="5" t="s">
        <v>105</v>
      </c>
      <c r="B526" t="s">
        <v>416</v>
      </c>
      <c r="C526">
        <v>10</v>
      </c>
      <c r="D526">
        <f>IFERROR(INDEX(Monthly_analysis!Z:Z, MATCH(A526, Monthly_analysis!Y:Y, 0)),0)</f>
        <v>0</v>
      </c>
      <c r="E526">
        <v>0</v>
      </c>
      <c r="F526">
        <f t="shared" si="6"/>
        <v>10</v>
      </c>
    </row>
    <row r="527" spans="1:6" ht="15" thickBot="1" x14ac:dyDescent="0.35">
      <c r="A527" s="5" t="s">
        <v>106</v>
      </c>
      <c r="B527" t="s">
        <v>416</v>
      </c>
      <c r="C527">
        <v>9</v>
      </c>
      <c r="D527">
        <f>IFERROR(INDEX(Monthly_analysis!Z:Z, MATCH(A527, Monthly_analysis!Y:Y, 0)),0)</f>
        <v>0</v>
      </c>
      <c r="E527">
        <v>0</v>
      </c>
      <c r="F527">
        <f t="shared" si="6"/>
        <v>9</v>
      </c>
    </row>
    <row r="528" spans="1:6" ht="15" thickBot="1" x14ac:dyDescent="0.35">
      <c r="A528" s="5" t="s">
        <v>107</v>
      </c>
      <c r="B528" t="s">
        <v>416</v>
      </c>
      <c r="C528">
        <v>12</v>
      </c>
      <c r="D528">
        <f>IFERROR(INDEX(Monthly_analysis!Z:Z, MATCH(A528, Monthly_analysis!Y:Y, 0)),0)</f>
        <v>0</v>
      </c>
      <c r="E528">
        <v>0</v>
      </c>
      <c r="F528">
        <f t="shared" si="6"/>
        <v>12</v>
      </c>
    </row>
    <row r="529" spans="1:6" ht="15" thickBot="1" x14ac:dyDescent="0.35">
      <c r="A529" s="5" t="s">
        <v>108</v>
      </c>
      <c r="B529" t="s">
        <v>416</v>
      </c>
      <c r="C529">
        <v>14</v>
      </c>
      <c r="D529">
        <f>IFERROR(INDEX(Monthly_analysis!Z:Z, MATCH(A529, Monthly_analysis!Y:Y, 0)),0)</f>
        <v>0</v>
      </c>
      <c r="E529">
        <v>0</v>
      </c>
      <c r="F529">
        <f t="shared" si="6"/>
        <v>14</v>
      </c>
    </row>
    <row r="530" spans="1:6" ht="15" thickBot="1" x14ac:dyDescent="0.35">
      <c r="A530" s="5" t="s">
        <v>109</v>
      </c>
      <c r="B530" t="s">
        <v>416</v>
      </c>
      <c r="C530">
        <v>11</v>
      </c>
      <c r="D530">
        <f>IFERROR(INDEX(Monthly_analysis!Z:Z, MATCH(A530, Monthly_analysis!Y:Y, 0)),0)</f>
        <v>0</v>
      </c>
      <c r="E530">
        <v>0</v>
      </c>
      <c r="F530">
        <f t="shared" si="6"/>
        <v>11</v>
      </c>
    </row>
    <row r="531" spans="1:6" ht="15" thickBot="1" x14ac:dyDescent="0.35">
      <c r="A531" s="5" t="s">
        <v>110</v>
      </c>
      <c r="B531" t="s">
        <v>416</v>
      </c>
      <c r="C531">
        <v>7</v>
      </c>
      <c r="D531">
        <f>IFERROR(INDEX(Monthly_analysis!Z:Z, MATCH(A531, Monthly_analysis!Y:Y, 0)),0)</f>
        <v>1</v>
      </c>
      <c r="E531">
        <v>0</v>
      </c>
      <c r="F531">
        <f t="shared" si="6"/>
        <v>6</v>
      </c>
    </row>
    <row r="532" spans="1:6" ht="15" thickBot="1" x14ac:dyDescent="0.35">
      <c r="A532" s="5" t="s">
        <v>111</v>
      </c>
      <c r="B532" t="s">
        <v>416</v>
      </c>
      <c r="C532">
        <v>6</v>
      </c>
      <c r="D532">
        <f>IFERROR(INDEX(Monthly_analysis!Z:Z, MATCH(A532, Monthly_analysis!Y:Y, 0)),0)</f>
        <v>0</v>
      </c>
      <c r="E532">
        <v>0</v>
      </c>
      <c r="F532">
        <f t="shared" si="6"/>
        <v>6</v>
      </c>
    </row>
    <row r="533" spans="1:6" ht="15" thickBot="1" x14ac:dyDescent="0.35">
      <c r="A533" s="5" t="s">
        <v>112</v>
      </c>
      <c r="B533" t="s">
        <v>416</v>
      </c>
      <c r="C533">
        <v>8</v>
      </c>
      <c r="D533">
        <f>IFERROR(INDEX(Monthly_analysis!Z:Z, MATCH(A533, Monthly_analysis!Y:Y, 0)),0)</f>
        <v>0</v>
      </c>
      <c r="E533">
        <v>0</v>
      </c>
      <c r="F533">
        <f t="shared" si="6"/>
        <v>8</v>
      </c>
    </row>
    <row r="534" spans="1:6" ht="15" thickBot="1" x14ac:dyDescent="0.35">
      <c r="A534" s="5" t="s">
        <v>113</v>
      </c>
      <c r="B534" t="s">
        <v>416</v>
      </c>
      <c r="C534">
        <v>7</v>
      </c>
      <c r="D534">
        <f>IFERROR(INDEX(Monthly_analysis!Z:Z, MATCH(A534, Monthly_analysis!Y:Y, 0)),0)</f>
        <v>0</v>
      </c>
      <c r="E534">
        <v>0</v>
      </c>
      <c r="F534">
        <f t="shared" si="6"/>
        <v>7</v>
      </c>
    </row>
    <row r="535" spans="1:6" ht="15" thickBot="1" x14ac:dyDescent="0.35">
      <c r="A535" s="5" t="s">
        <v>114</v>
      </c>
      <c r="B535" t="s">
        <v>416</v>
      </c>
      <c r="C535">
        <v>5</v>
      </c>
      <c r="D535">
        <f>IFERROR(INDEX(Monthly_analysis!Z:Z, MATCH(A535, Monthly_analysis!Y:Y, 0)),0)</f>
        <v>0</v>
      </c>
      <c r="E535">
        <v>0</v>
      </c>
      <c r="F535">
        <f t="shared" si="6"/>
        <v>5</v>
      </c>
    </row>
    <row r="536" spans="1:6" ht="15" thickBot="1" x14ac:dyDescent="0.35">
      <c r="A536" s="5" t="s">
        <v>115</v>
      </c>
      <c r="B536" t="s">
        <v>416</v>
      </c>
      <c r="C536">
        <v>5</v>
      </c>
      <c r="D536">
        <f>IFERROR(INDEX(Monthly_analysis!Z:Z, MATCH(A536, Monthly_analysis!Y:Y, 0)),0)</f>
        <v>3</v>
      </c>
      <c r="E536">
        <v>5</v>
      </c>
      <c r="F536">
        <f t="shared" si="6"/>
        <v>7</v>
      </c>
    </row>
    <row r="537" spans="1:6" ht="15" thickBot="1" x14ac:dyDescent="0.35">
      <c r="A537" s="5" t="s">
        <v>116</v>
      </c>
      <c r="B537" t="s">
        <v>416</v>
      </c>
      <c r="C537">
        <v>5</v>
      </c>
      <c r="D537">
        <f>IFERROR(INDEX(Monthly_analysis!Z:Z, MATCH(A537, Monthly_analysis!Y:Y, 0)),0)</f>
        <v>0</v>
      </c>
      <c r="E537">
        <v>0</v>
      </c>
      <c r="F537">
        <f t="shared" si="6"/>
        <v>5</v>
      </c>
    </row>
    <row r="538" spans="1:6" ht="15" thickBot="1" x14ac:dyDescent="0.35">
      <c r="A538" s="5" t="s">
        <v>117</v>
      </c>
      <c r="B538" t="s">
        <v>416</v>
      </c>
      <c r="C538">
        <v>8</v>
      </c>
      <c r="D538">
        <f>IFERROR(INDEX(Monthly_analysis!Z:Z, MATCH(A538, Monthly_analysis!Y:Y, 0)),0)</f>
        <v>0</v>
      </c>
      <c r="E538">
        <v>0</v>
      </c>
      <c r="F538">
        <f t="shared" si="6"/>
        <v>8</v>
      </c>
    </row>
    <row r="539" spans="1:6" ht="15" thickBot="1" x14ac:dyDescent="0.35">
      <c r="A539" s="5" t="s">
        <v>118</v>
      </c>
      <c r="B539" t="s">
        <v>416</v>
      </c>
      <c r="C539">
        <v>7</v>
      </c>
      <c r="D539">
        <f>IFERROR(INDEX(Monthly_analysis!Z:Z, MATCH(A539, Monthly_analysis!Y:Y, 0)),0)</f>
        <v>0</v>
      </c>
      <c r="E539">
        <v>0</v>
      </c>
      <c r="F539">
        <f t="shared" si="6"/>
        <v>7</v>
      </c>
    </row>
    <row r="540" spans="1:6" ht="15" thickBot="1" x14ac:dyDescent="0.35">
      <c r="A540" s="5" t="s">
        <v>119</v>
      </c>
      <c r="B540" t="s">
        <v>416</v>
      </c>
      <c r="C540">
        <v>6</v>
      </c>
      <c r="D540">
        <f>IFERROR(INDEX(Monthly_analysis!Z:Z, MATCH(A540, Monthly_analysis!Y:Y, 0)),0)</f>
        <v>0</v>
      </c>
      <c r="E540">
        <v>0</v>
      </c>
      <c r="F540">
        <f t="shared" si="6"/>
        <v>6</v>
      </c>
    </row>
    <row r="541" spans="1:6" ht="15" thickBot="1" x14ac:dyDescent="0.35">
      <c r="A541" s="5" t="s">
        <v>120</v>
      </c>
      <c r="B541" t="s">
        <v>416</v>
      </c>
      <c r="C541">
        <v>12</v>
      </c>
      <c r="D541">
        <f>IFERROR(INDEX(Monthly_analysis!Z:Z, MATCH(A541, Monthly_analysis!Y:Y, 0)),0)</f>
        <v>0</v>
      </c>
      <c r="E541">
        <v>0</v>
      </c>
      <c r="F541">
        <f t="shared" si="6"/>
        <v>12</v>
      </c>
    </row>
    <row r="542" spans="1:6" ht="15" thickBot="1" x14ac:dyDescent="0.35">
      <c r="A542" s="5" t="s">
        <v>121</v>
      </c>
      <c r="B542" t="s">
        <v>416</v>
      </c>
      <c r="C542">
        <v>6</v>
      </c>
      <c r="D542">
        <f>IFERROR(INDEX(Monthly_analysis!Z:Z, MATCH(A542, Monthly_analysis!Y:Y, 0)),0)</f>
        <v>0</v>
      </c>
      <c r="E542">
        <v>0</v>
      </c>
      <c r="F542">
        <f t="shared" si="6"/>
        <v>6</v>
      </c>
    </row>
    <row r="543" spans="1:6" ht="15" thickBot="1" x14ac:dyDescent="0.35">
      <c r="A543" s="5" t="s">
        <v>122</v>
      </c>
      <c r="B543" t="s">
        <v>416</v>
      </c>
      <c r="C543">
        <v>7</v>
      </c>
      <c r="D543">
        <f>IFERROR(INDEX(Monthly_analysis!Z:Z, MATCH(A543, Monthly_analysis!Y:Y, 0)),0)</f>
        <v>0</v>
      </c>
      <c r="E543">
        <v>0</v>
      </c>
      <c r="F543">
        <f t="shared" si="6"/>
        <v>7</v>
      </c>
    </row>
    <row r="544" spans="1:6" ht="15" thickBot="1" x14ac:dyDescent="0.35">
      <c r="A544" s="5" t="s">
        <v>123</v>
      </c>
      <c r="B544" t="s">
        <v>416</v>
      </c>
      <c r="C544">
        <v>7</v>
      </c>
      <c r="D544">
        <f>IFERROR(INDEX(Monthly_analysis!Z:Z, MATCH(A544, Monthly_analysis!Y:Y, 0)),0)</f>
        <v>0</v>
      </c>
      <c r="E544">
        <v>0</v>
      </c>
      <c r="F544">
        <f t="shared" si="6"/>
        <v>7</v>
      </c>
    </row>
    <row r="545" spans="1:6" ht="15" thickBot="1" x14ac:dyDescent="0.35">
      <c r="A545" s="5" t="s">
        <v>124</v>
      </c>
      <c r="B545" t="s">
        <v>416</v>
      </c>
      <c r="C545">
        <v>12</v>
      </c>
      <c r="D545">
        <f>IFERROR(INDEX(Monthly_analysis!Z:Z, MATCH(A545, Monthly_analysis!Y:Y, 0)),0)</f>
        <v>0</v>
      </c>
      <c r="E545">
        <v>0</v>
      </c>
      <c r="F545">
        <f t="shared" si="6"/>
        <v>12</v>
      </c>
    </row>
    <row r="546" spans="1:6" ht="15" thickBot="1" x14ac:dyDescent="0.35">
      <c r="A546" s="5" t="s">
        <v>125</v>
      </c>
      <c r="B546" t="s">
        <v>416</v>
      </c>
      <c r="C546">
        <v>9</v>
      </c>
      <c r="D546">
        <f>IFERROR(INDEX(Monthly_analysis!Z:Z, MATCH(A546, Monthly_analysis!Y:Y, 0)),0)</f>
        <v>2</v>
      </c>
      <c r="E546">
        <v>5</v>
      </c>
      <c r="F546">
        <f t="shared" si="6"/>
        <v>12</v>
      </c>
    </row>
    <row r="547" spans="1:6" ht="15" thickBot="1" x14ac:dyDescent="0.35">
      <c r="A547" s="5" t="s">
        <v>126</v>
      </c>
      <c r="B547" t="s">
        <v>416</v>
      </c>
      <c r="C547">
        <v>11</v>
      </c>
      <c r="D547">
        <f>IFERROR(INDEX(Monthly_analysis!Z:Z, MATCH(A547, Monthly_analysis!Y:Y, 0)),0)</f>
        <v>0</v>
      </c>
      <c r="E547">
        <v>0</v>
      </c>
      <c r="F547">
        <f t="shared" si="6"/>
        <v>11</v>
      </c>
    </row>
    <row r="548" spans="1:6" ht="15" thickBot="1" x14ac:dyDescent="0.35">
      <c r="A548" s="5" t="s">
        <v>127</v>
      </c>
      <c r="B548" t="s">
        <v>416</v>
      </c>
      <c r="C548">
        <v>14</v>
      </c>
      <c r="D548">
        <f>IFERROR(INDEX(Monthly_analysis!Z:Z, MATCH(A548, Monthly_analysis!Y:Y, 0)),0)</f>
        <v>0</v>
      </c>
      <c r="E548">
        <v>0</v>
      </c>
      <c r="F548">
        <f t="shared" si="6"/>
        <v>14</v>
      </c>
    </row>
    <row r="549" spans="1:6" ht="15" thickBot="1" x14ac:dyDescent="0.35">
      <c r="A549" s="5" t="s">
        <v>128</v>
      </c>
      <c r="B549" t="s">
        <v>416</v>
      </c>
      <c r="C549">
        <v>13</v>
      </c>
      <c r="D549">
        <f>IFERROR(INDEX(Monthly_analysis!Z:Z, MATCH(A549, Monthly_analysis!Y:Y, 0)),0)</f>
        <v>0</v>
      </c>
      <c r="E549">
        <v>0</v>
      </c>
      <c r="F549">
        <f t="shared" ref="F549:F612" si="7">C549+E549-D549</f>
        <v>13</v>
      </c>
    </row>
    <row r="550" spans="1:6" ht="15" thickBot="1" x14ac:dyDescent="0.35">
      <c r="A550" s="5" t="s">
        <v>129</v>
      </c>
      <c r="B550" t="s">
        <v>416</v>
      </c>
      <c r="C550">
        <v>23</v>
      </c>
      <c r="D550">
        <f>IFERROR(INDEX(Monthly_analysis!Z:Z, MATCH(A550, Monthly_analysis!Y:Y, 0)),0)</f>
        <v>0</v>
      </c>
      <c r="E550">
        <v>0</v>
      </c>
      <c r="F550">
        <f t="shared" si="7"/>
        <v>23</v>
      </c>
    </row>
    <row r="551" spans="1:6" ht="15" thickBot="1" x14ac:dyDescent="0.35">
      <c r="A551" s="5" t="s">
        <v>130</v>
      </c>
      <c r="B551" t="s">
        <v>416</v>
      </c>
      <c r="C551">
        <v>9</v>
      </c>
      <c r="D551">
        <f>IFERROR(INDEX(Monthly_analysis!Z:Z, MATCH(A551, Monthly_analysis!Y:Y, 0)),0)</f>
        <v>1</v>
      </c>
      <c r="E551">
        <v>0</v>
      </c>
      <c r="F551">
        <f t="shared" si="7"/>
        <v>8</v>
      </c>
    </row>
    <row r="552" spans="1:6" ht="15" thickBot="1" x14ac:dyDescent="0.35">
      <c r="A552" s="5" t="s">
        <v>131</v>
      </c>
      <c r="B552" t="s">
        <v>416</v>
      </c>
      <c r="C552">
        <v>7</v>
      </c>
      <c r="D552">
        <f>IFERROR(INDEX(Monthly_analysis!Z:Z, MATCH(A552, Monthly_analysis!Y:Y, 0)),0)</f>
        <v>0</v>
      </c>
      <c r="E552">
        <v>0</v>
      </c>
      <c r="F552">
        <f t="shared" si="7"/>
        <v>7</v>
      </c>
    </row>
    <row r="553" spans="1:6" ht="15" thickBot="1" x14ac:dyDescent="0.35">
      <c r="A553" s="5" t="s">
        <v>132</v>
      </c>
      <c r="B553" t="s">
        <v>416</v>
      </c>
      <c r="C553">
        <v>8</v>
      </c>
      <c r="D553">
        <f>IFERROR(INDEX(Monthly_analysis!Z:Z, MATCH(A553, Monthly_analysis!Y:Y, 0)),0)</f>
        <v>0</v>
      </c>
      <c r="E553">
        <v>0</v>
      </c>
      <c r="F553">
        <f t="shared" si="7"/>
        <v>8</v>
      </c>
    </row>
    <row r="554" spans="1:6" ht="15" thickBot="1" x14ac:dyDescent="0.35">
      <c r="A554" s="5" t="s">
        <v>133</v>
      </c>
      <c r="B554" t="s">
        <v>416</v>
      </c>
      <c r="C554">
        <v>4</v>
      </c>
      <c r="D554">
        <f>IFERROR(INDEX(Monthly_analysis!Z:Z, MATCH(A554, Monthly_analysis!Y:Y, 0)),0)</f>
        <v>0</v>
      </c>
      <c r="E554">
        <v>0</v>
      </c>
      <c r="F554">
        <f t="shared" si="7"/>
        <v>4</v>
      </c>
    </row>
    <row r="555" spans="1:6" ht="15" thickBot="1" x14ac:dyDescent="0.35">
      <c r="A555" s="5" t="s">
        <v>134</v>
      </c>
      <c r="B555" t="s">
        <v>416</v>
      </c>
      <c r="C555">
        <v>8</v>
      </c>
      <c r="D555">
        <f>IFERROR(INDEX(Monthly_analysis!Z:Z, MATCH(A555, Monthly_analysis!Y:Y, 0)),0)</f>
        <v>0</v>
      </c>
      <c r="E555">
        <v>0</v>
      </c>
      <c r="F555">
        <f t="shared" si="7"/>
        <v>8</v>
      </c>
    </row>
    <row r="556" spans="1:6" ht="15" thickBot="1" x14ac:dyDescent="0.35">
      <c r="A556" s="5" t="s">
        <v>135</v>
      </c>
      <c r="B556" t="s">
        <v>416</v>
      </c>
      <c r="C556">
        <v>9</v>
      </c>
      <c r="D556">
        <f>IFERROR(INDEX(Monthly_analysis!Z:Z, MATCH(A556, Monthly_analysis!Y:Y, 0)),0)</f>
        <v>1</v>
      </c>
      <c r="E556">
        <v>0</v>
      </c>
      <c r="F556">
        <f t="shared" si="7"/>
        <v>8</v>
      </c>
    </row>
    <row r="557" spans="1:6" ht="15" thickBot="1" x14ac:dyDescent="0.35">
      <c r="A557" s="5" t="s">
        <v>136</v>
      </c>
      <c r="B557" t="s">
        <v>416</v>
      </c>
      <c r="C557">
        <v>6</v>
      </c>
      <c r="D557">
        <f>IFERROR(INDEX(Monthly_analysis!Z:Z, MATCH(A557, Monthly_analysis!Y:Y, 0)),0)</f>
        <v>0</v>
      </c>
      <c r="E557">
        <v>0</v>
      </c>
      <c r="F557">
        <f t="shared" si="7"/>
        <v>6</v>
      </c>
    </row>
    <row r="558" spans="1:6" ht="15" thickBot="1" x14ac:dyDescent="0.35">
      <c r="A558" s="5" t="s">
        <v>137</v>
      </c>
      <c r="B558" t="s">
        <v>416</v>
      </c>
      <c r="C558">
        <v>9</v>
      </c>
      <c r="D558">
        <f>IFERROR(INDEX(Monthly_analysis!Z:Z, MATCH(A558, Monthly_analysis!Y:Y, 0)),0)</f>
        <v>0</v>
      </c>
      <c r="E558">
        <v>0</v>
      </c>
      <c r="F558">
        <f t="shared" si="7"/>
        <v>9</v>
      </c>
    </row>
    <row r="559" spans="1:6" ht="15" thickBot="1" x14ac:dyDescent="0.35">
      <c r="A559" s="5" t="s">
        <v>138</v>
      </c>
      <c r="B559" t="s">
        <v>416</v>
      </c>
      <c r="C559">
        <v>9</v>
      </c>
      <c r="D559">
        <f>IFERROR(INDEX(Monthly_analysis!Z:Z, MATCH(A559, Monthly_analysis!Y:Y, 0)),0)</f>
        <v>0</v>
      </c>
      <c r="E559">
        <v>0</v>
      </c>
      <c r="F559">
        <f t="shared" si="7"/>
        <v>9</v>
      </c>
    </row>
    <row r="560" spans="1:6" ht="15" thickBot="1" x14ac:dyDescent="0.35">
      <c r="A560" s="5" t="s">
        <v>139</v>
      </c>
      <c r="B560" t="s">
        <v>416</v>
      </c>
      <c r="C560">
        <v>7</v>
      </c>
      <c r="D560">
        <f>IFERROR(INDEX(Monthly_analysis!Z:Z, MATCH(A560, Monthly_analysis!Y:Y, 0)),0)</f>
        <v>0</v>
      </c>
      <c r="E560">
        <v>0</v>
      </c>
      <c r="F560">
        <f t="shared" si="7"/>
        <v>7</v>
      </c>
    </row>
    <row r="561" spans="1:6" ht="15" thickBot="1" x14ac:dyDescent="0.35">
      <c r="A561" s="5" t="s">
        <v>140</v>
      </c>
      <c r="B561" t="s">
        <v>416</v>
      </c>
      <c r="C561">
        <v>4</v>
      </c>
      <c r="D561">
        <f>IFERROR(INDEX(Monthly_analysis!Z:Z, MATCH(A561, Monthly_analysis!Y:Y, 0)),0)</f>
        <v>0</v>
      </c>
      <c r="E561">
        <v>0</v>
      </c>
      <c r="F561">
        <f t="shared" si="7"/>
        <v>4</v>
      </c>
    </row>
    <row r="562" spans="1:6" ht="15" thickBot="1" x14ac:dyDescent="0.35">
      <c r="A562" s="5" t="s">
        <v>71</v>
      </c>
      <c r="B562" t="s">
        <v>417</v>
      </c>
      <c r="C562">
        <v>8</v>
      </c>
      <c r="D562">
        <f>IFERROR(INDEX(Monthly_analysis!AC:AC, MATCH(A562, Monthly_analysis!AB:AB, 0)),0)</f>
        <v>0</v>
      </c>
      <c r="E562">
        <v>0</v>
      </c>
      <c r="F562">
        <f t="shared" si="7"/>
        <v>8</v>
      </c>
    </row>
    <row r="563" spans="1:6" ht="15" thickBot="1" x14ac:dyDescent="0.35">
      <c r="A563" s="5" t="s">
        <v>72</v>
      </c>
      <c r="B563" t="s">
        <v>417</v>
      </c>
      <c r="C563">
        <v>9</v>
      </c>
      <c r="D563">
        <f>IFERROR(INDEX(Monthly_analysis!AC:AC, MATCH(A563, Monthly_analysis!AB:AB, 0)),0)</f>
        <v>21</v>
      </c>
      <c r="E563">
        <v>30</v>
      </c>
      <c r="F563">
        <f t="shared" si="7"/>
        <v>18</v>
      </c>
    </row>
    <row r="564" spans="1:6" ht="15" thickBot="1" x14ac:dyDescent="0.35">
      <c r="A564" s="5" t="s">
        <v>73</v>
      </c>
      <c r="B564" t="s">
        <v>417</v>
      </c>
      <c r="C564">
        <v>10</v>
      </c>
      <c r="D564">
        <f>IFERROR(INDEX(Monthly_analysis!AC:AC, MATCH(A564, Monthly_analysis!AB:AB, 0)),0)</f>
        <v>0</v>
      </c>
      <c r="E564">
        <v>0</v>
      </c>
      <c r="F564">
        <f t="shared" si="7"/>
        <v>10</v>
      </c>
    </row>
    <row r="565" spans="1:6" ht="15" thickBot="1" x14ac:dyDescent="0.35">
      <c r="A565" s="5" t="s">
        <v>74</v>
      </c>
      <c r="B565" t="s">
        <v>417</v>
      </c>
      <c r="C565">
        <v>8</v>
      </c>
      <c r="D565">
        <f>IFERROR(INDEX(Monthly_analysis!AC:AC, MATCH(A565, Monthly_analysis!AB:AB, 0)),0)</f>
        <v>0</v>
      </c>
      <c r="E565">
        <v>0</v>
      </c>
      <c r="F565">
        <f t="shared" si="7"/>
        <v>8</v>
      </c>
    </row>
    <row r="566" spans="1:6" ht="15" thickBot="1" x14ac:dyDescent="0.35">
      <c r="A566" s="5" t="s">
        <v>75</v>
      </c>
      <c r="B566" t="s">
        <v>417</v>
      </c>
      <c r="C566">
        <v>13</v>
      </c>
      <c r="D566">
        <f>IFERROR(INDEX(Monthly_analysis!AC:AC, MATCH(A566, Monthly_analysis!AB:AB, 0)),0)</f>
        <v>1</v>
      </c>
      <c r="E566">
        <v>0</v>
      </c>
      <c r="F566">
        <f t="shared" si="7"/>
        <v>12</v>
      </c>
    </row>
    <row r="567" spans="1:6" ht="15" thickBot="1" x14ac:dyDescent="0.35">
      <c r="A567" s="5" t="s">
        <v>76</v>
      </c>
      <c r="B567" t="s">
        <v>417</v>
      </c>
      <c r="C567">
        <v>9</v>
      </c>
      <c r="D567">
        <f>IFERROR(INDEX(Monthly_analysis!AC:AC, MATCH(A567, Monthly_analysis!AB:AB, 0)),0)</f>
        <v>1</v>
      </c>
      <c r="E567">
        <v>0</v>
      </c>
      <c r="F567">
        <f t="shared" si="7"/>
        <v>8</v>
      </c>
    </row>
    <row r="568" spans="1:6" ht="15" thickBot="1" x14ac:dyDescent="0.35">
      <c r="A568" s="5" t="s">
        <v>77</v>
      </c>
      <c r="B568" t="s">
        <v>417</v>
      </c>
      <c r="C568">
        <v>8</v>
      </c>
      <c r="D568">
        <f>IFERROR(INDEX(Monthly_analysis!AC:AC, MATCH(A568, Monthly_analysis!AB:AB, 0)),0)</f>
        <v>1</v>
      </c>
      <c r="E568">
        <v>0</v>
      </c>
      <c r="F568">
        <f t="shared" si="7"/>
        <v>7</v>
      </c>
    </row>
    <row r="569" spans="1:6" ht="15" thickBot="1" x14ac:dyDescent="0.35">
      <c r="A569" s="5" t="s">
        <v>78</v>
      </c>
      <c r="B569" t="s">
        <v>417</v>
      </c>
      <c r="C569">
        <v>13</v>
      </c>
      <c r="D569">
        <f>IFERROR(INDEX(Monthly_analysis!AC:AC, MATCH(A569, Monthly_analysis!AB:AB, 0)),0)</f>
        <v>5</v>
      </c>
      <c r="E569">
        <v>10</v>
      </c>
      <c r="F569">
        <f t="shared" si="7"/>
        <v>18</v>
      </c>
    </row>
    <row r="570" spans="1:6" ht="15" thickBot="1" x14ac:dyDescent="0.35">
      <c r="A570" s="5" t="s">
        <v>79</v>
      </c>
      <c r="B570" t="s">
        <v>417</v>
      </c>
      <c r="C570">
        <v>10</v>
      </c>
      <c r="D570">
        <f>IFERROR(INDEX(Monthly_analysis!AC:AC, MATCH(A570, Monthly_analysis!AB:AB, 0)),0)</f>
        <v>2</v>
      </c>
      <c r="E570">
        <v>5</v>
      </c>
      <c r="F570">
        <f t="shared" si="7"/>
        <v>13</v>
      </c>
    </row>
    <row r="571" spans="1:6" ht="15" thickBot="1" x14ac:dyDescent="0.35">
      <c r="A571" s="5" t="s">
        <v>80</v>
      </c>
      <c r="B571" t="s">
        <v>417</v>
      </c>
      <c r="C571">
        <v>9</v>
      </c>
      <c r="D571">
        <f>IFERROR(INDEX(Monthly_analysis!AC:AC, MATCH(A571, Monthly_analysis!AB:AB, 0)),0)</f>
        <v>0</v>
      </c>
      <c r="E571">
        <v>0</v>
      </c>
      <c r="F571">
        <f t="shared" si="7"/>
        <v>9</v>
      </c>
    </row>
    <row r="572" spans="1:6" ht="15" thickBot="1" x14ac:dyDescent="0.35">
      <c r="A572" s="5" t="s">
        <v>81</v>
      </c>
      <c r="B572" t="s">
        <v>417</v>
      </c>
      <c r="C572">
        <v>16</v>
      </c>
      <c r="D572">
        <f>IFERROR(INDEX(Monthly_analysis!AC:AC, MATCH(A572, Monthly_analysis!AB:AB, 0)),0)</f>
        <v>0</v>
      </c>
      <c r="E572">
        <v>0</v>
      </c>
      <c r="F572">
        <f t="shared" si="7"/>
        <v>16</v>
      </c>
    </row>
    <row r="573" spans="1:6" ht="15" thickBot="1" x14ac:dyDescent="0.35">
      <c r="A573" s="5" t="s">
        <v>82</v>
      </c>
      <c r="B573" t="s">
        <v>417</v>
      </c>
      <c r="C573">
        <v>8</v>
      </c>
      <c r="D573">
        <f>IFERROR(INDEX(Monthly_analysis!AC:AC, MATCH(A573, Monthly_analysis!AB:AB, 0)),0)</f>
        <v>0</v>
      </c>
      <c r="E573">
        <v>0</v>
      </c>
      <c r="F573">
        <f t="shared" si="7"/>
        <v>8</v>
      </c>
    </row>
    <row r="574" spans="1:6" ht="15" thickBot="1" x14ac:dyDescent="0.35">
      <c r="A574" s="5" t="s">
        <v>83</v>
      </c>
      <c r="B574" t="s">
        <v>417</v>
      </c>
      <c r="C574">
        <v>11</v>
      </c>
      <c r="D574">
        <f>IFERROR(INDEX(Monthly_analysis!AC:AC, MATCH(A574, Monthly_analysis!AB:AB, 0)),0)</f>
        <v>0</v>
      </c>
      <c r="E574">
        <v>0</v>
      </c>
      <c r="F574">
        <f t="shared" si="7"/>
        <v>11</v>
      </c>
    </row>
    <row r="575" spans="1:6" ht="15" thickBot="1" x14ac:dyDescent="0.35">
      <c r="A575" s="5" t="s">
        <v>84</v>
      </c>
      <c r="B575" t="s">
        <v>417</v>
      </c>
      <c r="C575">
        <v>11</v>
      </c>
      <c r="D575">
        <f>IFERROR(INDEX(Monthly_analysis!AC:AC, MATCH(A575, Monthly_analysis!AB:AB, 0)),0)</f>
        <v>1</v>
      </c>
      <c r="E575">
        <v>0</v>
      </c>
      <c r="F575">
        <f t="shared" si="7"/>
        <v>10</v>
      </c>
    </row>
    <row r="576" spans="1:6" ht="15" thickBot="1" x14ac:dyDescent="0.35">
      <c r="A576" s="5" t="s">
        <v>85</v>
      </c>
      <c r="B576" t="s">
        <v>417</v>
      </c>
      <c r="C576">
        <v>6</v>
      </c>
      <c r="D576">
        <f>IFERROR(INDEX(Monthly_analysis!AC:AC, MATCH(A576, Monthly_analysis!AB:AB, 0)),0)</f>
        <v>1</v>
      </c>
      <c r="E576">
        <v>0</v>
      </c>
      <c r="F576">
        <f t="shared" si="7"/>
        <v>5</v>
      </c>
    </row>
    <row r="577" spans="1:6" ht="15" thickBot="1" x14ac:dyDescent="0.35">
      <c r="A577" s="5" t="s">
        <v>86</v>
      </c>
      <c r="B577" t="s">
        <v>417</v>
      </c>
      <c r="C577">
        <v>13</v>
      </c>
      <c r="D577">
        <f>IFERROR(INDEX(Monthly_analysis!AC:AC, MATCH(A577, Monthly_analysis!AB:AB, 0)),0)</f>
        <v>2</v>
      </c>
      <c r="E577">
        <v>0</v>
      </c>
      <c r="F577">
        <f t="shared" si="7"/>
        <v>11</v>
      </c>
    </row>
    <row r="578" spans="1:6" ht="15" thickBot="1" x14ac:dyDescent="0.35">
      <c r="A578" s="5" t="s">
        <v>87</v>
      </c>
      <c r="B578" t="s">
        <v>417</v>
      </c>
      <c r="C578">
        <v>8</v>
      </c>
      <c r="D578">
        <f>IFERROR(INDEX(Monthly_analysis!AC:AC, MATCH(A578, Monthly_analysis!AB:AB, 0)),0)</f>
        <v>0</v>
      </c>
      <c r="E578">
        <v>0</v>
      </c>
      <c r="F578">
        <f t="shared" si="7"/>
        <v>8</v>
      </c>
    </row>
    <row r="579" spans="1:6" ht="15" thickBot="1" x14ac:dyDescent="0.35">
      <c r="A579" s="5" t="s">
        <v>88</v>
      </c>
      <c r="B579" t="s">
        <v>417</v>
      </c>
      <c r="C579">
        <v>8</v>
      </c>
      <c r="D579">
        <f>IFERROR(INDEX(Monthly_analysis!AC:AC, MATCH(A579, Monthly_analysis!AB:AB, 0)),0)</f>
        <v>0</v>
      </c>
      <c r="E579">
        <v>0</v>
      </c>
      <c r="F579">
        <f t="shared" si="7"/>
        <v>8</v>
      </c>
    </row>
    <row r="580" spans="1:6" ht="15" thickBot="1" x14ac:dyDescent="0.35">
      <c r="A580" s="5" t="s">
        <v>89</v>
      </c>
      <c r="B580" t="s">
        <v>417</v>
      </c>
      <c r="C580">
        <v>15</v>
      </c>
      <c r="D580">
        <f>IFERROR(INDEX(Monthly_analysis!AC:AC, MATCH(A580, Monthly_analysis!AB:AB, 0)),0)</f>
        <v>0</v>
      </c>
      <c r="E580">
        <v>0</v>
      </c>
      <c r="F580">
        <f t="shared" si="7"/>
        <v>15</v>
      </c>
    </row>
    <row r="581" spans="1:6" ht="15" thickBot="1" x14ac:dyDescent="0.35">
      <c r="A581" s="5" t="s">
        <v>90</v>
      </c>
      <c r="B581" t="s">
        <v>417</v>
      </c>
      <c r="C581">
        <v>12</v>
      </c>
      <c r="D581">
        <f>IFERROR(INDEX(Monthly_analysis!AC:AC, MATCH(A581, Monthly_analysis!AB:AB, 0)),0)</f>
        <v>0</v>
      </c>
      <c r="E581">
        <v>0</v>
      </c>
      <c r="F581">
        <f t="shared" si="7"/>
        <v>12</v>
      </c>
    </row>
    <row r="582" spans="1:6" ht="15" thickBot="1" x14ac:dyDescent="0.35">
      <c r="A582" s="5" t="s">
        <v>91</v>
      </c>
      <c r="B582" t="s">
        <v>417</v>
      </c>
      <c r="C582">
        <v>9</v>
      </c>
      <c r="D582">
        <f>IFERROR(INDEX(Monthly_analysis!AC:AC, MATCH(A582, Monthly_analysis!AB:AB, 0)),0)</f>
        <v>0</v>
      </c>
      <c r="E582">
        <v>0</v>
      </c>
      <c r="F582">
        <f t="shared" si="7"/>
        <v>9</v>
      </c>
    </row>
    <row r="583" spans="1:6" ht="15" thickBot="1" x14ac:dyDescent="0.35">
      <c r="A583" s="5" t="s">
        <v>92</v>
      </c>
      <c r="B583" t="s">
        <v>417</v>
      </c>
      <c r="C583">
        <v>9</v>
      </c>
      <c r="D583">
        <f>IFERROR(INDEX(Monthly_analysis!AC:AC, MATCH(A583, Monthly_analysis!AB:AB, 0)),0)</f>
        <v>0</v>
      </c>
      <c r="E583">
        <v>0</v>
      </c>
      <c r="F583">
        <f t="shared" si="7"/>
        <v>9</v>
      </c>
    </row>
    <row r="584" spans="1:6" ht="15" thickBot="1" x14ac:dyDescent="0.35">
      <c r="A584" s="5" t="s">
        <v>93</v>
      </c>
      <c r="B584" t="s">
        <v>417</v>
      </c>
      <c r="C584">
        <v>11</v>
      </c>
      <c r="D584">
        <f>IFERROR(INDEX(Monthly_analysis!AC:AC, MATCH(A584, Monthly_analysis!AB:AB, 0)),0)</f>
        <v>0</v>
      </c>
      <c r="E584">
        <v>0</v>
      </c>
      <c r="F584">
        <f t="shared" si="7"/>
        <v>11</v>
      </c>
    </row>
    <row r="585" spans="1:6" ht="15" thickBot="1" x14ac:dyDescent="0.35">
      <c r="A585" s="5" t="s">
        <v>94</v>
      </c>
      <c r="B585" t="s">
        <v>417</v>
      </c>
      <c r="C585">
        <v>10</v>
      </c>
      <c r="D585">
        <f>IFERROR(INDEX(Monthly_analysis!AC:AC, MATCH(A585, Monthly_analysis!AB:AB, 0)),0)</f>
        <v>1</v>
      </c>
      <c r="E585">
        <v>0</v>
      </c>
      <c r="F585">
        <f t="shared" si="7"/>
        <v>9</v>
      </c>
    </row>
    <row r="586" spans="1:6" ht="15" thickBot="1" x14ac:dyDescent="0.35">
      <c r="A586" s="5" t="s">
        <v>95</v>
      </c>
      <c r="B586" t="s">
        <v>417</v>
      </c>
      <c r="C586">
        <v>10</v>
      </c>
      <c r="D586">
        <f>IFERROR(INDEX(Monthly_analysis!AC:AC, MATCH(A586, Monthly_analysis!AB:AB, 0)),0)</f>
        <v>0</v>
      </c>
      <c r="E586">
        <v>0</v>
      </c>
      <c r="F586">
        <f t="shared" si="7"/>
        <v>10</v>
      </c>
    </row>
    <row r="587" spans="1:6" ht="15" thickBot="1" x14ac:dyDescent="0.35">
      <c r="A587" s="5" t="s">
        <v>96</v>
      </c>
      <c r="B587" t="s">
        <v>417</v>
      </c>
      <c r="C587">
        <v>10</v>
      </c>
      <c r="D587">
        <f>IFERROR(INDEX(Monthly_analysis!AC:AC, MATCH(A587, Monthly_analysis!AB:AB, 0)),0)</f>
        <v>0</v>
      </c>
      <c r="E587">
        <v>0</v>
      </c>
      <c r="F587">
        <f t="shared" si="7"/>
        <v>10</v>
      </c>
    </row>
    <row r="588" spans="1:6" ht="15" thickBot="1" x14ac:dyDescent="0.35">
      <c r="A588" s="5" t="s">
        <v>97</v>
      </c>
      <c r="B588" t="s">
        <v>417</v>
      </c>
      <c r="C588">
        <v>10</v>
      </c>
      <c r="D588">
        <f>IFERROR(INDEX(Monthly_analysis!AC:AC, MATCH(A588, Monthly_analysis!AB:AB, 0)),0)</f>
        <v>0</v>
      </c>
      <c r="E588">
        <v>0</v>
      </c>
      <c r="F588">
        <f t="shared" si="7"/>
        <v>10</v>
      </c>
    </row>
    <row r="589" spans="1:6" ht="15" thickBot="1" x14ac:dyDescent="0.35">
      <c r="A589" s="5" t="s">
        <v>98</v>
      </c>
      <c r="B589" t="s">
        <v>417</v>
      </c>
      <c r="C589">
        <v>8</v>
      </c>
      <c r="D589">
        <f>IFERROR(INDEX(Monthly_analysis!AC:AC, MATCH(A589, Monthly_analysis!AB:AB, 0)),0)</f>
        <v>0</v>
      </c>
      <c r="E589">
        <v>0</v>
      </c>
      <c r="F589">
        <f t="shared" si="7"/>
        <v>8</v>
      </c>
    </row>
    <row r="590" spans="1:6" ht="15" thickBot="1" x14ac:dyDescent="0.35">
      <c r="A590" s="5" t="s">
        <v>99</v>
      </c>
      <c r="B590" t="s">
        <v>417</v>
      </c>
      <c r="C590">
        <v>9</v>
      </c>
      <c r="D590">
        <f>IFERROR(INDEX(Monthly_analysis!AC:AC, MATCH(A590, Monthly_analysis!AB:AB, 0)),0)</f>
        <v>0</v>
      </c>
      <c r="E590">
        <v>0</v>
      </c>
      <c r="F590">
        <f t="shared" si="7"/>
        <v>9</v>
      </c>
    </row>
    <row r="591" spans="1:6" ht="15" thickBot="1" x14ac:dyDescent="0.35">
      <c r="A591" s="5" t="s">
        <v>100</v>
      </c>
      <c r="B591" t="s">
        <v>417</v>
      </c>
      <c r="C591">
        <v>8</v>
      </c>
      <c r="D591">
        <f>IFERROR(INDEX(Monthly_analysis!AC:AC, MATCH(A591, Monthly_analysis!AB:AB, 0)),0)</f>
        <v>4</v>
      </c>
      <c r="E591">
        <v>5</v>
      </c>
      <c r="F591">
        <f t="shared" si="7"/>
        <v>9</v>
      </c>
    </row>
    <row r="592" spans="1:6" ht="15" thickBot="1" x14ac:dyDescent="0.35">
      <c r="A592" s="5" t="s">
        <v>101</v>
      </c>
      <c r="B592" t="s">
        <v>417</v>
      </c>
      <c r="C592">
        <v>12</v>
      </c>
      <c r="D592">
        <f>IFERROR(INDEX(Monthly_analysis!AC:AC, MATCH(A592, Monthly_analysis!AB:AB, 0)),0)</f>
        <v>0</v>
      </c>
      <c r="E592">
        <v>0</v>
      </c>
      <c r="F592">
        <f t="shared" si="7"/>
        <v>12</v>
      </c>
    </row>
    <row r="593" spans="1:6" ht="15" thickBot="1" x14ac:dyDescent="0.35">
      <c r="A593" s="5" t="s">
        <v>102</v>
      </c>
      <c r="B593" t="s">
        <v>417</v>
      </c>
      <c r="C593">
        <v>10</v>
      </c>
      <c r="D593">
        <f>IFERROR(INDEX(Monthly_analysis!AC:AC, MATCH(A593, Monthly_analysis!AB:AB, 0)),0)</f>
        <v>1</v>
      </c>
      <c r="E593">
        <v>0</v>
      </c>
      <c r="F593">
        <f t="shared" si="7"/>
        <v>9</v>
      </c>
    </row>
    <row r="594" spans="1:6" ht="15" thickBot="1" x14ac:dyDescent="0.35">
      <c r="A594" s="5" t="s">
        <v>103</v>
      </c>
      <c r="B594" t="s">
        <v>417</v>
      </c>
      <c r="C594">
        <v>10</v>
      </c>
      <c r="D594">
        <f>IFERROR(INDEX(Monthly_analysis!AC:AC, MATCH(A594, Monthly_analysis!AB:AB, 0)),0)</f>
        <v>1</v>
      </c>
      <c r="E594">
        <v>0</v>
      </c>
      <c r="F594">
        <f t="shared" si="7"/>
        <v>9</v>
      </c>
    </row>
    <row r="595" spans="1:6" ht="15" thickBot="1" x14ac:dyDescent="0.35">
      <c r="A595" s="5" t="s">
        <v>104</v>
      </c>
      <c r="B595" t="s">
        <v>417</v>
      </c>
      <c r="C595">
        <v>12</v>
      </c>
      <c r="D595">
        <f>IFERROR(INDEX(Monthly_analysis!AC:AC, MATCH(A595, Monthly_analysis!AB:AB, 0)),0)</f>
        <v>0</v>
      </c>
      <c r="E595">
        <v>0</v>
      </c>
      <c r="F595">
        <f t="shared" si="7"/>
        <v>12</v>
      </c>
    </row>
    <row r="596" spans="1:6" ht="15" thickBot="1" x14ac:dyDescent="0.35">
      <c r="A596" s="5" t="s">
        <v>105</v>
      </c>
      <c r="B596" t="s">
        <v>417</v>
      </c>
      <c r="C596">
        <v>10</v>
      </c>
      <c r="D596">
        <f>IFERROR(INDEX(Monthly_analysis!AC:AC, MATCH(A596, Monthly_analysis!AB:AB, 0)),0)</f>
        <v>0</v>
      </c>
      <c r="E596">
        <v>0</v>
      </c>
      <c r="F596">
        <f t="shared" si="7"/>
        <v>10</v>
      </c>
    </row>
    <row r="597" spans="1:6" ht="15" thickBot="1" x14ac:dyDescent="0.35">
      <c r="A597" s="5" t="s">
        <v>106</v>
      </c>
      <c r="B597" t="s">
        <v>417</v>
      </c>
      <c r="C597">
        <v>9</v>
      </c>
      <c r="D597">
        <f>IFERROR(INDEX(Monthly_analysis!AC:AC, MATCH(A597, Monthly_analysis!AB:AB, 0)),0)</f>
        <v>0</v>
      </c>
      <c r="E597">
        <v>0</v>
      </c>
      <c r="F597">
        <f t="shared" si="7"/>
        <v>9</v>
      </c>
    </row>
    <row r="598" spans="1:6" ht="15" thickBot="1" x14ac:dyDescent="0.35">
      <c r="A598" s="5" t="s">
        <v>107</v>
      </c>
      <c r="B598" t="s">
        <v>417</v>
      </c>
      <c r="C598">
        <v>12</v>
      </c>
      <c r="D598">
        <f>IFERROR(INDEX(Monthly_analysis!AC:AC, MATCH(A598, Monthly_analysis!AB:AB, 0)),0)</f>
        <v>3</v>
      </c>
      <c r="E598">
        <v>0</v>
      </c>
      <c r="F598">
        <f t="shared" si="7"/>
        <v>9</v>
      </c>
    </row>
    <row r="599" spans="1:6" ht="15" thickBot="1" x14ac:dyDescent="0.35">
      <c r="A599" s="5" t="s">
        <v>108</v>
      </c>
      <c r="B599" t="s">
        <v>417</v>
      </c>
      <c r="C599">
        <v>14</v>
      </c>
      <c r="D599">
        <f>IFERROR(INDEX(Monthly_analysis!AC:AC, MATCH(A599, Monthly_analysis!AB:AB, 0)),0)</f>
        <v>0</v>
      </c>
      <c r="E599">
        <v>0</v>
      </c>
      <c r="F599">
        <f t="shared" si="7"/>
        <v>14</v>
      </c>
    </row>
    <row r="600" spans="1:6" ht="15" thickBot="1" x14ac:dyDescent="0.35">
      <c r="A600" s="5" t="s">
        <v>109</v>
      </c>
      <c r="B600" t="s">
        <v>417</v>
      </c>
      <c r="C600">
        <v>11</v>
      </c>
      <c r="D600">
        <f>IFERROR(INDEX(Monthly_analysis!AC:AC, MATCH(A600, Monthly_analysis!AB:AB, 0)),0)</f>
        <v>0</v>
      </c>
      <c r="E600">
        <v>0</v>
      </c>
      <c r="F600">
        <f t="shared" si="7"/>
        <v>11</v>
      </c>
    </row>
    <row r="601" spans="1:6" ht="15" thickBot="1" x14ac:dyDescent="0.35">
      <c r="A601" s="5" t="s">
        <v>110</v>
      </c>
      <c r="B601" t="s">
        <v>417</v>
      </c>
      <c r="C601">
        <v>6</v>
      </c>
      <c r="D601">
        <f>IFERROR(INDEX(Monthly_analysis!AC:AC, MATCH(A601, Monthly_analysis!AB:AB, 0)),0)</f>
        <v>1</v>
      </c>
      <c r="E601">
        <v>0</v>
      </c>
      <c r="F601">
        <f t="shared" si="7"/>
        <v>5</v>
      </c>
    </row>
    <row r="602" spans="1:6" ht="15" thickBot="1" x14ac:dyDescent="0.35">
      <c r="A602" s="5" t="s">
        <v>111</v>
      </c>
      <c r="B602" t="s">
        <v>417</v>
      </c>
      <c r="C602">
        <v>6</v>
      </c>
      <c r="D602">
        <f>IFERROR(INDEX(Monthly_analysis!AC:AC, MATCH(A602, Monthly_analysis!AB:AB, 0)),0)</f>
        <v>0</v>
      </c>
      <c r="E602">
        <v>0</v>
      </c>
      <c r="F602">
        <f t="shared" si="7"/>
        <v>6</v>
      </c>
    </row>
    <row r="603" spans="1:6" ht="15" thickBot="1" x14ac:dyDescent="0.35">
      <c r="A603" s="5" t="s">
        <v>112</v>
      </c>
      <c r="B603" t="s">
        <v>417</v>
      </c>
      <c r="C603">
        <v>8</v>
      </c>
      <c r="D603">
        <f>IFERROR(INDEX(Monthly_analysis!AC:AC, MATCH(A603, Monthly_analysis!AB:AB, 0)),0)</f>
        <v>0</v>
      </c>
      <c r="E603">
        <v>0</v>
      </c>
      <c r="F603">
        <f t="shared" si="7"/>
        <v>8</v>
      </c>
    </row>
    <row r="604" spans="1:6" ht="15" thickBot="1" x14ac:dyDescent="0.35">
      <c r="A604" s="5" t="s">
        <v>113</v>
      </c>
      <c r="B604" t="s">
        <v>417</v>
      </c>
      <c r="C604">
        <v>7</v>
      </c>
      <c r="D604">
        <f>IFERROR(INDEX(Monthly_analysis!AC:AC, MATCH(A604, Monthly_analysis!AB:AB, 0)),0)</f>
        <v>2</v>
      </c>
      <c r="E604">
        <v>0</v>
      </c>
      <c r="F604">
        <f t="shared" si="7"/>
        <v>5</v>
      </c>
    </row>
    <row r="605" spans="1:6" ht="15" thickBot="1" x14ac:dyDescent="0.35">
      <c r="A605" s="5" t="s">
        <v>114</v>
      </c>
      <c r="B605" t="s">
        <v>417</v>
      </c>
      <c r="C605">
        <v>5</v>
      </c>
      <c r="D605">
        <f>IFERROR(INDEX(Monthly_analysis!AC:AC, MATCH(A605, Monthly_analysis!AB:AB, 0)),0)</f>
        <v>0</v>
      </c>
      <c r="E605">
        <v>0</v>
      </c>
      <c r="F605">
        <f t="shared" si="7"/>
        <v>5</v>
      </c>
    </row>
    <row r="606" spans="1:6" ht="15" thickBot="1" x14ac:dyDescent="0.35">
      <c r="A606" s="5" t="s">
        <v>115</v>
      </c>
      <c r="B606" t="s">
        <v>417</v>
      </c>
      <c r="C606">
        <v>7</v>
      </c>
      <c r="D606">
        <f>IFERROR(INDEX(Monthly_analysis!AC:AC, MATCH(A606, Monthly_analysis!AB:AB, 0)),0)</f>
        <v>0</v>
      </c>
      <c r="E606">
        <v>0</v>
      </c>
      <c r="F606">
        <f t="shared" si="7"/>
        <v>7</v>
      </c>
    </row>
    <row r="607" spans="1:6" ht="15" thickBot="1" x14ac:dyDescent="0.35">
      <c r="A607" s="5" t="s">
        <v>116</v>
      </c>
      <c r="B607" t="s">
        <v>417</v>
      </c>
      <c r="C607">
        <v>5</v>
      </c>
      <c r="D607">
        <f>IFERROR(INDEX(Monthly_analysis!AC:AC, MATCH(A607, Monthly_analysis!AB:AB, 0)),0)</f>
        <v>0</v>
      </c>
      <c r="E607">
        <v>0</v>
      </c>
      <c r="F607">
        <f t="shared" si="7"/>
        <v>5</v>
      </c>
    </row>
    <row r="608" spans="1:6" ht="15" thickBot="1" x14ac:dyDescent="0.35">
      <c r="A608" s="5" t="s">
        <v>117</v>
      </c>
      <c r="B608" t="s">
        <v>417</v>
      </c>
      <c r="C608">
        <v>8</v>
      </c>
      <c r="D608">
        <f>IFERROR(INDEX(Monthly_analysis!AC:AC, MATCH(A608, Monthly_analysis!AB:AB, 0)),0)</f>
        <v>0</v>
      </c>
      <c r="E608">
        <v>0</v>
      </c>
      <c r="F608">
        <f t="shared" si="7"/>
        <v>8</v>
      </c>
    </row>
    <row r="609" spans="1:6" ht="15" thickBot="1" x14ac:dyDescent="0.35">
      <c r="A609" s="5" t="s">
        <v>118</v>
      </c>
      <c r="B609" t="s">
        <v>417</v>
      </c>
      <c r="C609">
        <v>7</v>
      </c>
      <c r="D609">
        <f>IFERROR(INDEX(Monthly_analysis!AC:AC, MATCH(A609, Monthly_analysis!AB:AB, 0)),0)</f>
        <v>0</v>
      </c>
      <c r="E609">
        <v>0</v>
      </c>
      <c r="F609">
        <f t="shared" si="7"/>
        <v>7</v>
      </c>
    </row>
    <row r="610" spans="1:6" ht="15" thickBot="1" x14ac:dyDescent="0.35">
      <c r="A610" s="5" t="s">
        <v>119</v>
      </c>
      <c r="B610" t="s">
        <v>417</v>
      </c>
      <c r="C610">
        <v>6</v>
      </c>
      <c r="D610">
        <f>IFERROR(INDEX(Monthly_analysis!AC:AC, MATCH(A610, Monthly_analysis!AB:AB, 0)),0)</f>
        <v>0</v>
      </c>
      <c r="E610">
        <v>0</v>
      </c>
      <c r="F610">
        <f t="shared" si="7"/>
        <v>6</v>
      </c>
    </row>
    <row r="611" spans="1:6" ht="15" thickBot="1" x14ac:dyDescent="0.35">
      <c r="A611" s="5" t="s">
        <v>120</v>
      </c>
      <c r="B611" t="s">
        <v>417</v>
      </c>
      <c r="C611">
        <v>12</v>
      </c>
      <c r="D611">
        <f>IFERROR(INDEX(Monthly_analysis!AC:AC, MATCH(A611, Monthly_analysis!AB:AB, 0)),0)</f>
        <v>0</v>
      </c>
      <c r="E611">
        <v>0</v>
      </c>
      <c r="F611">
        <f t="shared" si="7"/>
        <v>12</v>
      </c>
    </row>
    <row r="612" spans="1:6" ht="15" thickBot="1" x14ac:dyDescent="0.35">
      <c r="A612" s="5" t="s">
        <v>121</v>
      </c>
      <c r="B612" t="s">
        <v>417</v>
      </c>
      <c r="C612">
        <v>6</v>
      </c>
      <c r="D612">
        <f>IFERROR(INDEX(Monthly_analysis!AC:AC, MATCH(A612, Monthly_analysis!AB:AB, 0)),0)</f>
        <v>0</v>
      </c>
      <c r="E612">
        <v>0</v>
      </c>
      <c r="F612">
        <f t="shared" si="7"/>
        <v>6</v>
      </c>
    </row>
    <row r="613" spans="1:6" ht="15" thickBot="1" x14ac:dyDescent="0.35">
      <c r="A613" s="5" t="s">
        <v>122</v>
      </c>
      <c r="B613" t="s">
        <v>417</v>
      </c>
      <c r="C613">
        <v>7</v>
      </c>
      <c r="D613">
        <f>IFERROR(INDEX(Monthly_analysis!AC:AC, MATCH(A613, Monthly_analysis!AB:AB, 0)),0)</f>
        <v>2</v>
      </c>
      <c r="E613">
        <v>5</v>
      </c>
      <c r="F613">
        <f t="shared" ref="F613:F676" si="8">C613+E613-D613</f>
        <v>10</v>
      </c>
    </row>
    <row r="614" spans="1:6" ht="15" thickBot="1" x14ac:dyDescent="0.35">
      <c r="A614" s="5" t="s">
        <v>123</v>
      </c>
      <c r="B614" t="s">
        <v>417</v>
      </c>
      <c r="C614">
        <v>7</v>
      </c>
      <c r="D614">
        <f>IFERROR(INDEX(Monthly_analysis!AC:AC, MATCH(A614, Monthly_analysis!AB:AB, 0)),0)</f>
        <v>0</v>
      </c>
      <c r="E614">
        <v>0</v>
      </c>
      <c r="F614">
        <f t="shared" si="8"/>
        <v>7</v>
      </c>
    </row>
    <row r="615" spans="1:6" ht="15" thickBot="1" x14ac:dyDescent="0.35">
      <c r="A615" s="5" t="s">
        <v>124</v>
      </c>
      <c r="B615" t="s">
        <v>417</v>
      </c>
      <c r="C615">
        <v>12</v>
      </c>
      <c r="D615">
        <f>IFERROR(INDEX(Monthly_analysis!AC:AC, MATCH(A615, Monthly_analysis!AB:AB, 0)),0)</f>
        <v>0</v>
      </c>
      <c r="E615">
        <v>0</v>
      </c>
      <c r="F615">
        <f t="shared" si="8"/>
        <v>12</v>
      </c>
    </row>
    <row r="616" spans="1:6" ht="15" thickBot="1" x14ac:dyDescent="0.35">
      <c r="A616" s="5" t="s">
        <v>125</v>
      </c>
      <c r="B616" t="s">
        <v>417</v>
      </c>
      <c r="C616">
        <v>12</v>
      </c>
      <c r="D616">
        <f>IFERROR(INDEX(Monthly_analysis!AC:AC, MATCH(A616, Monthly_analysis!AB:AB, 0)),0)</f>
        <v>0</v>
      </c>
      <c r="E616">
        <v>0</v>
      </c>
      <c r="F616">
        <f t="shared" si="8"/>
        <v>12</v>
      </c>
    </row>
    <row r="617" spans="1:6" ht="15" thickBot="1" x14ac:dyDescent="0.35">
      <c r="A617" s="5" t="s">
        <v>126</v>
      </c>
      <c r="B617" t="s">
        <v>417</v>
      </c>
      <c r="C617">
        <v>11</v>
      </c>
      <c r="D617">
        <f>IFERROR(INDEX(Monthly_analysis!AC:AC, MATCH(A617, Monthly_analysis!AB:AB, 0)),0)</f>
        <v>0</v>
      </c>
      <c r="E617">
        <v>0</v>
      </c>
      <c r="F617">
        <f t="shared" si="8"/>
        <v>11</v>
      </c>
    </row>
    <row r="618" spans="1:6" ht="15" thickBot="1" x14ac:dyDescent="0.35">
      <c r="A618" s="5" t="s">
        <v>127</v>
      </c>
      <c r="B618" t="s">
        <v>417</v>
      </c>
      <c r="C618">
        <v>14</v>
      </c>
      <c r="D618">
        <f>IFERROR(INDEX(Monthly_analysis!AC:AC, MATCH(A618, Monthly_analysis!AB:AB, 0)),0)</f>
        <v>0</v>
      </c>
      <c r="E618">
        <v>0</v>
      </c>
      <c r="F618">
        <f t="shared" si="8"/>
        <v>14</v>
      </c>
    </row>
    <row r="619" spans="1:6" ht="15" thickBot="1" x14ac:dyDescent="0.35">
      <c r="A619" s="5" t="s">
        <v>128</v>
      </c>
      <c r="B619" t="s">
        <v>417</v>
      </c>
      <c r="C619">
        <v>13</v>
      </c>
      <c r="D619">
        <f>IFERROR(INDEX(Monthly_analysis!AC:AC, MATCH(A619, Monthly_analysis!AB:AB, 0)),0)</f>
        <v>0</v>
      </c>
      <c r="E619">
        <v>0</v>
      </c>
      <c r="F619">
        <f t="shared" si="8"/>
        <v>13</v>
      </c>
    </row>
    <row r="620" spans="1:6" ht="15" thickBot="1" x14ac:dyDescent="0.35">
      <c r="A620" s="5" t="s">
        <v>129</v>
      </c>
      <c r="B620" t="s">
        <v>417</v>
      </c>
      <c r="C620">
        <v>23</v>
      </c>
      <c r="D620">
        <f>IFERROR(INDEX(Monthly_analysis!AC:AC, MATCH(A620, Monthly_analysis!AB:AB, 0)),0)</f>
        <v>1</v>
      </c>
      <c r="E620">
        <v>0</v>
      </c>
      <c r="F620">
        <f t="shared" si="8"/>
        <v>22</v>
      </c>
    </row>
    <row r="621" spans="1:6" ht="15" thickBot="1" x14ac:dyDescent="0.35">
      <c r="A621" s="5" t="s">
        <v>130</v>
      </c>
      <c r="B621" t="s">
        <v>417</v>
      </c>
      <c r="C621">
        <v>8</v>
      </c>
      <c r="D621">
        <f>IFERROR(INDEX(Monthly_analysis!AC:AC, MATCH(A621, Monthly_analysis!AB:AB, 0)),0)</f>
        <v>0</v>
      </c>
      <c r="E621">
        <v>0</v>
      </c>
      <c r="F621">
        <f t="shared" si="8"/>
        <v>8</v>
      </c>
    </row>
    <row r="622" spans="1:6" ht="15" thickBot="1" x14ac:dyDescent="0.35">
      <c r="A622" s="5" t="s">
        <v>131</v>
      </c>
      <c r="B622" t="s">
        <v>417</v>
      </c>
      <c r="C622">
        <v>7</v>
      </c>
      <c r="D622">
        <f>IFERROR(INDEX(Monthly_analysis!AC:AC, MATCH(A622, Monthly_analysis!AB:AB, 0)),0)</f>
        <v>0</v>
      </c>
      <c r="E622">
        <v>0</v>
      </c>
      <c r="F622">
        <f t="shared" si="8"/>
        <v>7</v>
      </c>
    </row>
    <row r="623" spans="1:6" ht="15" thickBot="1" x14ac:dyDescent="0.35">
      <c r="A623" s="5" t="s">
        <v>132</v>
      </c>
      <c r="B623" t="s">
        <v>417</v>
      </c>
      <c r="C623">
        <v>8</v>
      </c>
      <c r="D623">
        <f>IFERROR(INDEX(Monthly_analysis!AC:AC, MATCH(A623, Monthly_analysis!AB:AB, 0)),0)</f>
        <v>0</v>
      </c>
      <c r="E623">
        <v>0</v>
      </c>
      <c r="F623">
        <f t="shared" si="8"/>
        <v>8</v>
      </c>
    </row>
    <row r="624" spans="1:6" ht="15" thickBot="1" x14ac:dyDescent="0.35">
      <c r="A624" s="5" t="s">
        <v>133</v>
      </c>
      <c r="B624" t="s">
        <v>417</v>
      </c>
      <c r="C624">
        <v>4</v>
      </c>
      <c r="D624">
        <f>IFERROR(INDEX(Monthly_analysis!AC:AC, MATCH(A624, Monthly_analysis!AB:AB, 0)),0)</f>
        <v>0</v>
      </c>
      <c r="E624">
        <v>0</v>
      </c>
      <c r="F624">
        <f t="shared" si="8"/>
        <v>4</v>
      </c>
    </row>
    <row r="625" spans="1:6" ht="15" thickBot="1" x14ac:dyDescent="0.35">
      <c r="A625" s="5" t="s">
        <v>134</v>
      </c>
      <c r="B625" t="s">
        <v>417</v>
      </c>
      <c r="C625">
        <v>8</v>
      </c>
      <c r="D625">
        <f>IFERROR(INDEX(Monthly_analysis!AC:AC, MATCH(A625, Monthly_analysis!AB:AB, 0)),0)</f>
        <v>0</v>
      </c>
      <c r="E625">
        <v>0</v>
      </c>
      <c r="F625">
        <f t="shared" si="8"/>
        <v>8</v>
      </c>
    </row>
    <row r="626" spans="1:6" ht="15" thickBot="1" x14ac:dyDescent="0.35">
      <c r="A626" s="5" t="s">
        <v>135</v>
      </c>
      <c r="B626" t="s">
        <v>417</v>
      </c>
      <c r="C626">
        <v>8</v>
      </c>
      <c r="D626">
        <f>IFERROR(INDEX(Monthly_analysis!AC:AC, MATCH(A626, Monthly_analysis!AB:AB, 0)),0)</f>
        <v>5</v>
      </c>
      <c r="E626">
        <v>10</v>
      </c>
      <c r="F626">
        <f t="shared" si="8"/>
        <v>13</v>
      </c>
    </row>
    <row r="627" spans="1:6" ht="15" thickBot="1" x14ac:dyDescent="0.35">
      <c r="A627" s="5" t="s">
        <v>136</v>
      </c>
      <c r="B627" t="s">
        <v>417</v>
      </c>
      <c r="C627">
        <v>6</v>
      </c>
      <c r="D627">
        <f>IFERROR(INDEX(Monthly_analysis!AC:AC, MATCH(A627, Monthly_analysis!AB:AB, 0)),0)</f>
        <v>0</v>
      </c>
      <c r="E627">
        <v>0</v>
      </c>
      <c r="F627">
        <f t="shared" si="8"/>
        <v>6</v>
      </c>
    </row>
    <row r="628" spans="1:6" ht="15" thickBot="1" x14ac:dyDescent="0.35">
      <c r="A628" s="5" t="s">
        <v>137</v>
      </c>
      <c r="B628" t="s">
        <v>417</v>
      </c>
      <c r="C628">
        <v>9</v>
      </c>
      <c r="D628">
        <f>IFERROR(INDEX(Monthly_analysis!AC:AC, MATCH(A628, Monthly_analysis!AB:AB, 0)),0)</f>
        <v>0</v>
      </c>
      <c r="E628">
        <v>0</v>
      </c>
      <c r="F628">
        <f t="shared" si="8"/>
        <v>9</v>
      </c>
    </row>
    <row r="629" spans="1:6" ht="15" thickBot="1" x14ac:dyDescent="0.35">
      <c r="A629" s="5" t="s">
        <v>138</v>
      </c>
      <c r="B629" t="s">
        <v>417</v>
      </c>
      <c r="C629">
        <v>9</v>
      </c>
      <c r="D629">
        <f>IFERROR(INDEX(Monthly_analysis!AC:AC, MATCH(A629, Monthly_analysis!AB:AB, 0)),0)</f>
        <v>0</v>
      </c>
      <c r="E629">
        <v>0</v>
      </c>
      <c r="F629">
        <f t="shared" si="8"/>
        <v>9</v>
      </c>
    </row>
    <row r="630" spans="1:6" ht="15" thickBot="1" x14ac:dyDescent="0.35">
      <c r="A630" s="5" t="s">
        <v>139</v>
      </c>
      <c r="B630" t="s">
        <v>417</v>
      </c>
      <c r="C630">
        <v>7</v>
      </c>
      <c r="D630">
        <f>IFERROR(INDEX(Monthly_analysis!AC:AC, MATCH(A630, Monthly_analysis!AB:AB, 0)),0)</f>
        <v>0</v>
      </c>
      <c r="E630">
        <v>0</v>
      </c>
      <c r="F630">
        <f t="shared" si="8"/>
        <v>7</v>
      </c>
    </row>
    <row r="631" spans="1:6" ht="15" thickBot="1" x14ac:dyDescent="0.35">
      <c r="A631" s="5" t="s">
        <v>140</v>
      </c>
      <c r="B631" t="s">
        <v>417</v>
      </c>
      <c r="C631">
        <v>4</v>
      </c>
      <c r="D631">
        <f>IFERROR(INDEX(Monthly_analysis!AC:AC, MATCH(A631, Monthly_analysis!AB:AB, 0)),0)</f>
        <v>0</v>
      </c>
      <c r="E631">
        <v>0</v>
      </c>
      <c r="F631">
        <f t="shared" si="8"/>
        <v>4</v>
      </c>
    </row>
    <row r="632" spans="1:6" ht="15" thickBot="1" x14ac:dyDescent="0.35">
      <c r="A632" s="5" t="s">
        <v>71</v>
      </c>
      <c r="B632" t="s">
        <v>418</v>
      </c>
      <c r="C632">
        <v>8</v>
      </c>
      <c r="D632">
        <f>IFERROR(INDEX(Monthly_analysis!AF:AF, MATCH(A632, Monthly_analysis!AE:AE, 0)),0)</f>
        <v>0</v>
      </c>
      <c r="E632">
        <v>0</v>
      </c>
      <c r="F632">
        <f t="shared" si="8"/>
        <v>8</v>
      </c>
    </row>
    <row r="633" spans="1:6" ht="15" thickBot="1" x14ac:dyDescent="0.35">
      <c r="A633" s="5" t="s">
        <v>72</v>
      </c>
      <c r="B633" t="s">
        <v>418</v>
      </c>
      <c r="C633">
        <v>18</v>
      </c>
      <c r="D633">
        <f>IFERROR(INDEX(Monthly_analysis!AF:AF, MATCH(A633, Monthly_analysis!AE:AE, 0)),0)</f>
        <v>66</v>
      </c>
      <c r="E633">
        <v>50</v>
      </c>
      <c r="F633">
        <f t="shared" si="8"/>
        <v>2</v>
      </c>
    </row>
    <row r="634" spans="1:6" ht="15" thickBot="1" x14ac:dyDescent="0.35">
      <c r="A634" s="5" t="s">
        <v>73</v>
      </c>
      <c r="B634" t="s">
        <v>418</v>
      </c>
      <c r="C634">
        <v>10</v>
      </c>
      <c r="D634">
        <f>IFERROR(INDEX(Monthly_analysis!AF:AF, MATCH(A634, Monthly_analysis!AE:AE, 0)),0)</f>
        <v>30</v>
      </c>
      <c r="E634">
        <v>30</v>
      </c>
      <c r="F634">
        <f t="shared" si="8"/>
        <v>10</v>
      </c>
    </row>
    <row r="635" spans="1:6" ht="15" thickBot="1" x14ac:dyDescent="0.35">
      <c r="A635" s="5" t="s">
        <v>74</v>
      </c>
      <c r="B635" t="s">
        <v>418</v>
      </c>
      <c r="C635">
        <v>8</v>
      </c>
      <c r="D635">
        <f>IFERROR(INDEX(Monthly_analysis!AF:AF, MATCH(A635, Monthly_analysis!AE:AE, 0)),0)</f>
        <v>0</v>
      </c>
      <c r="E635">
        <v>0</v>
      </c>
      <c r="F635">
        <f t="shared" si="8"/>
        <v>8</v>
      </c>
    </row>
    <row r="636" spans="1:6" ht="15" thickBot="1" x14ac:dyDescent="0.35">
      <c r="A636" s="5" t="s">
        <v>75</v>
      </c>
      <c r="B636" t="s">
        <v>418</v>
      </c>
      <c r="C636">
        <v>12</v>
      </c>
      <c r="D636">
        <f>IFERROR(INDEX(Monthly_analysis!AF:AF, MATCH(A636, Monthly_analysis!AE:AE, 0)),0)</f>
        <v>1</v>
      </c>
      <c r="E636">
        <v>0</v>
      </c>
      <c r="F636">
        <f t="shared" si="8"/>
        <v>11</v>
      </c>
    </row>
    <row r="637" spans="1:6" ht="15" thickBot="1" x14ac:dyDescent="0.35">
      <c r="A637" s="5" t="s">
        <v>76</v>
      </c>
      <c r="B637" t="s">
        <v>418</v>
      </c>
      <c r="C637">
        <v>8</v>
      </c>
      <c r="D637">
        <f>IFERROR(INDEX(Monthly_analysis!AF:AF, MATCH(A637, Monthly_analysis!AE:AE, 0)),0)</f>
        <v>1</v>
      </c>
      <c r="E637">
        <v>0</v>
      </c>
      <c r="F637">
        <f t="shared" si="8"/>
        <v>7</v>
      </c>
    </row>
    <row r="638" spans="1:6" ht="15" thickBot="1" x14ac:dyDescent="0.35">
      <c r="A638" s="5" t="s">
        <v>77</v>
      </c>
      <c r="B638" t="s">
        <v>418</v>
      </c>
      <c r="C638">
        <v>7</v>
      </c>
      <c r="D638">
        <f>IFERROR(INDEX(Monthly_analysis!AF:AF, MATCH(A638, Monthly_analysis!AE:AE, 0)),0)</f>
        <v>2</v>
      </c>
      <c r="E638">
        <v>5</v>
      </c>
      <c r="F638">
        <f t="shared" si="8"/>
        <v>10</v>
      </c>
    </row>
    <row r="639" spans="1:6" ht="15" thickBot="1" x14ac:dyDescent="0.35">
      <c r="A639" s="5" t="s">
        <v>78</v>
      </c>
      <c r="B639" t="s">
        <v>418</v>
      </c>
      <c r="C639">
        <v>18</v>
      </c>
      <c r="D639">
        <f>IFERROR(INDEX(Monthly_analysis!AF:AF, MATCH(A639, Monthly_analysis!AE:AE, 0)),0)</f>
        <v>5</v>
      </c>
      <c r="E639">
        <v>0</v>
      </c>
      <c r="F639">
        <f t="shared" si="8"/>
        <v>13</v>
      </c>
    </row>
    <row r="640" spans="1:6" ht="15" thickBot="1" x14ac:dyDescent="0.35">
      <c r="A640" s="5" t="s">
        <v>79</v>
      </c>
      <c r="B640" t="s">
        <v>418</v>
      </c>
      <c r="C640">
        <v>13</v>
      </c>
      <c r="D640">
        <f>IFERROR(INDEX(Monthly_analysis!AF:AF, MATCH(A640, Monthly_analysis!AE:AE, 0)),0)</f>
        <v>0</v>
      </c>
      <c r="E640">
        <v>0</v>
      </c>
      <c r="F640">
        <f t="shared" si="8"/>
        <v>13</v>
      </c>
    </row>
    <row r="641" spans="1:6" ht="15" thickBot="1" x14ac:dyDescent="0.35">
      <c r="A641" s="5" t="s">
        <v>80</v>
      </c>
      <c r="B641" t="s">
        <v>418</v>
      </c>
      <c r="C641">
        <v>9</v>
      </c>
      <c r="D641">
        <f>IFERROR(INDEX(Monthly_analysis!AF:AF, MATCH(A641, Monthly_analysis!AE:AE, 0)),0)</f>
        <v>1</v>
      </c>
      <c r="E641">
        <v>0</v>
      </c>
      <c r="F641">
        <f t="shared" si="8"/>
        <v>8</v>
      </c>
    </row>
    <row r="642" spans="1:6" ht="15" thickBot="1" x14ac:dyDescent="0.35">
      <c r="A642" s="5" t="s">
        <v>81</v>
      </c>
      <c r="B642" t="s">
        <v>418</v>
      </c>
      <c r="C642">
        <v>16</v>
      </c>
      <c r="D642">
        <f>IFERROR(INDEX(Monthly_analysis!AF:AF, MATCH(A642, Monthly_analysis!AE:AE, 0)),0)</f>
        <v>2</v>
      </c>
      <c r="E642">
        <v>0</v>
      </c>
      <c r="F642">
        <f t="shared" si="8"/>
        <v>14</v>
      </c>
    </row>
    <row r="643" spans="1:6" ht="15" thickBot="1" x14ac:dyDescent="0.35">
      <c r="A643" s="5" t="s">
        <v>82</v>
      </c>
      <c r="B643" t="s">
        <v>418</v>
      </c>
      <c r="C643">
        <v>8</v>
      </c>
      <c r="D643">
        <f>IFERROR(INDEX(Monthly_analysis!AF:AF, MATCH(A643, Monthly_analysis!AE:AE, 0)),0)</f>
        <v>4</v>
      </c>
      <c r="E643">
        <v>5</v>
      </c>
      <c r="F643">
        <f t="shared" si="8"/>
        <v>9</v>
      </c>
    </row>
    <row r="644" spans="1:6" ht="15" thickBot="1" x14ac:dyDescent="0.35">
      <c r="A644" s="5" t="s">
        <v>83</v>
      </c>
      <c r="B644" t="s">
        <v>418</v>
      </c>
      <c r="C644">
        <v>11</v>
      </c>
      <c r="D644">
        <f>IFERROR(INDEX(Monthly_analysis!AF:AF, MATCH(A644, Monthly_analysis!AE:AE, 0)),0)</f>
        <v>0</v>
      </c>
      <c r="E644">
        <v>0</v>
      </c>
      <c r="F644">
        <f t="shared" si="8"/>
        <v>11</v>
      </c>
    </row>
    <row r="645" spans="1:6" ht="15" thickBot="1" x14ac:dyDescent="0.35">
      <c r="A645" s="5" t="s">
        <v>84</v>
      </c>
      <c r="B645" t="s">
        <v>418</v>
      </c>
      <c r="C645">
        <v>10</v>
      </c>
      <c r="D645">
        <f>IFERROR(INDEX(Monthly_analysis!AF:AF, MATCH(A645, Monthly_analysis!AE:AE, 0)),0)</f>
        <v>1</v>
      </c>
      <c r="E645">
        <v>0</v>
      </c>
      <c r="F645">
        <f t="shared" si="8"/>
        <v>9</v>
      </c>
    </row>
    <row r="646" spans="1:6" ht="15" thickBot="1" x14ac:dyDescent="0.35">
      <c r="A646" s="5" t="s">
        <v>85</v>
      </c>
      <c r="B646" t="s">
        <v>418</v>
      </c>
      <c r="C646">
        <v>5</v>
      </c>
      <c r="D646">
        <f>IFERROR(INDEX(Monthly_analysis!AF:AF, MATCH(A646, Monthly_analysis!AE:AE, 0)),0)</f>
        <v>3</v>
      </c>
      <c r="E646">
        <v>10</v>
      </c>
      <c r="F646">
        <f t="shared" si="8"/>
        <v>12</v>
      </c>
    </row>
    <row r="647" spans="1:6" ht="15" thickBot="1" x14ac:dyDescent="0.35">
      <c r="A647" s="5" t="s">
        <v>86</v>
      </c>
      <c r="B647" t="s">
        <v>418</v>
      </c>
      <c r="C647">
        <v>11</v>
      </c>
      <c r="D647">
        <f>IFERROR(INDEX(Monthly_analysis!AF:AF, MATCH(A647, Monthly_analysis!AE:AE, 0)),0)</f>
        <v>0</v>
      </c>
      <c r="E647">
        <v>0</v>
      </c>
      <c r="F647">
        <f t="shared" si="8"/>
        <v>11</v>
      </c>
    </row>
    <row r="648" spans="1:6" ht="15" thickBot="1" x14ac:dyDescent="0.35">
      <c r="A648" s="5" t="s">
        <v>87</v>
      </c>
      <c r="B648" t="s">
        <v>418</v>
      </c>
      <c r="C648">
        <v>8</v>
      </c>
      <c r="D648">
        <f>IFERROR(INDEX(Monthly_analysis!AF:AF, MATCH(A648, Monthly_analysis!AE:AE, 0)),0)</f>
        <v>0</v>
      </c>
      <c r="E648">
        <v>0</v>
      </c>
      <c r="F648">
        <f t="shared" si="8"/>
        <v>8</v>
      </c>
    </row>
    <row r="649" spans="1:6" ht="15" thickBot="1" x14ac:dyDescent="0.35">
      <c r="A649" s="5" t="s">
        <v>88</v>
      </c>
      <c r="B649" t="s">
        <v>418</v>
      </c>
      <c r="C649">
        <v>8</v>
      </c>
      <c r="D649">
        <f>IFERROR(INDEX(Monthly_analysis!AF:AF, MATCH(A649, Monthly_analysis!AE:AE, 0)),0)</f>
        <v>0</v>
      </c>
      <c r="E649">
        <v>0</v>
      </c>
      <c r="F649">
        <f t="shared" si="8"/>
        <v>8</v>
      </c>
    </row>
    <row r="650" spans="1:6" ht="15" thickBot="1" x14ac:dyDescent="0.35">
      <c r="A650" s="5" t="s">
        <v>89</v>
      </c>
      <c r="B650" t="s">
        <v>418</v>
      </c>
      <c r="C650">
        <v>15</v>
      </c>
      <c r="D650">
        <f>IFERROR(INDEX(Monthly_analysis!AF:AF, MATCH(A650, Monthly_analysis!AE:AE, 0)),0)</f>
        <v>0</v>
      </c>
      <c r="E650">
        <v>0</v>
      </c>
      <c r="F650">
        <f t="shared" si="8"/>
        <v>15</v>
      </c>
    </row>
    <row r="651" spans="1:6" ht="15" thickBot="1" x14ac:dyDescent="0.35">
      <c r="A651" s="5" t="s">
        <v>90</v>
      </c>
      <c r="B651" t="s">
        <v>418</v>
      </c>
      <c r="C651">
        <v>12</v>
      </c>
      <c r="D651">
        <f>IFERROR(INDEX(Monthly_analysis!AF:AF, MATCH(A651, Monthly_analysis!AE:AE, 0)),0)</f>
        <v>0</v>
      </c>
      <c r="E651">
        <v>0</v>
      </c>
      <c r="F651">
        <f t="shared" si="8"/>
        <v>12</v>
      </c>
    </row>
    <row r="652" spans="1:6" ht="15" thickBot="1" x14ac:dyDescent="0.35">
      <c r="A652" s="5" t="s">
        <v>91</v>
      </c>
      <c r="B652" t="s">
        <v>418</v>
      </c>
      <c r="C652">
        <v>9</v>
      </c>
      <c r="D652">
        <f>IFERROR(INDEX(Monthly_analysis!AF:AF, MATCH(A652, Monthly_analysis!AE:AE, 0)),0)</f>
        <v>6</v>
      </c>
      <c r="E652">
        <v>5</v>
      </c>
      <c r="F652">
        <f t="shared" si="8"/>
        <v>8</v>
      </c>
    </row>
    <row r="653" spans="1:6" ht="15" thickBot="1" x14ac:dyDescent="0.35">
      <c r="A653" s="5" t="s">
        <v>92</v>
      </c>
      <c r="B653" t="s">
        <v>418</v>
      </c>
      <c r="C653">
        <v>9</v>
      </c>
      <c r="D653">
        <f>IFERROR(INDEX(Monthly_analysis!AF:AF, MATCH(A653, Monthly_analysis!AE:AE, 0)),0)</f>
        <v>6</v>
      </c>
      <c r="E653">
        <v>10</v>
      </c>
      <c r="F653">
        <f t="shared" si="8"/>
        <v>13</v>
      </c>
    </row>
    <row r="654" spans="1:6" ht="15" thickBot="1" x14ac:dyDescent="0.35">
      <c r="A654" s="5" t="s">
        <v>93</v>
      </c>
      <c r="B654" t="s">
        <v>418</v>
      </c>
      <c r="C654">
        <v>11</v>
      </c>
      <c r="D654">
        <f>IFERROR(INDEX(Monthly_analysis!AF:AF, MATCH(A654, Monthly_analysis!AE:AE, 0)),0)</f>
        <v>1</v>
      </c>
      <c r="E654">
        <v>0</v>
      </c>
      <c r="F654">
        <f t="shared" si="8"/>
        <v>10</v>
      </c>
    </row>
    <row r="655" spans="1:6" ht="15" thickBot="1" x14ac:dyDescent="0.35">
      <c r="A655" s="5" t="s">
        <v>94</v>
      </c>
      <c r="B655" t="s">
        <v>418</v>
      </c>
      <c r="C655">
        <v>9</v>
      </c>
      <c r="D655">
        <f>IFERROR(INDEX(Monthly_analysis!AF:AF, MATCH(A655, Monthly_analysis!AE:AE, 0)),0)</f>
        <v>0</v>
      </c>
      <c r="E655">
        <v>0</v>
      </c>
      <c r="F655">
        <f t="shared" si="8"/>
        <v>9</v>
      </c>
    </row>
    <row r="656" spans="1:6" ht="15" thickBot="1" x14ac:dyDescent="0.35">
      <c r="A656" s="5" t="s">
        <v>95</v>
      </c>
      <c r="B656" t="s">
        <v>418</v>
      </c>
      <c r="C656">
        <v>10</v>
      </c>
      <c r="D656">
        <f>IFERROR(INDEX(Monthly_analysis!AF:AF, MATCH(A656, Monthly_analysis!AE:AE, 0)),0)</f>
        <v>1</v>
      </c>
      <c r="E656">
        <v>0</v>
      </c>
      <c r="F656">
        <f t="shared" si="8"/>
        <v>9</v>
      </c>
    </row>
    <row r="657" spans="1:6" ht="15" thickBot="1" x14ac:dyDescent="0.35">
      <c r="A657" s="5" t="s">
        <v>96</v>
      </c>
      <c r="B657" t="s">
        <v>418</v>
      </c>
      <c r="C657">
        <v>10</v>
      </c>
      <c r="D657">
        <f>IFERROR(INDEX(Monthly_analysis!AF:AF, MATCH(A657, Monthly_analysis!AE:AE, 0)),0)</f>
        <v>0</v>
      </c>
      <c r="E657">
        <v>0</v>
      </c>
      <c r="F657">
        <f t="shared" si="8"/>
        <v>10</v>
      </c>
    </row>
    <row r="658" spans="1:6" ht="15" thickBot="1" x14ac:dyDescent="0.35">
      <c r="A658" s="5" t="s">
        <v>97</v>
      </c>
      <c r="B658" t="s">
        <v>418</v>
      </c>
      <c r="C658">
        <v>10</v>
      </c>
      <c r="D658">
        <f>IFERROR(INDEX(Monthly_analysis!AF:AF, MATCH(A658, Monthly_analysis!AE:AE, 0)),0)</f>
        <v>0</v>
      </c>
      <c r="E658">
        <v>0</v>
      </c>
      <c r="F658">
        <f t="shared" si="8"/>
        <v>10</v>
      </c>
    </row>
    <row r="659" spans="1:6" ht="15" thickBot="1" x14ac:dyDescent="0.35">
      <c r="A659" s="5" t="s">
        <v>98</v>
      </c>
      <c r="B659" t="s">
        <v>418</v>
      </c>
      <c r="C659">
        <v>8</v>
      </c>
      <c r="D659">
        <f>IFERROR(INDEX(Monthly_analysis!AF:AF, MATCH(A659, Monthly_analysis!AE:AE, 0)),0)</f>
        <v>3</v>
      </c>
      <c r="E659">
        <v>5</v>
      </c>
      <c r="F659">
        <f t="shared" si="8"/>
        <v>10</v>
      </c>
    </row>
    <row r="660" spans="1:6" ht="15" thickBot="1" x14ac:dyDescent="0.35">
      <c r="A660" s="5" t="s">
        <v>99</v>
      </c>
      <c r="B660" t="s">
        <v>418</v>
      </c>
      <c r="C660">
        <v>9</v>
      </c>
      <c r="D660">
        <f>IFERROR(INDEX(Monthly_analysis!AF:AF, MATCH(A660, Monthly_analysis!AE:AE, 0)),0)</f>
        <v>2</v>
      </c>
      <c r="E660">
        <v>0</v>
      </c>
      <c r="F660">
        <f t="shared" si="8"/>
        <v>7</v>
      </c>
    </row>
    <row r="661" spans="1:6" ht="15" thickBot="1" x14ac:dyDescent="0.35">
      <c r="A661" s="5" t="s">
        <v>100</v>
      </c>
      <c r="B661" t="s">
        <v>418</v>
      </c>
      <c r="C661">
        <v>9</v>
      </c>
      <c r="D661">
        <f>IFERROR(INDEX(Monthly_analysis!AF:AF, MATCH(A661, Monthly_analysis!AE:AE, 0)),0)</f>
        <v>0</v>
      </c>
      <c r="E661">
        <v>0</v>
      </c>
      <c r="F661">
        <f t="shared" si="8"/>
        <v>9</v>
      </c>
    </row>
    <row r="662" spans="1:6" ht="15" thickBot="1" x14ac:dyDescent="0.35">
      <c r="A662" s="5" t="s">
        <v>101</v>
      </c>
      <c r="B662" t="s">
        <v>418</v>
      </c>
      <c r="C662">
        <v>12</v>
      </c>
      <c r="D662">
        <f>IFERROR(INDEX(Monthly_analysis!AF:AF, MATCH(A662, Monthly_analysis!AE:AE, 0)),0)</f>
        <v>0</v>
      </c>
      <c r="E662">
        <v>0</v>
      </c>
      <c r="F662">
        <f t="shared" si="8"/>
        <v>12</v>
      </c>
    </row>
    <row r="663" spans="1:6" ht="15" thickBot="1" x14ac:dyDescent="0.35">
      <c r="A663" s="5" t="s">
        <v>102</v>
      </c>
      <c r="B663" t="s">
        <v>418</v>
      </c>
      <c r="C663">
        <v>9</v>
      </c>
      <c r="D663">
        <f>IFERROR(INDEX(Monthly_analysis!AF:AF, MATCH(A663, Monthly_analysis!AE:AE, 0)),0)</f>
        <v>1</v>
      </c>
      <c r="E663">
        <v>0</v>
      </c>
      <c r="F663">
        <f t="shared" si="8"/>
        <v>8</v>
      </c>
    </row>
    <row r="664" spans="1:6" ht="15" thickBot="1" x14ac:dyDescent="0.35">
      <c r="A664" s="5" t="s">
        <v>103</v>
      </c>
      <c r="B664" t="s">
        <v>418</v>
      </c>
      <c r="C664">
        <v>9</v>
      </c>
      <c r="D664">
        <f>IFERROR(INDEX(Monthly_analysis!AF:AF, MATCH(A664, Monthly_analysis!AE:AE, 0)),0)</f>
        <v>1</v>
      </c>
      <c r="E664">
        <v>0</v>
      </c>
      <c r="F664">
        <f t="shared" si="8"/>
        <v>8</v>
      </c>
    </row>
    <row r="665" spans="1:6" ht="15" thickBot="1" x14ac:dyDescent="0.35">
      <c r="A665" s="5" t="s">
        <v>104</v>
      </c>
      <c r="B665" t="s">
        <v>418</v>
      </c>
      <c r="C665">
        <v>12</v>
      </c>
      <c r="D665">
        <f>IFERROR(INDEX(Monthly_analysis!AF:AF, MATCH(A665, Monthly_analysis!AE:AE, 0)),0)</f>
        <v>0</v>
      </c>
      <c r="E665">
        <v>0</v>
      </c>
      <c r="F665">
        <f t="shared" si="8"/>
        <v>12</v>
      </c>
    </row>
    <row r="666" spans="1:6" ht="15" thickBot="1" x14ac:dyDescent="0.35">
      <c r="A666" s="5" t="s">
        <v>105</v>
      </c>
      <c r="B666" t="s">
        <v>418</v>
      </c>
      <c r="C666">
        <v>10</v>
      </c>
      <c r="D666">
        <f>IFERROR(INDEX(Monthly_analysis!AF:AF, MATCH(A666, Monthly_analysis!AE:AE, 0)),0)</f>
        <v>2</v>
      </c>
      <c r="E666">
        <v>0</v>
      </c>
      <c r="F666">
        <f t="shared" si="8"/>
        <v>8</v>
      </c>
    </row>
    <row r="667" spans="1:6" ht="15" thickBot="1" x14ac:dyDescent="0.35">
      <c r="A667" s="5" t="s">
        <v>106</v>
      </c>
      <c r="B667" t="s">
        <v>418</v>
      </c>
      <c r="C667">
        <v>9</v>
      </c>
      <c r="D667">
        <f>IFERROR(INDEX(Monthly_analysis!AF:AF, MATCH(A667, Monthly_analysis!AE:AE, 0)),0)</f>
        <v>0</v>
      </c>
      <c r="E667">
        <v>0</v>
      </c>
      <c r="F667">
        <f t="shared" si="8"/>
        <v>9</v>
      </c>
    </row>
    <row r="668" spans="1:6" ht="15" thickBot="1" x14ac:dyDescent="0.35">
      <c r="A668" s="5" t="s">
        <v>107</v>
      </c>
      <c r="B668" t="s">
        <v>418</v>
      </c>
      <c r="C668">
        <v>9</v>
      </c>
      <c r="D668">
        <f>IFERROR(INDEX(Monthly_analysis!AF:AF, MATCH(A668, Monthly_analysis!AE:AE, 0)),0)</f>
        <v>0</v>
      </c>
      <c r="E668">
        <v>0</v>
      </c>
      <c r="F668">
        <f t="shared" si="8"/>
        <v>9</v>
      </c>
    </row>
    <row r="669" spans="1:6" ht="15" thickBot="1" x14ac:dyDescent="0.35">
      <c r="A669" s="5" t="s">
        <v>108</v>
      </c>
      <c r="B669" t="s">
        <v>418</v>
      </c>
      <c r="C669">
        <v>14</v>
      </c>
      <c r="D669">
        <f>IFERROR(INDEX(Monthly_analysis!AF:AF, MATCH(A669, Monthly_analysis!AE:AE, 0)),0)</f>
        <v>0</v>
      </c>
      <c r="E669">
        <v>0</v>
      </c>
      <c r="F669">
        <f t="shared" si="8"/>
        <v>14</v>
      </c>
    </row>
    <row r="670" spans="1:6" ht="15" thickBot="1" x14ac:dyDescent="0.35">
      <c r="A670" s="5" t="s">
        <v>109</v>
      </c>
      <c r="B670" t="s">
        <v>418</v>
      </c>
      <c r="C670">
        <v>11</v>
      </c>
      <c r="D670">
        <f>IFERROR(INDEX(Monthly_analysis!AF:AF, MATCH(A670, Monthly_analysis!AE:AE, 0)),0)</f>
        <v>2</v>
      </c>
      <c r="E670">
        <v>0</v>
      </c>
      <c r="F670">
        <f t="shared" si="8"/>
        <v>9</v>
      </c>
    </row>
    <row r="671" spans="1:6" ht="15" thickBot="1" x14ac:dyDescent="0.35">
      <c r="A671" s="5" t="s">
        <v>110</v>
      </c>
      <c r="B671" t="s">
        <v>418</v>
      </c>
      <c r="C671">
        <v>5</v>
      </c>
      <c r="D671">
        <f>IFERROR(INDEX(Monthly_analysis!AF:AF, MATCH(A671, Monthly_analysis!AE:AE, 0)),0)</f>
        <v>0</v>
      </c>
      <c r="E671">
        <v>0</v>
      </c>
      <c r="F671">
        <f t="shared" si="8"/>
        <v>5</v>
      </c>
    </row>
    <row r="672" spans="1:6" ht="15" thickBot="1" x14ac:dyDescent="0.35">
      <c r="A672" s="5" t="s">
        <v>111</v>
      </c>
      <c r="B672" t="s">
        <v>418</v>
      </c>
      <c r="C672">
        <v>6</v>
      </c>
      <c r="D672">
        <f>IFERROR(INDEX(Monthly_analysis!AF:AF, MATCH(A672, Monthly_analysis!AE:AE, 0)),0)</f>
        <v>3</v>
      </c>
      <c r="E672">
        <v>5</v>
      </c>
      <c r="F672">
        <f t="shared" si="8"/>
        <v>8</v>
      </c>
    </row>
    <row r="673" spans="1:6" ht="15" thickBot="1" x14ac:dyDescent="0.35">
      <c r="A673" s="5" t="s">
        <v>112</v>
      </c>
      <c r="B673" t="s">
        <v>418</v>
      </c>
      <c r="C673">
        <v>8</v>
      </c>
      <c r="D673">
        <f>IFERROR(INDEX(Monthly_analysis!AF:AF, MATCH(A673, Monthly_analysis!AE:AE, 0)),0)</f>
        <v>2</v>
      </c>
      <c r="E673">
        <v>5</v>
      </c>
      <c r="F673">
        <f t="shared" si="8"/>
        <v>11</v>
      </c>
    </row>
    <row r="674" spans="1:6" ht="15" thickBot="1" x14ac:dyDescent="0.35">
      <c r="A674" s="5" t="s">
        <v>113</v>
      </c>
      <c r="B674" t="s">
        <v>418</v>
      </c>
      <c r="C674">
        <v>5</v>
      </c>
      <c r="D674">
        <f>IFERROR(INDEX(Monthly_analysis!AF:AF, MATCH(A674, Monthly_analysis!AE:AE, 0)),0)</f>
        <v>1</v>
      </c>
      <c r="E674">
        <v>0</v>
      </c>
      <c r="F674">
        <f t="shared" si="8"/>
        <v>4</v>
      </c>
    </row>
    <row r="675" spans="1:6" ht="15" thickBot="1" x14ac:dyDescent="0.35">
      <c r="A675" s="5" t="s">
        <v>114</v>
      </c>
      <c r="B675" t="s">
        <v>418</v>
      </c>
      <c r="C675">
        <v>5</v>
      </c>
      <c r="D675">
        <f>IFERROR(INDEX(Monthly_analysis!AF:AF, MATCH(A675, Monthly_analysis!AE:AE, 0)),0)</f>
        <v>0</v>
      </c>
      <c r="E675">
        <v>0</v>
      </c>
      <c r="F675">
        <f t="shared" si="8"/>
        <v>5</v>
      </c>
    </row>
    <row r="676" spans="1:6" ht="15" thickBot="1" x14ac:dyDescent="0.35">
      <c r="A676" s="5" t="s">
        <v>115</v>
      </c>
      <c r="B676" t="s">
        <v>418</v>
      </c>
      <c r="C676">
        <v>7</v>
      </c>
      <c r="D676">
        <f>IFERROR(INDEX(Monthly_analysis!AF:AF, MATCH(A676, Monthly_analysis!AE:AE, 0)),0)</f>
        <v>1</v>
      </c>
      <c r="E676">
        <v>0</v>
      </c>
      <c r="F676">
        <f t="shared" si="8"/>
        <v>6</v>
      </c>
    </row>
    <row r="677" spans="1:6" ht="15" thickBot="1" x14ac:dyDescent="0.35">
      <c r="A677" s="5" t="s">
        <v>116</v>
      </c>
      <c r="B677" t="s">
        <v>418</v>
      </c>
      <c r="C677">
        <v>5</v>
      </c>
      <c r="D677">
        <f>IFERROR(INDEX(Monthly_analysis!AF:AF, MATCH(A677, Monthly_analysis!AE:AE, 0)),0)</f>
        <v>0</v>
      </c>
      <c r="E677">
        <v>0</v>
      </c>
      <c r="F677">
        <f t="shared" ref="F677:F740" si="9">C677+E677-D677</f>
        <v>5</v>
      </c>
    </row>
    <row r="678" spans="1:6" ht="15" thickBot="1" x14ac:dyDescent="0.35">
      <c r="A678" s="5" t="s">
        <v>117</v>
      </c>
      <c r="B678" t="s">
        <v>418</v>
      </c>
      <c r="C678">
        <v>8</v>
      </c>
      <c r="D678">
        <f>IFERROR(INDEX(Monthly_analysis!AF:AF, MATCH(A678, Monthly_analysis!AE:AE, 0)),0)</f>
        <v>0</v>
      </c>
      <c r="E678">
        <v>0</v>
      </c>
      <c r="F678">
        <f t="shared" si="9"/>
        <v>8</v>
      </c>
    </row>
    <row r="679" spans="1:6" ht="15" thickBot="1" x14ac:dyDescent="0.35">
      <c r="A679" s="5" t="s">
        <v>118</v>
      </c>
      <c r="B679" t="s">
        <v>418</v>
      </c>
      <c r="C679">
        <v>7</v>
      </c>
      <c r="D679">
        <f>IFERROR(INDEX(Monthly_analysis!AF:AF, MATCH(A679, Monthly_analysis!AE:AE, 0)),0)</f>
        <v>1</v>
      </c>
      <c r="E679">
        <v>0</v>
      </c>
      <c r="F679">
        <f t="shared" si="9"/>
        <v>6</v>
      </c>
    </row>
    <row r="680" spans="1:6" ht="15" thickBot="1" x14ac:dyDescent="0.35">
      <c r="A680" s="5" t="s">
        <v>119</v>
      </c>
      <c r="B680" t="s">
        <v>418</v>
      </c>
      <c r="C680">
        <v>6</v>
      </c>
      <c r="D680">
        <f>IFERROR(INDEX(Monthly_analysis!AF:AF, MATCH(A680, Monthly_analysis!AE:AE, 0)),0)</f>
        <v>0</v>
      </c>
      <c r="E680">
        <v>0</v>
      </c>
      <c r="F680">
        <f t="shared" si="9"/>
        <v>6</v>
      </c>
    </row>
    <row r="681" spans="1:6" ht="15" thickBot="1" x14ac:dyDescent="0.35">
      <c r="A681" s="5" t="s">
        <v>120</v>
      </c>
      <c r="B681" t="s">
        <v>418</v>
      </c>
      <c r="C681">
        <v>12</v>
      </c>
      <c r="D681">
        <f>IFERROR(INDEX(Monthly_analysis!AF:AF, MATCH(A681, Monthly_analysis!AE:AE, 0)),0)</f>
        <v>1</v>
      </c>
      <c r="E681">
        <v>0</v>
      </c>
      <c r="F681">
        <f t="shared" si="9"/>
        <v>11</v>
      </c>
    </row>
    <row r="682" spans="1:6" ht="15" thickBot="1" x14ac:dyDescent="0.35">
      <c r="A682" s="5" t="s">
        <v>121</v>
      </c>
      <c r="B682" t="s">
        <v>418</v>
      </c>
      <c r="C682">
        <v>6</v>
      </c>
      <c r="D682">
        <f>IFERROR(INDEX(Monthly_analysis!AF:AF, MATCH(A682, Monthly_analysis!AE:AE, 0)),0)</f>
        <v>0</v>
      </c>
      <c r="E682">
        <v>0</v>
      </c>
      <c r="F682">
        <f t="shared" si="9"/>
        <v>6</v>
      </c>
    </row>
    <row r="683" spans="1:6" ht="15" thickBot="1" x14ac:dyDescent="0.35">
      <c r="A683" s="5" t="s">
        <v>122</v>
      </c>
      <c r="B683" t="s">
        <v>418</v>
      </c>
      <c r="C683">
        <v>10</v>
      </c>
      <c r="D683">
        <f>IFERROR(INDEX(Monthly_analysis!AF:AF, MATCH(A683, Monthly_analysis!AE:AE, 0)),0)</f>
        <v>0</v>
      </c>
      <c r="E683">
        <v>0</v>
      </c>
      <c r="F683">
        <f t="shared" si="9"/>
        <v>10</v>
      </c>
    </row>
    <row r="684" spans="1:6" ht="15" thickBot="1" x14ac:dyDescent="0.35">
      <c r="A684" s="5" t="s">
        <v>123</v>
      </c>
      <c r="B684" t="s">
        <v>418</v>
      </c>
      <c r="C684">
        <v>7</v>
      </c>
      <c r="D684">
        <f>IFERROR(INDEX(Monthly_analysis!AF:AF, MATCH(A684, Monthly_analysis!AE:AE, 0)),0)</f>
        <v>0</v>
      </c>
      <c r="E684">
        <v>0</v>
      </c>
      <c r="F684">
        <f t="shared" si="9"/>
        <v>7</v>
      </c>
    </row>
    <row r="685" spans="1:6" ht="15" thickBot="1" x14ac:dyDescent="0.35">
      <c r="A685" s="5" t="s">
        <v>124</v>
      </c>
      <c r="B685" t="s">
        <v>418</v>
      </c>
      <c r="C685">
        <v>12</v>
      </c>
      <c r="D685">
        <f>IFERROR(INDEX(Monthly_analysis!AF:AF, MATCH(A685, Monthly_analysis!AE:AE, 0)),0)</f>
        <v>0</v>
      </c>
      <c r="E685">
        <v>0</v>
      </c>
      <c r="F685">
        <f t="shared" si="9"/>
        <v>12</v>
      </c>
    </row>
    <row r="686" spans="1:6" ht="15" thickBot="1" x14ac:dyDescent="0.35">
      <c r="A686" s="5" t="s">
        <v>125</v>
      </c>
      <c r="B686" t="s">
        <v>418</v>
      </c>
      <c r="C686">
        <v>12</v>
      </c>
      <c r="D686">
        <f>IFERROR(INDEX(Monthly_analysis!AF:AF, MATCH(A686, Monthly_analysis!AE:AE, 0)),0)</f>
        <v>0</v>
      </c>
      <c r="E686">
        <v>0</v>
      </c>
      <c r="F686">
        <f t="shared" si="9"/>
        <v>12</v>
      </c>
    </row>
    <row r="687" spans="1:6" ht="15" thickBot="1" x14ac:dyDescent="0.35">
      <c r="A687" s="5" t="s">
        <v>126</v>
      </c>
      <c r="B687" t="s">
        <v>418</v>
      </c>
      <c r="C687">
        <v>11</v>
      </c>
      <c r="D687">
        <f>IFERROR(INDEX(Monthly_analysis!AF:AF, MATCH(A687, Monthly_analysis!AE:AE, 0)),0)</f>
        <v>1</v>
      </c>
      <c r="E687">
        <v>0</v>
      </c>
      <c r="F687">
        <f t="shared" si="9"/>
        <v>10</v>
      </c>
    </row>
    <row r="688" spans="1:6" ht="15" thickBot="1" x14ac:dyDescent="0.35">
      <c r="A688" s="5" t="s">
        <v>127</v>
      </c>
      <c r="B688" t="s">
        <v>418</v>
      </c>
      <c r="C688">
        <v>14</v>
      </c>
      <c r="D688">
        <f>IFERROR(INDEX(Monthly_analysis!AF:AF, MATCH(A688, Monthly_analysis!AE:AE, 0)),0)</f>
        <v>0</v>
      </c>
      <c r="E688">
        <v>0</v>
      </c>
      <c r="F688">
        <f t="shared" si="9"/>
        <v>14</v>
      </c>
    </row>
    <row r="689" spans="1:6" ht="15" thickBot="1" x14ac:dyDescent="0.35">
      <c r="A689" s="5" t="s">
        <v>128</v>
      </c>
      <c r="B689" t="s">
        <v>418</v>
      </c>
      <c r="C689">
        <v>13</v>
      </c>
      <c r="D689">
        <f>IFERROR(INDEX(Monthly_analysis!AF:AF, MATCH(A689, Monthly_analysis!AE:AE, 0)),0)</f>
        <v>1</v>
      </c>
      <c r="E689">
        <v>0</v>
      </c>
      <c r="F689">
        <f t="shared" si="9"/>
        <v>12</v>
      </c>
    </row>
    <row r="690" spans="1:6" ht="15" thickBot="1" x14ac:dyDescent="0.35">
      <c r="A690" s="5" t="s">
        <v>129</v>
      </c>
      <c r="B690" t="s">
        <v>418</v>
      </c>
      <c r="C690">
        <v>22</v>
      </c>
      <c r="D690">
        <f>IFERROR(INDEX(Monthly_analysis!AF:AF, MATCH(A690, Monthly_analysis!AE:AE, 0)),0)</f>
        <v>0</v>
      </c>
      <c r="E690">
        <v>0</v>
      </c>
      <c r="F690">
        <f t="shared" si="9"/>
        <v>22</v>
      </c>
    </row>
    <row r="691" spans="1:6" ht="15" thickBot="1" x14ac:dyDescent="0.35">
      <c r="A691" s="5" t="s">
        <v>130</v>
      </c>
      <c r="B691" t="s">
        <v>418</v>
      </c>
      <c r="C691">
        <v>8</v>
      </c>
      <c r="D691">
        <f>IFERROR(INDEX(Monthly_analysis!AF:AF, MATCH(A691, Monthly_analysis!AE:AE, 0)),0)</f>
        <v>1</v>
      </c>
      <c r="E691">
        <v>0</v>
      </c>
      <c r="F691">
        <f t="shared" si="9"/>
        <v>7</v>
      </c>
    </row>
    <row r="692" spans="1:6" ht="15" thickBot="1" x14ac:dyDescent="0.35">
      <c r="A692" s="5" t="s">
        <v>131</v>
      </c>
      <c r="B692" t="s">
        <v>418</v>
      </c>
      <c r="C692">
        <v>7</v>
      </c>
      <c r="D692">
        <f>IFERROR(INDEX(Monthly_analysis!AF:AF, MATCH(A692, Monthly_analysis!AE:AE, 0)),0)</f>
        <v>0</v>
      </c>
      <c r="E692">
        <v>0</v>
      </c>
      <c r="F692">
        <f t="shared" si="9"/>
        <v>7</v>
      </c>
    </row>
    <row r="693" spans="1:6" ht="15" thickBot="1" x14ac:dyDescent="0.35">
      <c r="A693" s="5" t="s">
        <v>132</v>
      </c>
      <c r="B693" t="s">
        <v>418</v>
      </c>
      <c r="C693">
        <v>8</v>
      </c>
      <c r="D693">
        <f>IFERROR(INDEX(Monthly_analysis!AF:AF, MATCH(A693, Monthly_analysis!AE:AE, 0)),0)</f>
        <v>1</v>
      </c>
      <c r="E693">
        <v>0</v>
      </c>
      <c r="F693">
        <f t="shared" si="9"/>
        <v>7</v>
      </c>
    </row>
    <row r="694" spans="1:6" ht="15" thickBot="1" x14ac:dyDescent="0.35">
      <c r="A694" s="5" t="s">
        <v>133</v>
      </c>
      <c r="B694" t="s">
        <v>418</v>
      </c>
      <c r="C694">
        <v>4</v>
      </c>
      <c r="D694">
        <f>IFERROR(INDEX(Monthly_analysis!AF:AF, MATCH(A694, Monthly_analysis!AE:AE, 0)),0)</f>
        <v>2</v>
      </c>
      <c r="E694">
        <v>0</v>
      </c>
      <c r="F694">
        <f t="shared" si="9"/>
        <v>2</v>
      </c>
    </row>
    <row r="695" spans="1:6" ht="15" thickBot="1" x14ac:dyDescent="0.35">
      <c r="A695" s="5" t="s">
        <v>134</v>
      </c>
      <c r="B695" t="s">
        <v>418</v>
      </c>
      <c r="C695">
        <v>8</v>
      </c>
      <c r="D695">
        <f>IFERROR(INDEX(Monthly_analysis!AF:AF, MATCH(A695, Monthly_analysis!AE:AE, 0)),0)</f>
        <v>0</v>
      </c>
      <c r="E695">
        <v>0</v>
      </c>
      <c r="F695">
        <f t="shared" si="9"/>
        <v>8</v>
      </c>
    </row>
    <row r="696" spans="1:6" ht="15" thickBot="1" x14ac:dyDescent="0.35">
      <c r="A696" s="5" t="s">
        <v>135</v>
      </c>
      <c r="B696" t="s">
        <v>418</v>
      </c>
      <c r="C696">
        <v>13</v>
      </c>
      <c r="D696">
        <f>IFERROR(INDEX(Monthly_analysis!AF:AF, MATCH(A696, Monthly_analysis!AE:AE, 0)),0)</f>
        <v>2</v>
      </c>
      <c r="E696">
        <v>0</v>
      </c>
      <c r="F696">
        <f t="shared" si="9"/>
        <v>11</v>
      </c>
    </row>
    <row r="697" spans="1:6" ht="15" thickBot="1" x14ac:dyDescent="0.35">
      <c r="A697" s="5" t="s">
        <v>136</v>
      </c>
      <c r="B697" t="s">
        <v>418</v>
      </c>
      <c r="C697">
        <v>6</v>
      </c>
      <c r="D697">
        <f>IFERROR(INDEX(Monthly_analysis!AF:AF, MATCH(A697, Monthly_analysis!AE:AE, 0)),0)</f>
        <v>1</v>
      </c>
      <c r="E697">
        <v>0</v>
      </c>
      <c r="F697">
        <f t="shared" si="9"/>
        <v>5</v>
      </c>
    </row>
    <row r="698" spans="1:6" ht="15" thickBot="1" x14ac:dyDescent="0.35">
      <c r="A698" s="5" t="s">
        <v>137</v>
      </c>
      <c r="B698" t="s">
        <v>418</v>
      </c>
      <c r="C698">
        <v>9</v>
      </c>
      <c r="D698">
        <f>IFERROR(INDEX(Monthly_analysis!AF:AF, MATCH(A698, Monthly_analysis!AE:AE, 0)),0)</f>
        <v>0</v>
      </c>
      <c r="E698">
        <v>0</v>
      </c>
      <c r="F698">
        <f t="shared" si="9"/>
        <v>9</v>
      </c>
    </row>
    <row r="699" spans="1:6" ht="15" thickBot="1" x14ac:dyDescent="0.35">
      <c r="A699" s="5" t="s">
        <v>138</v>
      </c>
      <c r="B699" t="s">
        <v>418</v>
      </c>
      <c r="C699">
        <v>9</v>
      </c>
      <c r="D699">
        <f>IFERROR(INDEX(Monthly_analysis!AF:AF, MATCH(A699, Monthly_analysis!AE:AE, 0)),0)</f>
        <v>0</v>
      </c>
      <c r="E699">
        <v>0</v>
      </c>
      <c r="F699">
        <f t="shared" si="9"/>
        <v>9</v>
      </c>
    </row>
    <row r="700" spans="1:6" ht="15" thickBot="1" x14ac:dyDescent="0.35">
      <c r="A700" s="5" t="s">
        <v>139</v>
      </c>
      <c r="B700" t="s">
        <v>418</v>
      </c>
      <c r="C700">
        <v>7</v>
      </c>
      <c r="D700">
        <f>IFERROR(INDEX(Monthly_analysis!AF:AF, MATCH(A700, Monthly_analysis!AE:AE, 0)),0)</f>
        <v>0</v>
      </c>
      <c r="E700">
        <v>0</v>
      </c>
      <c r="F700">
        <f t="shared" si="9"/>
        <v>7</v>
      </c>
    </row>
    <row r="701" spans="1:6" ht="15" thickBot="1" x14ac:dyDescent="0.35">
      <c r="A701" s="5" t="s">
        <v>140</v>
      </c>
      <c r="B701" t="s">
        <v>418</v>
      </c>
      <c r="C701">
        <v>4</v>
      </c>
      <c r="D701">
        <f>IFERROR(INDEX(Monthly_analysis!AF:AF, MATCH(A701, Monthly_analysis!AE:AE, 0)),0)</f>
        <v>0</v>
      </c>
      <c r="E701">
        <v>0</v>
      </c>
      <c r="F701">
        <f t="shared" si="9"/>
        <v>4</v>
      </c>
    </row>
    <row r="702" spans="1:6" ht="15" thickBot="1" x14ac:dyDescent="0.35">
      <c r="A702" s="5" t="s">
        <v>71</v>
      </c>
      <c r="B702" t="s">
        <v>419</v>
      </c>
      <c r="C702">
        <v>8</v>
      </c>
      <c r="D702">
        <f>IFERROR(INDEX(Monthly_analysis!AI:AI, MATCH(A702, Monthly_analysis!AH:AH, 0)),0)</f>
        <v>0</v>
      </c>
      <c r="E702">
        <v>0</v>
      </c>
      <c r="F702">
        <f t="shared" si="9"/>
        <v>8</v>
      </c>
    </row>
    <row r="703" spans="1:6" ht="15" thickBot="1" x14ac:dyDescent="0.35">
      <c r="A703" s="5" t="s">
        <v>72</v>
      </c>
      <c r="B703" t="s">
        <v>419</v>
      </c>
      <c r="C703">
        <v>2</v>
      </c>
      <c r="D703">
        <f>IFERROR(INDEX(Monthly_analysis!AI:AI, MATCH(A703, Monthly_analysis!AH:AH, 0)),0)</f>
        <v>0</v>
      </c>
      <c r="E703">
        <v>0</v>
      </c>
      <c r="F703">
        <f t="shared" si="9"/>
        <v>2</v>
      </c>
    </row>
    <row r="704" spans="1:6" ht="15" thickBot="1" x14ac:dyDescent="0.35">
      <c r="A704" s="5" t="s">
        <v>73</v>
      </c>
      <c r="B704" t="s">
        <v>419</v>
      </c>
      <c r="C704">
        <v>10</v>
      </c>
      <c r="D704">
        <f>IFERROR(INDEX(Monthly_analysis!AI:AI, MATCH(A704, Monthly_analysis!AH:AH, 0)),0)</f>
        <v>0</v>
      </c>
      <c r="E704">
        <v>0</v>
      </c>
      <c r="F704">
        <f t="shared" si="9"/>
        <v>10</v>
      </c>
    </row>
    <row r="705" spans="1:6" ht="15" thickBot="1" x14ac:dyDescent="0.35">
      <c r="A705" s="5" t="s">
        <v>74</v>
      </c>
      <c r="B705" t="s">
        <v>419</v>
      </c>
      <c r="C705">
        <v>8</v>
      </c>
      <c r="D705">
        <f>IFERROR(INDEX(Monthly_analysis!AI:AI, MATCH(A705, Monthly_analysis!AH:AH, 0)),0)</f>
        <v>0</v>
      </c>
      <c r="E705">
        <v>0</v>
      </c>
      <c r="F705">
        <f t="shared" si="9"/>
        <v>8</v>
      </c>
    </row>
    <row r="706" spans="1:6" ht="15" thickBot="1" x14ac:dyDescent="0.35">
      <c r="A706" s="5" t="s">
        <v>75</v>
      </c>
      <c r="B706" t="s">
        <v>419</v>
      </c>
      <c r="C706">
        <v>11</v>
      </c>
      <c r="D706">
        <f>IFERROR(INDEX(Monthly_analysis!AI:AI, MATCH(A706, Monthly_analysis!AH:AH, 0)),0)</f>
        <v>0</v>
      </c>
      <c r="E706">
        <v>0</v>
      </c>
      <c r="F706">
        <f t="shared" si="9"/>
        <v>11</v>
      </c>
    </row>
    <row r="707" spans="1:6" ht="15" thickBot="1" x14ac:dyDescent="0.35">
      <c r="A707" s="5" t="s">
        <v>76</v>
      </c>
      <c r="B707" t="s">
        <v>419</v>
      </c>
      <c r="C707">
        <v>7</v>
      </c>
      <c r="D707">
        <f>IFERROR(INDEX(Monthly_analysis!AI:AI, MATCH(A707, Monthly_analysis!AH:AH, 0)),0)</f>
        <v>0</v>
      </c>
      <c r="E707">
        <v>0</v>
      </c>
      <c r="F707">
        <f t="shared" si="9"/>
        <v>7</v>
      </c>
    </row>
    <row r="708" spans="1:6" ht="15" thickBot="1" x14ac:dyDescent="0.35">
      <c r="A708" s="5" t="s">
        <v>77</v>
      </c>
      <c r="B708" t="s">
        <v>419</v>
      </c>
      <c r="C708">
        <v>10</v>
      </c>
      <c r="D708">
        <f>IFERROR(INDEX(Monthly_analysis!AI:AI, MATCH(A708, Monthly_analysis!AH:AH, 0)),0)</f>
        <v>11</v>
      </c>
      <c r="E708">
        <v>5</v>
      </c>
      <c r="F708">
        <f t="shared" si="9"/>
        <v>4</v>
      </c>
    </row>
    <row r="709" spans="1:6" ht="15" thickBot="1" x14ac:dyDescent="0.35">
      <c r="A709" s="5" t="s">
        <v>78</v>
      </c>
      <c r="B709" t="s">
        <v>419</v>
      </c>
      <c r="C709">
        <v>13</v>
      </c>
      <c r="D709">
        <f>IFERROR(INDEX(Monthly_analysis!AI:AI, MATCH(A709, Monthly_analysis!AH:AH, 0)),0)</f>
        <v>0</v>
      </c>
      <c r="E709">
        <v>0</v>
      </c>
      <c r="F709">
        <f t="shared" si="9"/>
        <v>13</v>
      </c>
    </row>
    <row r="710" spans="1:6" ht="15" thickBot="1" x14ac:dyDescent="0.35">
      <c r="A710" s="5" t="s">
        <v>79</v>
      </c>
      <c r="B710" t="s">
        <v>419</v>
      </c>
      <c r="C710">
        <v>13</v>
      </c>
      <c r="D710">
        <f>IFERROR(INDEX(Monthly_analysis!AI:AI, MATCH(A710, Monthly_analysis!AH:AH, 0)),0)</f>
        <v>0</v>
      </c>
      <c r="E710">
        <v>0</v>
      </c>
      <c r="F710">
        <f t="shared" si="9"/>
        <v>13</v>
      </c>
    </row>
    <row r="711" spans="1:6" ht="15" thickBot="1" x14ac:dyDescent="0.35">
      <c r="A711" s="5" t="s">
        <v>80</v>
      </c>
      <c r="B711" t="s">
        <v>419</v>
      </c>
      <c r="C711">
        <v>8</v>
      </c>
      <c r="D711">
        <f>IFERROR(INDEX(Monthly_analysis!AI:AI, MATCH(A711, Monthly_analysis!AH:AH, 0)),0)</f>
        <v>0</v>
      </c>
      <c r="E711">
        <v>0</v>
      </c>
      <c r="F711">
        <f t="shared" si="9"/>
        <v>8</v>
      </c>
    </row>
    <row r="712" spans="1:6" ht="15" thickBot="1" x14ac:dyDescent="0.35">
      <c r="A712" s="5" t="s">
        <v>81</v>
      </c>
      <c r="B712" t="s">
        <v>419</v>
      </c>
      <c r="C712">
        <v>14</v>
      </c>
      <c r="D712">
        <f>IFERROR(INDEX(Monthly_analysis!AI:AI, MATCH(A712, Monthly_analysis!AH:AH, 0)),0)</f>
        <v>0</v>
      </c>
      <c r="E712">
        <v>0</v>
      </c>
      <c r="F712">
        <f t="shared" si="9"/>
        <v>14</v>
      </c>
    </row>
    <row r="713" spans="1:6" ht="15" thickBot="1" x14ac:dyDescent="0.35">
      <c r="A713" s="5" t="s">
        <v>82</v>
      </c>
      <c r="B713" t="s">
        <v>419</v>
      </c>
      <c r="C713">
        <v>9</v>
      </c>
      <c r="D713">
        <f>IFERROR(INDEX(Monthly_analysis!AI:AI, MATCH(A713, Monthly_analysis!AH:AH, 0)),0)</f>
        <v>1</v>
      </c>
      <c r="E713">
        <v>0</v>
      </c>
      <c r="F713">
        <f t="shared" si="9"/>
        <v>8</v>
      </c>
    </row>
    <row r="714" spans="1:6" ht="15" thickBot="1" x14ac:dyDescent="0.35">
      <c r="A714" s="5" t="s">
        <v>83</v>
      </c>
      <c r="B714" t="s">
        <v>419</v>
      </c>
      <c r="C714">
        <v>11</v>
      </c>
      <c r="D714">
        <f>IFERROR(INDEX(Monthly_analysis!AI:AI, MATCH(A714, Monthly_analysis!AH:AH, 0)),0)</f>
        <v>0</v>
      </c>
      <c r="E714">
        <v>0</v>
      </c>
      <c r="F714">
        <f t="shared" si="9"/>
        <v>11</v>
      </c>
    </row>
    <row r="715" spans="1:6" ht="15" thickBot="1" x14ac:dyDescent="0.35">
      <c r="A715" s="5" t="s">
        <v>84</v>
      </c>
      <c r="B715" t="s">
        <v>419</v>
      </c>
      <c r="C715">
        <v>9</v>
      </c>
      <c r="D715">
        <f>IFERROR(INDEX(Monthly_analysis!AI:AI, MATCH(A715, Monthly_analysis!AH:AH, 0)),0)</f>
        <v>0</v>
      </c>
      <c r="E715">
        <v>0</v>
      </c>
      <c r="F715">
        <f t="shared" si="9"/>
        <v>9</v>
      </c>
    </row>
    <row r="716" spans="1:6" ht="15" thickBot="1" x14ac:dyDescent="0.35">
      <c r="A716" s="5" t="s">
        <v>85</v>
      </c>
      <c r="B716" t="s">
        <v>419</v>
      </c>
      <c r="C716">
        <v>12</v>
      </c>
      <c r="D716">
        <f>IFERROR(INDEX(Monthly_analysis!AI:AI, MATCH(A716, Monthly_analysis!AH:AH, 0)),0)</f>
        <v>0</v>
      </c>
      <c r="E716">
        <v>0</v>
      </c>
      <c r="F716">
        <f t="shared" si="9"/>
        <v>12</v>
      </c>
    </row>
    <row r="717" spans="1:6" ht="15" thickBot="1" x14ac:dyDescent="0.35">
      <c r="A717" s="5" t="s">
        <v>86</v>
      </c>
      <c r="B717" t="s">
        <v>419</v>
      </c>
      <c r="C717">
        <v>11</v>
      </c>
      <c r="D717">
        <f>IFERROR(INDEX(Monthly_analysis!AI:AI, MATCH(A717, Monthly_analysis!AH:AH, 0)),0)</f>
        <v>0</v>
      </c>
      <c r="E717">
        <v>0</v>
      </c>
      <c r="F717">
        <f t="shared" si="9"/>
        <v>11</v>
      </c>
    </row>
    <row r="718" spans="1:6" ht="15" thickBot="1" x14ac:dyDescent="0.35">
      <c r="A718" s="5" t="s">
        <v>87</v>
      </c>
      <c r="B718" t="s">
        <v>419</v>
      </c>
      <c r="C718">
        <v>8</v>
      </c>
      <c r="D718">
        <f>IFERROR(INDEX(Monthly_analysis!AI:AI, MATCH(A718, Monthly_analysis!AH:AH, 0)),0)</f>
        <v>0</v>
      </c>
      <c r="E718">
        <v>0</v>
      </c>
      <c r="F718">
        <f t="shared" si="9"/>
        <v>8</v>
      </c>
    </row>
    <row r="719" spans="1:6" ht="15" thickBot="1" x14ac:dyDescent="0.35">
      <c r="A719" s="5" t="s">
        <v>88</v>
      </c>
      <c r="B719" t="s">
        <v>419</v>
      </c>
      <c r="C719">
        <v>8</v>
      </c>
      <c r="D719">
        <f>IFERROR(INDEX(Monthly_analysis!AI:AI, MATCH(A719, Monthly_analysis!AH:AH, 0)),0)</f>
        <v>0</v>
      </c>
      <c r="E719">
        <v>0</v>
      </c>
      <c r="F719">
        <f t="shared" si="9"/>
        <v>8</v>
      </c>
    </row>
    <row r="720" spans="1:6" ht="15" thickBot="1" x14ac:dyDescent="0.35">
      <c r="A720" s="5" t="s">
        <v>89</v>
      </c>
      <c r="B720" t="s">
        <v>419</v>
      </c>
      <c r="C720">
        <v>15</v>
      </c>
      <c r="D720">
        <f>IFERROR(INDEX(Monthly_analysis!AI:AI, MATCH(A720, Monthly_analysis!AH:AH, 0)),0)</f>
        <v>0</v>
      </c>
      <c r="E720">
        <v>0</v>
      </c>
      <c r="F720">
        <f t="shared" si="9"/>
        <v>15</v>
      </c>
    </row>
    <row r="721" spans="1:6" ht="15" thickBot="1" x14ac:dyDescent="0.35">
      <c r="A721" s="5" t="s">
        <v>90</v>
      </c>
      <c r="B721" t="s">
        <v>419</v>
      </c>
      <c r="C721">
        <v>12</v>
      </c>
      <c r="D721">
        <f>IFERROR(INDEX(Monthly_analysis!AI:AI, MATCH(A721, Monthly_analysis!AH:AH, 0)),0)</f>
        <v>0</v>
      </c>
      <c r="E721">
        <v>0</v>
      </c>
      <c r="F721">
        <f t="shared" si="9"/>
        <v>12</v>
      </c>
    </row>
    <row r="722" spans="1:6" ht="15" thickBot="1" x14ac:dyDescent="0.35">
      <c r="A722" s="5" t="s">
        <v>91</v>
      </c>
      <c r="B722" t="s">
        <v>419</v>
      </c>
      <c r="C722">
        <v>8</v>
      </c>
      <c r="D722">
        <f>IFERROR(INDEX(Monthly_analysis!AI:AI, MATCH(A722, Monthly_analysis!AH:AH, 0)),0)</f>
        <v>0</v>
      </c>
      <c r="E722">
        <v>0</v>
      </c>
      <c r="F722">
        <f t="shared" si="9"/>
        <v>8</v>
      </c>
    </row>
    <row r="723" spans="1:6" ht="15" thickBot="1" x14ac:dyDescent="0.35">
      <c r="A723" s="5" t="s">
        <v>92</v>
      </c>
      <c r="B723" t="s">
        <v>419</v>
      </c>
      <c r="C723">
        <v>13</v>
      </c>
      <c r="D723">
        <f>IFERROR(INDEX(Monthly_analysis!AI:AI, MATCH(A723, Monthly_analysis!AH:AH, 0)),0)</f>
        <v>0</v>
      </c>
      <c r="E723">
        <v>0</v>
      </c>
      <c r="F723">
        <f t="shared" si="9"/>
        <v>13</v>
      </c>
    </row>
    <row r="724" spans="1:6" ht="15" thickBot="1" x14ac:dyDescent="0.35">
      <c r="A724" s="5" t="s">
        <v>93</v>
      </c>
      <c r="B724" t="s">
        <v>419</v>
      </c>
      <c r="C724">
        <v>10</v>
      </c>
      <c r="D724">
        <f>IFERROR(INDEX(Monthly_analysis!AI:AI, MATCH(A724, Monthly_analysis!AH:AH, 0)),0)</f>
        <v>0</v>
      </c>
      <c r="E724">
        <v>0</v>
      </c>
      <c r="F724">
        <f t="shared" si="9"/>
        <v>10</v>
      </c>
    </row>
    <row r="725" spans="1:6" ht="15" thickBot="1" x14ac:dyDescent="0.35">
      <c r="A725" s="5" t="s">
        <v>94</v>
      </c>
      <c r="B725" t="s">
        <v>419</v>
      </c>
      <c r="C725">
        <v>9</v>
      </c>
      <c r="D725">
        <f>IFERROR(INDEX(Monthly_analysis!AI:AI, MATCH(A725, Monthly_analysis!AH:AH, 0)),0)</f>
        <v>0</v>
      </c>
      <c r="E725">
        <v>0</v>
      </c>
      <c r="F725">
        <f t="shared" si="9"/>
        <v>9</v>
      </c>
    </row>
    <row r="726" spans="1:6" ht="15" thickBot="1" x14ac:dyDescent="0.35">
      <c r="A726" s="5" t="s">
        <v>95</v>
      </c>
      <c r="B726" t="s">
        <v>419</v>
      </c>
      <c r="C726">
        <v>9</v>
      </c>
      <c r="D726">
        <f>IFERROR(INDEX(Monthly_analysis!AI:AI, MATCH(A726, Monthly_analysis!AH:AH, 0)),0)</f>
        <v>0</v>
      </c>
      <c r="E726">
        <v>0</v>
      </c>
      <c r="F726">
        <f t="shared" si="9"/>
        <v>9</v>
      </c>
    </row>
    <row r="727" spans="1:6" ht="15" thickBot="1" x14ac:dyDescent="0.35">
      <c r="A727" s="5" t="s">
        <v>96</v>
      </c>
      <c r="B727" t="s">
        <v>419</v>
      </c>
      <c r="C727">
        <v>10</v>
      </c>
      <c r="D727">
        <f>IFERROR(INDEX(Monthly_analysis!AI:AI, MATCH(A727, Monthly_analysis!AH:AH, 0)),0)</f>
        <v>0</v>
      </c>
      <c r="E727">
        <v>0</v>
      </c>
      <c r="F727">
        <f t="shared" si="9"/>
        <v>10</v>
      </c>
    </row>
    <row r="728" spans="1:6" ht="15" thickBot="1" x14ac:dyDescent="0.35">
      <c r="A728" s="5" t="s">
        <v>97</v>
      </c>
      <c r="B728" t="s">
        <v>419</v>
      </c>
      <c r="C728">
        <v>10</v>
      </c>
      <c r="D728">
        <f>IFERROR(INDEX(Monthly_analysis!AI:AI, MATCH(A728, Monthly_analysis!AH:AH, 0)),0)</f>
        <v>0</v>
      </c>
      <c r="E728">
        <v>0</v>
      </c>
      <c r="F728">
        <f t="shared" si="9"/>
        <v>10</v>
      </c>
    </row>
    <row r="729" spans="1:6" ht="15" thickBot="1" x14ac:dyDescent="0.35">
      <c r="A729" s="5" t="s">
        <v>98</v>
      </c>
      <c r="B729" t="s">
        <v>419</v>
      </c>
      <c r="C729">
        <v>10</v>
      </c>
      <c r="D729">
        <f>IFERROR(INDEX(Monthly_analysis!AI:AI, MATCH(A729, Monthly_analysis!AH:AH, 0)),0)</f>
        <v>0</v>
      </c>
      <c r="E729">
        <v>0</v>
      </c>
      <c r="F729">
        <f t="shared" si="9"/>
        <v>10</v>
      </c>
    </row>
    <row r="730" spans="1:6" ht="15" thickBot="1" x14ac:dyDescent="0.35">
      <c r="A730" s="5" t="s">
        <v>99</v>
      </c>
      <c r="B730" t="s">
        <v>419</v>
      </c>
      <c r="C730">
        <v>7</v>
      </c>
      <c r="D730">
        <f>IFERROR(INDEX(Monthly_analysis!AI:AI, MATCH(A730, Monthly_analysis!AH:AH, 0)),0)</f>
        <v>0</v>
      </c>
      <c r="E730">
        <v>0</v>
      </c>
      <c r="F730">
        <f t="shared" si="9"/>
        <v>7</v>
      </c>
    </row>
    <row r="731" spans="1:6" ht="15" thickBot="1" x14ac:dyDescent="0.35">
      <c r="A731" s="5" t="s">
        <v>100</v>
      </c>
      <c r="B731" t="s">
        <v>419</v>
      </c>
      <c r="C731">
        <v>9</v>
      </c>
      <c r="D731">
        <f>IFERROR(INDEX(Monthly_analysis!AI:AI, MATCH(A731, Monthly_analysis!AH:AH, 0)),0)</f>
        <v>0</v>
      </c>
      <c r="E731">
        <v>0</v>
      </c>
      <c r="F731">
        <f t="shared" si="9"/>
        <v>9</v>
      </c>
    </row>
    <row r="732" spans="1:6" ht="15" thickBot="1" x14ac:dyDescent="0.35">
      <c r="A732" s="5" t="s">
        <v>101</v>
      </c>
      <c r="B732" t="s">
        <v>419</v>
      </c>
      <c r="C732">
        <v>12</v>
      </c>
      <c r="D732">
        <f>IFERROR(INDEX(Monthly_analysis!AI:AI, MATCH(A732, Monthly_analysis!AH:AH, 0)),0)</f>
        <v>0</v>
      </c>
      <c r="E732">
        <v>0</v>
      </c>
      <c r="F732">
        <f t="shared" si="9"/>
        <v>12</v>
      </c>
    </row>
    <row r="733" spans="1:6" ht="15" thickBot="1" x14ac:dyDescent="0.35">
      <c r="A733" s="5" t="s">
        <v>102</v>
      </c>
      <c r="B733" t="s">
        <v>419</v>
      </c>
      <c r="C733">
        <v>8</v>
      </c>
      <c r="D733">
        <f>IFERROR(INDEX(Monthly_analysis!AI:AI, MATCH(A733, Monthly_analysis!AH:AH, 0)),0)</f>
        <v>0</v>
      </c>
      <c r="E733">
        <v>0</v>
      </c>
      <c r="F733">
        <f t="shared" si="9"/>
        <v>8</v>
      </c>
    </row>
    <row r="734" spans="1:6" ht="15" thickBot="1" x14ac:dyDescent="0.35">
      <c r="A734" s="5" t="s">
        <v>103</v>
      </c>
      <c r="B734" t="s">
        <v>419</v>
      </c>
      <c r="C734">
        <v>8</v>
      </c>
      <c r="D734">
        <f>IFERROR(INDEX(Monthly_analysis!AI:AI, MATCH(A734, Monthly_analysis!AH:AH, 0)),0)</f>
        <v>0</v>
      </c>
      <c r="E734">
        <v>0</v>
      </c>
      <c r="F734">
        <f t="shared" si="9"/>
        <v>8</v>
      </c>
    </row>
    <row r="735" spans="1:6" ht="15" thickBot="1" x14ac:dyDescent="0.35">
      <c r="A735" s="5" t="s">
        <v>104</v>
      </c>
      <c r="B735" t="s">
        <v>419</v>
      </c>
      <c r="C735">
        <v>12</v>
      </c>
      <c r="D735">
        <f>IFERROR(INDEX(Monthly_analysis!AI:AI, MATCH(A735, Monthly_analysis!AH:AH, 0)),0)</f>
        <v>0</v>
      </c>
      <c r="E735">
        <v>0</v>
      </c>
      <c r="F735">
        <f t="shared" si="9"/>
        <v>12</v>
      </c>
    </row>
    <row r="736" spans="1:6" ht="15" thickBot="1" x14ac:dyDescent="0.35">
      <c r="A736" s="5" t="s">
        <v>105</v>
      </c>
      <c r="B736" t="s">
        <v>419</v>
      </c>
      <c r="C736">
        <v>8</v>
      </c>
      <c r="D736">
        <f>IFERROR(INDEX(Monthly_analysis!AI:AI, MATCH(A736, Monthly_analysis!AH:AH, 0)),0)</f>
        <v>0</v>
      </c>
      <c r="E736">
        <v>0</v>
      </c>
      <c r="F736">
        <f t="shared" si="9"/>
        <v>8</v>
      </c>
    </row>
    <row r="737" spans="1:6" ht="15" thickBot="1" x14ac:dyDescent="0.35">
      <c r="A737" s="5" t="s">
        <v>106</v>
      </c>
      <c r="B737" t="s">
        <v>419</v>
      </c>
      <c r="C737">
        <v>9</v>
      </c>
      <c r="D737">
        <f>IFERROR(INDEX(Monthly_analysis!AI:AI, MATCH(A737, Monthly_analysis!AH:AH, 0)),0)</f>
        <v>0</v>
      </c>
      <c r="E737">
        <v>0</v>
      </c>
      <c r="F737">
        <f t="shared" si="9"/>
        <v>9</v>
      </c>
    </row>
    <row r="738" spans="1:6" ht="15" thickBot="1" x14ac:dyDescent="0.35">
      <c r="A738" s="5" t="s">
        <v>107</v>
      </c>
      <c r="B738" t="s">
        <v>419</v>
      </c>
      <c r="C738">
        <v>9</v>
      </c>
      <c r="D738">
        <f>IFERROR(INDEX(Monthly_analysis!AI:AI, MATCH(A738, Monthly_analysis!AH:AH, 0)),0)</f>
        <v>0</v>
      </c>
      <c r="E738">
        <v>0</v>
      </c>
      <c r="F738">
        <f t="shared" si="9"/>
        <v>9</v>
      </c>
    </row>
    <row r="739" spans="1:6" ht="15" thickBot="1" x14ac:dyDescent="0.35">
      <c r="A739" s="5" t="s">
        <v>108</v>
      </c>
      <c r="B739" t="s">
        <v>419</v>
      </c>
      <c r="C739">
        <v>14</v>
      </c>
      <c r="D739">
        <f>IFERROR(INDEX(Monthly_analysis!AI:AI, MATCH(A739, Monthly_analysis!AH:AH, 0)),0)</f>
        <v>0</v>
      </c>
      <c r="E739">
        <v>0</v>
      </c>
      <c r="F739">
        <f t="shared" si="9"/>
        <v>14</v>
      </c>
    </row>
    <row r="740" spans="1:6" ht="15" thickBot="1" x14ac:dyDescent="0.35">
      <c r="A740" s="5" t="s">
        <v>109</v>
      </c>
      <c r="B740" t="s">
        <v>419</v>
      </c>
      <c r="C740">
        <v>9</v>
      </c>
      <c r="D740">
        <f>IFERROR(INDEX(Monthly_analysis!AI:AI, MATCH(A740, Monthly_analysis!AH:AH, 0)),0)</f>
        <v>0</v>
      </c>
      <c r="E740">
        <v>0</v>
      </c>
      <c r="F740">
        <f t="shared" si="9"/>
        <v>9</v>
      </c>
    </row>
    <row r="741" spans="1:6" ht="15" thickBot="1" x14ac:dyDescent="0.35">
      <c r="A741" s="5" t="s">
        <v>110</v>
      </c>
      <c r="B741" t="s">
        <v>419</v>
      </c>
      <c r="C741">
        <v>5</v>
      </c>
      <c r="D741">
        <f>IFERROR(INDEX(Monthly_analysis!AI:AI, MATCH(A741, Monthly_analysis!AH:AH, 0)),0)</f>
        <v>0</v>
      </c>
      <c r="E741">
        <v>0</v>
      </c>
      <c r="F741">
        <f t="shared" ref="F741:F804" si="10">C741+E741-D741</f>
        <v>5</v>
      </c>
    </row>
    <row r="742" spans="1:6" ht="15" thickBot="1" x14ac:dyDescent="0.35">
      <c r="A742" s="5" t="s">
        <v>111</v>
      </c>
      <c r="B742" t="s">
        <v>419</v>
      </c>
      <c r="C742">
        <v>8</v>
      </c>
      <c r="D742">
        <f>IFERROR(INDEX(Monthly_analysis!AI:AI, MATCH(A742, Monthly_analysis!AH:AH, 0)),0)</f>
        <v>0</v>
      </c>
      <c r="E742">
        <v>0</v>
      </c>
      <c r="F742">
        <f t="shared" si="10"/>
        <v>8</v>
      </c>
    </row>
    <row r="743" spans="1:6" ht="15" thickBot="1" x14ac:dyDescent="0.35">
      <c r="A743" s="5" t="s">
        <v>112</v>
      </c>
      <c r="B743" t="s">
        <v>419</v>
      </c>
      <c r="C743">
        <v>11</v>
      </c>
      <c r="D743">
        <f>IFERROR(INDEX(Monthly_analysis!AI:AI, MATCH(A743, Monthly_analysis!AH:AH, 0)),0)</f>
        <v>1</v>
      </c>
      <c r="E743">
        <v>0</v>
      </c>
      <c r="F743">
        <f t="shared" si="10"/>
        <v>10</v>
      </c>
    </row>
    <row r="744" spans="1:6" ht="15" thickBot="1" x14ac:dyDescent="0.35">
      <c r="A744" s="5" t="s">
        <v>113</v>
      </c>
      <c r="B744" t="s">
        <v>419</v>
      </c>
      <c r="C744">
        <v>4</v>
      </c>
      <c r="D744">
        <f>IFERROR(INDEX(Monthly_analysis!AI:AI, MATCH(A744, Monthly_analysis!AH:AH, 0)),0)</f>
        <v>0</v>
      </c>
      <c r="E744">
        <v>0</v>
      </c>
      <c r="F744">
        <f t="shared" si="10"/>
        <v>4</v>
      </c>
    </row>
    <row r="745" spans="1:6" ht="15" thickBot="1" x14ac:dyDescent="0.35">
      <c r="A745" s="5" t="s">
        <v>114</v>
      </c>
      <c r="B745" t="s">
        <v>419</v>
      </c>
      <c r="C745">
        <v>5</v>
      </c>
      <c r="D745">
        <f>IFERROR(INDEX(Monthly_analysis!AI:AI, MATCH(A745, Monthly_analysis!AH:AH, 0)),0)</f>
        <v>0</v>
      </c>
      <c r="E745">
        <v>0</v>
      </c>
      <c r="F745">
        <f t="shared" si="10"/>
        <v>5</v>
      </c>
    </row>
    <row r="746" spans="1:6" ht="15" thickBot="1" x14ac:dyDescent="0.35">
      <c r="A746" s="5" t="s">
        <v>115</v>
      </c>
      <c r="B746" t="s">
        <v>419</v>
      </c>
      <c r="C746">
        <v>6</v>
      </c>
      <c r="D746">
        <f>IFERROR(INDEX(Monthly_analysis!AI:AI, MATCH(A746, Monthly_analysis!AH:AH, 0)),0)</f>
        <v>0</v>
      </c>
      <c r="E746">
        <v>0</v>
      </c>
      <c r="F746">
        <f t="shared" si="10"/>
        <v>6</v>
      </c>
    </row>
    <row r="747" spans="1:6" ht="15" thickBot="1" x14ac:dyDescent="0.35">
      <c r="A747" s="5" t="s">
        <v>116</v>
      </c>
      <c r="B747" t="s">
        <v>419</v>
      </c>
      <c r="C747">
        <v>5</v>
      </c>
      <c r="D747">
        <f>IFERROR(INDEX(Monthly_analysis!AI:AI, MATCH(A747, Monthly_analysis!AH:AH, 0)),0)</f>
        <v>2</v>
      </c>
      <c r="E747">
        <v>5</v>
      </c>
      <c r="F747">
        <f t="shared" si="10"/>
        <v>8</v>
      </c>
    </row>
    <row r="748" spans="1:6" ht="15" thickBot="1" x14ac:dyDescent="0.35">
      <c r="A748" s="5" t="s">
        <v>117</v>
      </c>
      <c r="B748" t="s">
        <v>419</v>
      </c>
      <c r="C748">
        <v>8</v>
      </c>
      <c r="D748">
        <f>IFERROR(INDEX(Monthly_analysis!AI:AI, MATCH(A748, Monthly_analysis!AH:AH, 0)),0)</f>
        <v>0</v>
      </c>
      <c r="E748">
        <v>0</v>
      </c>
      <c r="F748">
        <f t="shared" si="10"/>
        <v>8</v>
      </c>
    </row>
    <row r="749" spans="1:6" ht="15" thickBot="1" x14ac:dyDescent="0.35">
      <c r="A749" s="5" t="s">
        <v>118</v>
      </c>
      <c r="B749" t="s">
        <v>419</v>
      </c>
      <c r="C749">
        <v>6</v>
      </c>
      <c r="D749">
        <f>IFERROR(INDEX(Monthly_analysis!AI:AI, MATCH(A749, Monthly_analysis!AH:AH, 0)),0)</f>
        <v>0</v>
      </c>
      <c r="E749">
        <v>0</v>
      </c>
      <c r="F749">
        <f t="shared" si="10"/>
        <v>6</v>
      </c>
    </row>
    <row r="750" spans="1:6" ht="15" thickBot="1" x14ac:dyDescent="0.35">
      <c r="A750" s="5" t="s">
        <v>119</v>
      </c>
      <c r="B750" t="s">
        <v>419</v>
      </c>
      <c r="C750">
        <v>6</v>
      </c>
      <c r="D750">
        <f>IFERROR(INDEX(Monthly_analysis!AI:AI, MATCH(A750, Monthly_analysis!AH:AH, 0)),0)</f>
        <v>2</v>
      </c>
      <c r="E750">
        <v>5</v>
      </c>
      <c r="F750">
        <f t="shared" si="10"/>
        <v>9</v>
      </c>
    </row>
    <row r="751" spans="1:6" ht="15" thickBot="1" x14ac:dyDescent="0.35">
      <c r="A751" s="5" t="s">
        <v>120</v>
      </c>
      <c r="B751" t="s">
        <v>419</v>
      </c>
      <c r="C751">
        <v>11</v>
      </c>
      <c r="D751">
        <f>IFERROR(INDEX(Monthly_analysis!AI:AI, MATCH(A751, Monthly_analysis!AH:AH, 0)),0)</f>
        <v>0</v>
      </c>
      <c r="E751">
        <v>0</v>
      </c>
      <c r="F751">
        <f t="shared" si="10"/>
        <v>11</v>
      </c>
    </row>
    <row r="752" spans="1:6" ht="15" thickBot="1" x14ac:dyDescent="0.35">
      <c r="A752" s="5" t="s">
        <v>121</v>
      </c>
      <c r="B752" t="s">
        <v>419</v>
      </c>
      <c r="C752">
        <v>6</v>
      </c>
      <c r="D752">
        <f>IFERROR(INDEX(Monthly_analysis!AI:AI, MATCH(A752, Monthly_analysis!AH:AH, 0)),0)</f>
        <v>0</v>
      </c>
      <c r="E752">
        <v>0</v>
      </c>
      <c r="F752">
        <f t="shared" si="10"/>
        <v>6</v>
      </c>
    </row>
    <row r="753" spans="1:6" ht="15" thickBot="1" x14ac:dyDescent="0.35">
      <c r="A753" s="5" t="s">
        <v>122</v>
      </c>
      <c r="B753" t="s">
        <v>419</v>
      </c>
      <c r="C753">
        <v>10</v>
      </c>
      <c r="D753">
        <f>IFERROR(INDEX(Monthly_analysis!AI:AI, MATCH(A753, Monthly_analysis!AH:AH, 0)),0)</f>
        <v>0</v>
      </c>
      <c r="E753">
        <v>0</v>
      </c>
      <c r="F753">
        <f t="shared" si="10"/>
        <v>10</v>
      </c>
    </row>
    <row r="754" spans="1:6" ht="15" thickBot="1" x14ac:dyDescent="0.35">
      <c r="A754" s="5" t="s">
        <v>123</v>
      </c>
      <c r="B754" t="s">
        <v>419</v>
      </c>
      <c r="C754">
        <v>7</v>
      </c>
      <c r="D754">
        <f>IFERROR(INDEX(Monthly_analysis!AI:AI, MATCH(A754, Monthly_analysis!AH:AH, 0)),0)</f>
        <v>0</v>
      </c>
      <c r="E754">
        <v>0</v>
      </c>
      <c r="F754">
        <f t="shared" si="10"/>
        <v>7</v>
      </c>
    </row>
    <row r="755" spans="1:6" ht="15" thickBot="1" x14ac:dyDescent="0.35">
      <c r="A755" s="5" t="s">
        <v>124</v>
      </c>
      <c r="B755" t="s">
        <v>419</v>
      </c>
      <c r="C755">
        <v>12</v>
      </c>
      <c r="D755">
        <f>IFERROR(INDEX(Monthly_analysis!AI:AI, MATCH(A755, Monthly_analysis!AH:AH, 0)),0)</f>
        <v>0</v>
      </c>
      <c r="E755">
        <v>0</v>
      </c>
      <c r="F755">
        <f t="shared" si="10"/>
        <v>12</v>
      </c>
    </row>
    <row r="756" spans="1:6" ht="15" thickBot="1" x14ac:dyDescent="0.35">
      <c r="A756" s="5" t="s">
        <v>125</v>
      </c>
      <c r="B756" t="s">
        <v>419</v>
      </c>
      <c r="C756">
        <v>12</v>
      </c>
      <c r="D756">
        <f>IFERROR(INDEX(Monthly_analysis!AI:AI, MATCH(A756, Monthly_analysis!AH:AH, 0)),0)</f>
        <v>0</v>
      </c>
      <c r="E756">
        <v>0</v>
      </c>
      <c r="F756">
        <f t="shared" si="10"/>
        <v>12</v>
      </c>
    </row>
    <row r="757" spans="1:6" ht="15" thickBot="1" x14ac:dyDescent="0.35">
      <c r="A757" s="5" t="s">
        <v>126</v>
      </c>
      <c r="B757" t="s">
        <v>419</v>
      </c>
      <c r="C757">
        <v>10</v>
      </c>
      <c r="D757">
        <f>IFERROR(INDEX(Monthly_analysis!AI:AI, MATCH(A757, Monthly_analysis!AH:AH, 0)),0)</f>
        <v>0</v>
      </c>
      <c r="E757">
        <v>0</v>
      </c>
      <c r="F757">
        <f t="shared" si="10"/>
        <v>10</v>
      </c>
    </row>
    <row r="758" spans="1:6" ht="15" thickBot="1" x14ac:dyDescent="0.35">
      <c r="A758" s="5" t="s">
        <v>127</v>
      </c>
      <c r="B758" t="s">
        <v>419</v>
      </c>
      <c r="C758">
        <v>14</v>
      </c>
      <c r="D758">
        <f>IFERROR(INDEX(Monthly_analysis!AI:AI, MATCH(A758, Monthly_analysis!AH:AH, 0)),0)</f>
        <v>0</v>
      </c>
      <c r="E758">
        <v>0</v>
      </c>
      <c r="F758">
        <f t="shared" si="10"/>
        <v>14</v>
      </c>
    </row>
    <row r="759" spans="1:6" ht="15" thickBot="1" x14ac:dyDescent="0.35">
      <c r="A759" s="5" t="s">
        <v>128</v>
      </c>
      <c r="B759" t="s">
        <v>419</v>
      </c>
      <c r="C759">
        <v>12</v>
      </c>
      <c r="D759">
        <f>IFERROR(INDEX(Monthly_analysis!AI:AI, MATCH(A759, Monthly_analysis!AH:AH, 0)),0)</f>
        <v>0</v>
      </c>
      <c r="E759">
        <v>0</v>
      </c>
      <c r="F759">
        <f t="shared" si="10"/>
        <v>12</v>
      </c>
    </row>
    <row r="760" spans="1:6" ht="15" thickBot="1" x14ac:dyDescent="0.35">
      <c r="A760" s="5" t="s">
        <v>129</v>
      </c>
      <c r="B760" t="s">
        <v>419</v>
      </c>
      <c r="C760">
        <v>22</v>
      </c>
      <c r="D760">
        <f>IFERROR(INDEX(Monthly_analysis!AI:AI, MATCH(A760, Monthly_analysis!AH:AH, 0)),0)</f>
        <v>0</v>
      </c>
      <c r="E760">
        <v>0</v>
      </c>
      <c r="F760">
        <f t="shared" si="10"/>
        <v>22</v>
      </c>
    </row>
    <row r="761" spans="1:6" ht="15" thickBot="1" x14ac:dyDescent="0.35">
      <c r="A761" s="5" t="s">
        <v>130</v>
      </c>
      <c r="B761" t="s">
        <v>419</v>
      </c>
      <c r="C761">
        <v>7</v>
      </c>
      <c r="D761">
        <f>IFERROR(INDEX(Monthly_analysis!AI:AI, MATCH(A761, Monthly_analysis!AH:AH, 0)),0)</f>
        <v>0</v>
      </c>
      <c r="E761">
        <v>0</v>
      </c>
      <c r="F761">
        <f t="shared" si="10"/>
        <v>7</v>
      </c>
    </row>
    <row r="762" spans="1:6" ht="15" thickBot="1" x14ac:dyDescent="0.35">
      <c r="A762" s="5" t="s">
        <v>131</v>
      </c>
      <c r="B762" t="s">
        <v>419</v>
      </c>
      <c r="C762">
        <v>7</v>
      </c>
      <c r="D762">
        <f>IFERROR(INDEX(Monthly_analysis!AI:AI, MATCH(A762, Monthly_analysis!AH:AH, 0)),0)</f>
        <v>0</v>
      </c>
      <c r="E762">
        <v>0</v>
      </c>
      <c r="F762">
        <f t="shared" si="10"/>
        <v>7</v>
      </c>
    </row>
    <row r="763" spans="1:6" ht="15" thickBot="1" x14ac:dyDescent="0.35">
      <c r="A763" s="5" t="s">
        <v>132</v>
      </c>
      <c r="B763" t="s">
        <v>419</v>
      </c>
      <c r="C763">
        <v>7</v>
      </c>
      <c r="D763">
        <f>IFERROR(INDEX(Monthly_analysis!AI:AI, MATCH(A763, Monthly_analysis!AH:AH, 0)),0)</f>
        <v>0</v>
      </c>
      <c r="E763">
        <v>0</v>
      </c>
      <c r="F763">
        <f t="shared" si="10"/>
        <v>7</v>
      </c>
    </row>
    <row r="764" spans="1:6" ht="15" thickBot="1" x14ac:dyDescent="0.35">
      <c r="A764" s="5" t="s">
        <v>133</v>
      </c>
      <c r="B764" t="s">
        <v>419</v>
      </c>
      <c r="C764">
        <v>2</v>
      </c>
      <c r="D764">
        <f>IFERROR(INDEX(Monthly_analysis!AI:AI, MATCH(A764, Monthly_analysis!AH:AH, 0)),0)</f>
        <v>0</v>
      </c>
      <c r="E764">
        <v>0</v>
      </c>
      <c r="F764">
        <f t="shared" si="10"/>
        <v>2</v>
      </c>
    </row>
    <row r="765" spans="1:6" ht="15" thickBot="1" x14ac:dyDescent="0.35">
      <c r="A765" s="5" t="s">
        <v>134</v>
      </c>
      <c r="B765" t="s">
        <v>419</v>
      </c>
      <c r="C765">
        <v>8</v>
      </c>
      <c r="D765">
        <f>IFERROR(INDEX(Monthly_analysis!AI:AI, MATCH(A765, Monthly_analysis!AH:AH, 0)),0)</f>
        <v>0</v>
      </c>
      <c r="E765">
        <v>0</v>
      </c>
      <c r="F765">
        <f t="shared" si="10"/>
        <v>8</v>
      </c>
    </row>
    <row r="766" spans="1:6" ht="15" thickBot="1" x14ac:dyDescent="0.35">
      <c r="A766" s="5" t="s">
        <v>135</v>
      </c>
      <c r="B766" t="s">
        <v>419</v>
      </c>
      <c r="C766">
        <v>11</v>
      </c>
      <c r="D766">
        <f>IFERROR(INDEX(Monthly_analysis!AI:AI, MATCH(A766, Monthly_analysis!AH:AH, 0)),0)</f>
        <v>1</v>
      </c>
      <c r="E766">
        <v>0</v>
      </c>
      <c r="F766">
        <f t="shared" si="10"/>
        <v>10</v>
      </c>
    </row>
    <row r="767" spans="1:6" ht="15" thickBot="1" x14ac:dyDescent="0.35">
      <c r="A767" s="5" t="s">
        <v>136</v>
      </c>
      <c r="B767" t="s">
        <v>419</v>
      </c>
      <c r="C767">
        <v>5</v>
      </c>
      <c r="D767">
        <f>IFERROR(INDEX(Monthly_analysis!AI:AI, MATCH(A767, Monthly_analysis!AH:AH, 0)),0)</f>
        <v>0</v>
      </c>
      <c r="E767">
        <v>0</v>
      </c>
      <c r="F767">
        <f t="shared" si="10"/>
        <v>5</v>
      </c>
    </row>
    <row r="768" spans="1:6" ht="15" thickBot="1" x14ac:dyDescent="0.35">
      <c r="A768" s="5" t="s">
        <v>137</v>
      </c>
      <c r="B768" t="s">
        <v>419</v>
      </c>
      <c r="C768">
        <v>9</v>
      </c>
      <c r="D768">
        <f>IFERROR(INDEX(Monthly_analysis!AI:AI, MATCH(A768, Monthly_analysis!AH:AH, 0)),0)</f>
        <v>0</v>
      </c>
      <c r="E768">
        <v>0</v>
      </c>
      <c r="F768">
        <f t="shared" si="10"/>
        <v>9</v>
      </c>
    </row>
    <row r="769" spans="1:6" ht="15" thickBot="1" x14ac:dyDescent="0.35">
      <c r="A769" s="5" t="s">
        <v>138</v>
      </c>
      <c r="B769" t="s">
        <v>419</v>
      </c>
      <c r="C769">
        <v>9</v>
      </c>
      <c r="D769">
        <f>IFERROR(INDEX(Monthly_analysis!AI:AI, MATCH(A769, Monthly_analysis!AH:AH, 0)),0)</f>
        <v>0</v>
      </c>
      <c r="E769">
        <v>0</v>
      </c>
      <c r="F769">
        <f t="shared" si="10"/>
        <v>9</v>
      </c>
    </row>
    <row r="770" spans="1:6" ht="15" thickBot="1" x14ac:dyDescent="0.35">
      <c r="A770" s="5" t="s">
        <v>139</v>
      </c>
      <c r="B770" t="s">
        <v>419</v>
      </c>
      <c r="C770">
        <v>7</v>
      </c>
      <c r="D770">
        <f>IFERROR(INDEX(Monthly_analysis!AI:AI, MATCH(A770, Monthly_analysis!AH:AH, 0)),0)</f>
        <v>0</v>
      </c>
      <c r="E770">
        <v>0</v>
      </c>
      <c r="F770">
        <f t="shared" si="10"/>
        <v>7</v>
      </c>
    </row>
    <row r="771" spans="1:6" ht="15" thickBot="1" x14ac:dyDescent="0.35">
      <c r="A771" s="5" t="s">
        <v>140</v>
      </c>
      <c r="B771" t="s">
        <v>419</v>
      </c>
      <c r="C771">
        <v>4</v>
      </c>
      <c r="D771">
        <f>IFERROR(INDEX(Monthly_analysis!AI:AI, MATCH(A771, Monthly_analysis!AH:AH, 0)),0)</f>
        <v>0</v>
      </c>
      <c r="E771">
        <v>0</v>
      </c>
      <c r="F771">
        <f t="shared" si="10"/>
        <v>4</v>
      </c>
    </row>
    <row r="772" spans="1:6" ht="15" thickBot="1" x14ac:dyDescent="0.35">
      <c r="A772" s="5" t="s">
        <v>71</v>
      </c>
      <c r="B772" t="s">
        <v>420</v>
      </c>
      <c r="C772">
        <v>8</v>
      </c>
      <c r="D772">
        <f>IFERROR(INDEX(Monthly_analysis!AL:AL, MATCH(A772, Monthly_analysis!AK:AK, 0)),0)</f>
        <v>60</v>
      </c>
      <c r="E772">
        <v>60</v>
      </c>
      <c r="F772">
        <f t="shared" si="10"/>
        <v>8</v>
      </c>
    </row>
    <row r="773" spans="1:6" ht="15" thickBot="1" x14ac:dyDescent="0.35">
      <c r="A773" s="5" t="s">
        <v>72</v>
      </c>
      <c r="B773" t="s">
        <v>420</v>
      </c>
      <c r="C773">
        <v>2</v>
      </c>
      <c r="D773">
        <f>IFERROR(INDEX(Monthly_analysis!AL:AL, MATCH(A773, Monthly_analysis!AK:AK, 0)),0)</f>
        <v>0</v>
      </c>
      <c r="E773">
        <v>0</v>
      </c>
      <c r="F773">
        <f t="shared" si="10"/>
        <v>2</v>
      </c>
    </row>
    <row r="774" spans="1:6" ht="15" thickBot="1" x14ac:dyDescent="0.35">
      <c r="A774" s="5" t="s">
        <v>73</v>
      </c>
      <c r="B774" t="s">
        <v>420</v>
      </c>
      <c r="C774">
        <v>10</v>
      </c>
      <c r="D774">
        <f>IFERROR(INDEX(Monthly_analysis!AL:AL, MATCH(A774, Monthly_analysis!AK:AK, 0)),0)</f>
        <v>0</v>
      </c>
      <c r="E774">
        <v>0</v>
      </c>
      <c r="F774">
        <f t="shared" si="10"/>
        <v>10</v>
      </c>
    </row>
    <row r="775" spans="1:6" ht="15" thickBot="1" x14ac:dyDescent="0.35">
      <c r="A775" s="5" t="s">
        <v>74</v>
      </c>
      <c r="B775" t="s">
        <v>420</v>
      </c>
      <c r="C775">
        <v>8</v>
      </c>
      <c r="D775">
        <f>IFERROR(INDEX(Monthly_analysis!AL:AL, MATCH(A775, Monthly_analysis!AK:AK, 0)),0)</f>
        <v>0</v>
      </c>
      <c r="E775">
        <v>0</v>
      </c>
      <c r="F775">
        <f t="shared" si="10"/>
        <v>8</v>
      </c>
    </row>
    <row r="776" spans="1:6" ht="15" thickBot="1" x14ac:dyDescent="0.35">
      <c r="A776" s="5" t="s">
        <v>75</v>
      </c>
      <c r="B776" t="s">
        <v>420</v>
      </c>
      <c r="C776">
        <v>11</v>
      </c>
      <c r="D776">
        <f>IFERROR(INDEX(Monthly_analysis!AL:AL, MATCH(A776, Monthly_analysis!AK:AK, 0)),0)</f>
        <v>5</v>
      </c>
      <c r="E776">
        <v>0</v>
      </c>
      <c r="F776">
        <f t="shared" si="10"/>
        <v>6</v>
      </c>
    </row>
    <row r="777" spans="1:6" ht="15" thickBot="1" x14ac:dyDescent="0.35">
      <c r="A777" s="5" t="s">
        <v>76</v>
      </c>
      <c r="B777" t="s">
        <v>420</v>
      </c>
      <c r="C777">
        <v>7</v>
      </c>
      <c r="D777">
        <f>IFERROR(INDEX(Monthly_analysis!AL:AL, MATCH(A777, Monthly_analysis!AK:AK, 0)),0)</f>
        <v>9</v>
      </c>
      <c r="E777">
        <v>10</v>
      </c>
      <c r="F777">
        <f t="shared" si="10"/>
        <v>8</v>
      </c>
    </row>
    <row r="778" spans="1:6" ht="15" thickBot="1" x14ac:dyDescent="0.35">
      <c r="A778" s="5" t="s">
        <v>77</v>
      </c>
      <c r="B778" t="s">
        <v>420</v>
      </c>
      <c r="C778">
        <v>4</v>
      </c>
      <c r="D778">
        <f>IFERROR(INDEX(Monthly_analysis!AL:AL, MATCH(A778, Monthly_analysis!AK:AK, 0)),0)</f>
        <v>5</v>
      </c>
      <c r="E778">
        <v>10</v>
      </c>
      <c r="F778">
        <f t="shared" si="10"/>
        <v>9</v>
      </c>
    </row>
    <row r="779" spans="1:6" ht="15" thickBot="1" x14ac:dyDescent="0.35">
      <c r="A779" s="5" t="s">
        <v>78</v>
      </c>
      <c r="B779" t="s">
        <v>420</v>
      </c>
      <c r="C779">
        <v>13</v>
      </c>
      <c r="D779">
        <f>IFERROR(INDEX(Monthly_analysis!AL:AL, MATCH(A779, Monthly_analysis!AK:AK, 0)),0)</f>
        <v>0</v>
      </c>
      <c r="E779">
        <v>0</v>
      </c>
      <c r="F779">
        <f t="shared" si="10"/>
        <v>13</v>
      </c>
    </row>
    <row r="780" spans="1:6" ht="15" thickBot="1" x14ac:dyDescent="0.35">
      <c r="A780" s="5" t="s">
        <v>79</v>
      </c>
      <c r="B780" t="s">
        <v>420</v>
      </c>
      <c r="C780">
        <v>13</v>
      </c>
      <c r="D780">
        <f>IFERROR(INDEX(Monthly_analysis!AL:AL, MATCH(A780, Monthly_analysis!AK:AK, 0)),0)</f>
        <v>0</v>
      </c>
      <c r="E780">
        <v>0</v>
      </c>
      <c r="F780">
        <f t="shared" si="10"/>
        <v>13</v>
      </c>
    </row>
    <row r="781" spans="1:6" ht="15" thickBot="1" x14ac:dyDescent="0.35">
      <c r="A781" s="5" t="s">
        <v>80</v>
      </c>
      <c r="B781" t="s">
        <v>420</v>
      </c>
      <c r="C781">
        <v>8</v>
      </c>
      <c r="D781">
        <f>IFERROR(INDEX(Monthly_analysis!AL:AL, MATCH(A781, Monthly_analysis!AK:AK, 0)),0)</f>
        <v>3</v>
      </c>
      <c r="E781">
        <v>5</v>
      </c>
      <c r="F781">
        <f t="shared" si="10"/>
        <v>10</v>
      </c>
    </row>
    <row r="782" spans="1:6" ht="15" thickBot="1" x14ac:dyDescent="0.35">
      <c r="A782" s="5" t="s">
        <v>81</v>
      </c>
      <c r="B782" t="s">
        <v>420</v>
      </c>
      <c r="C782">
        <v>14</v>
      </c>
      <c r="D782">
        <f>IFERROR(INDEX(Monthly_analysis!AL:AL, MATCH(A782, Monthly_analysis!AK:AK, 0)),0)</f>
        <v>0</v>
      </c>
      <c r="E782">
        <v>0</v>
      </c>
      <c r="F782">
        <f t="shared" si="10"/>
        <v>14</v>
      </c>
    </row>
    <row r="783" spans="1:6" ht="15" thickBot="1" x14ac:dyDescent="0.35">
      <c r="A783" s="5" t="s">
        <v>82</v>
      </c>
      <c r="B783" t="s">
        <v>420</v>
      </c>
      <c r="C783">
        <v>8</v>
      </c>
      <c r="D783">
        <f>IFERROR(INDEX(Monthly_analysis!AL:AL, MATCH(A783, Monthly_analysis!AK:AK, 0)),0)</f>
        <v>1</v>
      </c>
      <c r="E783">
        <v>0</v>
      </c>
      <c r="F783">
        <f t="shared" si="10"/>
        <v>7</v>
      </c>
    </row>
    <row r="784" spans="1:6" ht="15" thickBot="1" x14ac:dyDescent="0.35">
      <c r="A784" s="5" t="s">
        <v>83</v>
      </c>
      <c r="B784" t="s">
        <v>420</v>
      </c>
      <c r="C784">
        <v>11</v>
      </c>
      <c r="D784">
        <f>IFERROR(INDEX(Monthly_analysis!AL:AL, MATCH(A784, Monthly_analysis!AK:AK, 0)),0)</f>
        <v>2</v>
      </c>
      <c r="E784">
        <v>0</v>
      </c>
      <c r="F784">
        <f t="shared" si="10"/>
        <v>9</v>
      </c>
    </row>
    <row r="785" spans="1:6" ht="15" thickBot="1" x14ac:dyDescent="0.35">
      <c r="A785" s="5" t="s">
        <v>84</v>
      </c>
      <c r="B785" t="s">
        <v>420</v>
      </c>
      <c r="C785">
        <v>9</v>
      </c>
      <c r="D785">
        <f>IFERROR(INDEX(Monthly_analysis!AL:AL, MATCH(A785, Monthly_analysis!AK:AK, 0)),0)</f>
        <v>0</v>
      </c>
      <c r="E785">
        <v>0</v>
      </c>
      <c r="F785">
        <f t="shared" si="10"/>
        <v>9</v>
      </c>
    </row>
    <row r="786" spans="1:6" ht="15" thickBot="1" x14ac:dyDescent="0.35">
      <c r="A786" s="5" t="s">
        <v>85</v>
      </c>
      <c r="B786" t="s">
        <v>420</v>
      </c>
      <c r="C786">
        <v>12</v>
      </c>
      <c r="D786">
        <f>IFERROR(INDEX(Monthly_analysis!AL:AL, MATCH(A786, Monthly_analysis!AK:AK, 0)),0)</f>
        <v>1</v>
      </c>
      <c r="E786">
        <v>0</v>
      </c>
      <c r="F786">
        <f t="shared" si="10"/>
        <v>11</v>
      </c>
    </row>
    <row r="787" spans="1:6" ht="15" thickBot="1" x14ac:dyDescent="0.35">
      <c r="A787" s="5" t="s">
        <v>86</v>
      </c>
      <c r="B787" t="s">
        <v>420</v>
      </c>
      <c r="C787">
        <v>11</v>
      </c>
      <c r="D787">
        <f>IFERROR(INDEX(Monthly_analysis!AL:AL, MATCH(A787, Monthly_analysis!AK:AK, 0)),0)</f>
        <v>1</v>
      </c>
      <c r="E787">
        <v>0</v>
      </c>
      <c r="F787">
        <f t="shared" si="10"/>
        <v>10</v>
      </c>
    </row>
    <row r="788" spans="1:6" ht="15" thickBot="1" x14ac:dyDescent="0.35">
      <c r="A788" s="5" t="s">
        <v>87</v>
      </c>
      <c r="B788" t="s">
        <v>420</v>
      </c>
      <c r="C788">
        <v>8</v>
      </c>
      <c r="D788">
        <f>IFERROR(INDEX(Monthly_analysis!AL:AL, MATCH(A788, Monthly_analysis!AK:AK, 0)),0)</f>
        <v>3</v>
      </c>
      <c r="E788">
        <v>5</v>
      </c>
      <c r="F788">
        <f t="shared" si="10"/>
        <v>10</v>
      </c>
    </row>
    <row r="789" spans="1:6" ht="15" thickBot="1" x14ac:dyDescent="0.35">
      <c r="A789" s="5" t="s">
        <v>88</v>
      </c>
      <c r="B789" t="s">
        <v>420</v>
      </c>
      <c r="C789">
        <v>8</v>
      </c>
      <c r="D789">
        <f>IFERROR(INDEX(Monthly_analysis!AL:AL, MATCH(A789, Monthly_analysis!AK:AK, 0)),0)</f>
        <v>3</v>
      </c>
      <c r="E789">
        <v>5</v>
      </c>
      <c r="F789">
        <f t="shared" si="10"/>
        <v>10</v>
      </c>
    </row>
    <row r="790" spans="1:6" ht="15" thickBot="1" x14ac:dyDescent="0.35">
      <c r="A790" s="5" t="s">
        <v>89</v>
      </c>
      <c r="B790" t="s">
        <v>420</v>
      </c>
      <c r="C790">
        <v>15</v>
      </c>
      <c r="D790">
        <f>IFERROR(INDEX(Monthly_analysis!AL:AL, MATCH(A790, Monthly_analysis!AK:AK, 0)),0)</f>
        <v>3</v>
      </c>
      <c r="E790">
        <v>0</v>
      </c>
      <c r="F790">
        <f t="shared" si="10"/>
        <v>12</v>
      </c>
    </row>
    <row r="791" spans="1:6" ht="15" thickBot="1" x14ac:dyDescent="0.35">
      <c r="A791" s="5" t="s">
        <v>90</v>
      </c>
      <c r="B791" t="s">
        <v>420</v>
      </c>
      <c r="C791">
        <v>12</v>
      </c>
      <c r="D791">
        <f>IFERROR(INDEX(Monthly_analysis!AL:AL, MATCH(A791, Monthly_analysis!AK:AK, 0)),0)</f>
        <v>0</v>
      </c>
      <c r="E791">
        <v>0</v>
      </c>
      <c r="F791">
        <f t="shared" si="10"/>
        <v>12</v>
      </c>
    </row>
    <row r="792" spans="1:6" ht="15" thickBot="1" x14ac:dyDescent="0.35">
      <c r="A792" s="5" t="s">
        <v>91</v>
      </c>
      <c r="B792" t="s">
        <v>420</v>
      </c>
      <c r="C792">
        <v>8</v>
      </c>
      <c r="D792">
        <f>IFERROR(INDEX(Monthly_analysis!AL:AL, MATCH(A792, Monthly_analysis!AK:AK, 0)),0)</f>
        <v>0</v>
      </c>
      <c r="E792">
        <v>0</v>
      </c>
      <c r="F792">
        <f t="shared" si="10"/>
        <v>8</v>
      </c>
    </row>
    <row r="793" spans="1:6" ht="15" thickBot="1" x14ac:dyDescent="0.35">
      <c r="A793" s="5" t="s">
        <v>92</v>
      </c>
      <c r="B793" t="s">
        <v>420</v>
      </c>
      <c r="C793">
        <v>13</v>
      </c>
      <c r="D793">
        <f>IFERROR(INDEX(Monthly_analysis!AL:AL, MATCH(A793, Monthly_analysis!AK:AK, 0)),0)</f>
        <v>0</v>
      </c>
      <c r="E793">
        <v>0</v>
      </c>
      <c r="F793">
        <f t="shared" si="10"/>
        <v>13</v>
      </c>
    </row>
    <row r="794" spans="1:6" ht="15" thickBot="1" x14ac:dyDescent="0.35">
      <c r="A794" s="5" t="s">
        <v>93</v>
      </c>
      <c r="B794" t="s">
        <v>420</v>
      </c>
      <c r="C794">
        <v>10</v>
      </c>
      <c r="D794">
        <f>IFERROR(INDEX(Monthly_analysis!AL:AL, MATCH(A794, Monthly_analysis!AK:AK, 0)),0)</f>
        <v>2</v>
      </c>
      <c r="E794">
        <v>0</v>
      </c>
      <c r="F794">
        <f t="shared" si="10"/>
        <v>8</v>
      </c>
    </row>
    <row r="795" spans="1:6" ht="15" thickBot="1" x14ac:dyDescent="0.35">
      <c r="A795" s="5" t="s">
        <v>94</v>
      </c>
      <c r="B795" t="s">
        <v>420</v>
      </c>
      <c r="C795">
        <v>9</v>
      </c>
      <c r="D795">
        <f>IFERROR(INDEX(Monthly_analysis!AL:AL, MATCH(A795, Monthly_analysis!AK:AK, 0)),0)</f>
        <v>0</v>
      </c>
      <c r="E795">
        <v>0</v>
      </c>
      <c r="F795">
        <f t="shared" si="10"/>
        <v>9</v>
      </c>
    </row>
    <row r="796" spans="1:6" ht="15" thickBot="1" x14ac:dyDescent="0.35">
      <c r="A796" s="5" t="s">
        <v>95</v>
      </c>
      <c r="B796" t="s">
        <v>420</v>
      </c>
      <c r="C796">
        <v>9</v>
      </c>
      <c r="D796">
        <f>IFERROR(INDEX(Monthly_analysis!AL:AL, MATCH(A796, Monthly_analysis!AK:AK, 0)),0)</f>
        <v>0</v>
      </c>
      <c r="E796">
        <v>0</v>
      </c>
      <c r="F796">
        <f t="shared" si="10"/>
        <v>9</v>
      </c>
    </row>
    <row r="797" spans="1:6" ht="15" thickBot="1" x14ac:dyDescent="0.35">
      <c r="A797" s="5" t="s">
        <v>96</v>
      </c>
      <c r="B797" t="s">
        <v>420</v>
      </c>
      <c r="C797">
        <v>10</v>
      </c>
      <c r="D797">
        <f>IFERROR(INDEX(Monthly_analysis!AL:AL, MATCH(A797, Monthly_analysis!AK:AK, 0)),0)</f>
        <v>0</v>
      </c>
      <c r="E797">
        <v>0</v>
      </c>
      <c r="F797">
        <f t="shared" si="10"/>
        <v>10</v>
      </c>
    </row>
    <row r="798" spans="1:6" ht="15" thickBot="1" x14ac:dyDescent="0.35">
      <c r="A798" s="5" t="s">
        <v>97</v>
      </c>
      <c r="B798" t="s">
        <v>420</v>
      </c>
      <c r="C798">
        <v>10</v>
      </c>
      <c r="D798">
        <f>IFERROR(INDEX(Monthly_analysis!AL:AL, MATCH(A798, Monthly_analysis!AK:AK, 0)),0)</f>
        <v>0</v>
      </c>
      <c r="E798">
        <v>0</v>
      </c>
      <c r="F798">
        <f t="shared" si="10"/>
        <v>10</v>
      </c>
    </row>
    <row r="799" spans="1:6" ht="15" thickBot="1" x14ac:dyDescent="0.35">
      <c r="A799" s="5" t="s">
        <v>98</v>
      </c>
      <c r="B799" t="s">
        <v>420</v>
      </c>
      <c r="C799">
        <v>10</v>
      </c>
      <c r="D799">
        <f>IFERROR(INDEX(Monthly_analysis!AL:AL, MATCH(A799, Monthly_analysis!AK:AK, 0)),0)</f>
        <v>0</v>
      </c>
      <c r="E799">
        <v>0</v>
      </c>
      <c r="F799">
        <f t="shared" si="10"/>
        <v>10</v>
      </c>
    </row>
    <row r="800" spans="1:6" ht="15" thickBot="1" x14ac:dyDescent="0.35">
      <c r="A800" s="5" t="s">
        <v>99</v>
      </c>
      <c r="B800" t="s">
        <v>420</v>
      </c>
      <c r="C800">
        <v>7</v>
      </c>
      <c r="D800">
        <f>IFERROR(INDEX(Monthly_analysis!AL:AL, MATCH(A800, Monthly_analysis!AK:AK, 0)),0)</f>
        <v>0</v>
      </c>
      <c r="E800">
        <v>0</v>
      </c>
      <c r="F800">
        <f t="shared" si="10"/>
        <v>7</v>
      </c>
    </row>
    <row r="801" spans="1:6" ht="15" thickBot="1" x14ac:dyDescent="0.35">
      <c r="A801" s="5" t="s">
        <v>100</v>
      </c>
      <c r="B801" t="s">
        <v>420</v>
      </c>
      <c r="C801">
        <v>9</v>
      </c>
      <c r="D801">
        <f>IFERROR(INDEX(Monthly_analysis!AL:AL, MATCH(A801, Monthly_analysis!AK:AK, 0)),0)</f>
        <v>2</v>
      </c>
      <c r="E801">
        <v>0</v>
      </c>
      <c r="F801">
        <f t="shared" si="10"/>
        <v>7</v>
      </c>
    </row>
    <row r="802" spans="1:6" ht="15" thickBot="1" x14ac:dyDescent="0.35">
      <c r="A802" s="5" t="s">
        <v>101</v>
      </c>
      <c r="B802" t="s">
        <v>420</v>
      </c>
      <c r="C802">
        <v>12</v>
      </c>
      <c r="D802">
        <f>IFERROR(INDEX(Monthly_analysis!AL:AL, MATCH(A802, Monthly_analysis!AK:AK, 0)),0)</f>
        <v>4</v>
      </c>
      <c r="E802">
        <v>0</v>
      </c>
      <c r="F802">
        <f t="shared" si="10"/>
        <v>8</v>
      </c>
    </row>
    <row r="803" spans="1:6" ht="15" thickBot="1" x14ac:dyDescent="0.35">
      <c r="A803" s="5" t="s">
        <v>102</v>
      </c>
      <c r="B803" t="s">
        <v>420</v>
      </c>
      <c r="C803">
        <v>8</v>
      </c>
      <c r="D803">
        <f>IFERROR(INDEX(Monthly_analysis!AL:AL, MATCH(A803, Monthly_analysis!AK:AK, 0)),0)</f>
        <v>0</v>
      </c>
      <c r="E803">
        <v>0</v>
      </c>
      <c r="F803">
        <f t="shared" si="10"/>
        <v>8</v>
      </c>
    </row>
    <row r="804" spans="1:6" ht="15" thickBot="1" x14ac:dyDescent="0.35">
      <c r="A804" s="5" t="s">
        <v>103</v>
      </c>
      <c r="B804" t="s">
        <v>420</v>
      </c>
      <c r="C804">
        <v>8</v>
      </c>
      <c r="D804">
        <f>IFERROR(INDEX(Monthly_analysis!AL:AL, MATCH(A804, Monthly_analysis!AK:AK, 0)),0)</f>
        <v>0</v>
      </c>
      <c r="E804">
        <v>0</v>
      </c>
      <c r="F804">
        <f t="shared" si="10"/>
        <v>8</v>
      </c>
    </row>
    <row r="805" spans="1:6" ht="15" thickBot="1" x14ac:dyDescent="0.35">
      <c r="A805" s="5" t="s">
        <v>104</v>
      </c>
      <c r="B805" t="s">
        <v>420</v>
      </c>
      <c r="C805">
        <v>12</v>
      </c>
      <c r="D805">
        <f>IFERROR(INDEX(Monthly_analysis!AL:AL, MATCH(A805, Monthly_analysis!AK:AK, 0)),0)</f>
        <v>0</v>
      </c>
      <c r="E805">
        <v>0</v>
      </c>
      <c r="F805">
        <f t="shared" ref="F805:F841" si="11">C805+E805-D805</f>
        <v>12</v>
      </c>
    </row>
    <row r="806" spans="1:6" ht="15" thickBot="1" x14ac:dyDescent="0.35">
      <c r="A806" s="5" t="s">
        <v>105</v>
      </c>
      <c r="B806" t="s">
        <v>420</v>
      </c>
      <c r="C806">
        <v>8</v>
      </c>
      <c r="D806">
        <f>IFERROR(INDEX(Monthly_analysis!AL:AL, MATCH(A806, Monthly_analysis!AK:AK, 0)),0)</f>
        <v>0</v>
      </c>
      <c r="E806">
        <v>0</v>
      </c>
      <c r="F806">
        <f t="shared" si="11"/>
        <v>8</v>
      </c>
    </row>
    <row r="807" spans="1:6" ht="15" thickBot="1" x14ac:dyDescent="0.35">
      <c r="A807" s="5" t="s">
        <v>106</v>
      </c>
      <c r="B807" t="s">
        <v>420</v>
      </c>
      <c r="C807">
        <v>9</v>
      </c>
      <c r="D807">
        <f>IFERROR(INDEX(Monthly_analysis!AL:AL, MATCH(A807, Monthly_analysis!AK:AK, 0)),0)</f>
        <v>0</v>
      </c>
      <c r="E807">
        <v>0</v>
      </c>
      <c r="F807">
        <f t="shared" si="11"/>
        <v>9</v>
      </c>
    </row>
    <row r="808" spans="1:6" ht="15" thickBot="1" x14ac:dyDescent="0.35">
      <c r="A808" s="5" t="s">
        <v>107</v>
      </c>
      <c r="B808" t="s">
        <v>420</v>
      </c>
      <c r="C808">
        <v>9</v>
      </c>
      <c r="D808">
        <f>IFERROR(INDEX(Monthly_analysis!AL:AL, MATCH(A808, Monthly_analysis!AK:AK, 0)),0)</f>
        <v>0</v>
      </c>
      <c r="E808">
        <v>0</v>
      </c>
      <c r="F808">
        <f t="shared" si="11"/>
        <v>9</v>
      </c>
    </row>
    <row r="809" spans="1:6" ht="15" thickBot="1" x14ac:dyDescent="0.35">
      <c r="A809" s="5" t="s">
        <v>108</v>
      </c>
      <c r="B809" t="s">
        <v>420</v>
      </c>
      <c r="C809">
        <v>14</v>
      </c>
      <c r="D809">
        <f>IFERROR(INDEX(Monthly_analysis!AL:AL, MATCH(A809, Monthly_analysis!AK:AK, 0)),0)</f>
        <v>0</v>
      </c>
      <c r="E809">
        <v>0</v>
      </c>
      <c r="F809">
        <f t="shared" si="11"/>
        <v>14</v>
      </c>
    </row>
    <row r="810" spans="1:6" ht="15" thickBot="1" x14ac:dyDescent="0.35">
      <c r="A810" s="5" t="s">
        <v>109</v>
      </c>
      <c r="B810" t="s">
        <v>420</v>
      </c>
      <c r="C810">
        <v>9</v>
      </c>
      <c r="D810">
        <f>IFERROR(INDEX(Monthly_analysis!AL:AL, MATCH(A810, Monthly_analysis!AK:AK, 0)),0)</f>
        <v>0</v>
      </c>
      <c r="E810">
        <v>0</v>
      </c>
      <c r="F810">
        <f t="shared" si="11"/>
        <v>9</v>
      </c>
    </row>
    <row r="811" spans="1:6" ht="15" thickBot="1" x14ac:dyDescent="0.35">
      <c r="A811" s="5" t="s">
        <v>110</v>
      </c>
      <c r="B811" t="s">
        <v>420</v>
      </c>
      <c r="C811">
        <v>5</v>
      </c>
      <c r="D811">
        <f>IFERROR(INDEX(Monthly_analysis!AL:AL, MATCH(A811, Monthly_analysis!AK:AK, 0)),0)</f>
        <v>0</v>
      </c>
      <c r="E811">
        <v>0</v>
      </c>
      <c r="F811">
        <f t="shared" si="11"/>
        <v>5</v>
      </c>
    </row>
    <row r="812" spans="1:6" ht="15" thickBot="1" x14ac:dyDescent="0.35">
      <c r="A812" s="5" t="s">
        <v>111</v>
      </c>
      <c r="B812" t="s">
        <v>420</v>
      </c>
      <c r="C812">
        <v>8</v>
      </c>
      <c r="D812">
        <f>IFERROR(INDEX(Monthly_analysis!AL:AL, MATCH(A812, Monthly_analysis!AK:AK, 0)),0)</f>
        <v>0</v>
      </c>
      <c r="E812">
        <v>0</v>
      </c>
      <c r="F812">
        <f t="shared" si="11"/>
        <v>8</v>
      </c>
    </row>
    <row r="813" spans="1:6" ht="15" thickBot="1" x14ac:dyDescent="0.35">
      <c r="A813" s="5" t="s">
        <v>112</v>
      </c>
      <c r="B813" t="s">
        <v>420</v>
      </c>
      <c r="C813">
        <v>10</v>
      </c>
      <c r="D813">
        <f>IFERROR(INDEX(Monthly_analysis!AL:AL, MATCH(A813, Monthly_analysis!AK:AK, 0)),0)</f>
        <v>0</v>
      </c>
      <c r="E813">
        <v>0</v>
      </c>
      <c r="F813">
        <f t="shared" si="11"/>
        <v>10</v>
      </c>
    </row>
    <row r="814" spans="1:6" ht="15" thickBot="1" x14ac:dyDescent="0.35">
      <c r="A814" s="5" t="s">
        <v>113</v>
      </c>
      <c r="B814" t="s">
        <v>420</v>
      </c>
      <c r="C814">
        <v>4</v>
      </c>
      <c r="D814">
        <f>IFERROR(INDEX(Monthly_analysis!AL:AL, MATCH(A814, Monthly_analysis!AK:AK, 0)),0)</f>
        <v>0</v>
      </c>
      <c r="E814">
        <v>0</v>
      </c>
      <c r="F814">
        <f t="shared" si="11"/>
        <v>4</v>
      </c>
    </row>
    <row r="815" spans="1:6" ht="15" thickBot="1" x14ac:dyDescent="0.35">
      <c r="A815" s="5" t="s">
        <v>114</v>
      </c>
      <c r="B815" t="s">
        <v>420</v>
      </c>
      <c r="C815">
        <v>5</v>
      </c>
      <c r="D815">
        <f>IFERROR(INDEX(Monthly_analysis!AL:AL, MATCH(A815, Monthly_analysis!AK:AK, 0)),0)</f>
        <v>0</v>
      </c>
      <c r="E815">
        <v>0</v>
      </c>
      <c r="F815">
        <f t="shared" si="11"/>
        <v>5</v>
      </c>
    </row>
    <row r="816" spans="1:6" ht="15" thickBot="1" x14ac:dyDescent="0.35">
      <c r="A816" s="5" t="s">
        <v>115</v>
      </c>
      <c r="B816" t="s">
        <v>420</v>
      </c>
      <c r="C816">
        <v>6</v>
      </c>
      <c r="D816">
        <f>IFERROR(INDEX(Monthly_analysis!AL:AL, MATCH(A816, Monthly_analysis!AK:AK, 0)),0)</f>
        <v>0</v>
      </c>
      <c r="E816">
        <v>0</v>
      </c>
      <c r="F816">
        <f t="shared" si="11"/>
        <v>6</v>
      </c>
    </row>
    <row r="817" spans="1:6" ht="15" thickBot="1" x14ac:dyDescent="0.35">
      <c r="A817" s="5" t="s">
        <v>116</v>
      </c>
      <c r="B817" t="s">
        <v>420</v>
      </c>
      <c r="C817">
        <v>8</v>
      </c>
      <c r="D817">
        <f>IFERROR(INDEX(Monthly_analysis!AL:AL, MATCH(A817, Monthly_analysis!AK:AK, 0)),0)</f>
        <v>2</v>
      </c>
      <c r="E817">
        <v>0</v>
      </c>
      <c r="F817">
        <f t="shared" si="11"/>
        <v>6</v>
      </c>
    </row>
    <row r="818" spans="1:6" ht="15" thickBot="1" x14ac:dyDescent="0.35">
      <c r="A818" s="5" t="s">
        <v>117</v>
      </c>
      <c r="B818" t="s">
        <v>420</v>
      </c>
      <c r="C818">
        <v>8</v>
      </c>
      <c r="D818">
        <f>IFERROR(INDEX(Monthly_analysis!AL:AL, MATCH(A818, Monthly_analysis!AK:AK, 0)),0)</f>
        <v>3</v>
      </c>
      <c r="E818">
        <v>0</v>
      </c>
      <c r="F818">
        <f t="shared" si="11"/>
        <v>5</v>
      </c>
    </row>
    <row r="819" spans="1:6" ht="15" thickBot="1" x14ac:dyDescent="0.35">
      <c r="A819" s="5" t="s">
        <v>118</v>
      </c>
      <c r="B819" t="s">
        <v>420</v>
      </c>
      <c r="C819">
        <v>6</v>
      </c>
      <c r="D819">
        <f>IFERROR(INDEX(Monthly_analysis!AL:AL, MATCH(A819, Monthly_analysis!AK:AK, 0)),0)</f>
        <v>0</v>
      </c>
      <c r="E819">
        <v>0</v>
      </c>
      <c r="F819">
        <f t="shared" si="11"/>
        <v>6</v>
      </c>
    </row>
    <row r="820" spans="1:6" ht="15" thickBot="1" x14ac:dyDescent="0.35">
      <c r="A820" s="5" t="s">
        <v>119</v>
      </c>
      <c r="B820" t="s">
        <v>420</v>
      </c>
      <c r="C820">
        <v>9</v>
      </c>
      <c r="D820">
        <f>IFERROR(INDEX(Monthly_analysis!AL:AL, MATCH(A820, Monthly_analysis!AK:AK, 0)),0)</f>
        <v>0</v>
      </c>
      <c r="E820">
        <v>0</v>
      </c>
      <c r="F820">
        <f t="shared" si="11"/>
        <v>9</v>
      </c>
    </row>
    <row r="821" spans="1:6" ht="15" thickBot="1" x14ac:dyDescent="0.35">
      <c r="A821" s="5" t="s">
        <v>120</v>
      </c>
      <c r="B821" t="s">
        <v>420</v>
      </c>
      <c r="C821">
        <v>11</v>
      </c>
      <c r="D821">
        <f>IFERROR(INDEX(Monthly_analysis!AL:AL, MATCH(A821, Monthly_analysis!AK:AK, 0)),0)</f>
        <v>1</v>
      </c>
      <c r="E821">
        <v>0</v>
      </c>
      <c r="F821">
        <f t="shared" si="11"/>
        <v>10</v>
      </c>
    </row>
    <row r="822" spans="1:6" ht="15" thickBot="1" x14ac:dyDescent="0.35">
      <c r="A822" s="5" t="s">
        <v>121</v>
      </c>
      <c r="B822" t="s">
        <v>420</v>
      </c>
      <c r="C822">
        <v>6</v>
      </c>
      <c r="D822">
        <f>IFERROR(INDEX(Monthly_analysis!AL:AL, MATCH(A822, Monthly_analysis!AK:AK, 0)),0)</f>
        <v>0</v>
      </c>
      <c r="E822">
        <v>0</v>
      </c>
      <c r="F822">
        <f t="shared" si="11"/>
        <v>6</v>
      </c>
    </row>
    <row r="823" spans="1:6" ht="15" thickBot="1" x14ac:dyDescent="0.35">
      <c r="A823" s="5" t="s">
        <v>122</v>
      </c>
      <c r="B823" t="s">
        <v>420</v>
      </c>
      <c r="C823">
        <v>10</v>
      </c>
      <c r="D823">
        <f>IFERROR(INDEX(Monthly_analysis!AL:AL, MATCH(A823, Monthly_analysis!AK:AK, 0)),0)</f>
        <v>0</v>
      </c>
      <c r="E823">
        <v>0</v>
      </c>
      <c r="F823">
        <f t="shared" si="11"/>
        <v>10</v>
      </c>
    </row>
    <row r="824" spans="1:6" ht="15" thickBot="1" x14ac:dyDescent="0.35">
      <c r="A824" s="5" t="s">
        <v>123</v>
      </c>
      <c r="B824" t="s">
        <v>420</v>
      </c>
      <c r="C824">
        <v>7</v>
      </c>
      <c r="D824">
        <f>IFERROR(INDEX(Monthly_analysis!AL:AL, MATCH(A824, Monthly_analysis!AK:AK, 0)),0)</f>
        <v>1</v>
      </c>
      <c r="E824">
        <v>0</v>
      </c>
      <c r="F824">
        <f t="shared" si="11"/>
        <v>6</v>
      </c>
    </row>
    <row r="825" spans="1:6" ht="15" thickBot="1" x14ac:dyDescent="0.35">
      <c r="A825" s="5" t="s">
        <v>124</v>
      </c>
      <c r="B825" t="s">
        <v>420</v>
      </c>
      <c r="C825">
        <v>12</v>
      </c>
      <c r="D825">
        <f>IFERROR(INDEX(Monthly_analysis!AL:AL, MATCH(A825, Monthly_analysis!AK:AK, 0)),0)</f>
        <v>1</v>
      </c>
      <c r="E825">
        <v>0</v>
      </c>
      <c r="F825">
        <f t="shared" si="11"/>
        <v>11</v>
      </c>
    </row>
    <row r="826" spans="1:6" ht="15" thickBot="1" x14ac:dyDescent="0.35">
      <c r="A826" s="5" t="s">
        <v>125</v>
      </c>
      <c r="B826" t="s">
        <v>420</v>
      </c>
      <c r="C826">
        <v>12</v>
      </c>
      <c r="D826">
        <f>IFERROR(INDEX(Monthly_analysis!AL:AL, MATCH(A826, Monthly_analysis!AK:AK, 0)),0)</f>
        <v>0</v>
      </c>
      <c r="E826">
        <v>0</v>
      </c>
      <c r="F826">
        <f t="shared" si="11"/>
        <v>12</v>
      </c>
    </row>
    <row r="827" spans="1:6" ht="15" thickBot="1" x14ac:dyDescent="0.35">
      <c r="A827" s="5" t="s">
        <v>126</v>
      </c>
      <c r="B827" t="s">
        <v>420</v>
      </c>
      <c r="C827">
        <v>10</v>
      </c>
      <c r="D827">
        <f>IFERROR(INDEX(Monthly_analysis!AL:AL, MATCH(A827, Monthly_analysis!AK:AK, 0)),0)</f>
        <v>0</v>
      </c>
      <c r="E827">
        <v>0</v>
      </c>
      <c r="F827">
        <f t="shared" si="11"/>
        <v>10</v>
      </c>
    </row>
    <row r="828" spans="1:6" ht="15" thickBot="1" x14ac:dyDescent="0.35">
      <c r="A828" s="5" t="s">
        <v>127</v>
      </c>
      <c r="B828" t="s">
        <v>420</v>
      </c>
      <c r="C828">
        <v>14</v>
      </c>
      <c r="D828">
        <f>IFERROR(INDEX(Monthly_analysis!AL:AL, MATCH(A828, Monthly_analysis!AK:AK, 0)),0)</f>
        <v>2</v>
      </c>
      <c r="E828">
        <v>0</v>
      </c>
      <c r="F828">
        <f t="shared" si="11"/>
        <v>12</v>
      </c>
    </row>
    <row r="829" spans="1:6" ht="15" thickBot="1" x14ac:dyDescent="0.35">
      <c r="A829" s="5" t="s">
        <v>128</v>
      </c>
      <c r="B829" t="s">
        <v>420</v>
      </c>
      <c r="C829">
        <v>12</v>
      </c>
      <c r="D829">
        <f>IFERROR(INDEX(Monthly_analysis!AL:AL, MATCH(A829, Monthly_analysis!AK:AK, 0)),0)</f>
        <v>0</v>
      </c>
      <c r="E829">
        <v>0</v>
      </c>
      <c r="F829">
        <f t="shared" si="11"/>
        <v>12</v>
      </c>
    </row>
    <row r="830" spans="1:6" ht="15" thickBot="1" x14ac:dyDescent="0.35">
      <c r="A830" s="5" t="s">
        <v>129</v>
      </c>
      <c r="B830" t="s">
        <v>420</v>
      </c>
      <c r="C830">
        <v>22</v>
      </c>
      <c r="D830">
        <f>IFERROR(INDEX(Monthly_analysis!AL:AL, MATCH(A830, Monthly_analysis!AK:AK, 0)),0)</f>
        <v>0</v>
      </c>
      <c r="E830">
        <v>0</v>
      </c>
      <c r="F830">
        <f t="shared" si="11"/>
        <v>22</v>
      </c>
    </row>
    <row r="831" spans="1:6" ht="15" thickBot="1" x14ac:dyDescent="0.35">
      <c r="A831" s="5" t="s">
        <v>130</v>
      </c>
      <c r="B831" t="s">
        <v>420</v>
      </c>
      <c r="C831">
        <v>7</v>
      </c>
      <c r="D831">
        <f>IFERROR(INDEX(Monthly_analysis!AL:AL, MATCH(A831, Monthly_analysis!AK:AK, 0)),0)</f>
        <v>0</v>
      </c>
      <c r="E831">
        <v>0</v>
      </c>
      <c r="F831">
        <f t="shared" si="11"/>
        <v>7</v>
      </c>
    </row>
    <row r="832" spans="1:6" ht="15" thickBot="1" x14ac:dyDescent="0.35">
      <c r="A832" s="5" t="s">
        <v>131</v>
      </c>
      <c r="B832" t="s">
        <v>420</v>
      </c>
      <c r="C832">
        <v>7</v>
      </c>
      <c r="D832">
        <f>IFERROR(INDEX(Monthly_analysis!AL:AL, MATCH(A832, Monthly_analysis!AK:AK, 0)),0)</f>
        <v>0</v>
      </c>
      <c r="E832">
        <v>0</v>
      </c>
      <c r="F832">
        <f t="shared" si="11"/>
        <v>7</v>
      </c>
    </row>
    <row r="833" spans="1:6" ht="15" thickBot="1" x14ac:dyDescent="0.35">
      <c r="A833" s="5" t="s">
        <v>132</v>
      </c>
      <c r="B833" t="s">
        <v>420</v>
      </c>
      <c r="C833">
        <v>7</v>
      </c>
      <c r="D833">
        <f>IFERROR(INDEX(Monthly_analysis!AL:AL, MATCH(A833, Monthly_analysis!AK:AK, 0)),0)</f>
        <v>0</v>
      </c>
      <c r="E833">
        <v>0</v>
      </c>
      <c r="F833">
        <f t="shared" si="11"/>
        <v>7</v>
      </c>
    </row>
    <row r="834" spans="1:6" ht="15" thickBot="1" x14ac:dyDescent="0.35">
      <c r="A834" s="5" t="s">
        <v>133</v>
      </c>
      <c r="B834" t="s">
        <v>420</v>
      </c>
      <c r="C834">
        <v>2</v>
      </c>
      <c r="D834">
        <f>IFERROR(INDEX(Monthly_analysis!AL:AL, MATCH(A834, Monthly_analysis!AK:AK, 0)),0)</f>
        <v>0</v>
      </c>
      <c r="E834">
        <v>0</v>
      </c>
      <c r="F834">
        <f t="shared" si="11"/>
        <v>2</v>
      </c>
    </row>
    <row r="835" spans="1:6" ht="15" thickBot="1" x14ac:dyDescent="0.35">
      <c r="A835" s="5" t="s">
        <v>134</v>
      </c>
      <c r="B835" t="s">
        <v>420</v>
      </c>
      <c r="C835">
        <v>8</v>
      </c>
      <c r="D835">
        <f>IFERROR(INDEX(Monthly_analysis!AL:AL, MATCH(A835, Monthly_analysis!AK:AK, 0)),0)</f>
        <v>0</v>
      </c>
      <c r="E835">
        <v>0</v>
      </c>
      <c r="F835">
        <f t="shared" si="11"/>
        <v>8</v>
      </c>
    </row>
    <row r="836" spans="1:6" ht="15" thickBot="1" x14ac:dyDescent="0.35">
      <c r="A836" s="5" t="s">
        <v>135</v>
      </c>
      <c r="B836" t="s">
        <v>420</v>
      </c>
      <c r="C836">
        <v>10</v>
      </c>
      <c r="D836">
        <f>IFERROR(INDEX(Monthly_analysis!AL:AL, MATCH(A836, Monthly_analysis!AK:AK, 0)),0)</f>
        <v>0</v>
      </c>
      <c r="E836">
        <v>0</v>
      </c>
      <c r="F836">
        <f t="shared" si="11"/>
        <v>10</v>
      </c>
    </row>
    <row r="837" spans="1:6" ht="15" thickBot="1" x14ac:dyDescent="0.35">
      <c r="A837" s="5" t="s">
        <v>136</v>
      </c>
      <c r="B837" t="s">
        <v>420</v>
      </c>
      <c r="C837">
        <v>5</v>
      </c>
      <c r="D837">
        <f>IFERROR(INDEX(Monthly_analysis!AL:AL, MATCH(A837, Monthly_analysis!AK:AK, 0)),0)</f>
        <v>0</v>
      </c>
      <c r="E837">
        <v>0</v>
      </c>
      <c r="F837">
        <f t="shared" si="11"/>
        <v>5</v>
      </c>
    </row>
    <row r="838" spans="1:6" ht="15" thickBot="1" x14ac:dyDescent="0.35">
      <c r="A838" s="5" t="s">
        <v>137</v>
      </c>
      <c r="B838" t="s">
        <v>420</v>
      </c>
      <c r="C838">
        <v>9</v>
      </c>
      <c r="D838">
        <f>IFERROR(INDEX(Monthly_analysis!AL:AL, MATCH(A838, Monthly_analysis!AK:AK, 0)),0)</f>
        <v>0</v>
      </c>
      <c r="E838">
        <v>0</v>
      </c>
      <c r="F838">
        <f t="shared" si="11"/>
        <v>9</v>
      </c>
    </row>
    <row r="839" spans="1:6" ht="15" thickBot="1" x14ac:dyDescent="0.35">
      <c r="A839" s="5" t="s">
        <v>138</v>
      </c>
      <c r="B839" t="s">
        <v>420</v>
      </c>
      <c r="C839">
        <v>9</v>
      </c>
      <c r="D839">
        <f>IFERROR(INDEX(Monthly_analysis!AL:AL, MATCH(A839, Monthly_analysis!AK:AK, 0)),0)</f>
        <v>0</v>
      </c>
      <c r="E839">
        <v>0</v>
      </c>
      <c r="F839">
        <f t="shared" si="11"/>
        <v>9</v>
      </c>
    </row>
    <row r="840" spans="1:6" ht="15" thickBot="1" x14ac:dyDescent="0.35">
      <c r="A840" s="5" t="s">
        <v>139</v>
      </c>
      <c r="B840" t="s">
        <v>420</v>
      </c>
      <c r="C840">
        <v>7</v>
      </c>
      <c r="D840">
        <f>IFERROR(INDEX(Monthly_analysis!AL:AL, MATCH(A840, Monthly_analysis!AK:AK, 0)),0)</f>
        <v>0</v>
      </c>
      <c r="E840">
        <v>0</v>
      </c>
      <c r="F840">
        <f t="shared" si="11"/>
        <v>7</v>
      </c>
    </row>
    <row r="841" spans="1:6" ht="15" thickBot="1" x14ac:dyDescent="0.35">
      <c r="A841" s="5" t="s">
        <v>140</v>
      </c>
      <c r="B841" t="s">
        <v>420</v>
      </c>
      <c r="C841">
        <v>4</v>
      </c>
      <c r="D841">
        <f>IFERROR(INDEX(Monthly_analysis!AL:AL, MATCH(A841, Monthly_analysis!AK:AK, 0)),0)</f>
        <v>0</v>
      </c>
      <c r="E841">
        <v>0</v>
      </c>
      <c r="F841">
        <f t="shared" si="11"/>
        <v>4</v>
      </c>
    </row>
    <row r="842" spans="1:6" ht="15" thickBot="1" x14ac:dyDescent="0.35">
      <c r="A842" s="5"/>
    </row>
    <row r="843" spans="1:6" ht="15" thickBot="1" x14ac:dyDescent="0.35">
      <c r="A843" s="5"/>
    </row>
    <row r="844" spans="1:6" ht="15" thickBot="1" x14ac:dyDescent="0.35">
      <c r="A844" s="5"/>
    </row>
    <row r="845" spans="1:6" ht="15" thickBot="1" x14ac:dyDescent="0.35">
      <c r="A845" s="5"/>
    </row>
    <row r="846" spans="1:6" ht="15" thickBot="1" x14ac:dyDescent="0.35">
      <c r="A846" s="5"/>
    </row>
    <row r="847" spans="1:6" ht="15" thickBot="1" x14ac:dyDescent="0.35">
      <c r="A847" s="5"/>
    </row>
    <row r="848" spans="1:6" ht="15" thickBot="1" x14ac:dyDescent="0.35">
      <c r="A848" s="5"/>
    </row>
    <row r="849" spans="1:1" ht="15" thickBot="1" x14ac:dyDescent="0.35">
      <c r="A849" s="5"/>
    </row>
    <row r="850" spans="1:1" ht="15" thickBot="1" x14ac:dyDescent="0.35">
      <c r="A850" s="5"/>
    </row>
    <row r="851" spans="1:1" ht="15" thickBot="1" x14ac:dyDescent="0.35">
      <c r="A851" s="5"/>
    </row>
    <row r="852" spans="1:1" ht="15" thickBot="1" x14ac:dyDescent="0.35">
      <c r="A852" s="5"/>
    </row>
    <row r="853" spans="1:1" ht="15" thickBot="1" x14ac:dyDescent="0.35">
      <c r="A853" s="5"/>
    </row>
    <row r="854" spans="1:1" ht="15" thickBot="1" x14ac:dyDescent="0.35">
      <c r="A854" s="5"/>
    </row>
    <row r="855" spans="1:1" ht="15" thickBot="1" x14ac:dyDescent="0.35">
      <c r="A855" s="5"/>
    </row>
    <row r="856" spans="1:1" ht="15" thickBot="1" x14ac:dyDescent="0.35">
      <c r="A856" s="5"/>
    </row>
    <row r="857" spans="1:1" ht="15" thickBot="1" x14ac:dyDescent="0.35">
      <c r="A857" s="5"/>
    </row>
    <row r="858" spans="1:1" ht="15" thickBot="1" x14ac:dyDescent="0.35">
      <c r="A858" s="5"/>
    </row>
    <row r="859" spans="1:1" ht="15" thickBot="1" x14ac:dyDescent="0.35">
      <c r="A859" s="5"/>
    </row>
    <row r="860" spans="1:1" ht="15" thickBot="1" x14ac:dyDescent="0.35">
      <c r="A860" s="5"/>
    </row>
    <row r="861" spans="1:1" ht="15" thickBot="1" x14ac:dyDescent="0.35">
      <c r="A861" s="5"/>
    </row>
    <row r="862" spans="1:1" ht="15" thickBot="1" x14ac:dyDescent="0.35">
      <c r="A862" s="5"/>
    </row>
    <row r="863" spans="1:1" ht="15" thickBot="1" x14ac:dyDescent="0.35">
      <c r="A863" s="5"/>
    </row>
    <row r="864" spans="1:1" ht="15" thickBot="1" x14ac:dyDescent="0.35">
      <c r="A864" s="5"/>
    </row>
    <row r="865" spans="1:1" ht="15" thickBot="1" x14ac:dyDescent="0.35">
      <c r="A865" s="5"/>
    </row>
    <row r="866" spans="1:1" ht="15" thickBot="1" x14ac:dyDescent="0.35">
      <c r="A866" s="5"/>
    </row>
    <row r="867" spans="1:1" ht="15" thickBot="1" x14ac:dyDescent="0.35">
      <c r="A867" s="5"/>
    </row>
    <row r="868" spans="1:1" ht="15" thickBot="1" x14ac:dyDescent="0.35">
      <c r="A868" s="5"/>
    </row>
    <row r="869" spans="1:1" ht="15" thickBot="1" x14ac:dyDescent="0.35">
      <c r="A869" s="5"/>
    </row>
    <row r="870" spans="1:1" ht="15" thickBot="1" x14ac:dyDescent="0.35">
      <c r="A870" s="5"/>
    </row>
    <row r="871" spans="1:1" ht="15" thickBot="1" x14ac:dyDescent="0.35">
      <c r="A871" s="5"/>
    </row>
    <row r="872" spans="1:1" ht="15" thickBot="1" x14ac:dyDescent="0.35">
      <c r="A872" s="5"/>
    </row>
    <row r="873" spans="1:1" ht="15" thickBot="1" x14ac:dyDescent="0.35">
      <c r="A873" s="5"/>
    </row>
    <row r="874" spans="1:1" ht="15" thickBot="1" x14ac:dyDescent="0.35">
      <c r="A874" s="5"/>
    </row>
    <row r="875" spans="1:1" ht="15" thickBot="1" x14ac:dyDescent="0.35">
      <c r="A875" s="5"/>
    </row>
    <row r="876" spans="1:1" ht="15" thickBot="1" x14ac:dyDescent="0.35">
      <c r="A876" s="5"/>
    </row>
    <row r="877" spans="1:1" ht="15" thickBot="1" x14ac:dyDescent="0.35">
      <c r="A877" s="5"/>
    </row>
    <row r="878" spans="1:1" ht="15" thickBot="1" x14ac:dyDescent="0.35">
      <c r="A878" s="5"/>
    </row>
    <row r="879" spans="1:1" ht="15" thickBot="1" x14ac:dyDescent="0.35">
      <c r="A879" s="5"/>
    </row>
    <row r="880" spans="1:1" ht="15" thickBot="1" x14ac:dyDescent="0.35">
      <c r="A880" s="5"/>
    </row>
    <row r="881" spans="1:1" ht="15" thickBot="1" x14ac:dyDescent="0.35">
      <c r="A881" s="5"/>
    </row>
    <row r="882" spans="1:1" ht="15" thickBot="1" x14ac:dyDescent="0.35">
      <c r="A882" s="5"/>
    </row>
    <row r="883" spans="1:1" ht="15" thickBot="1" x14ac:dyDescent="0.35">
      <c r="A883" s="5"/>
    </row>
    <row r="884" spans="1:1" ht="15" thickBot="1" x14ac:dyDescent="0.35">
      <c r="A884" s="5"/>
    </row>
    <row r="885" spans="1:1" ht="15" thickBot="1" x14ac:dyDescent="0.35">
      <c r="A885" s="5"/>
    </row>
    <row r="886" spans="1:1" ht="15" thickBot="1" x14ac:dyDescent="0.35">
      <c r="A886" s="5"/>
    </row>
    <row r="887" spans="1:1" ht="15" thickBot="1" x14ac:dyDescent="0.35">
      <c r="A887" s="5"/>
    </row>
    <row r="888" spans="1:1" ht="15" thickBot="1" x14ac:dyDescent="0.35">
      <c r="A888" s="5"/>
    </row>
    <row r="889" spans="1:1" ht="15" thickBot="1" x14ac:dyDescent="0.35">
      <c r="A889" s="5"/>
    </row>
    <row r="890" spans="1:1" ht="15" thickBot="1" x14ac:dyDescent="0.35">
      <c r="A890" s="5"/>
    </row>
    <row r="891" spans="1:1" ht="15" thickBot="1" x14ac:dyDescent="0.35">
      <c r="A891" s="5"/>
    </row>
    <row r="892" spans="1:1" ht="15" thickBot="1" x14ac:dyDescent="0.35">
      <c r="A892" s="5"/>
    </row>
    <row r="893" spans="1:1" ht="15" thickBot="1" x14ac:dyDescent="0.35">
      <c r="A893" s="5"/>
    </row>
    <row r="894" spans="1:1" ht="15" thickBot="1" x14ac:dyDescent="0.35">
      <c r="A894" s="5"/>
    </row>
    <row r="895" spans="1:1" ht="15" thickBot="1" x14ac:dyDescent="0.35">
      <c r="A895" s="5"/>
    </row>
    <row r="896" spans="1:1" ht="15" thickBot="1" x14ac:dyDescent="0.35">
      <c r="A896" s="5"/>
    </row>
    <row r="897" spans="1:1" ht="15" thickBot="1" x14ac:dyDescent="0.35">
      <c r="A897" s="5"/>
    </row>
    <row r="898" spans="1:1" ht="15" thickBot="1" x14ac:dyDescent="0.35">
      <c r="A898" s="5"/>
    </row>
    <row r="899" spans="1:1" ht="15" thickBot="1" x14ac:dyDescent="0.35">
      <c r="A899" s="5"/>
    </row>
    <row r="900" spans="1:1" ht="15" thickBot="1" x14ac:dyDescent="0.35">
      <c r="A900" s="5"/>
    </row>
    <row r="901" spans="1:1" ht="15" thickBot="1" x14ac:dyDescent="0.35">
      <c r="A901" s="5"/>
    </row>
    <row r="902" spans="1:1" ht="15" thickBot="1" x14ac:dyDescent="0.35">
      <c r="A902" s="5"/>
    </row>
    <row r="903" spans="1:1" ht="15" thickBot="1" x14ac:dyDescent="0.35">
      <c r="A903" s="5"/>
    </row>
    <row r="904" spans="1:1" ht="15" thickBot="1" x14ac:dyDescent="0.35">
      <c r="A904" s="5"/>
    </row>
    <row r="905" spans="1:1" ht="15" thickBot="1" x14ac:dyDescent="0.35">
      <c r="A905" s="5"/>
    </row>
    <row r="906" spans="1:1" ht="15" thickBot="1" x14ac:dyDescent="0.35">
      <c r="A906" s="5"/>
    </row>
    <row r="907" spans="1:1" ht="15" thickBot="1" x14ac:dyDescent="0.35">
      <c r="A907" s="5"/>
    </row>
    <row r="908" spans="1:1" ht="15" thickBot="1" x14ac:dyDescent="0.35">
      <c r="A908" s="5"/>
    </row>
    <row r="909" spans="1:1" ht="15" thickBot="1" x14ac:dyDescent="0.35">
      <c r="A909" s="5"/>
    </row>
    <row r="910" spans="1:1" ht="15" thickBot="1" x14ac:dyDescent="0.35">
      <c r="A910" s="5"/>
    </row>
    <row r="911" spans="1:1" ht="15" thickBot="1" x14ac:dyDescent="0.35">
      <c r="A911" s="5"/>
    </row>
    <row r="912" spans="1:1" ht="15" thickBot="1" x14ac:dyDescent="0.35">
      <c r="A912" s="5"/>
    </row>
    <row r="913" spans="1:1" ht="15" thickBot="1" x14ac:dyDescent="0.35">
      <c r="A913" s="5"/>
    </row>
    <row r="914" spans="1:1" ht="15" thickBot="1" x14ac:dyDescent="0.35">
      <c r="A914" s="5"/>
    </row>
    <row r="915" spans="1:1" ht="15" thickBot="1" x14ac:dyDescent="0.35">
      <c r="A915" s="5"/>
    </row>
    <row r="916" spans="1:1" ht="15" thickBot="1" x14ac:dyDescent="0.35">
      <c r="A916" s="5"/>
    </row>
    <row r="917" spans="1:1" ht="15" thickBot="1" x14ac:dyDescent="0.35">
      <c r="A917" s="5"/>
    </row>
    <row r="918" spans="1:1" ht="15" thickBot="1" x14ac:dyDescent="0.35">
      <c r="A918" s="5"/>
    </row>
    <row r="919" spans="1:1" ht="15" thickBot="1" x14ac:dyDescent="0.35">
      <c r="A919" s="5"/>
    </row>
    <row r="920" spans="1:1" ht="15" thickBot="1" x14ac:dyDescent="0.35">
      <c r="A920" s="5"/>
    </row>
    <row r="921" spans="1:1" ht="15" thickBot="1" x14ac:dyDescent="0.35">
      <c r="A921" s="5"/>
    </row>
    <row r="922" spans="1:1" ht="15" thickBot="1" x14ac:dyDescent="0.35">
      <c r="A922" s="5"/>
    </row>
    <row r="923" spans="1:1" ht="15" thickBot="1" x14ac:dyDescent="0.35">
      <c r="A923" s="5"/>
    </row>
    <row r="924" spans="1:1" ht="15" thickBot="1" x14ac:dyDescent="0.35">
      <c r="A924" s="5"/>
    </row>
    <row r="925" spans="1:1" ht="15" thickBot="1" x14ac:dyDescent="0.35">
      <c r="A925" s="5"/>
    </row>
    <row r="926" spans="1:1" ht="15" thickBot="1" x14ac:dyDescent="0.35">
      <c r="A926" s="5"/>
    </row>
    <row r="927" spans="1:1" ht="15" thickBot="1" x14ac:dyDescent="0.35">
      <c r="A927" s="5"/>
    </row>
    <row r="928" spans="1:1" ht="15" thickBot="1" x14ac:dyDescent="0.35">
      <c r="A928" s="5"/>
    </row>
    <row r="929" spans="1:1" ht="15" thickBot="1" x14ac:dyDescent="0.35">
      <c r="A929" s="5"/>
    </row>
    <row r="930" spans="1:1" ht="15" thickBot="1" x14ac:dyDescent="0.35">
      <c r="A930" s="5"/>
    </row>
    <row r="931" spans="1:1" ht="15" thickBot="1" x14ac:dyDescent="0.35">
      <c r="A931" s="5"/>
    </row>
    <row r="932" spans="1:1" ht="15" thickBot="1" x14ac:dyDescent="0.35">
      <c r="A932" s="5"/>
    </row>
    <row r="933" spans="1:1" ht="15" thickBot="1" x14ac:dyDescent="0.35">
      <c r="A933" s="5"/>
    </row>
    <row r="934" spans="1:1" ht="15" thickBot="1" x14ac:dyDescent="0.35">
      <c r="A934" s="5"/>
    </row>
    <row r="935" spans="1:1" ht="15" thickBot="1" x14ac:dyDescent="0.35">
      <c r="A935" s="5"/>
    </row>
    <row r="936" spans="1:1" ht="15" thickBot="1" x14ac:dyDescent="0.35">
      <c r="A936" s="5"/>
    </row>
    <row r="937" spans="1:1" ht="15" thickBot="1" x14ac:dyDescent="0.35">
      <c r="A937" s="5"/>
    </row>
    <row r="938" spans="1:1" ht="15" thickBot="1" x14ac:dyDescent="0.35">
      <c r="A938" s="5"/>
    </row>
    <row r="939" spans="1:1" ht="15" thickBot="1" x14ac:dyDescent="0.35">
      <c r="A939" s="5"/>
    </row>
    <row r="940" spans="1:1" ht="15" thickBot="1" x14ac:dyDescent="0.35">
      <c r="A940" s="5"/>
    </row>
    <row r="941" spans="1:1" ht="15" thickBot="1" x14ac:dyDescent="0.35">
      <c r="A941" s="5"/>
    </row>
    <row r="942" spans="1:1" ht="15" thickBot="1" x14ac:dyDescent="0.35">
      <c r="A942" s="5"/>
    </row>
    <row r="943" spans="1:1" ht="15" thickBot="1" x14ac:dyDescent="0.35">
      <c r="A943" s="5"/>
    </row>
    <row r="944" spans="1:1" ht="15" thickBot="1" x14ac:dyDescent="0.35">
      <c r="A944" s="5"/>
    </row>
    <row r="945" spans="1:1" ht="15" thickBot="1" x14ac:dyDescent="0.35">
      <c r="A945" s="5"/>
    </row>
    <row r="946" spans="1:1" ht="15" thickBot="1" x14ac:dyDescent="0.35">
      <c r="A946" s="5"/>
    </row>
    <row r="947" spans="1:1" ht="15" thickBot="1" x14ac:dyDescent="0.35">
      <c r="A947" s="5"/>
    </row>
    <row r="948" spans="1:1" ht="15" thickBot="1" x14ac:dyDescent="0.35">
      <c r="A948" s="5"/>
    </row>
    <row r="949" spans="1:1" ht="15" thickBot="1" x14ac:dyDescent="0.35">
      <c r="A949" s="5"/>
    </row>
    <row r="950" spans="1:1" ht="15" thickBot="1" x14ac:dyDescent="0.35">
      <c r="A950" s="5"/>
    </row>
    <row r="951" spans="1:1" ht="15" thickBot="1" x14ac:dyDescent="0.35">
      <c r="A951" s="5"/>
    </row>
    <row r="952" spans="1:1" ht="15" thickBot="1" x14ac:dyDescent="0.35">
      <c r="A952" s="5"/>
    </row>
    <row r="953" spans="1:1" ht="15" thickBot="1" x14ac:dyDescent="0.35">
      <c r="A953" s="5"/>
    </row>
    <row r="954" spans="1:1" ht="15" thickBot="1" x14ac:dyDescent="0.35">
      <c r="A954" s="5"/>
    </row>
    <row r="955" spans="1:1" ht="15" thickBot="1" x14ac:dyDescent="0.35">
      <c r="A955" s="5"/>
    </row>
    <row r="956" spans="1:1" ht="15" thickBot="1" x14ac:dyDescent="0.35">
      <c r="A956" s="5"/>
    </row>
    <row r="957" spans="1:1" ht="15" thickBot="1" x14ac:dyDescent="0.35">
      <c r="A957" s="5"/>
    </row>
    <row r="958" spans="1:1" ht="15" thickBot="1" x14ac:dyDescent="0.35">
      <c r="A958" s="5"/>
    </row>
    <row r="959" spans="1:1" ht="15" thickBot="1" x14ac:dyDescent="0.35">
      <c r="A959" s="5"/>
    </row>
    <row r="960" spans="1:1" ht="15" thickBot="1" x14ac:dyDescent="0.35">
      <c r="A960" s="5"/>
    </row>
    <row r="961" spans="1:1" ht="15" thickBot="1" x14ac:dyDescent="0.35">
      <c r="A961" s="5"/>
    </row>
    <row r="962" spans="1:1" ht="15" thickBot="1" x14ac:dyDescent="0.35">
      <c r="A962" s="5"/>
    </row>
    <row r="963" spans="1:1" ht="15" thickBot="1" x14ac:dyDescent="0.35">
      <c r="A963" s="5"/>
    </row>
    <row r="964" spans="1:1" ht="15" thickBot="1" x14ac:dyDescent="0.35">
      <c r="A964" s="5"/>
    </row>
    <row r="965" spans="1:1" ht="15" thickBot="1" x14ac:dyDescent="0.35">
      <c r="A965" s="5"/>
    </row>
    <row r="966" spans="1:1" ht="15" thickBot="1" x14ac:dyDescent="0.35">
      <c r="A966" s="5"/>
    </row>
    <row r="967" spans="1:1" ht="15" thickBot="1" x14ac:dyDescent="0.35">
      <c r="A967" s="5"/>
    </row>
    <row r="968" spans="1:1" ht="15" thickBot="1" x14ac:dyDescent="0.35">
      <c r="A968" s="5"/>
    </row>
    <row r="969" spans="1:1" ht="15" thickBot="1" x14ac:dyDescent="0.35">
      <c r="A969" s="5"/>
    </row>
    <row r="970" spans="1:1" ht="15" thickBot="1" x14ac:dyDescent="0.35">
      <c r="A970" s="5"/>
    </row>
    <row r="971" spans="1:1" ht="15" thickBot="1" x14ac:dyDescent="0.35">
      <c r="A971" s="5"/>
    </row>
    <row r="972" spans="1:1" ht="15" thickBot="1" x14ac:dyDescent="0.35">
      <c r="A972" s="5"/>
    </row>
    <row r="973" spans="1:1" ht="15" thickBot="1" x14ac:dyDescent="0.35">
      <c r="A973" s="5"/>
    </row>
    <row r="974" spans="1:1" ht="15" thickBot="1" x14ac:dyDescent="0.35">
      <c r="A974" s="5"/>
    </row>
    <row r="975" spans="1:1" ht="15" thickBot="1" x14ac:dyDescent="0.35">
      <c r="A975" s="5"/>
    </row>
    <row r="976" spans="1:1" ht="15" thickBot="1" x14ac:dyDescent="0.35">
      <c r="A976" s="5"/>
    </row>
    <row r="977" spans="1:1" ht="15" thickBot="1" x14ac:dyDescent="0.35">
      <c r="A977" s="5"/>
    </row>
    <row r="978" spans="1:1" ht="15" thickBot="1" x14ac:dyDescent="0.35">
      <c r="A978" s="5"/>
    </row>
    <row r="979" spans="1:1" ht="15" thickBot="1" x14ac:dyDescent="0.35">
      <c r="A979" s="5"/>
    </row>
    <row r="980" spans="1:1" ht="15" thickBot="1" x14ac:dyDescent="0.35">
      <c r="A980" s="5"/>
    </row>
    <row r="981" spans="1:1" ht="15" thickBot="1" x14ac:dyDescent="0.35">
      <c r="A981" s="5"/>
    </row>
    <row r="982" spans="1:1" ht="15" thickBot="1" x14ac:dyDescent="0.35">
      <c r="A982" s="5"/>
    </row>
    <row r="983" spans="1:1" ht="15" thickBot="1" x14ac:dyDescent="0.35">
      <c r="A983" s="5"/>
    </row>
    <row r="984" spans="1:1" ht="15" thickBot="1" x14ac:dyDescent="0.35">
      <c r="A984" s="5"/>
    </row>
    <row r="985" spans="1:1" ht="15" thickBot="1" x14ac:dyDescent="0.35">
      <c r="A985" s="5"/>
    </row>
    <row r="986" spans="1:1" ht="15" thickBot="1" x14ac:dyDescent="0.35">
      <c r="A986" s="5"/>
    </row>
    <row r="987" spans="1:1" ht="15" thickBot="1" x14ac:dyDescent="0.35">
      <c r="A987" s="5"/>
    </row>
    <row r="988" spans="1:1" ht="15" thickBot="1" x14ac:dyDescent="0.35">
      <c r="A988" s="5"/>
    </row>
    <row r="989" spans="1:1" ht="15" thickBot="1" x14ac:dyDescent="0.35">
      <c r="A989" s="5"/>
    </row>
    <row r="990" spans="1:1" ht="15" thickBot="1" x14ac:dyDescent="0.35">
      <c r="A990" s="5"/>
    </row>
    <row r="991" spans="1:1" ht="15" thickBot="1" x14ac:dyDescent="0.35">
      <c r="A991" s="5"/>
    </row>
    <row r="992" spans="1:1" ht="15" thickBot="1" x14ac:dyDescent="0.35">
      <c r="A992" s="5"/>
    </row>
    <row r="993" spans="1:1" ht="15" thickBot="1" x14ac:dyDescent="0.35">
      <c r="A993" s="5"/>
    </row>
    <row r="994" spans="1:1" ht="15" thickBot="1" x14ac:dyDescent="0.35">
      <c r="A994" s="5"/>
    </row>
    <row r="995" spans="1:1" ht="15" thickBot="1" x14ac:dyDescent="0.35">
      <c r="A995" s="5"/>
    </row>
    <row r="996" spans="1:1" ht="15" thickBot="1" x14ac:dyDescent="0.35">
      <c r="A996" s="5"/>
    </row>
    <row r="997" spans="1:1" ht="15" thickBot="1" x14ac:dyDescent="0.35">
      <c r="A997" s="5"/>
    </row>
    <row r="998" spans="1:1" ht="15" thickBot="1" x14ac:dyDescent="0.35">
      <c r="A998" s="5"/>
    </row>
    <row r="999" spans="1:1" ht="15" thickBot="1" x14ac:dyDescent="0.35">
      <c r="A999" s="5"/>
    </row>
    <row r="1000" spans="1:1" ht="15" thickBot="1" x14ac:dyDescent="0.35">
      <c r="A1000" s="5"/>
    </row>
    <row r="1001" spans="1:1" ht="15" thickBot="1" x14ac:dyDescent="0.35">
      <c r="A1001" s="5"/>
    </row>
    <row r="1002" spans="1:1" ht="15" thickBot="1" x14ac:dyDescent="0.35">
      <c r="A1002" s="5"/>
    </row>
    <row r="1003" spans="1:1" ht="15" thickBot="1" x14ac:dyDescent="0.35">
      <c r="A1003" s="5"/>
    </row>
    <row r="1004" spans="1:1" ht="15" thickBot="1" x14ac:dyDescent="0.35">
      <c r="A1004" s="5"/>
    </row>
    <row r="1005" spans="1:1" ht="15" thickBot="1" x14ac:dyDescent="0.35">
      <c r="A1005" s="5"/>
    </row>
    <row r="1006" spans="1:1" ht="15" thickBot="1" x14ac:dyDescent="0.35">
      <c r="A1006" s="5"/>
    </row>
    <row r="1007" spans="1:1" ht="15" thickBot="1" x14ac:dyDescent="0.35">
      <c r="A1007" s="5"/>
    </row>
    <row r="1008" spans="1:1" ht="15" thickBot="1" x14ac:dyDescent="0.35">
      <c r="A1008" s="5"/>
    </row>
    <row r="1009" spans="1:1" ht="15" thickBot="1" x14ac:dyDescent="0.35">
      <c r="A1009" s="5"/>
    </row>
    <row r="1010" spans="1:1" ht="15" thickBot="1" x14ac:dyDescent="0.35">
      <c r="A1010" s="5"/>
    </row>
    <row r="1011" spans="1:1" ht="15" thickBot="1" x14ac:dyDescent="0.35">
      <c r="A1011" s="5"/>
    </row>
    <row r="1012" spans="1:1" ht="15" thickBot="1" x14ac:dyDescent="0.35">
      <c r="A1012" s="5"/>
    </row>
    <row r="1013" spans="1:1" ht="15" thickBot="1" x14ac:dyDescent="0.35">
      <c r="A1013" s="5"/>
    </row>
    <row r="1014" spans="1:1" ht="15" thickBot="1" x14ac:dyDescent="0.35">
      <c r="A1014" s="5"/>
    </row>
    <row r="1015" spans="1:1" ht="15" thickBot="1" x14ac:dyDescent="0.35">
      <c r="A1015" s="5"/>
    </row>
    <row r="1016" spans="1:1" ht="15" thickBot="1" x14ac:dyDescent="0.35">
      <c r="A1016" s="5"/>
    </row>
    <row r="1017" spans="1:1" ht="15" thickBot="1" x14ac:dyDescent="0.35">
      <c r="A1017" s="5"/>
    </row>
    <row r="1018" spans="1:1" ht="15" thickBot="1" x14ac:dyDescent="0.35">
      <c r="A1018" s="5"/>
    </row>
    <row r="1019" spans="1:1" ht="15" thickBot="1" x14ac:dyDescent="0.35">
      <c r="A1019" s="5"/>
    </row>
    <row r="1020" spans="1:1" ht="15" thickBot="1" x14ac:dyDescent="0.35">
      <c r="A1020" s="5"/>
    </row>
    <row r="1021" spans="1:1" ht="15" thickBot="1" x14ac:dyDescent="0.35">
      <c r="A1021" s="5"/>
    </row>
    <row r="1022" spans="1:1" ht="15" thickBot="1" x14ac:dyDescent="0.35">
      <c r="A1022" s="5"/>
    </row>
    <row r="1023" spans="1:1" ht="15" thickBot="1" x14ac:dyDescent="0.35">
      <c r="A1023" s="5"/>
    </row>
    <row r="1024" spans="1:1" ht="15" thickBot="1" x14ac:dyDescent="0.35">
      <c r="A1024" s="5"/>
    </row>
    <row r="1025" spans="1:1" ht="15" thickBot="1" x14ac:dyDescent="0.35">
      <c r="A1025" s="5"/>
    </row>
    <row r="1026" spans="1:1" ht="15" thickBot="1" x14ac:dyDescent="0.35">
      <c r="A1026" s="5"/>
    </row>
    <row r="1027" spans="1:1" ht="15" thickBot="1" x14ac:dyDescent="0.35">
      <c r="A1027" s="5"/>
    </row>
    <row r="1028" spans="1:1" ht="15" thickBot="1" x14ac:dyDescent="0.35">
      <c r="A1028" s="5"/>
    </row>
    <row r="1029" spans="1:1" ht="15" thickBot="1" x14ac:dyDescent="0.35">
      <c r="A1029" s="5"/>
    </row>
    <row r="1030" spans="1:1" ht="15" thickBot="1" x14ac:dyDescent="0.35">
      <c r="A1030" s="5"/>
    </row>
    <row r="1031" spans="1:1" ht="15" thickBot="1" x14ac:dyDescent="0.35">
      <c r="A1031" s="5"/>
    </row>
    <row r="1032" spans="1:1" ht="15" thickBot="1" x14ac:dyDescent="0.35">
      <c r="A1032" s="5"/>
    </row>
    <row r="1033" spans="1:1" ht="15" thickBot="1" x14ac:dyDescent="0.35">
      <c r="A1033" s="5"/>
    </row>
    <row r="1034" spans="1:1" ht="15" thickBot="1" x14ac:dyDescent="0.35">
      <c r="A1034" s="5"/>
    </row>
    <row r="1035" spans="1:1" ht="15" thickBot="1" x14ac:dyDescent="0.35">
      <c r="A1035" s="5"/>
    </row>
    <row r="1036" spans="1:1" ht="15" thickBot="1" x14ac:dyDescent="0.35">
      <c r="A1036" s="5"/>
    </row>
    <row r="1037" spans="1:1" ht="15" thickBot="1" x14ac:dyDescent="0.35">
      <c r="A1037" s="5"/>
    </row>
    <row r="1038" spans="1:1" ht="15" thickBot="1" x14ac:dyDescent="0.35">
      <c r="A1038" s="5"/>
    </row>
    <row r="1039" spans="1:1" ht="15" thickBot="1" x14ac:dyDescent="0.35">
      <c r="A1039" s="5"/>
    </row>
    <row r="1040" spans="1:1" ht="15" thickBot="1" x14ac:dyDescent="0.35">
      <c r="A1040" s="5"/>
    </row>
    <row r="1041" spans="1:1" ht="15" thickBot="1" x14ac:dyDescent="0.35">
      <c r="A1041" s="5"/>
    </row>
    <row r="1042" spans="1:1" ht="15" thickBot="1" x14ac:dyDescent="0.35">
      <c r="A1042" s="5"/>
    </row>
    <row r="1043" spans="1:1" ht="15" thickBot="1" x14ac:dyDescent="0.35">
      <c r="A1043" s="5"/>
    </row>
    <row r="1044" spans="1:1" ht="15" thickBot="1" x14ac:dyDescent="0.35">
      <c r="A1044" s="5"/>
    </row>
    <row r="1045" spans="1:1" ht="15" thickBot="1" x14ac:dyDescent="0.35">
      <c r="A1045" s="5"/>
    </row>
    <row r="1046" spans="1:1" ht="15" thickBot="1" x14ac:dyDescent="0.35">
      <c r="A1046" s="5"/>
    </row>
    <row r="1047" spans="1:1" ht="15" thickBot="1" x14ac:dyDescent="0.35">
      <c r="A1047" s="5"/>
    </row>
    <row r="1048" spans="1:1" ht="15" thickBot="1" x14ac:dyDescent="0.35">
      <c r="A1048" s="5"/>
    </row>
    <row r="1049" spans="1:1" ht="15" thickBot="1" x14ac:dyDescent="0.35">
      <c r="A1049" s="5"/>
    </row>
    <row r="1050" spans="1:1" ht="15" thickBot="1" x14ac:dyDescent="0.35">
      <c r="A1050" s="5"/>
    </row>
    <row r="1051" spans="1:1" ht="15" thickBot="1" x14ac:dyDescent="0.35">
      <c r="A1051" s="5"/>
    </row>
    <row r="1052" spans="1:1" ht="15" thickBot="1" x14ac:dyDescent="0.35">
      <c r="A1052" s="5"/>
    </row>
    <row r="1053" spans="1:1" ht="15" thickBot="1" x14ac:dyDescent="0.35">
      <c r="A1053" s="5"/>
    </row>
    <row r="1054" spans="1:1" ht="15" thickBot="1" x14ac:dyDescent="0.35">
      <c r="A1054" s="5"/>
    </row>
    <row r="1055" spans="1:1" ht="15" thickBot="1" x14ac:dyDescent="0.35">
      <c r="A1055" s="5"/>
    </row>
    <row r="1056" spans="1:1" ht="15" thickBot="1" x14ac:dyDescent="0.35">
      <c r="A1056" s="5"/>
    </row>
    <row r="1057" spans="1:1" ht="15" thickBot="1" x14ac:dyDescent="0.35">
      <c r="A1057" s="5"/>
    </row>
    <row r="1058" spans="1:1" ht="15" thickBot="1" x14ac:dyDescent="0.35">
      <c r="A1058" s="5"/>
    </row>
    <row r="1059" spans="1:1" ht="15" thickBot="1" x14ac:dyDescent="0.35">
      <c r="A1059" s="5"/>
    </row>
    <row r="1060" spans="1:1" ht="15" thickBot="1" x14ac:dyDescent="0.35">
      <c r="A1060" s="5"/>
    </row>
    <row r="1061" spans="1:1" ht="15" thickBot="1" x14ac:dyDescent="0.35">
      <c r="A1061" s="5"/>
    </row>
    <row r="1062" spans="1:1" ht="15" thickBot="1" x14ac:dyDescent="0.35">
      <c r="A1062" s="5"/>
    </row>
    <row r="1063" spans="1:1" ht="15" thickBot="1" x14ac:dyDescent="0.35">
      <c r="A1063" s="5"/>
    </row>
    <row r="1064" spans="1:1" ht="15" thickBot="1" x14ac:dyDescent="0.35">
      <c r="A1064" s="5"/>
    </row>
    <row r="1065" spans="1:1" ht="15" thickBot="1" x14ac:dyDescent="0.35">
      <c r="A1065" s="5"/>
    </row>
    <row r="1066" spans="1:1" ht="15" thickBot="1" x14ac:dyDescent="0.35">
      <c r="A1066" s="5"/>
    </row>
    <row r="1067" spans="1:1" ht="15" thickBot="1" x14ac:dyDescent="0.35">
      <c r="A1067" s="5"/>
    </row>
    <row r="1068" spans="1:1" ht="15" thickBot="1" x14ac:dyDescent="0.35">
      <c r="A1068" s="5"/>
    </row>
    <row r="1069" spans="1:1" ht="15" thickBot="1" x14ac:dyDescent="0.35">
      <c r="A1069" s="5"/>
    </row>
    <row r="1070" spans="1:1" ht="15" thickBot="1" x14ac:dyDescent="0.35">
      <c r="A1070" s="5"/>
    </row>
    <row r="1071" spans="1:1" ht="15" thickBot="1" x14ac:dyDescent="0.35">
      <c r="A1071" s="5"/>
    </row>
    <row r="1072" spans="1:1" ht="15" thickBot="1" x14ac:dyDescent="0.35">
      <c r="A1072" s="5"/>
    </row>
    <row r="1073" spans="1:1" ht="15" thickBot="1" x14ac:dyDescent="0.35">
      <c r="A1073" s="5"/>
    </row>
    <row r="1074" spans="1:1" ht="15" thickBot="1" x14ac:dyDescent="0.35">
      <c r="A1074" s="5"/>
    </row>
    <row r="1075" spans="1:1" ht="15" thickBot="1" x14ac:dyDescent="0.35">
      <c r="A1075" s="5"/>
    </row>
    <row r="1076" spans="1:1" ht="15" thickBot="1" x14ac:dyDescent="0.35">
      <c r="A1076" s="5"/>
    </row>
    <row r="1077" spans="1:1" ht="15" thickBot="1" x14ac:dyDescent="0.35">
      <c r="A1077" s="5"/>
    </row>
    <row r="1078" spans="1:1" ht="15" thickBot="1" x14ac:dyDescent="0.35">
      <c r="A1078" s="5"/>
    </row>
    <row r="1079" spans="1:1" ht="15" thickBot="1" x14ac:dyDescent="0.35">
      <c r="A1079" s="5"/>
    </row>
    <row r="1080" spans="1:1" ht="15" thickBot="1" x14ac:dyDescent="0.35">
      <c r="A1080" s="5"/>
    </row>
    <row r="1081" spans="1:1" ht="15" thickBot="1" x14ac:dyDescent="0.35">
      <c r="A1081" s="5"/>
    </row>
    <row r="1082" spans="1:1" ht="15" thickBot="1" x14ac:dyDescent="0.35">
      <c r="A1082" s="5"/>
    </row>
    <row r="1083" spans="1:1" ht="15" thickBot="1" x14ac:dyDescent="0.35">
      <c r="A1083" s="5"/>
    </row>
    <row r="1084" spans="1:1" ht="15" thickBot="1" x14ac:dyDescent="0.35">
      <c r="A1084" s="5"/>
    </row>
    <row r="1085" spans="1:1" ht="15" thickBot="1" x14ac:dyDescent="0.35">
      <c r="A1085" s="5"/>
    </row>
    <row r="1086" spans="1:1" ht="15" thickBot="1" x14ac:dyDescent="0.35">
      <c r="A1086" s="5"/>
    </row>
    <row r="1087" spans="1:1" ht="15" thickBot="1" x14ac:dyDescent="0.35">
      <c r="A1087" s="5"/>
    </row>
    <row r="1088" spans="1:1" ht="15" thickBot="1" x14ac:dyDescent="0.35">
      <c r="A1088" s="5"/>
    </row>
    <row r="1089" spans="1:1" ht="15" thickBot="1" x14ac:dyDescent="0.35">
      <c r="A1089" s="5"/>
    </row>
    <row r="1090" spans="1:1" ht="15" thickBot="1" x14ac:dyDescent="0.35">
      <c r="A1090" s="5"/>
    </row>
    <row r="1091" spans="1:1" ht="15" thickBot="1" x14ac:dyDescent="0.35">
      <c r="A1091" s="5"/>
    </row>
    <row r="1092" spans="1:1" ht="15" thickBot="1" x14ac:dyDescent="0.35">
      <c r="A1092" s="5"/>
    </row>
    <row r="1093" spans="1:1" ht="15" thickBot="1" x14ac:dyDescent="0.35">
      <c r="A1093" s="5"/>
    </row>
    <row r="1094" spans="1:1" ht="15" thickBot="1" x14ac:dyDescent="0.35">
      <c r="A1094" s="5"/>
    </row>
    <row r="1095" spans="1:1" ht="15" thickBot="1" x14ac:dyDescent="0.35">
      <c r="A1095" s="5"/>
    </row>
    <row r="1096" spans="1:1" ht="15" thickBot="1" x14ac:dyDescent="0.35">
      <c r="A1096" s="5"/>
    </row>
    <row r="1097" spans="1:1" ht="15" thickBot="1" x14ac:dyDescent="0.35">
      <c r="A1097" s="5"/>
    </row>
    <row r="1098" spans="1:1" ht="15" thickBot="1" x14ac:dyDescent="0.35">
      <c r="A1098" s="5"/>
    </row>
    <row r="1099" spans="1:1" ht="15" thickBot="1" x14ac:dyDescent="0.35">
      <c r="A1099" s="5"/>
    </row>
    <row r="1100" spans="1:1" ht="15" thickBot="1" x14ac:dyDescent="0.35">
      <c r="A1100" s="5"/>
    </row>
    <row r="1101" spans="1:1" ht="15" thickBot="1" x14ac:dyDescent="0.35">
      <c r="A1101" s="5"/>
    </row>
    <row r="1102" spans="1:1" ht="15" thickBot="1" x14ac:dyDescent="0.35">
      <c r="A1102" s="5"/>
    </row>
    <row r="1103" spans="1:1" ht="15" thickBot="1" x14ac:dyDescent="0.35">
      <c r="A1103" s="5"/>
    </row>
    <row r="1104" spans="1:1" ht="15" thickBot="1" x14ac:dyDescent="0.35">
      <c r="A1104" s="5"/>
    </row>
    <row r="1105" spans="1:1" ht="15" thickBot="1" x14ac:dyDescent="0.35">
      <c r="A1105" s="5"/>
    </row>
    <row r="1106" spans="1:1" ht="15" thickBot="1" x14ac:dyDescent="0.35">
      <c r="A1106" s="5"/>
    </row>
    <row r="1107" spans="1:1" ht="15" thickBot="1" x14ac:dyDescent="0.35">
      <c r="A1107" s="5"/>
    </row>
    <row r="1108" spans="1:1" ht="15" thickBot="1" x14ac:dyDescent="0.35">
      <c r="A1108" s="5"/>
    </row>
    <row r="1109" spans="1:1" ht="15" thickBot="1" x14ac:dyDescent="0.35">
      <c r="A1109" s="5"/>
    </row>
    <row r="1110" spans="1:1" ht="15" thickBot="1" x14ac:dyDescent="0.35">
      <c r="A1110" s="5"/>
    </row>
    <row r="1111" spans="1:1" ht="15" thickBot="1" x14ac:dyDescent="0.35">
      <c r="A1111" s="5"/>
    </row>
    <row r="1112" spans="1:1" ht="15" thickBot="1" x14ac:dyDescent="0.35">
      <c r="A1112" s="5"/>
    </row>
    <row r="1113" spans="1:1" ht="15" thickBot="1" x14ac:dyDescent="0.35">
      <c r="A1113" s="5"/>
    </row>
    <row r="1114" spans="1:1" ht="15" thickBot="1" x14ac:dyDescent="0.35">
      <c r="A1114" s="5"/>
    </row>
    <row r="1115" spans="1:1" ht="15" thickBot="1" x14ac:dyDescent="0.35">
      <c r="A1115" s="5"/>
    </row>
    <row r="1116" spans="1:1" ht="15" thickBot="1" x14ac:dyDescent="0.35">
      <c r="A1116" s="5"/>
    </row>
    <row r="1117" spans="1:1" ht="15" thickBot="1" x14ac:dyDescent="0.35">
      <c r="A1117" s="5"/>
    </row>
    <row r="1118" spans="1:1" ht="15" thickBot="1" x14ac:dyDescent="0.35">
      <c r="A1118" s="5"/>
    </row>
    <row r="1119" spans="1:1" ht="15" thickBot="1" x14ac:dyDescent="0.35">
      <c r="A1119" s="5"/>
    </row>
    <row r="1120" spans="1:1" ht="15" thickBot="1" x14ac:dyDescent="0.35">
      <c r="A1120" s="5"/>
    </row>
    <row r="1121" spans="1:1" ht="15" thickBot="1" x14ac:dyDescent="0.35">
      <c r="A1121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17DD-8770-43DC-B233-272D022A44C1}">
  <dimension ref="A1:L725"/>
  <sheetViews>
    <sheetView topLeftCell="A461" zoomScale="80" workbookViewId="0">
      <selection activeCell="L1" sqref="L1:L1048576"/>
    </sheetView>
  </sheetViews>
  <sheetFormatPr defaultRowHeight="14.4" x14ac:dyDescent="0.3"/>
  <cols>
    <col min="1" max="1" width="17.109375" style="13" customWidth="1"/>
    <col min="2" max="2" width="23.33203125" customWidth="1"/>
    <col min="3" max="3" width="21.44140625" customWidth="1"/>
    <col min="4" max="4" width="70.44140625" customWidth="1"/>
    <col min="6" max="6" width="14.44140625" customWidth="1"/>
    <col min="7" max="7" width="10.77734375" customWidth="1"/>
    <col min="8" max="8" width="15" customWidth="1"/>
    <col min="9" max="9" width="9.21875" customWidth="1"/>
    <col min="10" max="10" width="12.77734375" customWidth="1"/>
    <col min="11" max="11" width="10.44140625" bestFit="1" customWidth="1"/>
    <col min="12" max="12" width="16" customWidth="1"/>
  </cols>
  <sheetData>
    <row r="1" spans="1:12" ht="15" customHeight="1" thickBot="1" x14ac:dyDescent="0.35">
      <c r="A1" s="14" t="s">
        <v>141</v>
      </c>
      <c r="B1" s="1" t="s">
        <v>393</v>
      </c>
      <c r="C1" s="1" t="s">
        <v>142</v>
      </c>
      <c r="D1" s="1" t="s">
        <v>0</v>
      </c>
      <c r="E1" s="9" t="s">
        <v>391</v>
      </c>
      <c r="F1" s="1" t="s">
        <v>143</v>
      </c>
      <c r="G1" s="9" t="s">
        <v>390</v>
      </c>
      <c r="H1" s="9" t="s">
        <v>395</v>
      </c>
      <c r="I1" s="9" t="s">
        <v>428</v>
      </c>
      <c r="J1" s="9" t="s">
        <v>421</v>
      </c>
      <c r="K1" s="9" t="s">
        <v>396</v>
      </c>
      <c r="L1" s="16" t="s">
        <v>401</v>
      </c>
    </row>
    <row r="2" spans="1:12" ht="15" customHeight="1" thickBot="1" x14ac:dyDescent="0.35">
      <c r="A2" s="15">
        <v>44631</v>
      </c>
      <c r="B2" s="2">
        <v>865803391</v>
      </c>
      <c r="C2" s="1" t="s">
        <v>291</v>
      </c>
      <c r="D2" s="1" t="s">
        <v>51</v>
      </c>
      <c r="E2" t="str">
        <f>INDEX(List!C:C, MATCH(D2, List!A:A, 0))</f>
        <v>P027</v>
      </c>
      <c r="F2" s="2">
        <v>2</v>
      </c>
      <c r="G2">
        <f>INDEX(List!D:D, MATCH(D2, List!A:A, 0))</f>
        <v>1254</v>
      </c>
      <c r="H2">
        <f>F2*G2</f>
        <v>2508</v>
      </c>
      <c r="I2">
        <f>WEEKNUM(A2)</f>
        <v>11</v>
      </c>
      <c r="J2" t="str">
        <f t="shared" ref="J2:J65" si="0">TEXT(A2, "mmmm")</f>
        <v>March</v>
      </c>
      <c r="K2" t="str">
        <f>TEXT(A2, "dddd")</f>
        <v>Friday</v>
      </c>
      <c r="L2" s="21" t="s">
        <v>397</v>
      </c>
    </row>
    <row r="3" spans="1:12" ht="15" customHeight="1" thickBot="1" x14ac:dyDescent="0.35">
      <c r="A3" s="15">
        <v>44631</v>
      </c>
      <c r="B3" s="2">
        <v>865803391</v>
      </c>
      <c r="C3" s="1" t="s">
        <v>291</v>
      </c>
      <c r="D3" s="1" t="s">
        <v>48</v>
      </c>
      <c r="E3" t="str">
        <f>INDEX(List!C:C, MATCH(D3, List!A:A, 0))</f>
        <v>P008</v>
      </c>
      <c r="F3" s="7">
        <v>5</v>
      </c>
      <c r="G3">
        <f>INDEX(List!D:D, MATCH(D3, List!A:A, 0))</f>
        <v>1606</v>
      </c>
      <c r="H3">
        <f t="shared" ref="H3:H66" si="1">F3*G3</f>
        <v>8030</v>
      </c>
      <c r="I3">
        <f t="shared" ref="I3:I66" si="2">WEEKNUM(A3)</f>
        <v>11</v>
      </c>
      <c r="J3" t="str">
        <f t="shared" si="0"/>
        <v>March</v>
      </c>
      <c r="K3" t="str">
        <f t="shared" ref="K3:K66" si="3">TEXT(A3, "dddd")</f>
        <v>Friday</v>
      </c>
      <c r="L3" s="21" t="s">
        <v>397</v>
      </c>
    </row>
    <row r="4" spans="1:12" ht="15" customHeight="1" thickBot="1" x14ac:dyDescent="0.35">
      <c r="A4" s="15">
        <v>44693</v>
      </c>
      <c r="B4" s="2">
        <v>877085422</v>
      </c>
      <c r="C4" s="1" t="s">
        <v>297</v>
      </c>
      <c r="D4" s="11" t="s">
        <v>12</v>
      </c>
      <c r="E4" t="str">
        <f>INDEX(List!C:C, MATCH(D4, List!A:A, 0))</f>
        <v>P069</v>
      </c>
      <c r="F4" s="7">
        <v>1</v>
      </c>
      <c r="G4">
        <f>INDEX(List!D:D, MATCH(D4, List!A:A, 0))</f>
        <v>2099</v>
      </c>
      <c r="H4">
        <f t="shared" si="1"/>
        <v>2099</v>
      </c>
      <c r="I4">
        <f t="shared" si="2"/>
        <v>20</v>
      </c>
      <c r="J4" t="str">
        <f t="shared" si="0"/>
        <v>May</v>
      </c>
      <c r="K4" t="str">
        <f t="shared" si="3"/>
        <v>Thursday</v>
      </c>
      <c r="L4" s="21" t="s">
        <v>398</v>
      </c>
    </row>
    <row r="5" spans="1:12" ht="15" customHeight="1" thickBot="1" x14ac:dyDescent="0.35">
      <c r="A5" s="15">
        <v>44693</v>
      </c>
      <c r="B5" s="2">
        <v>877085422</v>
      </c>
      <c r="C5" s="1" t="s">
        <v>297</v>
      </c>
      <c r="D5" s="1" t="s">
        <v>44</v>
      </c>
      <c r="E5" t="str">
        <f>INDEX(List!C:C, MATCH(D5, List!A:A, 0))</f>
        <v>P034</v>
      </c>
      <c r="F5" s="2">
        <v>2</v>
      </c>
      <c r="G5">
        <f>INDEX(List!D:D, MATCH(D5, List!A:A, 0))</f>
        <v>3418</v>
      </c>
      <c r="H5">
        <f t="shared" si="1"/>
        <v>6836</v>
      </c>
      <c r="I5">
        <f t="shared" si="2"/>
        <v>20</v>
      </c>
      <c r="J5" t="str">
        <f t="shared" si="0"/>
        <v>May</v>
      </c>
      <c r="K5" t="str">
        <f t="shared" si="3"/>
        <v>Thursday</v>
      </c>
      <c r="L5" s="21" t="s">
        <v>397</v>
      </c>
    </row>
    <row r="6" spans="1:12" ht="15" customHeight="1" thickBot="1" x14ac:dyDescent="0.35">
      <c r="A6" s="15">
        <v>44693</v>
      </c>
      <c r="B6" s="2">
        <v>877085422</v>
      </c>
      <c r="C6" s="1" t="s">
        <v>297</v>
      </c>
      <c r="D6" s="1" t="s">
        <v>49</v>
      </c>
      <c r="E6" t="str">
        <f>INDEX(List!C:C, MATCH(D6, List!A:A, 0))</f>
        <v>P026</v>
      </c>
      <c r="F6" s="2">
        <v>1</v>
      </c>
      <c r="G6">
        <f>INDEX(List!D:D, MATCH(D6, List!A:A, 0))</f>
        <v>697</v>
      </c>
      <c r="H6">
        <f t="shared" si="1"/>
        <v>697</v>
      </c>
      <c r="I6">
        <f t="shared" si="2"/>
        <v>20</v>
      </c>
      <c r="J6" t="str">
        <f t="shared" si="0"/>
        <v>May</v>
      </c>
      <c r="K6" t="str">
        <f t="shared" si="3"/>
        <v>Thursday</v>
      </c>
      <c r="L6" s="21" t="s">
        <v>397</v>
      </c>
    </row>
    <row r="7" spans="1:12" ht="15" customHeight="1" thickBot="1" x14ac:dyDescent="0.35">
      <c r="A7" s="15">
        <v>44724</v>
      </c>
      <c r="B7" s="2">
        <v>877127991</v>
      </c>
      <c r="C7" s="1" t="s">
        <v>296</v>
      </c>
      <c r="D7" s="1" t="s">
        <v>45</v>
      </c>
      <c r="E7" t="str">
        <f>INDEX(List!C:C, MATCH(D7, List!A:A, 0))</f>
        <v>P035</v>
      </c>
      <c r="F7" s="2">
        <v>1</v>
      </c>
      <c r="G7">
        <f>INDEX(List!D:D, MATCH(D7, List!A:A, 0))</f>
        <v>964</v>
      </c>
      <c r="H7">
        <f t="shared" si="1"/>
        <v>964</v>
      </c>
      <c r="I7">
        <f t="shared" si="2"/>
        <v>25</v>
      </c>
      <c r="J7" t="str">
        <f t="shared" si="0"/>
        <v>June</v>
      </c>
      <c r="K7" t="str">
        <f t="shared" si="3"/>
        <v>Sunday</v>
      </c>
      <c r="L7" s="21" t="s">
        <v>399</v>
      </c>
    </row>
    <row r="8" spans="1:12" ht="15" customHeight="1" thickBot="1" x14ac:dyDescent="0.35">
      <c r="A8" s="15">
        <v>44724</v>
      </c>
      <c r="B8" s="2">
        <v>877127991</v>
      </c>
      <c r="C8" s="1" t="s">
        <v>296</v>
      </c>
      <c r="D8" s="1" t="s">
        <v>49</v>
      </c>
      <c r="E8" t="str">
        <f>INDEX(List!C:C, MATCH(D8, List!A:A, 0))</f>
        <v>P026</v>
      </c>
      <c r="F8" s="2">
        <v>6</v>
      </c>
      <c r="G8">
        <f>INDEX(List!D:D, MATCH(D8, List!A:A, 0))</f>
        <v>697</v>
      </c>
      <c r="H8">
        <f t="shared" si="1"/>
        <v>4182</v>
      </c>
      <c r="I8">
        <f t="shared" si="2"/>
        <v>25</v>
      </c>
      <c r="J8" t="str">
        <f t="shared" si="0"/>
        <v>June</v>
      </c>
      <c r="K8" t="str">
        <f t="shared" si="3"/>
        <v>Sunday</v>
      </c>
      <c r="L8" s="21" t="s">
        <v>397</v>
      </c>
    </row>
    <row r="9" spans="1:12" ht="15" customHeight="1" thickBot="1" x14ac:dyDescent="0.35">
      <c r="A9" s="15">
        <v>44724</v>
      </c>
      <c r="B9" s="2">
        <v>877127991</v>
      </c>
      <c r="C9" s="1" t="s">
        <v>296</v>
      </c>
      <c r="D9" s="1" t="s">
        <v>47</v>
      </c>
      <c r="E9" t="str">
        <f>INDEX(List!C:C, MATCH(D9, List!A:A, 0))</f>
        <v>P020</v>
      </c>
      <c r="F9" s="2">
        <v>2</v>
      </c>
      <c r="G9">
        <f>INDEX(List!D:D, MATCH(D9, List!A:A, 0))</f>
        <v>980</v>
      </c>
      <c r="H9">
        <f t="shared" si="1"/>
        <v>1960</v>
      </c>
      <c r="I9">
        <f t="shared" si="2"/>
        <v>25</v>
      </c>
      <c r="J9" t="str">
        <f t="shared" si="0"/>
        <v>June</v>
      </c>
      <c r="K9" t="str">
        <f t="shared" si="3"/>
        <v>Sunday</v>
      </c>
      <c r="L9" s="21" t="s">
        <v>397</v>
      </c>
    </row>
    <row r="10" spans="1:12" ht="15" customHeight="1" thickBot="1" x14ac:dyDescent="0.35">
      <c r="A10" s="15">
        <v>44724</v>
      </c>
      <c r="B10" s="2">
        <v>877127991</v>
      </c>
      <c r="C10" s="1" t="s">
        <v>296</v>
      </c>
      <c r="D10" s="1" t="s">
        <v>33</v>
      </c>
      <c r="E10" t="str">
        <f>INDEX(List!C:C, MATCH(D10, List!A:A, 0))</f>
        <v>P015</v>
      </c>
      <c r="F10" s="2">
        <v>1</v>
      </c>
      <c r="G10">
        <f>INDEX(List!D:D, MATCH(D10, List!A:A, 0))</f>
        <v>4306</v>
      </c>
      <c r="H10">
        <f t="shared" si="1"/>
        <v>4306</v>
      </c>
      <c r="I10">
        <f t="shared" si="2"/>
        <v>25</v>
      </c>
      <c r="J10" t="str">
        <f t="shared" si="0"/>
        <v>June</v>
      </c>
      <c r="K10" t="str">
        <f t="shared" si="3"/>
        <v>Sunday</v>
      </c>
      <c r="L10" s="21" t="s">
        <v>397</v>
      </c>
    </row>
    <row r="11" spans="1:12" ht="15" customHeight="1" thickBot="1" x14ac:dyDescent="0.35">
      <c r="A11" s="15">
        <v>44724</v>
      </c>
      <c r="B11" s="2">
        <v>877127991</v>
      </c>
      <c r="C11" s="1" t="s">
        <v>296</v>
      </c>
      <c r="D11" s="1" t="s">
        <v>38</v>
      </c>
      <c r="E11" t="str">
        <f>INDEX(List!C:C, MATCH(D11, List!A:A, 0))</f>
        <v>P012</v>
      </c>
      <c r="F11" s="2">
        <v>2</v>
      </c>
      <c r="G11">
        <f>INDEX(List!D:D, MATCH(D11, List!A:A, 0))</f>
        <v>857</v>
      </c>
      <c r="H11">
        <f t="shared" si="1"/>
        <v>1714</v>
      </c>
      <c r="I11">
        <f t="shared" si="2"/>
        <v>25</v>
      </c>
      <c r="J11" t="str">
        <f t="shared" si="0"/>
        <v>June</v>
      </c>
      <c r="K11" t="str">
        <f t="shared" si="3"/>
        <v>Sunday</v>
      </c>
      <c r="L11" s="21" t="s">
        <v>400</v>
      </c>
    </row>
    <row r="12" spans="1:12" ht="15" customHeight="1" thickBot="1" x14ac:dyDescent="0.35">
      <c r="A12" s="15">
        <v>44724</v>
      </c>
      <c r="B12" s="2">
        <v>877376063</v>
      </c>
      <c r="C12" s="1" t="s">
        <v>286</v>
      </c>
      <c r="D12" s="1" t="s">
        <v>52</v>
      </c>
      <c r="E12" t="str">
        <f>INDEX(List!C:C, MATCH(D12, List!A:A, 0))</f>
        <v>P007</v>
      </c>
      <c r="F12" s="2">
        <v>1</v>
      </c>
      <c r="G12">
        <f>INDEX(List!D:D, MATCH(D12, List!A:A, 0))</f>
        <v>235</v>
      </c>
      <c r="H12">
        <f t="shared" si="1"/>
        <v>235</v>
      </c>
      <c r="I12">
        <f t="shared" si="2"/>
        <v>25</v>
      </c>
      <c r="J12" t="str">
        <f t="shared" si="0"/>
        <v>June</v>
      </c>
      <c r="K12" t="str">
        <f t="shared" si="3"/>
        <v>Sunday</v>
      </c>
      <c r="L12" s="21" t="s">
        <v>398</v>
      </c>
    </row>
    <row r="13" spans="1:12" ht="15" customHeight="1" thickBot="1" x14ac:dyDescent="0.35">
      <c r="A13" s="15">
        <v>44724</v>
      </c>
      <c r="B13" s="2">
        <v>877376061</v>
      </c>
      <c r="C13" s="1" t="s">
        <v>356</v>
      </c>
      <c r="D13" s="1" t="s">
        <v>31</v>
      </c>
      <c r="E13" t="str">
        <f>INDEX(List!C:C, MATCH(D13, List!A:A, 0))</f>
        <v>P002</v>
      </c>
      <c r="F13" s="2">
        <v>1</v>
      </c>
      <c r="G13">
        <f>INDEX(List!D:D, MATCH(D13, List!A:A, 0))</f>
        <v>291</v>
      </c>
      <c r="H13">
        <f t="shared" si="1"/>
        <v>291</v>
      </c>
      <c r="I13">
        <f t="shared" si="2"/>
        <v>25</v>
      </c>
      <c r="J13" t="str">
        <f t="shared" si="0"/>
        <v>June</v>
      </c>
      <c r="K13" t="str">
        <f t="shared" si="3"/>
        <v>Sunday</v>
      </c>
      <c r="L13" s="21" t="s">
        <v>397</v>
      </c>
    </row>
    <row r="14" spans="1:12" ht="15" customHeight="1" thickBot="1" x14ac:dyDescent="0.35">
      <c r="A14" s="15">
        <v>44724</v>
      </c>
      <c r="B14" s="2">
        <v>877376062</v>
      </c>
      <c r="C14" s="1" t="s">
        <v>357</v>
      </c>
      <c r="D14" s="1" t="s">
        <v>31</v>
      </c>
      <c r="E14" t="str">
        <f>INDEX(List!C:C, MATCH(D14, List!A:A, 0))</f>
        <v>P002</v>
      </c>
      <c r="F14" s="2">
        <v>1</v>
      </c>
      <c r="G14">
        <f>INDEX(List!D:D, MATCH(D14, List!A:A, 0))</f>
        <v>291</v>
      </c>
      <c r="H14">
        <f t="shared" si="1"/>
        <v>291</v>
      </c>
      <c r="I14">
        <f t="shared" si="2"/>
        <v>25</v>
      </c>
      <c r="J14" t="str">
        <f t="shared" si="0"/>
        <v>June</v>
      </c>
      <c r="K14" t="str">
        <f t="shared" si="3"/>
        <v>Sunday</v>
      </c>
      <c r="L14" s="21" t="s">
        <v>397</v>
      </c>
    </row>
    <row r="15" spans="1:12" ht="15" customHeight="1" thickBot="1" x14ac:dyDescent="0.35">
      <c r="A15" s="15">
        <v>44724</v>
      </c>
      <c r="B15" s="2">
        <v>877376064</v>
      </c>
      <c r="C15" s="1" t="s">
        <v>358</v>
      </c>
      <c r="D15" s="1" t="s">
        <v>31</v>
      </c>
      <c r="E15" t="str">
        <f>INDEX(List!C:C, MATCH(D15, List!A:A, 0))</f>
        <v>P002</v>
      </c>
      <c r="F15" s="2">
        <v>1</v>
      </c>
      <c r="G15">
        <f>INDEX(List!D:D, MATCH(D15, List!A:A, 0))</f>
        <v>291</v>
      </c>
      <c r="H15">
        <f t="shared" si="1"/>
        <v>291</v>
      </c>
      <c r="I15">
        <f t="shared" si="2"/>
        <v>25</v>
      </c>
      <c r="J15" t="str">
        <f t="shared" si="0"/>
        <v>June</v>
      </c>
      <c r="K15" t="str">
        <f t="shared" si="3"/>
        <v>Sunday</v>
      </c>
      <c r="L15" s="21" t="s">
        <v>397</v>
      </c>
    </row>
    <row r="16" spans="1:12" ht="15" customHeight="1" thickBot="1" x14ac:dyDescent="0.35">
      <c r="A16" s="15">
        <v>44724</v>
      </c>
      <c r="B16" s="2">
        <v>877376065</v>
      </c>
      <c r="C16" s="1" t="s">
        <v>359</v>
      </c>
      <c r="D16" s="1" t="s">
        <v>31</v>
      </c>
      <c r="E16" t="str">
        <f>INDEX(List!C:C, MATCH(D16, List!A:A, 0))</f>
        <v>P002</v>
      </c>
      <c r="F16" s="2">
        <v>1</v>
      </c>
      <c r="G16">
        <f>INDEX(List!D:D, MATCH(D16, List!A:A, 0))</f>
        <v>291</v>
      </c>
      <c r="H16">
        <f t="shared" si="1"/>
        <v>291</v>
      </c>
      <c r="I16">
        <f t="shared" si="2"/>
        <v>25</v>
      </c>
      <c r="J16" t="str">
        <f t="shared" si="0"/>
        <v>June</v>
      </c>
      <c r="K16" t="str">
        <f t="shared" si="3"/>
        <v>Sunday</v>
      </c>
      <c r="L16" s="21" t="s">
        <v>398</v>
      </c>
    </row>
    <row r="17" spans="1:12" ht="15" customHeight="1" thickBot="1" x14ac:dyDescent="0.35">
      <c r="A17" s="15">
        <v>44846</v>
      </c>
      <c r="B17" s="2">
        <v>878663029</v>
      </c>
      <c r="C17" s="1" t="s">
        <v>318</v>
      </c>
      <c r="D17" s="1" t="s">
        <v>32</v>
      </c>
      <c r="E17" t="str">
        <f>INDEX(List!C:C, MATCH(D17, List!A:A, 0))</f>
        <v>P021</v>
      </c>
      <c r="F17" s="2">
        <v>6</v>
      </c>
      <c r="G17">
        <f>INDEX(List!D:D, MATCH(D17, List!A:A, 0))</f>
        <v>1014</v>
      </c>
      <c r="H17">
        <f t="shared" si="1"/>
        <v>6084</v>
      </c>
      <c r="I17">
        <f t="shared" si="2"/>
        <v>42</v>
      </c>
      <c r="J17" t="str">
        <f t="shared" si="0"/>
        <v>October</v>
      </c>
      <c r="K17" t="str">
        <f t="shared" si="3"/>
        <v>Wednesday</v>
      </c>
      <c r="L17" s="21" t="s">
        <v>397</v>
      </c>
    </row>
    <row r="18" spans="1:12" ht="15" customHeight="1" thickBot="1" x14ac:dyDescent="0.35">
      <c r="A18" s="15">
        <v>44846</v>
      </c>
      <c r="B18" s="2">
        <v>878663029</v>
      </c>
      <c r="C18" s="1" t="s">
        <v>318</v>
      </c>
      <c r="D18" s="1" t="s">
        <v>33</v>
      </c>
      <c r="E18" t="str">
        <f>INDEX(List!C:C, MATCH(D18, List!A:A, 0))</f>
        <v>P015</v>
      </c>
      <c r="F18" s="2">
        <v>1</v>
      </c>
      <c r="G18">
        <f>INDEX(List!D:D, MATCH(D18, List!A:A, 0))</f>
        <v>4306</v>
      </c>
      <c r="H18">
        <f t="shared" si="1"/>
        <v>4306</v>
      </c>
      <c r="I18">
        <f t="shared" si="2"/>
        <v>42</v>
      </c>
      <c r="J18" t="str">
        <f t="shared" si="0"/>
        <v>October</v>
      </c>
      <c r="K18" t="str">
        <f t="shared" si="3"/>
        <v>Wednesday</v>
      </c>
      <c r="L18" s="21" t="s">
        <v>397</v>
      </c>
    </row>
    <row r="19" spans="1:12" ht="15" customHeight="1" thickBot="1" x14ac:dyDescent="0.35">
      <c r="A19" s="15">
        <v>44887</v>
      </c>
      <c r="B19" s="2">
        <v>871804200</v>
      </c>
      <c r="C19" s="1" t="s">
        <v>287</v>
      </c>
      <c r="D19" s="1" t="s">
        <v>52</v>
      </c>
      <c r="E19" t="str">
        <f>INDEX(List!C:C, MATCH(D19, List!A:A, 0))</f>
        <v>P007</v>
      </c>
      <c r="F19" s="2">
        <v>1</v>
      </c>
      <c r="G19">
        <f>INDEX(List!D:D, MATCH(D19, List!A:A, 0))</f>
        <v>235</v>
      </c>
      <c r="H19">
        <f t="shared" si="1"/>
        <v>235</v>
      </c>
      <c r="I19">
        <f t="shared" si="2"/>
        <v>48</v>
      </c>
      <c r="J19" t="str">
        <f t="shared" si="0"/>
        <v>November</v>
      </c>
      <c r="K19" t="str">
        <f t="shared" si="3"/>
        <v>Tuesday</v>
      </c>
      <c r="L19" s="21" t="s">
        <v>397</v>
      </c>
    </row>
    <row r="20" spans="1:12" ht="15" customHeight="1" thickBot="1" x14ac:dyDescent="0.35">
      <c r="A20" s="15">
        <v>44887</v>
      </c>
      <c r="B20" s="2">
        <v>871804201</v>
      </c>
      <c r="C20" s="1" t="s">
        <v>288</v>
      </c>
      <c r="D20" s="1" t="s">
        <v>52</v>
      </c>
      <c r="E20" t="str">
        <f>INDEX(List!C:C, MATCH(D20, List!A:A, 0))</f>
        <v>P007</v>
      </c>
      <c r="F20" s="2">
        <v>1</v>
      </c>
      <c r="G20">
        <f>INDEX(List!D:D, MATCH(D20, List!A:A, 0))</f>
        <v>235</v>
      </c>
      <c r="H20">
        <f t="shared" si="1"/>
        <v>235</v>
      </c>
      <c r="I20">
        <f t="shared" si="2"/>
        <v>48</v>
      </c>
      <c r="J20" t="str">
        <f t="shared" si="0"/>
        <v>November</v>
      </c>
      <c r="K20" t="str">
        <f t="shared" si="3"/>
        <v>Tuesday</v>
      </c>
      <c r="L20" s="21" t="s">
        <v>397</v>
      </c>
    </row>
    <row r="21" spans="1:12" ht="15" customHeight="1" thickBot="1" x14ac:dyDescent="0.35">
      <c r="A21" s="15">
        <v>44887</v>
      </c>
      <c r="B21" s="2">
        <v>871804202</v>
      </c>
      <c r="C21" s="1" t="s">
        <v>289</v>
      </c>
      <c r="D21" s="1" t="s">
        <v>52</v>
      </c>
      <c r="E21" t="str">
        <f>INDEX(List!C:C, MATCH(D21, List!A:A, 0))</f>
        <v>P007</v>
      </c>
      <c r="F21" s="2">
        <v>1</v>
      </c>
      <c r="G21">
        <f>INDEX(List!D:D, MATCH(D21, List!A:A, 0))</f>
        <v>235</v>
      </c>
      <c r="H21">
        <f t="shared" si="1"/>
        <v>235</v>
      </c>
      <c r="I21">
        <f t="shared" si="2"/>
        <v>48</v>
      </c>
      <c r="J21" t="str">
        <f t="shared" si="0"/>
        <v>November</v>
      </c>
      <c r="K21" t="str">
        <f t="shared" si="3"/>
        <v>Tuesday</v>
      </c>
      <c r="L21" s="21" t="s">
        <v>397</v>
      </c>
    </row>
    <row r="22" spans="1:12" ht="15" customHeight="1" thickBot="1" x14ac:dyDescent="0.35">
      <c r="A22" s="15">
        <v>44887</v>
      </c>
      <c r="B22" s="2">
        <v>871804203</v>
      </c>
      <c r="C22" s="1" t="s">
        <v>290</v>
      </c>
      <c r="D22" s="1" t="s">
        <v>52</v>
      </c>
      <c r="E22" t="str">
        <f>INDEX(List!C:C, MATCH(D22, List!A:A, 0))</f>
        <v>P007</v>
      </c>
      <c r="F22" s="2">
        <v>1</v>
      </c>
      <c r="G22">
        <f>INDEX(List!D:D, MATCH(D22, List!A:A, 0))</f>
        <v>235</v>
      </c>
      <c r="H22">
        <f t="shared" si="1"/>
        <v>235</v>
      </c>
      <c r="I22">
        <f t="shared" si="2"/>
        <v>48</v>
      </c>
      <c r="J22" t="str">
        <f t="shared" si="0"/>
        <v>November</v>
      </c>
      <c r="K22" t="str">
        <f t="shared" si="3"/>
        <v>Tuesday</v>
      </c>
      <c r="L22" s="21" t="s">
        <v>398</v>
      </c>
    </row>
    <row r="23" spans="1:12" ht="15" customHeight="1" thickBot="1" x14ac:dyDescent="0.35">
      <c r="A23" s="15">
        <v>44913</v>
      </c>
      <c r="B23" s="2">
        <v>881434583</v>
      </c>
      <c r="C23" s="1" t="s">
        <v>180</v>
      </c>
      <c r="D23" s="1" t="s">
        <v>13</v>
      </c>
      <c r="E23" t="str">
        <f>INDEX(List!C:C, MATCH(D23, List!A:A, 0))</f>
        <v>P057</v>
      </c>
      <c r="F23" s="2">
        <v>2</v>
      </c>
      <c r="G23">
        <f>INDEX(List!D:D, MATCH(D23, List!A:A, 0))</f>
        <v>549</v>
      </c>
      <c r="H23">
        <f t="shared" si="1"/>
        <v>1098</v>
      </c>
      <c r="I23">
        <f t="shared" si="2"/>
        <v>52</v>
      </c>
      <c r="J23" t="str">
        <f t="shared" si="0"/>
        <v>December</v>
      </c>
      <c r="K23" t="str">
        <f t="shared" si="3"/>
        <v>Sunday</v>
      </c>
      <c r="L23" s="21" t="s">
        <v>397</v>
      </c>
    </row>
    <row r="24" spans="1:12" ht="15" customHeight="1" thickBot="1" x14ac:dyDescent="0.35">
      <c r="A24" s="15">
        <v>44913</v>
      </c>
      <c r="B24" s="2">
        <v>881434583</v>
      </c>
      <c r="C24" s="1" t="s">
        <v>180</v>
      </c>
      <c r="D24" s="1" t="s">
        <v>15</v>
      </c>
      <c r="E24" t="str">
        <f>INDEX(List!C:C, MATCH(D24, List!A:A, 0))</f>
        <v>P047</v>
      </c>
      <c r="F24" s="2">
        <v>2</v>
      </c>
      <c r="G24">
        <f>INDEX(List!D:D, MATCH(D24, List!A:A, 0))</f>
        <v>349</v>
      </c>
      <c r="H24">
        <f t="shared" si="1"/>
        <v>698</v>
      </c>
      <c r="I24">
        <f t="shared" si="2"/>
        <v>52</v>
      </c>
      <c r="J24" t="str">
        <f t="shared" si="0"/>
        <v>December</v>
      </c>
      <c r="K24" t="str">
        <f t="shared" si="3"/>
        <v>Sunday</v>
      </c>
      <c r="L24" s="21" t="s">
        <v>397</v>
      </c>
    </row>
    <row r="25" spans="1:12" ht="15" customHeight="1" thickBot="1" x14ac:dyDescent="0.35">
      <c r="A25" s="15">
        <v>44913</v>
      </c>
      <c r="B25" s="2">
        <v>881434583</v>
      </c>
      <c r="C25" s="1" t="s">
        <v>180</v>
      </c>
      <c r="D25" s="1" t="s">
        <v>15</v>
      </c>
      <c r="E25" t="str">
        <f>INDEX(List!C:C, MATCH(D25, List!A:A, 0))</f>
        <v>P047</v>
      </c>
      <c r="F25" s="2">
        <v>1</v>
      </c>
      <c r="G25">
        <f>INDEX(List!D:D, MATCH(D25, List!A:A, 0))</f>
        <v>349</v>
      </c>
      <c r="H25">
        <f t="shared" si="1"/>
        <v>349</v>
      </c>
      <c r="I25">
        <f t="shared" si="2"/>
        <v>52</v>
      </c>
      <c r="J25" t="str">
        <f t="shared" si="0"/>
        <v>December</v>
      </c>
      <c r="K25" t="str">
        <f t="shared" si="3"/>
        <v>Sunday</v>
      </c>
      <c r="L25" s="21" t="s">
        <v>398</v>
      </c>
    </row>
    <row r="26" spans="1:12" ht="15" customHeight="1" thickBot="1" x14ac:dyDescent="0.35">
      <c r="A26" s="15">
        <v>44913</v>
      </c>
      <c r="B26" s="2">
        <v>881434583</v>
      </c>
      <c r="C26" s="1" t="s">
        <v>180</v>
      </c>
      <c r="D26" s="1" t="s">
        <v>14</v>
      </c>
      <c r="E26" t="str">
        <f>INDEX(List!C:C, MATCH(D26, List!A:A, 0))</f>
        <v>P031</v>
      </c>
      <c r="F26" s="2">
        <v>2</v>
      </c>
      <c r="G26">
        <f>INDEX(List!D:D, MATCH(D26, List!A:A, 0))</f>
        <v>349</v>
      </c>
      <c r="H26">
        <f t="shared" si="1"/>
        <v>698</v>
      </c>
      <c r="I26">
        <f t="shared" si="2"/>
        <v>52</v>
      </c>
      <c r="J26" t="str">
        <f t="shared" si="0"/>
        <v>December</v>
      </c>
      <c r="K26" t="str">
        <f t="shared" si="3"/>
        <v>Sunday</v>
      </c>
      <c r="L26" s="21" t="s">
        <v>397</v>
      </c>
    </row>
    <row r="27" spans="1:12" ht="15" customHeight="1" thickBot="1" x14ac:dyDescent="0.35">
      <c r="A27" s="15">
        <v>44913</v>
      </c>
      <c r="B27" s="2">
        <v>881434583</v>
      </c>
      <c r="C27" s="1" t="s">
        <v>180</v>
      </c>
      <c r="D27" s="1" t="s">
        <v>2</v>
      </c>
      <c r="E27" t="str">
        <f>INDEX(List!C:C, MATCH(D27, List!A:A, 0))</f>
        <v>P030</v>
      </c>
      <c r="F27" s="2">
        <v>2</v>
      </c>
      <c r="G27">
        <f>INDEX(List!D:D, MATCH(D27, List!A:A, 0))</f>
        <v>312</v>
      </c>
      <c r="H27">
        <f t="shared" si="1"/>
        <v>624</v>
      </c>
      <c r="I27">
        <f t="shared" si="2"/>
        <v>52</v>
      </c>
      <c r="J27" t="str">
        <f t="shared" si="0"/>
        <v>December</v>
      </c>
      <c r="K27" t="str">
        <f t="shared" si="3"/>
        <v>Sunday</v>
      </c>
      <c r="L27" s="21" t="s">
        <v>397</v>
      </c>
    </row>
    <row r="28" spans="1:12" ht="15" customHeight="1" thickBot="1" x14ac:dyDescent="0.35">
      <c r="A28" s="15">
        <v>44913</v>
      </c>
      <c r="B28" s="2">
        <v>881434583</v>
      </c>
      <c r="C28" s="1" t="s">
        <v>180</v>
      </c>
      <c r="D28" s="1" t="s">
        <v>30</v>
      </c>
      <c r="E28" t="str">
        <f>INDEX(List!C:C, MATCH(D28, List!A:A, 0))</f>
        <v>P019</v>
      </c>
      <c r="F28" s="2">
        <v>1</v>
      </c>
      <c r="G28">
        <f>INDEX(List!D:D, MATCH(D28, List!A:A, 0))</f>
        <v>300</v>
      </c>
      <c r="H28">
        <f t="shared" si="1"/>
        <v>300</v>
      </c>
      <c r="I28">
        <f t="shared" si="2"/>
        <v>52</v>
      </c>
      <c r="J28" t="str">
        <f t="shared" si="0"/>
        <v>December</v>
      </c>
      <c r="K28" t="str">
        <f t="shared" si="3"/>
        <v>Sunday</v>
      </c>
      <c r="L28" s="21" t="s">
        <v>397</v>
      </c>
    </row>
    <row r="29" spans="1:12" ht="15" customHeight="1" thickBot="1" x14ac:dyDescent="0.35">
      <c r="A29" s="15">
        <v>44913</v>
      </c>
      <c r="B29" s="2">
        <v>881434583</v>
      </c>
      <c r="C29" s="1" t="s">
        <v>180</v>
      </c>
      <c r="D29" s="1" t="s">
        <v>53</v>
      </c>
      <c r="E29" t="str">
        <f>INDEX(List!C:C, MATCH(D29, List!A:A, 0))</f>
        <v>P013</v>
      </c>
      <c r="F29" s="2">
        <v>2</v>
      </c>
      <c r="G29">
        <f>INDEX(List!D:D, MATCH(D29, List!A:A, 0))</f>
        <v>110</v>
      </c>
      <c r="H29">
        <f t="shared" si="1"/>
        <v>220</v>
      </c>
      <c r="I29">
        <f t="shared" si="2"/>
        <v>52</v>
      </c>
      <c r="J29" t="str">
        <f t="shared" si="0"/>
        <v>December</v>
      </c>
      <c r="K29" t="str">
        <f t="shared" si="3"/>
        <v>Sunday</v>
      </c>
      <c r="L29" s="21" t="s">
        <v>397</v>
      </c>
    </row>
    <row r="30" spans="1:12" ht="15" customHeight="1" thickBot="1" x14ac:dyDescent="0.35">
      <c r="A30" s="15">
        <v>44913</v>
      </c>
      <c r="B30" s="2">
        <v>881434583</v>
      </c>
      <c r="C30" s="1" t="s">
        <v>180</v>
      </c>
      <c r="D30" s="1" t="s">
        <v>60</v>
      </c>
      <c r="E30" t="str">
        <f>INDEX(List!C:C, MATCH(D30, List!A:A, 0))</f>
        <v>P010</v>
      </c>
      <c r="F30" s="2">
        <v>1</v>
      </c>
      <c r="G30">
        <f>INDEX(List!D:D, MATCH(D30, List!A:A, 0))</f>
        <v>980</v>
      </c>
      <c r="H30">
        <f t="shared" si="1"/>
        <v>980</v>
      </c>
      <c r="I30">
        <f t="shared" si="2"/>
        <v>52</v>
      </c>
      <c r="J30" t="str">
        <f t="shared" si="0"/>
        <v>December</v>
      </c>
      <c r="K30" t="str">
        <f t="shared" si="3"/>
        <v>Sunday</v>
      </c>
      <c r="L30" s="21" t="s">
        <v>398</v>
      </c>
    </row>
    <row r="31" spans="1:12" ht="15" customHeight="1" thickBot="1" x14ac:dyDescent="0.35">
      <c r="A31" s="15">
        <v>44913</v>
      </c>
      <c r="B31" s="2">
        <v>881434583</v>
      </c>
      <c r="C31" s="1" t="s">
        <v>180</v>
      </c>
      <c r="D31" s="1" t="s">
        <v>56</v>
      </c>
      <c r="E31" t="str">
        <f>INDEX(List!C:C, MATCH(D31, List!A:A, 0))</f>
        <v>P005</v>
      </c>
      <c r="F31" s="2">
        <v>4</v>
      </c>
      <c r="G31">
        <f>INDEX(List!D:D, MATCH(D31, List!A:A, 0))</f>
        <v>172</v>
      </c>
      <c r="H31">
        <f t="shared" si="1"/>
        <v>688</v>
      </c>
      <c r="I31">
        <f t="shared" si="2"/>
        <v>52</v>
      </c>
      <c r="J31" t="str">
        <f t="shared" si="0"/>
        <v>December</v>
      </c>
      <c r="K31" t="str">
        <f t="shared" si="3"/>
        <v>Sunday</v>
      </c>
      <c r="L31" s="21" t="s">
        <v>397</v>
      </c>
    </row>
    <row r="32" spans="1:12" ht="15" customHeight="1" thickBot="1" x14ac:dyDescent="0.35">
      <c r="A32" s="15">
        <v>44917</v>
      </c>
      <c r="B32" s="2">
        <v>882569588</v>
      </c>
      <c r="C32" s="1" t="s">
        <v>190</v>
      </c>
      <c r="D32" s="1" t="s">
        <v>11</v>
      </c>
      <c r="E32" t="str">
        <f>INDEX(List!C:C, MATCH(D32, List!A:A, 0))</f>
        <v>P046</v>
      </c>
      <c r="F32" s="2">
        <v>2</v>
      </c>
      <c r="G32">
        <f>INDEX(List!D:D, MATCH(D32, List!A:A, 0))</f>
        <v>5829</v>
      </c>
      <c r="H32">
        <f t="shared" si="1"/>
        <v>11658</v>
      </c>
      <c r="I32">
        <f t="shared" si="2"/>
        <v>52</v>
      </c>
      <c r="J32" t="str">
        <f t="shared" si="0"/>
        <v>December</v>
      </c>
      <c r="K32" t="str">
        <f t="shared" si="3"/>
        <v>Thursday</v>
      </c>
      <c r="L32" s="21" t="s">
        <v>397</v>
      </c>
    </row>
    <row r="33" spans="1:12" ht="15" customHeight="1" thickBot="1" x14ac:dyDescent="0.35">
      <c r="A33" s="15">
        <v>44917</v>
      </c>
      <c r="B33" s="2">
        <v>882569588</v>
      </c>
      <c r="C33" s="1" t="s">
        <v>190</v>
      </c>
      <c r="D33" s="1" t="s">
        <v>14</v>
      </c>
      <c r="E33" t="str">
        <f>INDEX(List!C:C, MATCH(D33, List!A:A, 0))</f>
        <v>P031</v>
      </c>
      <c r="F33" s="2">
        <v>2</v>
      </c>
      <c r="G33">
        <f>INDEX(List!D:D, MATCH(D33, List!A:A, 0))</f>
        <v>349</v>
      </c>
      <c r="H33">
        <f t="shared" si="1"/>
        <v>698</v>
      </c>
      <c r="I33">
        <f t="shared" si="2"/>
        <v>52</v>
      </c>
      <c r="J33" t="str">
        <f t="shared" si="0"/>
        <v>December</v>
      </c>
      <c r="K33" t="str">
        <f t="shared" si="3"/>
        <v>Thursday</v>
      </c>
      <c r="L33" s="21" t="s">
        <v>397</v>
      </c>
    </row>
    <row r="34" spans="1:12" ht="15" customHeight="1" thickBot="1" x14ac:dyDescent="0.35">
      <c r="A34" s="15">
        <v>44917</v>
      </c>
      <c r="B34" s="2">
        <v>882569588</v>
      </c>
      <c r="C34" s="1" t="s">
        <v>190</v>
      </c>
      <c r="D34" s="1" t="s">
        <v>29</v>
      </c>
      <c r="E34" t="str">
        <f>INDEX(List!C:C, MATCH(D34, List!A:A, 0))</f>
        <v>P018</v>
      </c>
      <c r="F34" s="2">
        <v>1</v>
      </c>
      <c r="G34">
        <f>INDEX(List!D:D, MATCH(D34, List!A:A, 0))</f>
        <v>488</v>
      </c>
      <c r="H34">
        <f t="shared" si="1"/>
        <v>488</v>
      </c>
      <c r="I34">
        <f t="shared" si="2"/>
        <v>52</v>
      </c>
      <c r="J34" t="str">
        <f t="shared" si="0"/>
        <v>December</v>
      </c>
      <c r="K34" t="str">
        <f t="shared" si="3"/>
        <v>Thursday</v>
      </c>
      <c r="L34" s="21" t="s">
        <v>397</v>
      </c>
    </row>
    <row r="35" spans="1:12" ht="15" customHeight="1" thickBot="1" x14ac:dyDescent="0.35">
      <c r="A35" s="15">
        <v>44917</v>
      </c>
      <c r="B35" s="2">
        <v>882569588</v>
      </c>
      <c r="C35" s="1" t="s">
        <v>190</v>
      </c>
      <c r="D35" s="1" t="s">
        <v>29</v>
      </c>
      <c r="E35" t="str">
        <f>INDEX(List!C:C, MATCH(D35, List!A:A, 0))</f>
        <v>P018</v>
      </c>
      <c r="F35" s="2">
        <v>2</v>
      </c>
      <c r="G35">
        <f>INDEX(List!D:D, MATCH(D35, List!A:A, 0))</f>
        <v>488</v>
      </c>
      <c r="H35">
        <f t="shared" si="1"/>
        <v>976</v>
      </c>
      <c r="I35">
        <f t="shared" si="2"/>
        <v>52</v>
      </c>
      <c r="J35" t="str">
        <f t="shared" si="0"/>
        <v>December</v>
      </c>
      <c r="K35" t="str">
        <f t="shared" si="3"/>
        <v>Thursday</v>
      </c>
      <c r="L35" s="21" t="s">
        <v>397</v>
      </c>
    </row>
    <row r="36" spans="1:12" ht="15" customHeight="1" thickBot="1" x14ac:dyDescent="0.35">
      <c r="A36" s="15">
        <v>44917</v>
      </c>
      <c r="B36" s="2">
        <v>882569588</v>
      </c>
      <c r="C36" s="1" t="s">
        <v>190</v>
      </c>
      <c r="D36" s="1" t="s">
        <v>28</v>
      </c>
      <c r="E36" t="str">
        <f>INDEX(List!C:C, MATCH(D36, List!A:A, 0))</f>
        <v>P017</v>
      </c>
      <c r="F36" s="2">
        <v>1</v>
      </c>
      <c r="G36">
        <f>INDEX(List!D:D, MATCH(D36, List!A:A, 0))</f>
        <v>488</v>
      </c>
      <c r="H36">
        <f t="shared" si="1"/>
        <v>488</v>
      </c>
      <c r="I36">
        <f t="shared" si="2"/>
        <v>52</v>
      </c>
      <c r="J36" t="str">
        <f t="shared" si="0"/>
        <v>December</v>
      </c>
      <c r="K36" t="str">
        <f t="shared" si="3"/>
        <v>Thursday</v>
      </c>
      <c r="L36" s="21" t="s">
        <v>397</v>
      </c>
    </row>
    <row r="37" spans="1:12" ht="15" customHeight="1" thickBot="1" x14ac:dyDescent="0.35">
      <c r="A37" s="15">
        <v>44917</v>
      </c>
      <c r="B37" s="2">
        <v>882569588</v>
      </c>
      <c r="C37" s="1" t="s">
        <v>190</v>
      </c>
      <c r="D37" s="1" t="s">
        <v>28</v>
      </c>
      <c r="E37" t="str">
        <f>INDEX(List!C:C, MATCH(D37, List!A:A, 0))</f>
        <v>P017</v>
      </c>
      <c r="F37" s="2">
        <v>2</v>
      </c>
      <c r="G37">
        <f>INDEX(List!D:D, MATCH(D37, List!A:A, 0))</f>
        <v>488</v>
      </c>
      <c r="H37">
        <f t="shared" si="1"/>
        <v>976</v>
      </c>
      <c r="I37">
        <f t="shared" si="2"/>
        <v>52</v>
      </c>
      <c r="J37" t="str">
        <f t="shared" si="0"/>
        <v>December</v>
      </c>
      <c r="K37" t="str">
        <f t="shared" si="3"/>
        <v>Thursday</v>
      </c>
      <c r="L37" s="21" t="s">
        <v>397</v>
      </c>
    </row>
    <row r="38" spans="1:12" ht="15" customHeight="1" thickBot="1" x14ac:dyDescent="0.35">
      <c r="A38" s="15">
        <v>44917</v>
      </c>
      <c r="B38" s="2">
        <v>882569588</v>
      </c>
      <c r="C38" s="1" t="s">
        <v>190</v>
      </c>
      <c r="D38" s="1" t="s">
        <v>38</v>
      </c>
      <c r="E38" t="str">
        <f>INDEX(List!C:C, MATCH(D38, List!A:A, 0))</f>
        <v>P012</v>
      </c>
      <c r="F38" s="2">
        <v>1</v>
      </c>
      <c r="G38">
        <f>INDEX(List!D:D, MATCH(D38, List!A:A, 0))</f>
        <v>857</v>
      </c>
      <c r="H38">
        <f t="shared" si="1"/>
        <v>857</v>
      </c>
      <c r="I38">
        <f t="shared" si="2"/>
        <v>52</v>
      </c>
      <c r="J38" t="str">
        <f t="shared" si="0"/>
        <v>December</v>
      </c>
      <c r="K38" t="str">
        <f t="shared" si="3"/>
        <v>Thursday</v>
      </c>
      <c r="L38" s="21" t="s">
        <v>397</v>
      </c>
    </row>
    <row r="39" spans="1:12" ht="15" customHeight="1" thickBot="1" x14ac:dyDescent="0.35">
      <c r="A39" s="15">
        <v>44917</v>
      </c>
      <c r="B39" s="2">
        <v>882569588</v>
      </c>
      <c r="C39" s="1" t="s">
        <v>190</v>
      </c>
      <c r="D39" s="1" t="s">
        <v>392</v>
      </c>
      <c r="E39" t="str">
        <f>INDEX(List!C:C, MATCH(D39, List!A:A, 0))</f>
        <v>P006</v>
      </c>
      <c r="F39" s="2">
        <v>1</v>
      </c>
      <c r="G39">
        <f>INDEX(List!D:D, MATCH(D39, List!A:A, 0))</f>
        <v>269</v>
      </c>
      <c r="H39">
        <f t="shared" si="1"/>
        <v>269</v>
      </c>
      <c r="I39">
        <f t="shared" si="2"/>
        <v>52</v>
      </c>
      <c r="J39" t="str">
        <f t="shared" si="0"/>
        <v>December</v>
      </c>
      <c r="K39" t="str">
        <f t="shared" si="3"/>
        <v>Thursday</v>
      </c>
      <c r="L39" s="21" t="s">
        <v>397</v>
      </c>
    </row>
    <row r="40" spans="1:12" ht="15" customHeight="1" thickBot="1" x14ac:dyDescent="0.35">
      <c r="A40" s="15">
        <v>44917</v>
      </c>
      <c r="B40" s="2">
        <v>882569685</v>
      </c>
      <c r="C40" s="1" t="s">
        <v>199</v>
      </c>
      <c r="D40" s="1" t="s">
        <v>392</v>
      </c>
      <c r="E40" t="str">
        <f>INDEX(List!C:C, MATCH(D40, List!A:A, 0))</f>
        <v>P006</v>
      </c>
      <c r="F40" s="2">
        <v>1</v>
      </c>
      <c r="G40">
        <f>INDEX(List!D:D, MATCH(D40, List!A:A, 0))</f>
        <v>269</v>
      </c>
      <c r="H40">
        <f t="shared" si="1"/>
        <v>269</v>
      </c>
      <c r="I40">
        <f t="shared" si="2"/>
        <v>52</v>
      </c>
      <c r="J40" t="str">
        <f t="shared" si="0"/>
        <v>December</v>
      </c>
      <c r="K40" t="str">
        <f t="shared" si="3"/>
        <v>Thursday</v>
      </c>
      <c r="L40" s="21" t="s">
        <v>397</v>
      </c>
    </row>
    <row r="41" spans="1:12" ht="15" customHeight="1" thickBot="1" x14ac:dyDescent="0.35">
      <c r="A41" s="15">
        <v>44917</v>
      </c>
      <c r="B41" s="2">
        <v>882569686</v>
      </c>
      <c r="C41" s="1" t="s">
        <v>200</v>
      </c>
      <c r="D41" s="1" t="s">
        <v>392</v>
      </c>
      <c r="E41" t="str">
        <f>INDEX(List!C:C, MATCH(D41, List!A:A, 0))</f>
        <v>P006</v>
      </c>
      <c r="F41" s="2">
        <v>1</v>
      </c>
      <c r="G41">
        <f>INDEX(List!D:D, MATCH(D41, List!A:A, 0))</f>
        <v>269</v>
      </c>
      <c r="H41">
        <f t="shared" si="1"/>
        <v>269</v>
      </c>
      <c r="I41">
        <f t="shared" si="2"/>
        <v>52</v>
      </c>
      <c r="J41" t="str">
        <f t="shared" si="0"/>
        <v>December</v>
      </c>
      <c r="K41" t="str">
        <f t="shared" si="3"/>
        <v>Thursday</v>
      </c>
      <c r="L41" s="21" t="s">
        <v>398</v>
      </c>
    </row>
    <row r="42" spans="1:12" ht="15" customHeight="1" thickBot="1" x14ac:dyDescent="0.35">
      <c r="A42" s="15">
        <v>44917</v>
      </c>
      <c r="B42" s="2">
        <v>882569687</v>
      </c>
      <c r="C42" s="1" t="s">
        <v>201</v>
      </c>
      <c r="D42" s="1" t="s">
        <v>392</v>
      </c>
      <c r="E42" t="str">
        <f>INDEX(List!C:C, MATCH(D42, List!A:A, 0))</f>
        <v>P006</v>
      </c>
      <c r="F42" s="2">
        <v>1</v>
      </c>
      <c r="G42">
        <f>INDEX(List!D:D, MATCH(D42, List!A:A, 0))</f>
        <v>269</v>
      </c>
      <c r="H42">
        <f t="shared" si="1"/>
        <v>269</v>
      </c>
      <c r="I42">
        <f t="shared" si="2"/>
        <v>52</v>
      </c>
      <c r="J42" t="str">
        <f t="shared" si="0"/>
        <v>December</v>
      </c>
      <c r="K42" t="str">
        <f t="shared" si="3"/>
        <v>Thursday</v>
      </c>
      <c r="L42" s="21" t="s">
        <v>397</v>
      </c>
    </row>
    <row r="43" spans="1:12" ht="15" customHeight="1" thickBot="1" x14ac:dyDescent="0.35">
      <c r="A43" s="15">
        <v>44921</v>
      </c>
      <c r="B43" s="2">
        <v>889952133</v>
      </c>
      <c r="C43" s="1" t="s">
        <v>156</v>
      </c>
      <c r="D43" s="1" t="s">
        <v>26</v>
      </c>
      <c r="E43" t="str">
        <f>INDEX(List!C:C, MATCH(D43, List!A:A, 0))</f>
        <v>P023</v>
      </c>
      <c r="F43" s="2">
        <v>1</v>
      </c>
      <c r="G43">
        <f>INDEX(List!D:D, MATCH(D43, List!A:A, 0))</f>
        <v>1555</v>
      </c>
      <c r="H43">
        <f t="shared" si="1"/>
        <v>1555</v>
      </c>
      <c r="I43">
        <f t="shared" si="2"/>
        <v>53</v>
      </c>
      <c r="J43" t="str">
        <f t="shared" si="0"/>
        <v>December</v>
      </c>
      <c r="K43" t="str">
        <f t="shared" si="3"/>
        <v>Monday</v>
      </c>
      <c r="L43" s="21" t="s">
        <v>397</v>
      </c>
    </row>
    <row r="44" spans="1:12" ht="15" customHeight="1" thickBot="1" x14ac:dyDescent="0.35">
      <c r="A44" s="15">
        <v>44921</v>
      </c>
      <c r="B44" s="2">
        <v>883955324</v>
      </c>
      <c r="C44" s="1" t="s">
        <v>366</v>
      </c>
      <c r="D44" s="1" t="s">
        <v>26</v>
      </c>
      <c r="E44" t="str">
        <f>INDEX(List!C:C, MATCH(D44, List!A:A, 0))</f>
        <v>P023</v>
      </c>
      <c r="F44" s="2">
        <v>1</v>
      </c>
      <c r="G44">
        <f>INDEX(List!D:D, MATCH(D44, List!A:A, 0))</f>
        <v>1555</v>
      </c>
      <c r="H44">
        <f t="shared" si="1"/>
        <v>1555</v>
      </c>
      <c r="I44">
        <f t="shared" si="2"/>
        <v>53</v>
      </c>
      <c r="J44" t="str">
        <f t="shared" si="0"/>
        <v>December</v>
      </c>
      <c r="K44" t="str">
        <f t="shared" si="3"/>
        <v>Monday</v>
      </c>
      <c r="L44" s="21" t="s">
        <v>397</v>
      </c>
    </row>
    <row r="45" spans="1:12" ht="15" customHeight="1" thickBot="1" x14ac:dyDescent="0.35">
      <c r="A45" s="15">
        <v>44921</v>
      </c>
      <c r="B45" s="2">
        <v>883963137</v>
      </c>
      <c r="C45" s="1" t="s">
        <v>197</v>
      </c>
      <c r="D45" s="1" t="s">
        <v>30</v>
      </c>
      <c r="E45" t="str">
        <f>INDEX(List!C:C, MATCH(D45, List!A:A, 0))</f>
        <v>P019</v>
      </c>
      <c r="F45" s="2">
        <v>2</v>
      </c>
      <c r="G45">
        <f>INDEX(List!D:D, MATCH(D45, List!A:A, 0))</f>
        <v>300</v>
      </c>
      <c r="H45">
        <f t="shared" si="1"/>
        <v>600</v>
      </c>
      <c r="I45">
        <f t="shared" si="2"/>
        <v>53</v>
      </c>
      <c r="J45" t="str">
        <f t="shared" si="0"/>
        <v>December</v>
      </c>
      <c r="K45" t="str">
        <f t="shared" si="3"/>
        <v>Monday</v>
      </c>
      <c r="L45" s="21" t="s">
        <v>397</v>
      </c>
    </row>
    <row r="46" spans="1:12" ht="15" customHeight="1" thickBot="1" x14ac:dyDescent="0.35">
      <c r="A46" s="15">
        <v>44921</v>
      </c>
      <c r="B46" s="2">
        <v>883963137</v>
      </c>
      <c r="C46" s="1" t="s">
        <v>197</v>
      </c>
      <c r="D46" s="1" t="s">
        <v>52</v>
      </c>
      <c r="E46" t="str">
        <f>INDEX(List!C:C, MATCH(D46, List!A:A, 0))</f>
        <v>P007</v>
      </c>
      <c r="F46" s="2">
        <v>2</v>
      </c>
      <c r="G46">
        <f>INDEX(List!D:D, MATCH(D46, List!A:A, 0))</f>
        <v>235</v>
      </c>
      <c r="H46">
        <f t="shared" si="1"/>
        <v>470</v>
      </c>
      <c r="I46">
        <f t="shared" si="2"/>
        <v>53</v>
      </c>
      <c r="J46" t="str">
        <f t="shared" si="0"/>
        <v>December</v>
      </c>
      <c r="K46" t="str">
        <f t="shared" si="3"/>
        <v>Monday</v>
      </c>
      <c r="L46" s="21" t="s">
        <v>397</v>
      </c>
    </row>
    <row r="47" spans="1:12" ht="15" customHeight="1" thickBot="1" x14ac:dyDescent="0.35">
      <c r="A47" s="15">
        <v>44921</v>
      </c>
      <c r="B47" s="2">
        <v>883963137</v>
      </c>
      <c r="C47" s="1" t="s">
        <v>197</v>
      </c>
      <c r="D47" s="1" t="s">
        <v>392</v>
      </c>
      <c r="E47" t="str">
        <f>INDEX(List!C:C, MATCH(D47, List!A:A, 0))</f>
        <v>P006</v>
      </c>
      <c r="F47" s="2">
        <v>2</v>
      </c>
      <c r="G47">
        <f>INDEX(List!D:D, MATCH(D47, List!A:A, 0))</f>
        <v>269</v>
      </c>
      <c r="H47">
        <f t="shared" si="1"/>
        <v>538</v>
      </c>
      <c r="I47">
        <f t="shared" si="2"/>
        <v>53</v>
      </c>
      <c r="J47" t="str">
        <f t="shared" si="0"/>
        <v>December</v>
      </c>
      <c r="K47" t="str">
        <f t="shared" si="3"/>
        <v>Monday</v>
      </c>
      <c r="L47" s="21" t="s">
        <v>397</v>
      </c>
    </row>
    <row r="48" spans="1:12" ht="15" customHeight="1" thickBot="1" x14ac:dyDescent="0.35">
      <c r="A48" s="15">
        <v>44921</v>
      </c>
      <c r="B48" s="2">
        <v>889952133</v>
      </c>
      <c r="C48" s="1" t="s">
        <v>156</v>
      </c>
      <c r="D48" s="1" t="s">
        <v>68</v>
      </c>
      <c r="E48" t="str">
        <f>INDEX(List!C:C, MATCH(D48, List!A:A, 0))</f>
        <v>P001</v>
      </c>
      <c r="F48" s="2">
        <v>30</v>
      </c>
      <c r="G48">
        <f>INDEX(List!D:D, MATCH(D48, List!A:A, 0))</f>
        <v>7</v>
      </c>
      <c r="H48">
        <f t="shared" si="1"/>
        <v>210</v>
      </c>
      <c r="I48">
        <f t="shared" si="2"/>
        <v>53</v>
      </c>
      <c r="J48" t="str">
        <f t="shared" si="0"/>
        <v>December</v>
      </c>
      <c r="K48" t="str">
        <f t="shared" si="3"/>
        <v>Monday</v>
      </c>
      <c r="L48" s="21" t="s">
        <v>397</v>
      </c>
    </row>
    <row r="49" spans="1:12" ht="15" customHeight="1" thickBot="1" x14ac:dyDescent="0.35">
      <c r="A49" s="15">
        <v>44576</v>
      </c>
      <c r="B49" s="2">
        <v>893158031</v>
      </c>
      <c r="C49" s="1" t="s">
        <v>170</v>
      </c>
      <c r="D49" s="1" t="s">
        <v>63</v>
      </c>
      <c r="E49" t="str">
        <f>INDEX(List!C:C, MATCH(D49, List!A:A, 0))</f>
        <v>P054</v>
      </c>
      <c r="F49" s="2">
        <v>3</v>
      </c>
      <c r="G49">
        <f>INDEX(List!D:D, MATCH(D49, List!A:A, 0))</f>
        <v>497</v>
      </c>
      <c r="H49">
        <f t="shared" si="1"/>
        <v>1491</v>
      </c>
      <c r="I49">
        <f t="shared" si="2"/>
        <v>3</v>
      </c>
      <c r="J49" t="str">
        <f t="shared" si="0"/>
        <v>January</v>
      </c>
      <c r="K49" t="str">
        <f t="shared" si="3"/>
        <v>Saturday</v>
      </c>
      <c r="L49" s="21" t="s">
        <v>397</v>
      </c>
    </row>
    <row r="50" spans="1:12" ht="15" customHeight="1" thickBot="1" x14ac:dyDescent="0.35">
      <c r="A50" s="15">
        <v>44576</v>
      </c>
      <c r="B50" s="2">
        <v>893158029</v>
      </c>
      <c r="C50" s="1" t="s">
        <v>153</v>
      </c>
      <c r="D50" s="1" t="s">
        <v>69</v>
      </c>
      <c r="E50" t="str">
        <f>INDEX(List!C:C, MATCH(D50, List!A:A, 0))</f>
        <v>P029</v>
      </c>
      <c r="F50" s="2">
        <v>1</v>
      </c>
      <c r="G50">
        <f>INDEX(List!D:D, MATCH(D50, List!A:A, 0))</f>
        <v>450</v>
      </c>
      <c r="H50">
        <f t="shared" si="1"/>
        <v>450</v>
      </c>
      <c r="I50">
        <f t="shared" si="2"/>
        <v>3</v>
      </c>
      <c r="J50" t="str">
        <f t="shared" si="0"/>
        <v>January</v>
      </c>
      <c r="K50" t="str">
        <f t="shared" si="3"/>
        <v>Saturday</v>
      </c>
      <c r="L50" s="21" t="s">
        <v>397</v>
      </c>
    </row>
    <row r="51" spans="1:12" ht="15" customHeight="1" thickBot="1" x14ac:dyDescent="0.35">
      <c r="A51" s="15">
        <v>44576</v>
      </c>
      <c r="B51" s="2">
        <v>893158029</v>
      </c>
      <c r="C51" s="1" t="s">
        <v>153</v>
      </c>
      <c r="D51" s="1" t="s">
        <v>67</v>
      </c>
      <c r="E51" t="str">
        <f>INDEX(List!C:C, MATCH(D51, List!A:A, 0))</f>
        <v>P028</v>
      </c>
      <c r="F51" s="2">
        <v>3</v>
      </c>
      <c r="G51">
        <f>INDEX(List!D:D, MATCH(D51, List!A:A, 0))</f>
        <v>510</v>
      </c>
      <c r="H51">
        <f t="shared" si="1"/>
        <v>1530</v>
      </c>
      <c r="I51">
        <f t="shared" si="2"/>
        <v>3</v>
      </c>
      <c r="J51" t="str">
        <f t="shared" si="0"/>
        <v>January</v>
      </c>
      <c r="K51" t="str">
        <f t="shared" si="3"/>
        <v>Saturday</v>
      </c>
      <c r="L51" s="21" t="s">
        <v>397</v>
      </c>
    </row>
    <row r="52" spans="1:12" ht="15" customHeight="1" thickBot="1" x14ac:dyDescent="0.35">
      <c r="A52" s="15">
        <v>44576</v>
      </c>
      <c r="B52" s="2">
        <v>893158030</v>
      </c>
      <c r="C52" s="1" t="s">
        <v>154</v>
      </c>
      <c r="D52" s="1" t="s">
        <v>39</v>
      </c>
      <c r="E52" t="str">
        <f>INDEX(List!C:C, MATCH(D52, List!A:A, 0))</f>
        <v>P024</v>
      </c>
      <c r="F52" s="2">
        <v>2</v>
      </c>
      <c r="G52">
        <f>INDEX(List!D:D, MATCH(D52, List!A:A, 0))</f>
        <v>1212</v>
      </c>
      <c r="H52">
        <f t="shared" si="1"/>
        <v>2424</v>
      </c>
      <c r="I52">
        <f t="shared" si="2"/>
        <v>3</v>
      </c>
      <c r="J52" t="str">
        <f t="shared" si="0"/>
        <v>January</v>
      </c>
      <c r="K52" t="str">
        <f t="shared" si="3"/>
        <v>Saturday</v>
      </c>
      <c r="L52" s="21" t="s">
        <v>397</v>
      </c>
    </row>
    <row r="53" spans="1:12" ht="15" customHeight="1" thickBot="1" x14ac:dyDescent="0.35">
      <c r="A53" s="15">
        <v>44576</v>
      </c>
      <c r="B53" s="2">
        <v>893158031</v>
      </c>
      <c r="C53" s="1" t="s">
        <v>170</v>
      </c>
      <c r="D53" s="1" t="s">
        <v>54</v>
      </c>
      <c r="E53" t="str">
        <f>INDEX(List!C:C, MATCH(D53, List!A:A, 0))</f>
        <v>P022</v>
      </c>
      <c r="F53" s="2">
        <v>5</v>
      </c>
      <c r="G53">
        <f>INDEX(List!D:D, MATCH(D53, List!A:A, 0))</f>
        <v>171</v>
      </c>
      <c r="H53">
        <f t="shared" si="1"/>
        <v>855</v>
      </c>
      <c r="I53">
        <f t="shared" si="2"/>
        <v>3</v>
      </c>
      <c r="J53" t="str">
        <f t="shared" si="0"/>
        <v>January</v>
      </c>
      <c r="K53" t="str">
        <f t="shared" si="3"/>
        <v>Saturday</v>
      </c>
      <c r="L53" s="21" t="s">
        <v>397</v>
      </c>
    </row>
    <row r="54" spans="1:12" ht="15" customHeight="1" thickBot="1" x14ac:dyDescent="0.35">
      <c r="A54" s="15">
        <v>44576</v>
      </c>
      <c r="B54" s="2">
        <v>893158028</v>
      </c>
      <c r="C54" s="1" t="s">
        <v>262</v>
      </c>
      <c r="D54" s="1" t="s">
        <v>53</v>
      </c>
      <c r="E54" t="str">
        <f>INDEX(List!C:C, MATCH(D54, List!A:A, 0))</f>
        <v>P013</v>
      </c>
      <c r="F54" s="2">
        <v>1</v>
      </c>
      <c r="G54">
        <f>INDEX(List!D:D, MATCH(D54, List!A:A, 0))</f>
        <v>110</v>
      </c>
      <c r="H54">
        <f t="shared" si="1"/>
        <v>110</v>
      </c>
      <c r="I54">
        <f t="shared" si="2"/>
        <v>3</v>
      </c>
      <c r="J54" t="str">
        <f t="shared" si="0"/>
        <v>January</v>
      </c>
      <c r="K54" t="str">
        <f t="shared" si="3"/>
        <v>Saturday</v>
      </c>
      <c r="L54" s="21" t="s">
        <v>398</v>
      </c>
    </row>
    <row r="55" spans="1:12" ht="15" customHeight="1" thickBot="1" x14ac:dyDescent="0.35">
      <c r="A55" s="15">
        <v>44576</v>
      </c>
      <c r="B55" s="2">
        <v>893158031</v>
      </c>
      <c r="C55" s="1" t="s">
        <v>170</v>
      </c>
      <c r="D55" s="1" t="s">
        <v>38</v>
      </c>
      <c r="E55" t="str">
        <f>INDEX(List!C:C, MATCH(D55, List!A:A, 0))</f>
        <v>P012</v>
      </c>
      <c r="F55" s="2">
        <v>1</v>
      </c>
      <c r="G55">
        <f>INDEX(List!D:D, MATCH(D55, List!A:A, 0))</f>
        <v>857</v>
      </c>
      <c r="H55">
        <f t="shared" si="1"/>
        <v>857</v>
      </c>
      <c r="I55">
        <f t="shared" si="2"/>
        <v>3</v>
      </c>
      <c r="J55" t="str">
        <f t="shared" si="0"/>
        <v>January</v>
      </c>
      <c r="K55" t="str">
        <f t="shared" si="3"/>
        <v>Saturday</v>
      </c>
      <c r="L55" s="21" t="s">
        <v>397</v>
      </c>
    </row>
    <row r="56" spans="1:12" ht="15" customHeight="1" thickBot="1" x14ac:dyDescent="0.35">
      <c r="A56" s="15">
        <v>44576</v>
      </c>
      <c r="B56" s="2">
        <v>893158031</v>
      </c>
      <c r="C56" s="1" t="s">
        <v>170</v>
      </c>
      <c r="D56" s="1" t="s">
        <v>25</v>
      </c>
      <c r="E56" t="str">
        <f>INDEX(List!C:C, MATCH(D56, List!A:A, 0))</f>
        <v>P011</v>
      </c>
      <c r="F56" s="2">
        <v>2</v>
      </c>
      <c r="G56">
        <f>INDEX(List!D:D, MATCH(D56, List!A:A, 0))</f>
        <v>1390</v>
      </c>
      <c r="H56">
        <f t="shared" si="1"/>
        <v>2780</v>
      </c>
      <c r="I56">
        <f t="shared" si="2"/>
        <v>3</v>
      </c>
      <c r="J56" t="str">
        <f t="shared" si="0"/>
        <v>January</v>
      </c>
      <c r="K56" t="str">
        <f t="shared" si="3"/>
        <v>Saturday</v>
      </c>
      <c r="L56" s="21" t="s">
        <v>397</v>
      </c>
    </row>
    <row r="57" spans="1:12" ht="15" customHeight="1" thickBot="1" x14ac:dyDescent="0.35">
      <c r="A57" s="15">
        <v>44576</v>
      </c>
      <c r="B57" s="2">
        <v>893158031</v>
      </c>
      <c r="C57" s="1" t="s">
        <v>170</v>
      </c>
      <c r="D57" s="1" t="s">
        <v>56</v>
      </c>
      <c r="E57" t="str">
        <f>INDEX(List!C:C, MATCH(D57, List!A:A, 0))</f>
        <v>P005</v>
      </c>
      <c r="F57" s="2">
        <v>4</v>
      </c>
      <c r="G57">
        <f>INDEX(List!D:D, MATCH(D57, List!A:A, 0))</f>
        <v>172</v>
      </c>
      <c r="H57">
        <f t="shared" si="1"/>
        <v>688</v>
      </c>
      <c r="I57">
        <f t="shared" si="2"/>
        <v>3</v>
      </c>
      <c r="J57" t="str">
        <f t="shared" si="0"/>
        <v>January</v>
      </c>
      <c r="K57" t="str">
        <f t="shared" si="3"/>
        <v>Saturday</v>
      </c>
      <c r="L57" s="21" t="s">
        <v>397</v>
      </c>
    </row>
    <row r="58" spans="1:12" ht="15" customHeight="1" thickBot="1" x14ac:dyDescent="0.35">
      <c r="A58" s="15">
        <v>44576</v>
      </c>
      <c r="B58" s="2">
        <v>893158031</v>
      </c>
      <c r="C58" s="1" t="s">
        <v>170</v>
      </c>
      <c r="D58" s="1" t="s">
        <v>31</v>
      </c>
      <c r="E58" t="str">
        <f>INDEX(List!C:C, MATCH(D58, List!A:A, 0))</f>
        <v>P002</v>
      </c>
      <c r="F58" s="2">
        <v>1</v>
      </c>
      <c r="G58">
        <f>INDEX(List!D:D, MATCH(D58, List!A:A, 0))</f>
        <v>291</v>
      </c>
      <c r="H58">
        <f t="shared" si="1"/>
        <v>291</v>
      </c>
      <c r="I58">
        <f t="shared" si="2"/>
        <v>3</v>
      </c>
      <c r="J58" t="str">
        <f t="shared" si="0"/>
        <v>January</v>
      </c>
      <c r="K58" t="str">
        <f t="shared" si="3"/>
        <v>Saturday</v>
      </c>
      <c r="L58" s="21" t="s">
        <v>397</v>
      </c>
    </row>
    <row r="59" spans="1:12" ht="15" customHeight="1" thickBot="1" x14ac:dyDescent="0.35">
      <c r="A59" s="15">
        <v>44576</v>
      </c>
      <c r="B59" s="2">
        <v>893158029</v>
      </c>
      <c r="C59" s="1" t="s">
        <v>153</v>
      </c>
      <c r="D59" s="1" t="s">
        <v>31</v>
      </c>
      <c r="E59" t="str">
        <f>INDEX(List!C:C, MATCH(D59, List!A:A, 0))</f>
        <v>P002</v>
      </c>
      <c r="F59" s="2">
        <v>5</v>
      </c>
      <c r="G59">
        <f>INDEX(List!D:D, MATCH(D59, List!A:A, 0))</f>
        <v>291</v>
      </c>
      <c r="H59">
        <f t="shared" si="1"/>
        <v>1455</v>
      </c>
      <c r="I59">
        <f t="shared" si="2"/>
        <v>3</v>
      </c>
      <c r="J59" t="str">
        <f t="shared" si="0"/>
        <v>January</v>
      </c>
      <c r="K59" t="str">
        <f t="shared" si="3"/>
        <v>Saturday</v>
      </c>
      <c r="L59" s="21" t="s">
        <v>397</v>
      </c>
    </row>
    <row r="60" spans="1:12" ht="15" customHeight="1" thickBot="1" x14ac:dyDescent="0.35">
      <c r="A60" s="15">
        <v>44576</v>
      </c>
      <c r="B60" s="2">
        <v>893158030</v>
      </c>
      <c r="C60" s="1" t="s">
        <v>154</v>
      </c>
      <c r="D60" s="1" t="s">
        <v>31</v>
      </c>
      <c r="E60" t="str">
        <f>INDEX(List!C:C, MATCH(D60, List!A:A, 0))</f>
        <v>P002</v>
      </c>
      <c r="F60" s="2">
        <v>4</v>
      </c>
      <c r="G60">
        <f>INDEX(List!D:D, MATCH(D60, List!A:A, 0))</f>
        <v>291</v>
      </c>
      <c r="H60">
        <f t="shared" si="1"/>
        <v>1164</v>
      </c>
      <c r="I60">
        <f t="shared" si="2"/>
        <v>3</v>
      </c>
      <c r="J60" t="str">
        <f t="shared" si="0"/>
        <v>January</v>
      </c>
      <c r="K60" t="str">
        <f t="shared" si="3"/>
        <v>Saturday</v>
      </c>
      <c r="L60" s="21" t="s">
        <v>397</v>
      </c>
    </row>
    <row r="61" spans="1:12" ht="15" customHeight="1" thickBot="1" x14ac:dyDescent="0.35">
      <c r="A61" s="15">
        <v>44576</v>
      </c>
      <c r="B61" s="2">
        <v>893158030</v>
      </c>
      <c r="C61" s="1" t="s">
        <v>154</v>
      </c>
      <c r="D61" s="1" t="s">
        <v>68</v>
      </c>
      <c r="E61" t="str">
        <f>INDEX(List!C:C, MATCH(D61, List!A:A, 0))</f>
        <v>P001</v>
      </c>
      <c r="F61" s="2">
        <v>2</v>
      </c>
      <c r="G61">
        <f>INDEX(List!D:D, MATCH(D61, List!A:A, 0))</f>
        <v>7</v>
      </c>
      <c r="H61">
        <f t="shared" si="1"/>
        <v>14</v>
      </c>
      <c r="I61">
        <f t="shared" si="2"/>
        <v>3</v>
      </c>
      <c r="J61" t="str">
        <f t="shared" si="0"/>
        <v>January</v>
      </c>
      <c r="K61" t="str">
        <f t="shared" si="3"/>
        <v>Saturday</v>
      </c>
      <c r="L61" s="21" t="s">
        <v>397</v>
      </c>
    </row>
    <row r="62" spans="1:12" ht="15" customHeight="1" thickBot="1" x14ac:dyDescent="0.35">
      <c r="A62" s="15">
        <v>44589</v>
      </c>
      <c r="B62" s="2">
        <v>897162723</v>
      </c>
      <c r="C62" s="1" t="s">
        <v>147</v>
      </c>
      <c r="D62" s="1" t="s">
        <v>70</v>
      </c>
      <c r="E62" t="str">
        <f>INDEX(List!C:C, MATCH(D62, List!A:A, 0))</f>
        <v>P063</v>
      </c>
      <c r="F62" s="2">
        <v>1</v>
      </c>
      <c r="G62">
        <f>INDEX(List!D:D, MATCH(D62, List!A:A, 0))</f>
        <v>1716</v>
      </c>
      <c r="H62">
        <f t="shared" si="1"/>
        <v>1716</v>
      </c>
      <c r="I62">
        <f t="shared" si="2"/>
        <v>5</v>
      </c>
      <c r="J62" t="str">
        <f t="shared" si="0"/>
        <v>January</v>
      </c>
      <c r="K62" t="str">
        <f t="shared" si="3"/>
        <v>Friday</v>
      </c>
      <c r="L62" s="21" t="s">
        <v>397</v>
      </c>
    </row>
    <row r="63" spans="1:12" ht="15" customHeight="1" thickBot="1" x14ac:dyDescent="0.35">
      <c r="A63" s="15">
        <v>44589</v>
      </c>
      <c r="B63" s="2">
        <v>897162723</v>
      </c>
      <c r="C63" s="1" t="s">
        <v>147</v>
      </c>
      <c r="D63" s="1" t="s">
        <v>27</v>
      </c>
      <c r="E63" t="str">
        <f>INDEX(List!C:C, MATCH(D63, List!A:A, 0))</f>
        <v>P050</v>
      </c>
      <c r="F63" s="2">
        <v>1</v>
      </c>
      <c r="G63">
        <f>INDEX(List!D:D, MATCH(D63, List!A:A, 0))</f>
        <v>1607</v>
      </c>
      <c r="H63">
        <f t="shared" si="1"/>
        <v>1607</v>
      </c>
      <c r="I63">
        <f t="shared" si="2"/>
        <v>5</v>
      </c>
      <c r="J63" t="str">
        <f t="shared" si="0"/>
        <v>January</v>
      </c>
      <c r="K63" t="str">
        <f t="shared" si="3"/>
        <v>Friday</v>
      </c>
      <c r="L63" s="21" t="s">
        <v>398</v>
      </c>
    </row>
    <row r="64" spans="1:12" ht="15" customHeight="1" thickBot="1" x14ac:dyDescent="0.35">
      <c r="A64" s="15">
        <v>44589</v>
      </c>
      <c r="B64" s="2">
        <v>897162723</v>
      </c>
      <c r="C64" s="1" t="s">
        <v>147</v>
      </c>
      <c r="D64" s="1" t="s">
        <v>26</v>
      </c>
      <c r="E64" t="str">
        <f>INDEX(List!C:C, MATCH(D64, List!A:A, 0))</f>
        <v>P023</v>
      </c>
      <c r="F64" s="2">
        <v>2</v>
      </c>
      <c r="G64">
        <f>INDEX(List!D:D, MATCH(D64, List!A:A, 0))</f>
        <v>1555</v>
      </c>
      <c r="H64">
        <f t="shared" si="1"/>
        <v>3110</v>
      </c>
      <c r="I64">
        <f t="shared" si="2"/>
        <v>5</v>
      </c>
      <c r="J64" t="str">
        <f t="shared" si="0"/>
        <v>January</v>
      </c>
      <c r="K64" t="str">
        <f t="shared" si="3"/>
        <v>Friday</v>
      </c>
      <c r="L64" s="21" t="s">
        <v>397</v>
      </c>
    </row>
    <row r="65" spans="1:12" ht="15" customHeight="1" thickBot="1" x14ac:dyDescent="0.35">
      <c r="A65" s="15">
        <v>44589</v>
      </c>
      <c r="B65" s="2">
        <v>897164079</v>
      </c>
      <c r="C65" s="1" t="s">
        <v>213</v>
      </c>
      <c r="D65" s="1" t="s">
        <v>58</v>
      </c>
      <c r="E65" t="str">
        <f>INDEX(List!C:C, MATCH(D65, List!A:A, 0))</f>
        <v>P014</v>
      </c>
      <c r="F65" s="2">
        <v>1</v>
      </c>
      <c r="G65">
        <f>INDEX(List!D:D, MATCH(D65, List!A:A, 0))</f>
        <v>125</v>
      </c>
      <c r="H65">
        <f t="shared" si="1"/>
        <v>125</v>
      </c>
      <c r="I65">
        <f t="shared" si="2"/>
        <v>5</v>
      </c>
      <c r="J65" t="str">
        <f t="shared" si="0"/>
        <v>January</v>
      </c>
      <c r="K65" t="str">
        <f t="shared" si="3"/>
        <v>Friday</v>
      </c>
      <c r="L65" s="21" t="s">
        <v>397</v>
      </c>
    </row>
    <row r="66" spans="1:12" ht="15" customHeight="1" thickBot="1" x14ac:dyDescent="0.35">
      <c r="A66" s="15">
        <v>44589</v>
      </c>
      <c r="B66" s="2">
        <v>897164080</v>
      </c>
      <c r="C66" s="1" t="s">
        <v>214</v>
      </c>
      <c r="D66" s="1" t="s">
        <v>58</v>
      </c>
      <c r="E66" t="str">
        <f>INDEX(List!C:C, MATCH(D66, List!A:A, 0))</f>
        <v>P014</v>
      </c>
      <c r="F66" s="2">
        <v>1</v>
      </c>
      <c r="G66">
        <f>INDEX(List!D:D, MATCH(D66, List!A:A, 0))</f>
        <v>125</v>
      </c>
      <c r="H66">
        <f t="shared" si="1"/>
        <v>125</v>
      </c>
      <c r="I66">
        <f t="shared" si="2"/>
        <v>5</v>
      </c>
      <c r="J66" t="str">
        <f t="shared" ref="J66:J129" si="4">TEXT(A66, "mmmm")</f>
        <v>January</v>
      </c>
      <c r="K66" t="str">
        <f t="shared" si="3"/>
        <v>Friday</v>
      </c>
      <c r="L66" s="21" t="s">
        <v>397</v>
      </c>
    </row>
    <row r="67" spans="1:12" ht="15" customHeight="1" thickBot="1" x14ac:dyDescent="0.35">
      <c r="A67" s="15">
        <v>44589</v>
      </c>
      <c r="B67" s="2">
        <v>897164081</v>
      </c>
      <c r="C67" s="1" t="s">
        <v>215</v>
      </c>
      <c r="D67" s="1" t="s">
        <v>58</v>
      </c>
      <c r="E67" t="str">
        <f>INDEX(List!C:C, MATCH(D67, List!A:A, 0))</f>
        <v>P014</v>
      </c>
      <c r="F67" s="2">
        <v>1</v>
      </c>
      <c r="G67">
        <f>INDEX(List!D:D, MATCH(D67, List!A:A, 0))</f>
        <v>125</v>
      </c>
      <c r="H67">
        <f t="shared" ref="H67:H130" si="5">F67*G67</f>
        <v>125</v>
      </c>
      <c r="I67">
        <f t="shared" ref="I67:I130" si="6">WEEKNUM(A67)</f>
        <v>5</v>
      </c>
      <c r="J67" t="str">
        <f t="shared" si="4"/>
        <v>January</v>
      </c>
      <c r="K67" t="str">
        <f t="shared" ref="K67:K130" si="7">TEXT(A67, "dddd")</f>
        <v>Friday</v>
      </c>
      <c r="L67" s="21" t="s">
        <v>397</v>
      </c>
    </row>
    <row r="68" spans="1:12" ht="15" customHeight="1" thickBot="1" x14ac:dyDescent="0.35">
      <c r="A68" s="15">
        <v>44589</v>
      </c>
      <c r="B68" s="2">
        <v>897164082</v>
      </c>
      <c r="C68" s="1" t="s">
        <v>216</v>
      </c>
      <c r="D68" s="1" t="s">
        <v>58</v>
      </c>
      <c r="E68" t="str">
        <f>INDEX(List!C:C, MATCH(D68, List!A:A, 0))</f>
        <v>P014</v>
      </c>
      <c r="F68" s="2">
        <v>1</v>
      </c>
      <c r="G68">
        <f>INDEX(List!D:D, MATCH(D68, List!A:A, 0))</f>
        <v>125</v>
      </c>
      <c r="H68">
        <f t="shared" si="5"/>
        <v>125</v>
      </c>
      <c r="I68">
        <f t="shared" si="6"/>
        <v>5</v>
      </c>
      <c r="J68" t="str">
        <f t="shared" si="4"/>
        <v>January</v>
      </c>
      <c r="K68" t="str">
        <f t="shared" si="7"/>
        <v>Friday</v>
      </c>
      <c r="L68" s="21" t="s">
        <v>397</v>
      </c>
    </row>
    <row r="69" spans="1:12" ht="15" customHeight="1" thickBot="1" x14ac:dyDescent="0.35">
      <c r="A69" s="15">
        <v>44589</v>
      </c>
      <c r="B69" s="2">
        <v>897162723</v>
      </c>
      <c r="C69" s="1" t="s">
        <v>147</v>
      </c>
      <c r="D69" s="1" t="s">
        <v>25</v>
      </c>
      <c r="E69" t="str">
        <f>INDEX(List!C:C, MATCH(D69, List!A:A, 0))</f>
        <v>P011</v>
      </c>
      <c r="F69" s="2">
        <v>2</v>
      </c>
      <c r="G69">
        <f>INDEX(List!D:D, MATCH(D69, List!A:A, 0))</f>
        <v>1390</v>
      </c>
      <c r="H69">
        <f t="shared" si="5"/>
        <v>2780</v>
      </c>
      <c r="I69">
        <f t="shared" si="6"/>
        <v>5</v>
      </c>
      <c r="J69" t="str">
        <f t="shared" si="4"/>
        <v>January</v>
      </c>
      <c r="K69" t="str">
        <f t="shared" si="7"/>
        <v>Friday</v>
      </c>
      <c r="L69" s="21" t="s">
        <v>397</v>
      </c>
    </row>
    <row r="70" spans="1:12" ht="15" customHeight="1" thickBot="1" x14ac:dyDescent="0.35">
      <c r="A70" s="15">
        <v>44589</v>
      </c>
      <c r="B70" s="2">
        <v>897162723</v>
      </c>
      <c r="C70" s="1" t="s">
        <v>147</v>
      </c>
      <c r="D70" s="1" t="s">
        <v>41</v>
      </c>
      <c r="E70" t="str">
        <f>INDEX(List!C:C, MATCH(D70, List!A:A, 0))</f>
        <v>P009</v>
      </c>
      <c r="F70" s="2">
        <v>1</v>
      </c>
      <c r="G70">
        <f>INDEX(List!D:D, MATCH(D70, List!A:A, 0))</f>
        <v>2464</v>
      </c>
      <c r="H70">
        <f t="shared" si="5"/>
        <v>2464</v>
      </c>
      <c r="I70">
        <f t="shared" si="6"/>
        <v>5</v>
      </c>
      <c r="J70" t="str">
        <f t="shared" si="4"/>
        <v>January</v>
      </c>
      <c r="K70" t="str">
        <f t="shared" si="7"/>
        <v>Friday</v>
      </c>
      <c r="L70" s="21" t="s">
        <v>397</v>
      </c>
    </row>
    <row r="71" spans="1:12" ht="15" customHeight="1" thickBot="1" x14ac:dyDescent="0.35">
      <c r="A71" s="15">
        <v>44589</v>
      </c>
      <c r="B71" s="2">
        <v>897162722</v>
      </c>
      <c r="C71" s="1" t="s">
        <v>161</v>
      </c>
      <c r="D71" s="1" t="s">
        <v>68</v>
      </c>
      <c r="E71" t="str">
        <f>INDEX(List!C:C, MATCH(D71, List!A:A, 0))</f>
        <v>P001</v>
      </c>
      <c r="F71" s="2">
        <v>30</v>
      </c>
      <c r="G71">
        <f>INDEX(List!D:D, MATCH(D71, List!A:A, 0))</f>
        <v>7</v>
      </c>
      <c r="H71">
        <f t="shared" si="5"/>
        <v>210</v>
      </c>
      <c r="I71">
        <f t="shared" si="6"/>
        <v>5</v>
      </c>
      <c r="J71" t="str">
        <f t="shared" si="4"/>
        <v>January</v>
      </c>
      <c r="K71" t="str">
        <f t="shared" si="7"/>
        <v>Friday</v>
      </c>
      <c r="L71" s="21" t="s">
        <v>397</v>
      </c>
    </row>
    <row r="72" spans="1:12" ht="15" customHeight="1" thickBot="1" x14ac:dyDescent="0.35">
      <c r="A72" s="15">
        <v>44595</v>
      </c>
      <c r="B72" s="2">
        <v>909805982</v>
      </c>
      <c r="C72" s="1" t="s">
        <v>301</v>
      </c>
      <c r="D72" s="1" t="s">
        <v>45</v>
      </c>
      <c r="E72" t="str">
        <f>INDEX(List!C:C, MATCH(D72, List!A:A, 0))</f>
        <v>P035</v>
      </c>
      <c r="F72" s="2">
        <v>2</v>
      </c>
      <c r="G72">
        <f>INDEX(List!D:D, MATCH(D72, List!A:A, 0))</f>
        <v>964</v>
      </c>
      <c r="H72">
        <f t="shared" si="5"/>
        <v>1928</v>
      </c>
      <c r="I72">
        <f t="shared" si="6"/>
        <v>6</v>
      </c>
      <c r="J72" t="str">
        <f t="shared" si="4"/>
        <v>February</v>
      </c>
      <c r="K72" t="str">
        <f t="shared" si="7"/>
        <v>Thursday</v>
      </c>
      <c r="L72" s="21" t="s">
        <v>398</v>
      </c>
    </row>
    <row r="73" spans="1:12" ht="15" customHeight="1" thickBot="1" x14ac:dyDescent="0.35">
      <c r="A73" s="15">
        <v>44595</v>
      </c>
      <c r="B73" s="2">
        <v>909805982</v>
      </c>
      <c r="C73" s="1" t="s">
        <v>301</v>
      </c>
      <c r="D73" s="1" t="s">
        <v>47</v>
      </c>
      <c r="E73" t="str">
        <f>INDEX(List!C:C, MATCH(D73, List!A:A, 0))</f>
        <v>P020</v>
      </c>
      <c r="F73" s="2">
        <v>1</v>
      </c>
      <c r="G73">
        <f>INDEX(List!D:D, MATCH(D73, List!A:A, 0))</f>
        <v>980</v>
      </c>
      <c r="H73">
        <f t="shared" si="5"/>
        <v>980</v>
      </c>
      <c r="I73">
        <f t="shared" si="6"/>
        <v>6</v>
      </c>
      <c r="J73" t="str">
        <f t="shared" si="4"/>
        <v>February</v>
      </c>
      <c r="K73" t="str">
        <f t="shared" si="7"/>
        <v>Thursday</v>
      </c>
      <c r="L73" s="21" t="s">
        <v>397</v>
      </c>
    </row>
    <row r="74" spans="1:12" ht="15" customHeight="1" thickBot="1" x14ac:dyDescent="0.35">
      <c r="A74" s="15">
        <v>44595</v>
      </c>
      <c r="B74" s="2">
        <v>909805981</v>
      </c>
      <c r="C74" s="1" t="s">
        <v>251</v>
      </c>
      <c r="D74" s="1" t="s">
        <v>55</v>
      </c>
      <c r="E74" t="str">
        <f>INDEX(List!C:C, MATCH(D74, List!A:A, 0))</f>
        <v>P016</v>
      </c>
      <c r="F74" s="2">
        <v>1</v>
      </c>
      <c r="G74">
        <f>INDEX(List!D:D, MATCH(D74, List!A:A, 0))</f>
        <v>60</v>
      </c>
      <c r="H74">
        <f t="shared" si="5"/>
        <v>60</v>
      </c>
      <c r="I74">
        <f t="shared" si="6"/>
        <v>6</v>
      </c>
      <c r="J74" t="str">
        <f t="shared" si="4"/>
        <v>February</v>
      </c>
      <c r="K74" t="str">
        <f t="shared" si="7"/>
        <v>Thursday</v>
      </c>
      <c r="L74" s="21" t="s">
        <v>397</v>
      </c>
    </row>
    <row r="75" spans="1:12" ht="15" customHeight="1" thickBot="1" x14ac:dyDescent="0.35">
      <c r="A75" s="15">
        <v>44595</v>
      </c>
      <c r="B75" s="2">
        <v>909756063</v>
      </c>
      <c r="C75" s="1" t="s">
        <v>218</v>
      </c>
      <c r="D75" s="1" t="s">
        <v>41</v>
      </c>
      <c r="E75" t="str">
        <f>INDEX(List!C:C, MATCH(D75, List!A:A, 0))</f>
        <v>P009</v>
      </c>
      <c r="F75" s="2">
        <v>2</v>
      </c>
      <c r="G75">
        <f>INDEX(List!D:D, MATCH(D75, List!A:A, 0))</f>
        <v>2464</v>
      </c>
      <c r="H75">
        <f t="shared" si="5"/>
        <v>4928</v>
      </c>
      <c r="I75">
        <f t="shared" si="6"/>
        <v>6</v>
      </c>
      <c r="J75" t="str">
        <f t="shared" si="4"/>
        <v>February</v>
      </c>
      <c r="K75" t="str">
        <f t="shared" si="7"/>
        <v>Thursday</v>
      </c>
      <c r="L75" s="21" t="s">
        <v>397</v>
      </c>
    </row>
    <row r="76" spans="1:12" ht="15" customHeight="1" thickBot="1" x14ac:dyDescent="0.35">
      <c r="A76" s="15">
        <v>44595</v>
      </c>
      <c r="B76" s="2">
        <v>909805982</v>
      </c>
      <c r="C76" s="1" t="s">
        <v>301</v>
      </c>
      <c r="D76" s="1" t="s">
        <v>48</v>
      </c>
      <c r="E76" t="str">
        <f>INDEX(List!C:C, MATCH(D76, List!A:A, 0))</f>
        <v>P008</v>
      </c>
      <c r="F76" s="2">
        <v>1</v>
      </c>
      <c r="G76">
        <f>INDEX(List!D:D, MATCH(D76, List!A:A, 0))</f>
        <v>1606</v>
      </c>
      <c r="H76">
        <f t="shared" si="5"/>
        <v>1606</v>
      </c>
      <c r="I76">
        <f t="shared" si="6"/>
        <v>6</v>
      </c>
      <c r="J76" t="str">
        <f t="shared" si="4"/>
        <v>February</v>
      </c>
      <c r="K76" t="str">
        <f t="shared" si="7"/>
        <v>Thursday</v>
      </c>
      <c r="L76" s="21" t="s">
        <v>398</v>
      </c>
    </row>
    <row r="77" spans="1:12" ht="15" customHeight="1" thickBot="1" x14ac:dyDescent="0.35">
      <c r="A77" s="15">
        <v>44595</v>
      </c>
      <c r="B77" s="2">
        <v>909756063</v>
      </c>
      <c r="C77" s="1" t="s">
        <v>218</v>
      </c>
      <c r="D77" s="1" t="s">
        <v>56</v>
      </c>
      <c r="E77" t="str">
        <f>INDEX(List!C:C, MATCH(D77, List!A:A, 0))</f>
        <v>P005</v>
      </c>
      <c r="F77" s="2">
        <v>4</v>
      </c>
      <c r="G77">
        <f>INDEX(List!D:D, MATCH(D77, List!A:A, 0))</f>
        <v>172</v>
      </c>
      <c r="H77">
        <f t="shared" si="5"/>
        <v>688</v>
      </c>
      <c r="I77">
        <f t="shared" si="6"/>
        <v>6</v>
      </c>
      <c r="J77" t="str">
        <f t="shared" si="4"/>
        <v>February</v>
      </c>
      <c r="K77" t="str">
        <f t="shared" si="7"/>
        <v>Thursday</v>
      </c>
      <c r="L77" s="21" t="s">
        <v>397</v>
      </c>
    </row>
    <row r="78" spans="1:12" ht="15" customHeight="1" thickBot="1" x14ac:dyDescent="0.35">
      <c r="A78" s="15">
        <v>44595</v>
      </c>
      <c r="B78" s="2">
        <v>909758532</v>
      </c>
      <c r="C78" s="1" t="s">
        <v>220</v>
      </c>
      <c r="D78" s="1" t="s">
        <v>56</v>
      </c>
      <c r="E78" t="str">
        <f>INDEX(List!C:C, MATCH(D78, List!A:A, 0))</f>
        <v>P005</v>
      </c>
      <c r="F78" s="2">
        <v>4</v>
      </c>
      <c r="G78">
        <f>INDEX(List!D:D, MATCH(D78, List!A:A, 0))</f>
        <v>172</v>
      </c>
      <c r="H78">
        <f t="shared" si="5"/>
        <v>688</v>
      </c>
      <c r="I78">
        <f t="shared" si="6"/>
        <v>6</v>
      </c>
      <c r="J78" t="str">
        <f t="shared" si="4"/>
        <v>February</v>
      </c>
      <c r="K78" t="str">
        <f t="shared" si="7"/>
        <v>Thursday</v>
      </c>
      <c r="L78" s="21" t="s">
        <v>397</v>
      </c>
    </row>
    <row r="79" spans="1:12" ht="15" customHeight="1" thickBot="1" x14ac:dyDescent="0.35">
      <c r="A79" s="15">
        <v>44595</v>
      </c>
      <c r="B79" s="2">
        <v>909756062</v>
      </c>
      <c r="C79" s="1" t="s">
        <v>169</v>
      </c>
      <c r="D79" s="1" t="s">
        <v>64</v>
      </c>
      <c r="E79" t="str">
        <f>INDEX(List!C:C, MATCH(D79, List!A:A, 0))</f>
        <v>P004</v>
      </c>
      <c r="F79" s="2">
        <v>30</v>
      </c>
      <c r="G79">
        <f>INDEX(List!D:D, MATCH(D79, List!A:A, 0))</f>
        <v>7</v>
      </c>
      <c r="H79">
        <f t="shared" si="5"/>
        <v>210</v>
      </c>
      <c r="I79">
        <f t="shared" si="6"/>
        <v>6</v>
      </c>
      <c r="J79" t="str">
        <f t="shared" si="4"/>
        <v>February</v>
      </c>
      <c r="K79" t="str">
        <f t="shared" si="7"/>
        <v>Thursday</v>
      </c>
      <c r="L79" s="21" t="s">
        <v>397</v>
      </c>
    </row>
    <row r="80" spans="1:12" ht="15" customHeight="1" thickBot="1" x14ac:dyDescent="0.35">
      <c r="A80" s="15">
        <v>44597</v>
      </c>
      <c r="B80" s="2">
        <v>928238143</v>
      </c>
      <c r="C80" s="1" t="s">
        <v>311</v>
      </c>
      <c r="D80" s="1" t="s">
        <v>30</v>
      </c>
      <c r="E80" t="str">
        <f>INDEX(List!C:C, MATCH(D80, List!A:A, 0))</f>
        <v>P019</v>
      </c>
      <c r="F80" s="2">
        <v>6</v>
      </c>
      <c r="G80">
        <f>INDEX(List!D:D, MATCH(D80, List!A:A, 0))</f>
        <v>300</v>
      </c>
      <c r="H80">
        <f t="shared" si="5"/>
        <v>1800</v>
      </c>
      <c r="I80">
        <f t="shared" si="6"/>
        <v>6</v>
      </c>
      <c r="J80" t="str">
        <f t="shared" si="4"/>
        <v>February</v>
      </c>
      <c r="K80" t="str">
        <f t="shared" si="7"/>
        <v>Saturday</v>
      </c>
      <c r="L80" s="21" t="s">
        <v>399</v>
      </c>
    </row>
    <row r="81" spans="1:12" ht="15" customHeight="1" thickBot="1" x14ac:dyDescent="0.35">
      <c r="A81" s="15">
        <v>44597</v>
      </c>
      <c r="B81" s="2">
        <v>928238143</v>
      </c>
      <c r="C81" s="1" t="s">
        <v>311</v>
      </c>
      <c r="D81" s="1" t="s">
        <v>41</v>
      </c>
      <c r="E81" t="str">
        <f>INDEX(List!C:C, MATCH(D81, List!A:A, 0))</f>
        <v>P009</v>
      </c>
      <c r="F81" s="2">
        <v>4</v>
      </c>
      <c r="G81">
        <f>INDEX(List!D:D, MATCH(D81, List!A:A, 0))</f>
        <v>2464</v>
      </c>
      <c r="H81">
        <f t="shared" si="5"/>
        <v>9856</v>
      </c>
      <c r="I81">
        <f t="shared" si="6"/>
        <v>6</v>
      </c>
      <c r="J81" t="str">
        <f t="shared" si="4"/>
        <v>February</v>
      </c>
      <c r="K81" t="str">
        <f t="shared" si="7"/>
        <v>Saturday</v>
      </c>
      <c r="L81" s="21" t="s">
        <v>397</v>
      </c>
    </row>
    <row r="82" spans="1:12" ht="15" customHeight="1" thickBot="1" x14ac:dyDescent="0.35">
      <c r="A82" s="15">
        <v>44597</v>
      </c>
      <c r="B82" s="2">
        <v>928238142</v>
      </c>
      <c r="C82" s="1" t="s">
        <v>278</v>
      </c>
      <c r="D82" s="1" t="s">
        <v>52</v>
      </c>
      <c r="E82" t="str">
        <f>INDEX(List!C:C, MATCH(D82, List!A:A, 0))</f>
        <v>P007</v>
      </c>
      <c r="F82" s="2">
        <v>1</v>
      </c>
      <c r="G82">
        <f>INDEX(List!D:D, MATCH(D82, List!A:A, 0))</f>
        <v>235</v>
      </c>
      <c r="H82">
        <f t="shared" si="5"/>
        <v>235</v>
      </c>
      <c r="I82">
        <f t="shared" si="6"/>
        <v>6</v>
      </c>
      <c r="J82" t="str">
        <f t="shared" si="4"/>
        <v>February</v>
      </c>
      <c r="K82" t="str">
        <f t="shared" si="7"/>
        <v>Saturday</v>
      </c>
      <c r="L82" s="21" t="s">
        <v>398</v>
      </c>
    </row>
    <row r="83" spans="1:12" ht="15" customHeight="1" thickBot="1" x14ac:dyDescent="0.35">
      <c r="A83" s="15">
        <v>44597</v>
      </c>
      <c r="B83" s="2">
        <v>928238143</v>
      </c>
      <c r="C83" s="1" t="s">
        <v>311</v>
      </c>
      <c r="D83" s="1" t="s">
        <v>31</v>
      </c>
      <c r="E83" t="str">
        <f>INDEX(List!C:C, MATCH(D83, List!A:A, 0))</f>
        <v>P002</v>
      </c>
      <c r="F83" s="2">
        <v>6</v>
      </c>
      <c r="G83">
        <f>INDEX(List!D:D, MATCH(D83, List!A:A, 0))</f>
        <v>291</v>
      </c>
      <c r="H83">
        <f t="shared" si="5"/>
        <v>1746</v>
      </c>
      <c r="I83">
        <f t="shared" si="6"/>
        <v>6</v>
      </c>
      <c r="J83" t="str">
        <f t="shared" si="4"/>
        <v>February</v>
      </c>
      <c r="K83" t="str">
        <f t="shared" si="7"/>
        <v>Saturday</v>
      </c>
      <c r="L83" s="21" t="s">
        <v>397</v>
      </c>
    </row>
    <row r="84" spans="1:12" ht="15" customHeight="1" thickBot="1" x14ac:dyDescent="0.35">
      <c r="A84" s="15">
        <v>44611</v>
      </c>
      <c r="B84" s="2">
        <v>905876075</v>
      </c>
      <c r="C84" s="1" t="s">
        <v>303</v>
      </c>
      <c r="D84" s="1" t="s">
        <v>34</v>
      </c>
      <c r="E84" t="str">
        <f>INDEX(List!C:C, MATCH(D84, List!A:A, 0))</f>
        <v>P051</v>
      </c>
      <c r="F84" s="2">
        <v>2</v>
      </c>
      <c r="G84">
        <f>INDEX(List!D:D, MATCH(D84, List!A:A, 0))</f>
        <v>697</v>
      </c>
      <c r="H84">
        <f t="shared" si="5"/>
        <v>1394</v>
      </c>
      <c r="I84">
        <f t="shared" si="6"/>
        <v>8</v>
      </c>
      <c r="J84" t="str">
        <f t="shared" si="4"/>
        <v>February</v>
      </c>
      <c r="K84" t="str">
        <f t="shared" si="7"/>
        <v>Saturday</v>
      </c>
      <c r="L84" s="21" t="s">
        <v>397</v>
      </c>
    </row>
    <row r="85" spans="1:12" ht="15" customHeight="1" thickBot="1" x14ac:dyDescent="0.35">
      <c r="A85" s="15">
        <v>44611</v>
      </c>
      <c r="B85" s="2">
        <v>905876076</v>
      </c>
      <c r="C85" s="1" t="s">
        <v>263</v>
      </c>
      <c r="D85" s="1" t="s">
        <v>53</v>
      </c>
      <c r="E85" t="str">
        <f>INDEX(List!C:C, MATCH(D85, List!A:A, 0))</f>
        <v>P013</v>
      </c>
      <c r="F85" s="2">
        <v>1</v>
      </c>
      <c r="G85">
        <f>INDEX(List!D:D, MATCH(D85, List!A:A, 0))</f>
        <v>110</v>
      </c>
      <c r="H85">
        <f t="shared" si="5"/>
        <v>110</v>
      </c>
      <c r="I85">
        <f t="shared" si="6"/>
        <v>8</v>
      </c>
      <c r="J85" t="str">
        <f t="shared" si="4"/>
        <v>February</v>
      </c>
      <c r="K85" t="str">
        <f t="shared" si="7"/>
        <v>Saturday</v>
      </c>
      <c r="L85" s="21" t="s">
        <v>397</v>
      </c>
    </row>
    <row r="86" spans="1:12" ht="15" customHeight="1" thickBot="1" x14ac:dyDescent="0.35">
      <c r="A86" s="15">
        <v>44611</v>
      </c>
      <c r="B86" s="2">
        <v>905876077</v>
      </c>
      <c r="C86" s="1" t="s">
        <v>264</v>
      </c>
      <c r="D86" s="1" t="s">
        <v>53</v>
      </c>
      <c r="E86" t="str">
        <f>INDEX(List!C:C, MATCH(D86, List!A:A, 0))</f>
        <v>P013</v>
      </c>
      <c r="F86" s="2">
        <v>1</v>
      </c>
      <c r="G86">
        <f>INDEX(List!D:D, MATCH(D86, List!A:A, 0))</f>
        <v>110</v>
      </c>
      <c r="H86">
        <f t="shared" si="5"/>
        <v>110</v>
      </c>
      <c r="I86">
        <f t="shared" si="6"/>
        <v>8</v>
      </c>
      <c r="J86" t="str">
        <f t="shared" si="4"/>
        <v>February</v>
      </c>
      <c r="K86" t="str">
        <f t="shared" si="7"/>
        <v>Saturday</v>
      </c>
      <c r="L86" s="21" t="s">
        <v>397</v>
      </c>
    </row>
    <row r="87" spans="1:12" ht="15" customHeight="1" thickBot="1" x14ac:dyDescent="0.35">
      <c r="A87" s="15">
        <v>44611</v>
      </c>
      <c r="B87" s="2">
        <v>905876078</v>
      </c>
      <c r="C87" s="1" t="s">
        <v>265</v>
      </c>
      <c r="D87" s="1" t="s">
        <v>53</v>
      </c>
      <c r="E87" t="str">
        <f>INDEX(List!C:C, MATCH(D87, List!A:A, 0))</f>
        <v>P013</v>
      </c>
      <c r="F87" s="2">
        <v>1</v>
      </c>
      <c r="G87">
        <f>INDEX(List!D:D, MATCH(D87, List!A:A, 0))</f>
        <v>110</v>
      </c>
      <c r="H87">
        <f t="shared" si="5"/>
        <v>110</v>
      </c>
      <c r="I87">
        <f t="shared" si="6"/>
        <v>8</v>
      </c>
      <c r="J87" t="str">
        <f t="shared" si="4"/>
        <v>February</v>
      </c>
      <c r="K87" t="str">
        <f t="shared" si="7"/>
        <v>Saturday</v>
      </c>
      <c r="L87" s="21" t="s">
        <v>397</v>
      </c>
    </row>
    <row r="88" spans="1:12" ht="15" customHeight="1" thickBot="1" x14ac:dyDescent="0.35">
      <c r="A88" s="15">
        <v>44611</v>
      </c>
      <c r="B88" s="2">
        <v>905875983</v>
      </c>
      <c r="C88" s="1" t="s">
        <v>267</v>
      </c>
      <c r="D88" s="1" t="s">
        <v>53</v>
      </c>
      <c r="E88" t="str">
        <f>INDEX(List!C:C, MATCH(D88, List!A:A, 0))</f>
        <v>P013</v>
      </c>
      <c r="F88" s="2">
        <v>1</v>
      </c>
      <c r="G88">
        <f>INDEX(List!D:D, MATCH(D88, List!A:A, 0))</f>
        <v>110</v>
      </c>
      <c r="H88">
        <f t="shared" si="5"/>
        <v>110</v>
      </c>
      <c r="I88">
        <f t="shared" si="6"/>
        <v>8</v>
      </c>
      <c r="J88" t="str">
        <f t="shared" si="4"/>
        <v>February</v>
      </c>
      <c r="K88" t="str">
        <f t="shared" si="7"/>
        <v>Saturday</v>
      </c>
      <c r="L88" s="21" t="s">
        <v>397</v>
      </c>
    </row>
    <row r="89" spans="1:12" ht="15" customHeight="1" thickBot="1" x14ac:dyDescent="0.35">
      <c r="A89" s="15">
        <v>44611</v>
      </c>
      <c r="B89" s="2">
        <v>905875984</v>
      </c>
      <c r="C89" s="1" t="s">
        <v>184</v>
      </c>
      <c r="D89" s="1" t="s">
        <v>60</v>
      </c>
      <c r="E89" t="str">
        <f>INDEX(List!C:C, MATCH(D89, List!A:A, 0))</f>
        <v>P010</v>
      </c>
      <c r="F89" s="2">
        <v>2</v>
      </c>
      <c r="G89">
        <f>INDEX(List!D:D, MATCH(D89, List!A:A, 0))</f>
        <v>980</v>
      </c>
      <c r="H89">
        <f t="shared" si="5"/>
        <v>1960</v>
      </c>
      <c r="I89">
        <f t="shared" si="6"/>
        <v>8</v>
      </c>
      <c r="J89" t="str">
        <f t="shared" si="4"/>
        <v>February</v>
      </c>
      <c r="K89" t="str">
        <f t="shared" si="7"/>
        <v>Saturday</v>
      </c>
      <c r="L89" s="21" t="s">
        <v>399</v>
      </c>
    </row>
    <row r="90" spans="1:12" ht="15" customHeight="1" thickBot="1" x14ac:dyDescent="0.35">
      <c r="A90" s="15">
        <v>44611</v>
      </c>
      <c r="B90" s="2">
        <v>905876075</v>
      </c>
      <c r="C90" s="1" t="s">
        <v>303</v>
      </c>
      <c r="D90" s="1" t="s">
        <v>48</v>
      </c>
      <c r="E90" t="str">
        <f>INDEX(List!C:C, MATCH(D90, List!A:A, 0))</f>
        <v>P008</v>
      </c>
      <c r="F90" s="2">
        <v>2</v>
      </c>
      <c r="G90">
        <f>INDEX(List!D:D, MATCH(D90, List!A:A, 0))</f>
        <v>1606</v>
      </c>
      <c r="H90">
        <f t="shared" si="5"/>
        <v>3212</v>
      </c>
      <c r="I90">
        <f t="shared" si="6"/>
        <v>8</v>
      </c>
      <c r="J90" t="str">
        <f t="shared" si="4"/>
        <v>February</v>
      </c>
      <c r="K90" t="str">
        <f t="shared" si="7"/>
        <v>Saturday</v>
      </c>
      <c r="L90" s="21" t="s">
        <v>397</v>
      </c>
    </row>
    <row r="91" spans="1:12" ht="15" customHeight="1" thickBot="1" x14ac:dyDescent="0.35">
      <c r="A91" s="15">
        <v>44615</v>
      </c>
      <c r="B91" s="2">
        <v>906999898</v>
      </c>
      <c r="C91" s="1" t="s">
        <v>179</v>
      </c>
      <c r="D91" s="1" t="s">
        <v>60</v>
      </c>
      <c r="E91" t="str">
        <f>INDEX(List!C:C, MATCH(D91, List!A:A, 0))</f>
        <v>P010</v>
      </c>
      <c r="F91" s="2">
        <v>6</v>
      </c>
      <c r="G91">
        <f>INDEX(List!D:D, MATCH(D91, List!A:A, 0))</f>
        <v>980</v>
      </c>
      <c r="H91">
        <f t="shared" si="5"/>
        <v>5880</v>
      </c>
      <c r="I91">
        <f t="shared" si="6"/>
        <v>9</v>
      </c>
      <c r="J91" t="str">
        <f t="shared" si="4"/>
        <v>February</v>
      </c>
      <c r="K91" t="str">
        <f t="shared" si="7"/>
        <v>Wednesday</v>
      </c>
      <c r="L91" s="21" t="s">
        <v>397</v>
      </c>
    </row>
    <row r="92" spans="1:12" ht="15" customHeight="1" thickBot="1" x14ac:dyDescent="0.35">
      <c r="A92" s="15">
        <v>44617</v>
      </c>
      <c r="B92" s="2">
        <v>907650444</v>
      </c>
      <c r="C92" s="1" t="s">
        <v>217</v>
      </c>
      <c r="D92" s="1" t="s">
        <v>57</v>
      </c>
      <c r="E92" t="str">
        <f>INDEX(List!C:C, MATCH(D92, List!A:A, 0))</f>
        <v>P038</v>
      </c>
      <c r="F92" s="2">
        <v>4</v>
      </c>
      <c r="G92">
        <f>INDEX(List!D:D, MATCH(D92, List!A:A, 0))</f>
        <v>274</v>
      </c>
      <c r="H92">
        <f t="shared" si="5"/>
        <v>1096</v>
      </c>
      <c r="I92">
        <f t="shared" si="6"/>
        <v>9</v>
      </c>
      <c r="J92" t="str">
        <f t="shared" si="4"/>
        <v>February</v>
      </c>
      <c r="K92" t="str">
        <f t="shared" si="7"/>
        <v>Friday</v>
      </c>
      <c r="L92" s="21" t="s">
        <v>397</v>
      </c>
    </row>
    <row r="93" spans="1:12" ht="15" customHeight="1" thickBot="1" x14ac:dyDescent="0.35">
      <c r="A93" s="15">
        <v>44617</v>
      </c>
      <c r="B93" s="2">
        <v>907650444</v>
      </c>
      <c r="C93" s="1" t="s">
        <v>217</v>
      </c>
      <c r="D93" s="1" t="s">
        <v>28</v>
      </c>
      <c r="E93" t="str">
        <f>INDEX(List!C:C, MATCH(D93, List!A:A, 0))</f>
        <v>P017</v>
      </c>
      <c r="F93" s="2">
        <v>2</v>
      </c>
      <c r="G93">
        <f>INDEX(List!D:D, MATCH(D93, List!A:A, 0))</f>
        <v>488</v>
      </c>
      <c r="H93">
        <f t="shared" si="5"/>
        <v>976</v>
      </c>
      <c r="I93">
        <f t="shared" si="6"/>
        <v>9</v>
      </c>
      <c r="J93" t="str">
        <f t="shared" si="4"/>
        <v>February</v>
      </c>
      <c r="K93" t="str">
        <f t="shared" si="7"/>
        <v>Friday</v>
      </c>
      <c r="L93" s="21" t="s">
        <v>398</v>
      </c>
    </row>
    <row r="94" spans="1:12" ht="15" customHeight="1" thickBot="1" x14ac:dyDescent="0.35">
      <c r="A94" s="15">
        <v>44617</v>
      </c>
      <c r="B94" s="2">
        <v>907650444</v>
      </c>
      <c r="C94" s="1" t="s">
        <v>217</v>
      </c>
      <c r="D94" s="1" t="s">
        <v>52</v>
      </c>
      <c r="E94" t="str">
        <f>INDEX(List!C:C, MATCH(D94, List!A:A, 0))</f>
        <v>P007</v>
      </c>
      <c r="F94" s="2">
        <v>3</v>
      </c>
      <c r="G94">
        <f>INDEX(List!D:D, MATCH(D94, List!A:A, 0))</f>
        <v>235</v>
      </c>
      <c r="H94">
        <f t="shared" si="5"/>
        <v>705</v>
      </c>
      <c r="I94">
        <f t="shared" si="6"/>
        <v>9</v>
      </c>
      <c r="J94" t="str">
        <f t="shared" si="4"/>
        <v>February</v>
      </c>
      <c r="K94" t="str">
        <f t="shared" si="7"/>
        <v>Friday</v>
      </c>
      <c r="L94" s="21" t="s">
        <v>397</v>
      </c>
    </row>
    <row r="95" spans="1:12" ht="15" customHeight="1" thickBot="1" x14ac:dyDescent="0.35">
      <c r="A95" s="15">
        <v>44617</v>
      </c>
      <c r="B95" s="2">
        <v>907650443</v>
      </c>
      <c r="C95" s="1" t="s">
        <v>285</v>
      </c>
      <c r="D95" s="1" t="s">
        <v>52</v>
      </c>
      <c r="E95" t="str">
        <f>INDEX(List!C:C, MATCH(D95, List!A:A, 0))</f>
        <v>P007</v>
      </c>
      <c r="F95" s="2">
        <v>1</v>
      </c>
      <c r="G95">
        <f>INDEX(List!D:D, MATCH(D95, List!A:A, 0))</f>
        <v>235</v>
      </c>
      <c r="H95">
        <f t="shared" si="5"/>
        <v>235</v>
      </c>
      <c r="I95">
        <f t="shared" si="6"/>
        <v>9</v>
      </c>
      <c r="J95" t="str">
        <f t="shared" si="4"/>
        <v>February</v>
      </c>
      <c r="K95" t="str">
        <f t="shared" si="7"/>
        <v>Friday</v>
      </c>
      <c r="L95" s="21" t="s">
        <v>397</v>
      </c>
    </row>
    <row r="96" spans="1:12" ht="15" customHeight="1" thickBot="1" x14ac:dyDescent="0.35">
      <c r="A96" s="15">
        <v>44617</v>
      </c>
      <c r="B96" s="2">
        <v>907650444</v>
      </c>
      <c r="C96" s="1" t="s">
        <v>217</v>
      </c>
      <c r="D96" s="1" t="s">
        <v>31</v>
      </c>
      <c r="E96" t="str">
        <f>INDEX(List!C:C, MATCH(D96, List!A:A, 0))</f>
        <v>P002</v>
      </c>
      <c r="F96" s="2">
        <v>14</v>
      </c>
      <c r="G96">
        <f>INDEX(List!D:D, MATCH(D96, List!A:A, 0))</f>
        <v>291</v>
      </c>
      <c r="H96">
        <f t="shared" si="5"/>
        <v>4074</v>
      </c>
      <c r="I96">
        <f t="shared" si="6"/>
        <v>9</v>
      </c>
      <c r="J96" t="str">
        <f t="shared" si="4"/>
        <v>February</v>
      </c>
      <c r="K96" t="str">
        <f t="shared" si="7"/>
        <v>Friday</v>
      </c>
      <c r="L96" s="21" t="s">
        <v>397</v>
      </c>
    </row>
    <row r="97" spans="1:12" ht="15" customHeight="1" thickBot="1" x14ac:dyDescent="0.35">
      <c r="A97" s="15">
        <v>44624</v>
      </c>
      <c r="B97" s="2">
        <v>920073264</v>
      </c>
      <c r="C97" s="1" t="s">
        <v>314</v>
      </c>
      <c r="D97" s="1" t="s">
        <v>35</v>
      </c>
      <c r="E97" t="str">
        <f>INDEX(List!C:C, MATCH(D97, List!A:A, 0))</f>
        <v>P033</v>
      </c>
      <c r="F97" s="2">
        <v>1</v>
      </c>
      <c r="G97">
        <f>INDEX(List!D:D, MATCH(D97, List!A:A, 0))</f>
        <v>697</v>
      </c>
      <c r="H97">
        <f t="shared" si="5"/>
        <v>697</v>
      </c>
      <c r="I97">
        <f t="shared" si="6"/>
        <v>10</v>
      </c>
      <c r="J97" t="str">
        <f t="shared" si="4"/>
        <v>March</v>
      </c>
      <c r="K97" t="str">
        <f t="shared" si="7"/>
        <v>Friday</v>
      </c>
      <c r="L97" s="21" t="s">
        <v>399</v>
      </c>
    </row>
    <row r="98" spans="1:12" ht="15" customHeight="1" thickBot="1" x14ac:dyDescent="0.35">
      <c r="A98" s="15">
        <v>44624</v>
      </c>
      <c r="B98" s="2">
        <v>920073260</v>
      </c>
      <c r="C98" s="1" t="s">
        <v>241</v>
      </c>
      <c r="D98" s="1" t="s">
        <v>55</v>
      </c>
      <c r="E98" t="str">
        <f>INDEX(List!C:C, MATCH(D98, List!A:A, 0))</f>
        <v>P016</v>
      </c>
      <c r="F98" s="2">
        <v>1</v>
      </c>
      <c r="G98">
        <f>INDEX(List!D:D, MATCH(D98, List!A:A, 0))</f>
        <v>60</v>
      </c>
      <c r="H98">
        <f t="shared" si="5"/>
        <v>60</v>
      </c>
      <c r="I98">
        <f t="shared" si="6"/>
        <v>10</v>
      </c>
      <c r="J98" t="str">
        <f t="shared" si="4"/>
        <v>March</v>
      </c>
      <c r="K98" t="str">
        <f t="shared" si="7"/>
        <v>Friday</v>
      </c>
      <c r="L98" s="21" t="s">
        <v>397</v>
      </c>
    </row>
    <row r="99" spans="1:12" ht="15" customHeight="1" thickBot="1" x14ac:dyDescent="0.35">
      <c r="A99" s="15">
        <v>44624</v>
      </c>
      <c r="B99" s="2">
        <v>920073261</v>
      </c>
      <c r="C99" s="1" t="s">
        <v>242</v>
      </c>
      <c r="D99" s="1" t="s">
        <v>55</v>
      </c>
      <c r="E99" t="str">
        <f>INDEX(List!C:C, MATCH(D99, List!A:A, 0))</f>
        <v>P016</v>
      </c>
      <c r="F99" s="2">
        <v>1</v>
      </c>
      <c r="G99">
        <f>INDEX(List!D:D, MATCH(D99, List!A:A, 0))</f>
        <v>60</v>
      </c>
      <c r="H99">
        <f t="shared" si="5"/>
        <v>60</v>
      </c>
      <c r="I99">
        <f t="shared" si="6"/>
        <v>10</v>
      </c>
      <c r="J99" t="str">
        <f t="shared" si="4"/>
        <v>March</v>
      </c>
      <c r="K99" t="str">
        <f t="shared" si="7"/>
        <v>Friday</v>
      </c>
      <c r="L99" s="21" t="s">
        <v>397</v>
      </c>
    </row>
    <row r="100" spans="1:12" ht="15" customHeight="1" thickBot="1" x14ac:dyDescent="0.35">
      <c r="A100" s="15">
        <v>44624</v>
      </c>
      <c r="B100" s="2">
        <v>920073262</v>
      </c>
      <c r="C100" s="1" t="s">
        <v>243</v>
      </c>
      <c r="D100" s="1" t="s">
        <v>55</v>
      </c>
      <c r="E100" t="str">
        <f>INDEX(List!C:C, MATCH(D100, List!A:A, 0))</f>
        <v>P016</v>
      </c>
      <c r="F100" s="2">
        <v>1</v>
      </c>
      <c r="G100">
        <f>INDEX(List!D:D, MATCH(D100, List!A:A, 0))</f>
        <v>60</v>
      </c>
      <c r="H100">
        <f t="shared" si="5"/>
        <v>60</v>
      </c>
      <c r="I100">
        <f t="shared" si="6"/>
        <v>10</v>
      </c>
      <c r="J100" t="str">
        <f t="shared" si="4"/>
        <v>March</v>
      </c>
      <c r="K100" t="str">
        <f t="shared" si="7"/>
        <v>Friday</v>
      </c>
      <c r="L100" s="21" t="s">
        <v>397</v>
      </c>
    </row>
    <row r="101" spans="1:12" ht="15" customHeight="1" thickBot="1" x14ac:dyDescent="0.35">
      <c r="A101" s="15">
        <v>44624</v>
      </c>
      <c r="B101" s="2">
        <v>920073263</v>
      </c>
      <c r="C101" s="1" t="s">
        <v>244</v>
      </c>
      <c r="D101" s="1" t="s">
        <v>55</v>
      </c>
      <c r="E101" t="str">
        <f>INDEX(List!C:C, MATCH(D101, List!A:A, 0))</f>
        <v>P016</v>
      </c>
      <c r="F101" s="2">
        <v>1</v>
      </c>
      <c r="G101">
        <f>INDEX(List!D:D, MATCH(D101, List!A:A, 0))</f>
        <v>60</v>
      </c>
      <c r="H101">
        <f t="shared" si="5"/>
        <v>60</v>
      </c>
      <c r="I101">
        <f t="shared" si="6"/>
        <v>10</v>
      </c>
      <c r="J101" t="str">
        <f t="shared" si="4"/>
        <v>March</v>
      </c>
      <c r="K101" t="str">
        <f t="shared" si="7"/>
        <v>Friday</v>
      </c>
      <c r="L101" s="21" t="s">
        <v>398</v>
      </c>
    </row>
    <row r="102" spans="1:12" ht="15" customHeight="1" thickBot="1" x14ac:dyDescent="0.35">
      <c r="A102" s="15">
        <v>44624</v>
      </c>
      <c r="B102" s="2">
        <v>920073264</v>
      </c>
      <c r="C102" s="1" t="s">
        <v>314</v>
      </c>
      <c r="D102" s="1" t="s">
        <v>38</v>
      </c>
      <c r="E102" t="str">
        <f>INDEX(List!C:C, MATCH(D102, List!A:A, 0))</f>
        <v>P012</v>
      </c>
      <c r="F102" s="2">
        <v>2</v>
      </c>
      <c r="G102">
        <f>INDEX(List!D:D, MATCH(D102, List!A:A, 0))</f>
        <v>857</v>
      </c>
      <c r="H102">
        <f t="shared" si="5"/>
        <v>1714</v>
      </c>
      <c r="I102">
        <f t="shared" si="6"/>
        <v>10</v>
      </c>
      <c r="J102" t="str">
        <f t="shared" si="4"/>
        <v>March</v>
      </c>
      <c r="K102" t="str">
        <f t="shared" si="7"/>
        <v>Friday</v>
      </c>
      <c r="L102" s="21" t="s">
        <v>397</v>
      </c>
    </row>
    <row r="103" spans="1:12" ht="15" customHeight="1" thickBot="1" x14ac:dyDescent="0.35">
      <c r="A103" s="15">
        <v>44640</v>
      </c>
      <c r="B103" s="2">
        <v>915161876</v>
      </c>
      <c r="C103" s="1" t="s">
        <v>372</v>
      </c>
      <c r="D103" s="1" t="s">
        <v>21</v>
      </c>
      <c r="E103" t="str">
        <f>INDEX(List!C:C, MATCH(D103, List!A:A, 0))</f>
        <v>P049</v>
      </c>
      <c r="F103" s="2">
        <v>1</v>
      </c>
      <c r="G103">
        <f>INDEX(List!D:D, MATCH(D103, List!A:A, 0))</f>
        <v>450</v>
      </c>
      <c r="H103">
        <f t="shared" si="5"/>
        <v>450</v>
      </c>
      <c r="I103">
        <f t="shared" si="6"/>
        <v>13</v>
      </c>
      <c r="J103" t="str">
        <f t="shared" si="4"/>
        <v>March</v>
      </c>
      <c r="K103" t="str">
        <f t="shared" si="7"/>
        <v>Sunday</v>
      </c>
      <c r="L103" s="21" t="s">
        <v>397</v>
      </c>
    </row>
    <row r="104" spans="1:12" ht="15" customHeight="1" thickBot="1" x14ac:dyDescent="0.35">
      <c r="A104" s="15">
        <v>44640</v>
      </c>
      <c r="B104" s="2">
        <v>915161874</v>
      </c>
      <c r="C104" s="1" t="s">
        <v>245</v>
      </c>
      <c r="D104" s="1" t="s">
        <v>55</v>
      </c>
      <c r="E104" t="str">
        <f>INDEX(List!C:C, MATCH(D104, List!A:A, 0))</f>
        <v>P016</v>
      </c>
      <c r="F104" s="2">
        <v>1</v>
      </c>
      <c r="G104">
        <f>INDEX(List!D:D, MATCH(D104, List!A:A, 0))</f>
        <v>60</v>
      </c>
      <c r="H104">
        <f t="shared" si="5"/>
        <v>60</v>
      </c>
      <c r="I104">
        <f t="shared" si="6"/>
        <v>13</v>
      </c>
      <c r="J104" t="str">
        <f t="shared" si="4"/>
        <v>March</v>
      </c>
      <c r="K104" t="str">
        <f t="shared" si="7"/>
        <v>Sunday</v>
      </c>
      <c r="L104" s="21" t="s">
        <v>399</v>
      </c>
    </row>
    <row r="105" spans="1:12" ht="15" customHeight="1" thickBot="1" x14ac:dyDescent="0.35">
      <c r="A105" s="15">
        <v>44640</v>
      </c>
      <c r="B105" s="2">
        <v>915161875</v>
      </c>
      <c r="C105" s="1" t="s">
        <v>266</v>
      </c>
      <c r="D105" s="1" t="s">
        <v>53</v>
      </c>
      <c r="E105" t="str">
        <f>INDEX(List!C:C, MATCH(D105, List!A:A, 0))</f>
        <v>P013</v>
      </c>
      <c r="F105" s="2">
        <v>1</v>
      </c>
      <c r="G105">
        <f>INDEX(List!D:D, MATCH(D105, List!A:A, 0))</f>
        <v>110</v>
      </c>
      <c r="H105">
        <f t="shared" si="5"/>
        <v>110</v>
      </c>
      <c r="I105">
        <f t="shared" si="6"/>
        <v>13</v>
      </c>
      <c r="J105" t="str">
        <f t="shared" si="4"/>
        <v>March</v>
      </c>
      <c r="K105" t="str">
        <f t="shared" si="7"/>
        <v>Sunday</v>
      </c>
      <c r="L105" s="21" t="s">
        <v>397</v>
      </c>
    </row>
    <row r="106" spans="1:12" ht="15" customHeight="1" thickBot="1" x14ac:dyDescent="0.35">
      <c r="A106" s="15">
        <v>44640</v>
      </c>
      <c r="B106" s="2">
        <v>915161877</v>
      </c>
      <c r="C106" s="1" t="s">
        <v>281</v>
      </c>
      <c r="D106" s="1" t="s">
        <v>52</v>
      </c>
      <c r="E106" t="str">
        <f>INDEX(List!C:C, MATCH(D106, List!A:A, 0))</f>
        <v>P007</v>
      </c>
      <c r="F106" s="2">
        <v>1</v>
      </c>
      <c r="G106">
        <f>INDEX(List!D:D, MATCH(D106, List!A:A, 0))</f>
        <v>235</v>
      </c>
      <c r="H106">
        <f t="shared" si="5"/>
        <v>235</v>
      </c>
      <c r="I106">
        <f t="shared" si="6"/>
        <v>13</v>
      </c>
      <c r="J106" t="str">
        <f t="shared" si="4"/>
        <v>March</v>
      </c>
      <c r="K106" t="str">
        <f t="shared" si="7"/>
        <v>Sunday</v>
      </c>
      <c r="L106" s="21" t="s">
        <v>397</v>
      </c>
    </row>
    <row r="107" spans="1:12" ht="15" customHeight="1" thickBot="1" x14ac:dyDescent="0.35">
      <c r="A107" s="15">
        <v>44650</v>
      </c>
      <c r="B107" s="2">
        <v>918274882</v>
      </c>
      <c r="C107" s="1" t="s">
        <v>304</v>
      </c>
      <c r="D107" s="1" t="s">
        <v>36</v>
      </c>
      <c r="E107" t="str">
        <f>INDEX(List!C:C, MATCH(D107, List!A:A, 0))</f>
        <v>P067</v>
      </c>
      <c r="F107" s="2">
        <v>2</v>
      </c>
      <c r="G107">
        <f>INDEX(List!D:D, MATCH(D107, List!A:A, 0))</f>
        <v>2389</v>
      </c>
      <c r="H107">
        <f t="shared" si="5"/>
        <v>4778</v>
      </c>
      <c r="I107">
        <f t="shared" si="6"/>
        <v>14</v>
      </c>
      <c r="J107" t="str">
        <f t="shared" si="4"/>
        <v>March</v>
      </c>
      <c r="K107" t="str">
        <f t="shared" si="7"/>
        <v>Wednesday</v>
      </c>
      <c r="L107" s="21" t="s">
        <v>398</v>
      </c>
    </row>
    <row r="108" spans="1:12" ht="15" customHeight="1" thickBot="1" x14ac:dyDescent="0.35">
      <c r="A108" s="15">
        <v>44650</v>
      </c>
      <c r="B108" s="2">
        <v>918274882</v>
      </c>
      <c r="C108" s="1" t="s">
        <v>304</v>
      </c>
      <c r="D108" s="1" t="s">
        <v>46</v>
      </c>
      <c r="E108" t="str">
        <f>INDEX(List!C:C, MATCH(D108, List!A:A, 0))</f>
        <v>P053</v>
      </c>
      <c r="F108" s="2">
        <v>2</v>
      </c>
      <c r="G108">
        <f>INDEX(List!D:D, MATCH(D108, List!A:A, 0))</f>
        <v>1893</v>
      </c>
      <c r="H108">
        <f t="shared" si="5"/>
        <v>3786</v>
      </c>
      <c r="I108">
        <f t="shared" si="6"/>
        <v>14</v>
      </c>
      <c r="J108" t="str">
        <f t="shared" si="4"/>
        <v>March</v>
      </c>
      <c r="K108" t="str">
        <f t="shared" si="7"/>
        <v>Wednesday</v>
      </c>
      <c r="L108" s="21" t="s">
        <v>397</v>
      </c>
    </row>
    <row r="109" spans="1:12" ht="15" customHeight="1" thickBot="1" x14ac:dyDescent="0.35">
      <c r="A109" s="15">
        <v>44650</v>
      </c>
      <c r="B109" s="2">
        <v>918274882</v>
      </c>
      <c r="C109" s="1" t="s">
        <v>304</v>
      </c>
      <c r="D109" s="1" t="s">
        <v>42</v>
      </c>
      <c r="E109" t="str">
        <f>INDEX(List!C:C, MATCH(D109, List!A:A, 0))</f>
        <v>P037</v>
      </c>
      <c r="F109" s="2">
        <v>2</v>
      </c>
      <c r="G109">
        <f>INDEX(List!D:D, MATCH(D109, List!A:A, 0))</f>
        <v>1095</v>
      </c>
      <c r="H109">
        <f t="shared" si="5"/>
        <v>2190</v>
      </c>
      <c r="I109">
        <f t="shared" si="6"/>
        <v>14</v>
      </c>
      <c r="J109" t="str">
        <f t="shared" si="4"/>
        <v>March</v>
      </c>
      <c r="K109" t="str">
        <f t="shared" si="7"/>
        <v>Wednesday</v>
      </c>
      <c r="L109" s="21" t="s">
        <v>397</v>
      </c>
    </row>
    <row r="110" spans="1:12" ht="15" customHeight="1" thickBot="1" x14ac:dyDescent="0.35">
      <c r="A110" s="15">
        <v>44650</v>
      </c>
      <c r="B110" s="2">
        <v>918274882</v>
      </c>
      <c r="C110" s="1" t="s">
        <v>304</v>
      </c>
      <c r="D110" s="1" t="s">
        <v>39</v>
      </c>
      <c r="E110" t="str">
        <f>INDEX(List!C:C, MATCH(D110, List!A:A, 0))</f>
        <v>P024</v>
      </c>
      <c r="F110" s="2">
        <v>2</v>
      </c>
      <c r="G110">
        <f>INDEX(List!D:D, MATCH(D110, List!A:A, 0))</f>
        <v>1212</v>
      </c>
      <c r="H110">
        <f t="shared" si="5"/>
        <v>2424</v>
      </c>
      <c r="I110">
        <f t="shared" si="6"/>
        <v>14</v>
      </c>
      <c r="J110" t="str">
        <f t="shared" si="4"/>
        <v>March</v>
      </c>
      <c r="K110" t="str">
        <f t="shared" si="7"/>
        <v>Wednesday</v>
      </c>
      <c r="L110" s="21" t="s">
        <v>398</v>
      </c>
    </row>
    <row r="111" spans="1:12" ht="15" customHeight="1" thickBot="1" x14ac:dyDescent="0.35">
      <c r="A111" s="15">
        <v>44650</v>
      </c>
      <c r="B111" s="2">
        <v>918274882</v>
      </c>
      <c r="C111" s="1" t="s">
        <v>304</v>
      </c>
      <c r="D111" s="1" t="s">
        <v>47</v>
      </c>
      <c r="E111" t="str">
        <f>INDEX(List!C:C, MATCH(D111, List!A:A, 0))</f>
        <v>P020</v>
      </c>
      <c r="F111" s="2">
        <v>1</v>
      </c>
      <c r="G111">
        <f>INDEX(List!D:D, MATCH(D111, List!A:A, 0))</f>
        <v>980</v>
      </c>
      <c r="H111">
        <f t="shared" si="5"/>
        <v>980</v>
      </c>
      <c r="I111">
        <f t="shared" si="6"/>
        <v>14</v>
      </c>
      <c r="J111" t="str">
        <f t="shared" si="4"/>
        <v>March</v>
      </c>
      <c r="K111" t="str">
        <f t="shared" si="7"/>
        <v>Wednesday</v>
      </c>
      <c r="L111" s="21" t="s">
        <v>398</v>
      </c>
    </row>
    <row r="112" spans="1:12" ht="15" customHeight="1" thickBot="1" x14ac:dyDescent="0.35">
      <c r="A112" s="15">
        <v>44650</v>
      </c>
      <c r="B112" s="2">
        <v>918274882</v>
      </c>
      <c r="C112" s="1" t="s">
        <v>304</v>
      </c>
      <c r="D112" s="1" t="s">
        <v>33</v>
      </c>
      <c r="E112" t="str">
        <f>INDEX(List!C:C, MATCH(D112, List!A:A, 0))</f>
        <v>P015</v>
      </c>
      <c r="F112" s="2">
        <v>1</v>
      </c>
      <c r="G112">
        <f>INDEX(List!D:D, MATCH(D112, List!A:A, 0))</f>
        <v>4306</v>
      </c>
      <c r="H112">
        <f t="shared" si="5"/>
        <v>4306</v>
      </c>
      <c r="I112">
        <f t="shared" si="6"/>
        <v>14</v>
      </c>
      <c r="J112" t="str">
        <f t="shared" si="4"/>
        <v>March</v>
      </c>
      <c r="K112" t="str">
        <f t="shared" si="7"/>
        <v>Wednesday</v>
      </c>
      <c r="L112" s="21" t="s">
        <v>398</v>
      </c>
    </row>
    <row r="113" spans="1:12" ht="15" customHeight="1" thickBot="1" x14ac:dyDescent="0.35">
      <c r="A113" s="15">
        <v>44650</v>
      </c>
      <c r="B113" s="2">
        <v>918274882</v>
      </c>
      <c r="C113" s="1" t="s">
        <v>304</v>
      </c>
      <c r="D113" s="1" t="s">
        <v>41</v>
      </c>
      <c r="E113" t="str">
        <f>INDEX(List!C:C, MATCH(D113, List!A:A, 0))</f>
        <v>P009</v>
      </c>
      <c r="F113" s="2">
        <v>3</v>
      </c>
      <c r="G113">
        <f>INDEX(List!D:D, MATCH(D113, List!A:A, 0))</f>
        <v>2464</v>
      </c>
      <c r="H113">
        <f t="shared" si="5"/>
        <v>7392</v>
      </c>
      <c r="I113">
        <f t="shared" si="6"/>
        <v>14</v>
      </c>
      <c r="J113" t="str">
        <f t="shared" si="4"/>
        <v>March</v>
      </c>
      <c r="K113" t="str">
        <f t="shared" si="7"/>
        <v>Wednesday</v>
      </c>
      <c r="L113" s="21" t="s">
        <v>397</v>
      </c>
    </row>
    <row r="114" spans="1:12" ht="15" customHeight="1" thickBot="1" x14ac:dyDescent="0.35">
      <c r="A114" s="15">
        <v>44665</v>
      </c>
      <c r="B114" s="2">
        <v>923408795</v>
      </c>
      <c r="C114" s="1" t="s">
        <v>165</v>
      </c>
      <c r="D114" s="1" t="s">
        <v>7</v>
      </c>
      <c r="E114" t="str">
        <f>INDEX(List!C:C, MATCH(D114, List!A:A, 0))</f>
        <v>P065</v>
      </c>
      <c r="F114" s="2">
        <v>1</v>
      </c>
      <c r="G114">
        <f>INDEX(List!D:D, MATCH(D114, List!A:A, 0))</f>
        <v>2999</v>
      </c>
      <c r="H114">
        <f t="shared" si="5"/>
        <v>2999</v>
      </c>
      <c r="I114">
        <f t="shared" si="6"/>
        <v>16</v>
      </c>
      <c r="J114" t="str">
        <f t="shared" si="4"/>
        <v>April</v>
      </c>
      <c r="K114" t="str">
        <f t="shared" si="7"/>
        <v>Thursday</v>
      </c>
      <c r="L114" s="21" t="s">
        <v>399</v>
      </c>
    </row>
    <row r="115" spans="1:12" ht="15" customHeight="1" thickBot="1" x14ac:dyDescent="0.35">
      <c r="A115" s="15">
        <v>44665</v>
      </c>
      <c r="B115" s="2">
        <v>923408795</v>
      </c>
      <c r="C115" s="1" t="s">
        <v>165</v>
      </c>
      <c r="D115" s="1" t="s">
        <v>66</v>
      </c>
      <c r="E115" t="str">
        <f>INDEX(List!C:C, MATCH(D115, List!A:A, 0))</f>
        <v>P039</v>
      </c>
      <c r="F115" s="2">
        <v>1</v>
      </c>
      <c r="G115">
        <f>INDEX(List!D:D, MATCH(D115, List!A:A, 0))</f>
        <v>510</v>
      </c>
      <c r="H115">
        <f t="shared" si="5"/>
        <v>510</v>
      </c>
      <c r="I115">
        <f t="shared" si="6"/>
        <v>16</v>
      </c>
      <c r="J115" t="str">
        <f t="shared" si="4"/>
        <v>April</v>
      </c>
      <c r="K115" t="str">
        <f t="shared" si="7"/>
        <v>Thursday</v>
      </c>
      <c r="L115" s="21" t="s">
        <v>397</v>
      </c>
    </row>
    <row r="116" spans="1:12" ht="15" customHeight="1" thickBot="1" x14ac:dyDescent="0.35">
      <c r="A116" s="15">
        <v>44665</v>
      </c>
      <c r="B116" s="2">
        <v>923408794</v>
      </c>
      <c r="C116" s="1" t="s">
        <v>279</v>
      </c>
      <c r="D116" s="1" t="s">
        <v>52</v>
      </c>
      <c r="E116" t="str">
        <f>INDEX(List!C:C, MATCH(D116, List!A:A, 0))</f>
        <v>P007</v>
      </c>
      <c r="F116" s="2">
        <v>1</v>
      </c>
      <c r="G116">
        <f>INDEX(List!D:D, MATCH(D116, List!A:A, 0))</f>
        <v>235</v>
      </c>
      <c r="H116">
        <f t="shared" si="5"/>
        <v>235</v>
      </c>
      <c r="I116">
        <f t="shared" si="6"/>
        <v>16</v>
      </c>
      <c r="J116" t="str">
        <f t="shared" si="4"/>
        <v>April</v>
      </c>
      <c r="K116" t="str">
        <f t="shared" si="7"/>
        <v>Thursday</v>
      </c>
      <c r="L116" s="21" t="s">
        <v>398</v>
      </c>
    </row>
    <row r="117" spans="1:12" ht="15" customHeight="1" thickBot="1" x14ac:dyDescent="0.35">
      <c r="A117" s="15">
        <v>44679</v>
      </c>
      <c r="B117" s="2">
        <v>926570841</v>
      </c>
      <c r="C117" s="1" t="s">
        <v>151</v>
      </c>
      <c r="D117" s="1" t="s">
        <v>24</v>
      </c>
      <c r="E117" t="str">
        <f>INDEX(List!C:C, MATCH(D117, List!A:A, 0))</f>
        <v>P066</v>
      </c>
      <c r="F117" s="2">
        <v>1</v>
      </c>
      <c r="G117">
        <f>INDEX(List!D:D, MATCH(D117, List!A:A, 0))</f>
        <v>189</v>
      </c>
      <c r="H117">
        <f t="shared" si="5"/>
        <v>189</v>
      </c>
      <c r="I117">
        <f t="shared" si="6"/>
        <v>18</v>
      </c>
      <c r="J117" t="str">
        <f t="shared" si="4"/>
        <v>April</v>
      </c>
      <c r="K117" t="str">
        <f t="shared" si="7"/>
        <v>Thursday</v>
      </c>
      <c r="L117" s="21" t="s">
        <v>397</v>
      </c>
    </row>
    <row r="118" spans="1:12" ht="15" customHeight="1" thickBot="1" x14ac:dyDescent="0.35">
      <c r="A118" s="15">
        <v>44679</v>
      </c>
      <c r="B118" s="2">
        <v>926570841</v>
      </c>
      <c r="C118" s="1" t="s">
        <v>151</v>
      </c>
      <c r="D118" s="1" t="s">
        <v>69</v>
      </c>
      <c r="E118" t="str">
        <f>INDEX(List!C:C, MATCH(D118, List!A:A, 0))</f>
        <v>P029</v>
      </c>
      <c r="F118" s="2">
        <v>1</v>
      </c>
      <c r="G118">
        <f>INDEX(List!D:D, MATCH(D118, List!A:A, 0))</f>
        <v>450</v>
      </c>
      <c r="H118">
        <f t="shared" si="5"/>
        <v>450</v>
      </c>
      <c r="I118">
        <f t="shared" si="6"/>
        <v>18</v>
      </c>
      <c r="J118" t="str">
        <f t="shared" si="4"/>
        <v>April</v>
      </c>
      <c r="K118" t="str">
        <f t="shared" si="7"/>
        <v>Thursday</v>
      </c>
      <c r="L118" s="21" t="s">
        <v>397</v>
      </c>
    </row>
    <row r="119" spans="1:12" ht="15" customHeight="1" thickBot="1" x14ac:dyDescent="0.35">
      <c r="A119" s="15">
        <v>44679</v>
      </c>
      <c r="B119" s="2">
        <v>926570841</v>
      </c>
      <c r="C119" s="1" t="s">
        <v>151</v>
      </c>
      <c r="D119" s="1" t="s">
        <v>26</v>
      </c>
      <c r="E119" t="str">
        <f>INDEX(List!C:C, MATCH(D119, List!A:A, 0))</f>
        <v>P023</v>
      </c>
      <c r="F119" s="2">
        <v>2</v>
      </c>
      <c r="G119">
        <f>INDEX(List!D:D, MATCH(D119, List!A:A, 0))</f>
        <v>1555</v>
      </c>
      <c r="H119">
        <f t="shared" si="5"/>
        <v>3110</v>
      </c>
      <c r="I119">
        <f t="shared" si="6"/>
        <v>18</v>
      </c>
      <c r="J119" t="str">
        <f t="shared" si="4"/>
        <v>April</v>
      </c>
      <c r="K119" t="str">
        <f t="shared" si="7"/>
        <v>Thursday</v>
      </c>
      <c r="L119" s="21" t="s">
        <v>397</v>
      </c>
    </row>
    <row r="120" spans="1:12" ht="15" customHeight="1" thickBot="1" x14ac:dyDescent="0.35">
      <c r="A120" s="15">
        <v>44679</v>
      </c>
      <c r="B120" s="2">
        <v>926570841</v>
      </c>
      <c r="C120" s="1" t="s">
        <v>151</v>
      </c>
      <c r="D120" s="1" t="s">
        <v>25</v>
      </c>
      <c r="E120" t="str">
        <f>INDEX(List!C:C, MATCH(D120, List!A:A, 0))</f>
        <v>P011</v>
      </c>
      <c r="F120" s="2">
        <v>2</v>
      </c>
      <c r="G120">
        <f>INDEX(List!D:D, MATCH(D120, List!A:A, 0))</f>
        <v>1390</v>
      </c>
      <c r="H120">
        <f t="shared" si="5"/>
        <v>2780</v>
      </c>
      <c r="I120">
        <f t="shared" si="6"/>
        <v>18</v>
      </c>
      <c r="J120" t="str">
        <f t="shared" si="4"/>
        <v>April</v>
      </c>
      <c r="K120" t="str">
        <f t="shared" si="7"/>
        <v>Thursday</v>
      </c>
      <c r="L120" s="21" t="s">
        <v>399</v>
      </c>
    </row>
    <row r="121" spans="1:12" ht="15" customHeight="1" thickBot="1" x14ac:dyDescent="0.35">
      <c r="A121" s="15">
        <v>44679</v>
      </c>
      <c r="B121" s="2">
        <v>926570841</v>
      </c>
      <c r="C121" s="1" t="s">
        <v>151</v>
      </c>
      <c r="D121" s="1" t="s">
        <v>48</v>
      </c>
      <c r="E121" t="str">
        <f>INDEX(List!C:C, MATCH(D121, List!A:A, 0))</f>
        <v>P008</v>
      </c>
      <c r="F121" s="2">
        <v>2</v>
      </c>
      <c r="G121">
        <f>INDEX(List!D:D, MATCH(D121, List!A:A, 0))</f>
        <v>1606</v>
      </c>
      <c r="H121">
        <f t="shared" si="5"/>
        <v>3212</v>
      </c>
      <c r="I121">
        <f t="shared" si="6"/>
        <v>18</v>
      </c>
      <c r="J121" t="str">
        <f t="shared" si="4"/>
        <v>April</v>
      </c>
      <c r="K121" t="str">
        <f t="shared" si="7"/>
        <v>Thursday</v>
      </c>
      <c r="L121" s="21" t="s">
        <v>399</v>
      </c>
    </row>
    <row r="122" spans="1:12" ht="15" customHeight="1" thickBot="1" x14ac:dyDescent="0.35">
      <c r="A122" s="15">
        <v>44679</v>
      </c>
      <c r="B122" s="2">
        <v>926570841</v>
      </c>
      <c r="C122" s="1" t="s">
        <v>151</v>
      </c>
      <c r="D122" s="1" t="s">
        <v>31</v>
      </c>
      <c r="E122" t="str">
        <f>INDEX(List!C:C, MATCH(D122, List!A:A, 0))</f>
        <v>P002</v>
      </c>
      <c r="F122" s="2">
        <v>3</v>
      </c>
      <c r="G122">
        <f>INDEX(List!D:D, MATCH(D122, List!A:A, 0))</f>
        <v>291</v>
      </c>
      <c r="H122">
        <f t="shared" si="5"/>
        <v>873</v>
      </c>
      <c r="I122">
        <f t="shared" si="6"/>
        <v>18</v>
      </c>
      <c r="J122" t="str">
        <f t="shared" si="4"/>
        <v>April</v>
      </c>
      <c r="K122" t="str">
        <f t="shared" si="7"/>
        <v>Thursday</v>
      </c>
      <c r="L122" s="21" t="s">
        <v>397</v>
      </c>
    </row>
    <row r="123" spans="1:12" ht="15" customHeight="1" thickBot="1" x14ac:dyDescent="0.35">
      <c r="A123" s="15">
        <v>44690</v>
      </c>
      <c r="B123" s="2">
        <v>952626048</v>
      </c>
      <c r="C123" s="1" t="s">
        <v>188</v>
      </c>
      <c r="D123" s="1" t="s">
        <v>36</v>
      </c>
      <c r="E123" t="str">
        <f>INDEX(List!C:C, MATCH(D123, List!A:A, 0))</f>
        <v>P067</v>
      </c>
      <c r="F123" s="2">
        <v>2</v>
      </c>
      <c r="G123">
        <f>INDEX(List!D:D, MATCH(D123, List!A:A, 0))</f>
        <v>2389</v>
      </c>
      <c r="H123">
        <f t="shared" si="5"/>
        <v>4778</v>
      </c>
      <c r="I123">
        <f t="shared" si="6"/>
        <v>20</v>
      </c>
      <c r="J123" t="str">
        <f t="shared" si="4"/>
        <v>May</v>
      </c>
      <c r="K123" t="str">
        <f t="shared" si="7"/>
        <v>Monday</v>
      </c>
      <c r="L123" s="21" t="s">
        <v>397</v>
      </c>
    </row>
    <row r="124" spans="1:12" ht="15" customHeight="1" thickBot="1" x14ac:dyDescent="0.35">
      <c r="A124" s="15">
        <v>44690</v>
      </c>
      <c r="B124" s="2">
        <v>952626048</v>
      </c>
      <c r="C124" s="1" t="s">
        <v>188</v>
      </c>
      <c r="D124" s="1" t="s">
        <v>36</v>
      </c>
      <c r="E124" t="str">
        <f>INDEX(List!C:C, MATCH(D124, List!A:A, 0))</f>
        <v>P067</v>
      </c>
      <c r="F124" s="2">
        <v>2</v>
      </c>
      <c r="G124">
        <f>INDEX(List!D:D, MATCH(D124, List!A:A, 0))</f>
        <v>2389</v>
      </c>
      <c r="H124">
        <f t="shared" si="5"/>
        <v>4778</v>
      </c>
      <c r="I124">
        <f t="shared" si="6"/>
        <v>20</v>
      </c>
      <c r="J124" t="str">
        <f t="shared" si="4"/>
        <v>May</v>
      </c>
      <c r="K124" t="str">
        <f t="shared" si="7"/>
        <v>Monday</v>
      </c>
      <c r="L124" s="21" t="s">
        <v>397</v>
      </c>
    </row>
    <row r="125" spans="1:12" ht="15" customHeight="1" thickBot="1" x14ac:dyDescent="0.35">
      <c r="A125" s="15">
        <v>44690</v>
      </c>
      <c r="B125" s="2">
        <v>952626048</v>
      </c>
      <c r="C125" s="1" t="s">
        <v>188</v>
      </c>
      <c r="D125" s="1" t="s">
        <v>21</v>
      </c>
      <c r="E125" t="str">
        <f>INDEX(List!C:C, MATCH(D125, List!A:A, 0))</f>
        <v>P049</v>
      </c>
      <c r="F125" s="2">
        <v>2</v>
      </c>
      <c r="G125">
        <f>INDEX(List!D:D, MATCH(D125, List!A:A, 0))</f>
        <v>450</v>
      </c>
      <c r="H125">
        <f t="shared" si="5"/>
        <v>900</v>
      </c>
      <c r="I125">
        <f t="shared" si="6"/>
        <v>20</v>
      </c>
      <c r="J125" t="str">
        <f t="shared" si="4"/>
        <v>May</v>
      </c>
      <c r="K125" t="str">
        <f t="shared" si="7"/>
        <v>Monday</v>
      </c>
      <c r="L125" s="21" t="s">
        <v>398</v>
      </c>
    </row>
    <row r="126" spans="1:12" ht="15" customHeight="1" thickBot="1" x14ac:dyDescent="0.35">
      <c r="A126" s="15">
        <v>44690</v>
      </c>
      <c r="B126" s="2">
        <v>952626048</v>
      </c>
      <c r="C126" s="1" t="s">
        <v>188</v>
      </c>
      <c r="D126" s="1" t="s">
        <v>22</v>
      </c>
      <c r="E126" t="str">
        <f>INDEX(List!C:C, MATCH(D126, List!A:A, 0))</f>
        <v>P043</v>
      </c>
      <c r="F126" s="2">
        <v>3</v>
      </c>
      <c r="G126">
        <f>INDEX(List!D:D, MATCH(D126, List!A:A, 0))</f>
        <v>2051</v>
      </c>
      <c r="H126">
        <f t="shared" si="5"/>
        <v>6153</v>
      </c>
      <c r="I126">
        <f t="shared" si="6"/>
        <v>20</v>
      </c>
      <c r="J126" t="str">
        <f t="shared" si="4"/>
        <v>May</v>
      </c>
      <c r="K126" t="str">
        <f t="shared" si="7"/>
        <v>Monday</v>
      </c>
      <c r="L126" s="21" t="s">
        <v>397</v>
      </c>
    </row>
    <row r="127" spans="1:12" ht="15" customHeight="1" thickBot="1" x14ac:dyDescent="0.35">
      <c r="A127" s="15">
        <v>44690</v>
      </c>
      <c r="B127" s="2">
        <v>952626048</v>
      </c>
      <c r="C127" s="1" t="s">
        <v>188</v>
      </c>
      <c r="D127" s="1" t="s">
        <v>37</v>
      </c>
      <c r="E127" t="str">
        <f>INDEX(List!C:C, MATCH(D127, List!A:A, 0))</f>
        <v>P036</v>
      </c>
      <c r="F127" s="2">
        <v>2</v>
      </c>
      <c r="G127">
        <f>INDEX(List!D:D, MATCH(D127, List!A:A, 0))</f>
        <v>698</v>
      </c>
      <c r="H127">
        <f t="shared" si="5"/>
        <v>1396</v>
      </c>
      <c r="I127">
        <f t="shared" si="6"/>
        <v>20</v>
      </c>
      <c r="J127" t="str">
        <f t="shared" si="4"/>
        <v>May</v>
      </c>
      <c r="K127" t="str">
        <f t="shared" si="7"/>
        <v>Monday</v>
      </c>
      <c r="L127" s="21" t="s">
        <v>397</v>
      </c>
    </row>
    <row r="128" spans="1:12" ht="15" customHeight="1" thickBot="1" x14ac:dyDescent="0.35">
      <c r="A128" s="15">
        <v>44690</v>
      </c>
      <c r="B128" s="2">
        <v>952626048</v>
      </c>
      <c r="C128" s="1" t="s">
        <v>188</v>
      </c>
      <c r="D128" s="1" t="s">
        <v>44</v>
      </c>
      <c r="E128" t="str">
        <f>INDEX(List!C:C, MATCH(D128, List!A:A, 0))</f>
        <v>P034</v>
      </c>
      <c r="F128" s="2">
        <v>2</v>
      </c>
      <c r="G128">
        <f>INDEX(List!D:D, MATCH(D128, List!A:A, 0))</f>
        <v>3418</v>
      </c>
      <c r="H128">
        <f t="shared" si="5"/>
        <v>6836</v>
      </c>
      <c r="I128">
        <f t="shared" si="6"/>
        <v>20</v>
      </c>
      <c r="J128" t="str">
        <f t="shared" si="4"/>
        <v>May</v>
      </c>
      <c r="K128" t="str">
        <f t="shared" si="7"/>
        <v>Monday</v>
      </c>
      <c r="L128" s="21" t="s">
        <v>397</v>
      </c>
    </row>
    <row r="129" spans="1:12" ht="15" customHeight="1" thickBot="1" x14ac:dyDescent="0.35">
      <c r="A129" s="15">
        <v>44690</v>
      </c>
      <c r="B129" s="2">
        <v>952626048</v>
      </c>
      <c r="C129" s="1" t="s">
        <v>188</v>
      </c>
      <c r="D129" s="1" t="s">
        <v>47</v>
      </c>
      <c r="E129" t="str">
        <f>INDEX(List!C:C, MATCH(D129, List!A:A, 0))</f>
        <v>P020</v>
      </c>
      <c r="F129" s="2">
        <v>2</v>
      </c>
      <c r="G129">
        <f>INDEX(List!D:D, MATCH(D129, List!A:A, 0))</f>
        <v>980</v>
      </c>
      <c r="H129">
        <f t="shared" si="5"/>
        <v>1960</v>
      </c>
      <c r="I129">
        <f t="shared" si="6"/>
        <v>20</v>
      </c>
      <c r="J129" t="str">
        <f t="shared" si="4"/>
        <v>May</v>
      </c>
      <c r="K129" t="str">
        <f t="shared" si="7"/>
        <v>Monday</v>
      </c>
      <c r="L129" s="21" t="s">
        <v>399</v>
      </c>
    </row>
    <row r="130" spans="1:12" ht="15" customHeight="1" thickBot="1" x14ac:dyDescent="0.35">
      <c r="A130" s="15">
        <v>44690</v>
      </c>
      <c r="B130" s="2">
        <v>952626048</v>
      </c>
      <c r="C130" s="1" t="s">
        <v>188</v>
      </c>
      <c r="D130" s="1" t="s">
        <v>29</v>
      </c>
      <c r="E130" t="str">
        <f>INDEX(List!C:C, MATCH(D130, List!A:A, 0))</f>
        <v>P018</v>
      </c>
      <c r="F130" s="2">
        <v>3</v>
      </c>
      <c r="G130">
        <f>INDEX(List!D:D, MATCH(D130, List!A:A, 0))</f>
        <v>488</v>
      </c>
      <c r="H130">
        <f t="shared" si="5"/>
        <v>1464</v>
      </c>
      <c r="I130">
        <f t="shared" si="6"/>
        <v>20</v>
      </c>
      <c r="J130" t="str">
        <f t="shared" ref="J130:J193" si="8">TEXT(A130, "mmmm")</f>
        <v>May</v>
      </c>
      <c r="K130" t="str">
        <f t="shared" si="7"/>
        <v>Monday</v>
      </c>
      <c r="L130" s="21" t="s">
        <v>397</v>
      </c>
    </row>
    <row r="131" spans="1:12" ht="15" customHeight="1" thickBot="1" x14ac:dyDescent="0.35">
      <c r="A131" s="15">
        <v>44690</v>
      </c>
      <c r="B131" s="2">
        <v>952626048</v>
      </c>
      <c r="C131" s="1" t="s">
        <v>188</v>
      </c>
      <c r="D131" s="1" t="s">
        <v>28</v>
      </c>
      <c r="E131" t="str">
        <f>INDEX(List!C:C, MATCH(D131, List!A:A, 0))</f>
        <v>P017</v>
      </c>
      <c r="F131" s="2">
        <v>3</v>
      </c>
      <c r="G131">
        <f>INDEX(List!D:D, MATCH(D131, List!A:A, 0))</f>
        <v>488</v>
      </c>
      <c r="H131">
        <f t="shared" ref="H131:H194" si="9">F131*G131</f>
        <v>1464</v>
      </c>
      <c r="I131">
        <f t="shared" ref="I131:I194" si="10">WEEKNUM(A131)</f>
        <v>20</v>
      </c>
      <c r="J131" t="str">
        <f t="shared" si="8"/>
        <v>May</v>
      </c>
      <c r="K131" t="str">
        <f t="shared" ref="K131:K194" si="11">TEXT(A131, "dddd")</f>
        <v>Monday</v>
      </c>
      <c r="L131" s="21" t="s">
        <v>397</v>
      </c>
    </row>
    <row r="132" spans="1:12" ht="15" customHeight="1" thickBot="1" x14ac:dyDescent="0.35">
      <c r="A132" s="15">
        <v>44690</v>
      </c>
      <c r="B132" s="2">
        <v>952626048</v>
      </c>
      <c r="C132" s="1" t="s">
        <v>188</v>
      </c>
      <c r="D132" s="1" t="s">
        <v>392</v>
      </c>
      <c r="E132" t="str">
        <f>INDEX(List!C:C, MATCH(D132, List!A:A, 0))</f>
        <v>P006</v>
      </c>
      <c r="F132" s="2">
        <v>5</v>
      </c>
      <c r="G132">
        <f>INDEX(List!D:D, MATCH(D132, List!A:A, 0))</f>
        <v>269</v>
      </c>
      <c r="H132">
        <f t="shared" si="9"/>
        <v>1345</v>
      </c>
      <c r="I132">
        <f t="shared" si="10"/>
        <v>20</v>
      </c>
      <c r="J132" t="str">
        <f t="shared" si="8"/>
        <v>May</v>
      </c>
      <c r="K132" t="str">
        <f t="shared" si="11"/>
        <v>Monday</v>
      </c>
      <c r="L132" s="21" t="s">
        <v>397</v>
      </c>
    </row>
    <row r="133" spans="1:12" ht="15" customHeight="1" thickBot="1" x14ac:dyDescent="0.35">
      <c r="A133" s="15">
        <v>44690</v>
      </c>
      <c r="B133" s="2">
        <v>952626047</v>
      </c>
      <c r="C133" s="1" t="s">
        <v>168</v>
      </c>
      <c r="D133" s="1" t="s">
        <v>64</v>
      </c>
      <c r="E133" t="str">
        <f>INDEX(List!C:C, MATCH(D133, List!A:A, 0))</f>
        <v>P004</v>
      </c>
      <c r="F133" s="2">
        <v>30</v>
      </c>
      <c r="G133">
        <f>INDEX(List!D:D, MATCH(D133, List!A:A, 0))</f>
        <v>7</v>
      </c>
      <c r="H133">
        <f t="shared" si="9"/>
        <v>210</v>
      </c>
      <c r="I133">
        <f t="shared" si="10"/>
        <v>20</v>
      </c>
      <c r="J133" t="str">
        <f t="shared" si="8"/>
        <v>May</v>
      </c>
      <c r="K133" t="str">
        <f t="shared" si="11"/>
        <v>Monday</v>
      </c>
      <c r="L133" s="21" t="s">
        <v>397</v>
      </c>
    </row>
    <row r="134" spans="1:12" ht="15" customHeight="1" thickBot="1" x14ac:dyDescent="0.35">
      <c r="A134" s="15">
        <v>44690</v>
      </c>
      <c r="B134" s="2">
        <v>952626048</v>
      </c>
      <c r="C134" s="1" t="s">
        <v>188</v>
      </c>
      <c r="D134" s="1" t="s">
        <v>31</v>
      </c>
      <c r="E134" t="str">
        <f>INDEX(List!C:C, MATCH(D134, List!A:A, 0))</f>
        <v>P002</v>
      </c>
      <c r="F134" s="2">
        <v>4</v>
      </c>
      <c r="G134">
        <f>INDEX(List!D:D, MATCH(D134, List!A:A, 0))</f>
        <v>291</v>
      </c>
      <c r="H134">
        <f t="shared" si="9"/>
        <v>1164</v>
      </c>
      <c r="I134">
        <f t="shared" si="10"/>
        <v>20</v>
      </c>
      <c r="J134" t="str">
        <f t="shared" si="8"/>
        <v>May</v>
      </c>
      <c r="K134" t="str">
        <f t="shared" si="11"/>
        <v>Monday</v>
      </c>
      <c r="L134" s="21" t="s">
        <v>397</v>
      </c>
    </row>
    <row r="135" spans="1:12" ht="15" customHeight="1" thickBot="1" x14ac:dyDescent="0.35">
      <c r="A135" s="15">
        <v>44702</v>
      </c>
      <c r="B135" s="2">
        <v>932925963</v>
      </c>
      <c r="C135" s="1" t="s">
        <v>193</v>
      </c>
      <c r="D135" s="1" t="s">
        <v>51</v>
      </c>
      <c r="E135" t="str">
        <f>INDEX(List!C:C, MATCH(D135, List!A:A, 0))</f>
        <v>P027</v>
      </c>
      <c r="F135" s="2">
        <v>1</v>
      </c>
      <c r="G135">
        <f>INDEX(List!D:D, MATCH(D135, List!A:A, 0))</f>
        <v>1254</v>
      </c>
      <c r="H135">
        <f t="shared" si="9"/>
        <v>1254</v>
      </c>
      <c r="I135">
        <f t="shared" si="10"/>
        <v>21</v>
      </c>
      <c r="J135" t="str">
        <f t="shared" si="8"/>
        <v>May</v>
      </c>
      <c r="K135" t="str">
        <f t="shared" si="11"/>
        <v>Saturday</v>
      </c>
      <c r="L135" s="21" t="s">
        <v>399</v>
      </c>
    </row>
    <row r="136" spans="1:12" ht="15" customHeight="1" thickBot="1" x14ac:dyDescent="0.35">
      <c r="A136" s="15">
        <v>44702</v>
      </c>
      <c r="B136" s="2">
        <v>932925963</v>
      </c>
      <c r="C136" s="1" t="s">
        <v>193</v>
      </c>
      <c r="D136" s="1" t="s">
        <v>26</v>
      </c>
      <c r="E136" t="str">
        <f>INDEX(List!C:C, MATCH(D136, List!A:A, 0))</f>
        <v>P023</v>
      </c>
      <c r="F136" s="2">
        <v>1</v>
      </c>
      <c r="G136">
        <f>INDEX(List!D:D, MATCH(D136, List!A:A, 0))</f>
        <v>1555</v>
      </c>
      <c r="H136">
        <f t="shared" si="9"/>
        <v>1555</v>
      </c>
      <c r="I136">
        <f t="shared" si="10"/>
        <v>21</v>
      </c>
      <c r="J136" t="str">
        <f t="shared" si="8"/>
        <v>May</v>
      </c>
      <c r="K136" t="str">
        <f t="shared" si="11"/>
        <v>Saturday</v>
      </c>
      <c r="L136" s="21" t="s">
        <v>397</v>
      </c>
    </row>
    <row r="137" spans="1:12" ht="15" customHeight="1" thickBot="1" x14ac:dyDescent="0.35">
      <c r="A137" s="15">
        <v>44702</v>
      </c>
      <c r="B137" s="2">
        <v>932922802</v>
      </c>
      <c r="C137" s="1" t="s">
        <v>365</v>
      </c>
      <c r="D137" s="1" t="s">
        <v>26</v>
      </c>
      <c r="E137" t="str">
        <f>INDEX(List!C:C, MATCH(D137, List!A:A, 0))</f>
        <v>P023</v>
      </c>
      <c r="F137" s="2">
        <v>1</v>
      </c>
      <c r="G137">
        <f>INDEX(List!D:D, MATCH(D137, List!A:A, 0))</f>
        <v>1555</v>
      </c>
      <c r="H137">
        <f t="shared" si="9"/>
        <v>1555</v>
      </c>
      <c r="I137">
        <f t="shared" si="10"/>
        <v>21</v>
      </c>
      <c r="J137" t="str">
        <f t="shared" si="8"/>
        <v>May</v>
      </c>
      <c r="K137" t="str">
        <f t="shared" si="11"/>
        <v>Saturday</v>
      </c>
      <c r="L137" s="21" t="s">
        <v>397</v>
      </c>
    </row>
    <row r="138" spans="1:12" ht="15" customHeight="1" thickBot="1" x14ac:dyDescent="0.35">
      <c r="A138" s="15">
        <v>44702</v>
      </c>
      <c r="B138" s="2">
        <v>932925963</v>
      </c>
      <c r="C138" s="1" t="s">
        <v>193</v>
      </c>
      <c r="D138" s="1" t="s">
        <v>29</v>
      </c>
      <c r="E138" t="str">
        <f>INDEX(List!C:C, MATCH(D138, List!A:A, 0))</f>
        <v>P018</v>
      </c>
      <c r="F138" s="2">
        <v>1</v>
      </c>
      <c r="G138">
        <f>INDEX(List!D:D, MATCH(D138, List!A:A, 0))</f>
        <v>488</v>
      </c>
      <c r="H138">
        <f t="shared" si="9"/>
        <v>488</v>
      </c>
      <c r="I138">
        <f t="shared" si="10"/>
        <v>21</v>
      </c>
      <c r="J138" t="str">
        <f t="shared" si="8"/>
        <v>May</v>
      </c>
      <c r="K138" t="str">
        <f t="shared" si="11"/>
        <v>Saturday</v>
      </c>
      <c r="L138" s="21" t="s">
        <v>397</v>
      </c>
    </row>
    <row r="139" spans="1:12" ht="15" customHeight="1" thickBot="1" x14ac:dyDescent="0.35">
      <c r="A139" s="15">
        <v>44702</v>
      </c>
      <c r="B139" s="2">
        <v>932925963</v>
      </c>
      <c r="C139" s="1" t="s">
        <v>193</v>
      </c>
      <c r="D139" s="1" t="s">
        <v>28</v>
      </c>
      <c r="E139" t="str">
        <f>INDEX(List!C:C, MATCH(D139, List!A:A, 0))</f>
        <v>P017</v>
      </c>
      <c r="F139" s="2">
        <v>1</v>
      </c>
      <c r="G139">
        <f>INDEX(List!D:D, MATCH(D139, List!A:A, 0))</f>
        <v>488</v>
      </c>
      <c r="H139">
        <f t="shared" si="9"/>
        <v>488</v>
      </c>
      <c r="I139">
        <f t="shared" si="10"/>
        <v>21</v>
      </c>
      <c r="J139" t="str">
        <f t="shared" si="8"/>
        <v>May</v>
      </c>
      <c r="K139" t="str">
        <f t="shared" si="11"/>
        <v>Saturday</v>
      </c>
      <c r="L139" s="21" t="s">
        <v>398</v>
      </c>
    </row>
    <row r="140" spans="1:12" ht="15" customHeight="1" thickBot="1" x14ac:dyDescent="0.35">
      <c r="A140" s="15">
        <v>44702</v>
      </c>
      <c r="B140" s="2">
        <v>932920751</v>
      </c>
      <c r="C140" s="1" t="s">
        <v>246</v>
      </c>
      <c r="D140" s="1" t="s">
        <v>55</v>
      </c>
      <c r="E140" t="str">
        <f>INDEX(List!C:C, MATCH(D140, List!A:A, 0))</f>
        <v>P016</v>
      </c>
      <c r="F140" s="2">
        <v>1</v>
      </c>
      <c r="G140">
        <f>INDEX(List!D:D, MATCH(D140, List!A:A, 0))</f>
        <v>60</v>
      </c>
      <c r="H140">
        <f t="shared" si="9"/>
        <v>60</v>
      </c>
      <c r="I140">
        <f t="shared" si="10"/>
        <v>21</v>
      </c>
      <c r="J140" t="str">
        <f t="shared" si="8"/>
        <v>May</v>
      </c>
      <c r="K140" t="str">
        <f t="shared" si="11"/>
        <v>Saturday</v>
      </c>
      <c r="L140" s="21" t="s">
        <v>397</v>
      </c>
    </row>
    <row r="141" spans="1:12" ht="15" customHeight="1" thickBot="1" x14ac:dyDescent="0.35">
      <c r="A141" s="15">
        <v>44702</v>
      </c>
      <c r="B141" s="2">
        <v>932920753</v>
      </c>
      <c r="C141" s="1" t="s">
        <v>320</v>
      </c>
      <c r="D141" s="1" t="s">
        <v>33</v>
      </c>
      <c r="E141" t="str">
        <f>INDEX(List!C:C, MATCH(D141, List!A:A, 0))</f>
        <v>P015</v>
      </c>
      <c r="F141" s="2">
        <v>1</v>
      </c>
      <c r="G141">
        <f>INDEX(List!D:D, MATCH(D141, List!A:A, 0))</f>
        <v>4306</v>
      </c>
      <c r="H141">
        <f t="shared" si="9"/>
        <v>4306</v>
      </c>
      <c r="I141">
        <f t="shared" si="10"/>
        <v>21</v>
      </c>
      <c r="J141" t="str">
        <f t="shared" si="8"/>
        <v>May</v>
      </c>
      <c r="K141" t="str">
        <f t="shared" si="11"/>
        <v>Saturday</v>
      </c>
      <c r="L141" s="21" t="s">
        <v>397</v>
      </c>
    </row>
    <row r="142" spans="1:12" ht="15" customHeight="1" thickBot="1" x14ac:dyDescent="0.35">
      <c r="A142" s="15">
        <v>44702</v>
      </c>
      <c r="B142" s="2">
        <v>932923230</v>
      </c>
      <c r="C142" s="1" t="s">
        <v>212</v>
      </c>
      <c r="D142" s="1" t="s">
        <v>58</v>
      </c>
      <c r="E142" t="str">
        <f>INDEX(List!C:C, MATCH(D142, List!A:A, 0))</f>
        <v>P014</v>
      </c>
      <c r="F142" s="2">
        <v>1</v>
      </c>
      <c r="G142">
        <f>INDEX(List!D:D, MATCH(D142, List!A:A, 0))</f>
        <v>125</v>
      </c>
      <c r="H142">
        <f t="shared" si="9"/>
        <v>125</v>
      </c>
      <c r="I142">
        <f t="shared" si="10"/>
        <v>21</v>
      </c>
      <c r="J142" t="str">
        <f t="shared" si="8"/>
        <v>May</v>
      </c>
      <c r="K142" t="str">
        <f t="shared" si="11"/>
        <v>Saturday</v>
      </c>
      <c r="L142" s="21" t="s">
        <v>397</v>
      </c>
    </row>
    <row r="143" spans="1:12" ht="15" customHeight="1" thickBot="1" x14ac:dyDescent="0.35">
      <c r="A143" s="15">
        <v>44702</v>
      </c>
      <c r="B143" s="2">
        <v>932925964</v>
      </c>
      <c r="C143" s="1" t="s">
        <v>315</v>
      </c>
      <c r="D143" s="1" t="s">
        <v>38</v>
      </c>
      <c r="E143" t="str">
        <f>INDEX(List!C:C, MATCH(D143, List!A:A, 0))</f>
        <v>P012</v>
      </c>
      <c r="F143" s="2">
        <v>1</v>
      </c>
      <c r="G143">
        <f>INDEX(List!D:D, MATCH(D143, List!A:A, 0))</f>
        <v>857</v>
      </c>
      <c r="H143">
        <f t="shared" si="9"/>
        <v>857</v>
      </c>
      <c r="I143">
        <f t="shared" si="10"/>
        <v>21</v>
      </c>
      <c r="J143" t="str">
        <f t="shared" si="8"/>
        <v>May</v>
      </c>
      <c r="K143" t="str">
        <f t="shared" si="11"/>
        <v>Saturday</v>
      </c>
      <c r="L143" s="21" t="s">
        <v>397</v>
      </c>
    </row>
    <row r="144" spans="1:12" ht="15" customHeight="1" thickBot="1" x14ac:dyDescent="0.35">
      <c r="A144" s="15">
        <v>44702</v>
      </c>
      <c r="B144" s="2">
        <v>932920752</v>
      </c>
      <c r="C144" s="1" t="s">
        <v>185</v>
      </c>
      <c r="D144" s="1" t="s">
        <v>60</v>
      </c>
      <c r="E144" t="str">
        <f>INDEX(List!C:C, MATCH(D144, List!A:A, 0))</f>
        <v>P010</v>
      </c>
      <c r="F144" s="2">
        <v>2</v>
      </c>
      <c r="G144">
        <f>INDEX(List!D:D, MATCH(D144, List!A:A, 0))</f>
        <v>980</v>
      </c>
      <c r="H144">
        <f t="shared" si="9"/>
        <v>1960</v>
      </c>
      <c r="I144">
        <f t="shared" si="10"/>
        <v>21</v>
      </c>
      <c r="J144" t="str">
        <f t="shared" si="8"/>
        <v>May</v>
      </c>
      <c r="K144" t="str">
        <f t="shared" si="11"/>
        <v>Saturday</v>
      </c>
      <c r="L144" s="21" t="s">
        <v>397</v>
      </c>
    </row>
    <row r="145" spans="1:12" ht="15" customHeight="1" thickBot="1" x14ac:dyDescent="0.35">
      <c r="A145" s="15">
        <v>44702</v>
      </c>
      <c r="B145" s="2">
        <v>932925962</v>
      </c>
      <c r="C145" s="1" t="s">
        <v>280</v>
      </c>
      <c r="D145" s="1" t="s">
        <v>52</v>
      </c>
      <c r="E145" t="str">
        <f>INDEX(List!C:C, MATCH(D145, List!A:A, 0))</f>
        <v>P007</v>
      </c>
      <c r="F145" s="2">
        <v>1</v>
      </c>
      <c r="G145">
        <f>INDEX(List!D:D, MATCH(D145, List!A:A, 0))</f>
        <v>235</v>
      </c>
      <c r="H145">
        <f t="shared" si="9"/>
        <v>235</v>
      </c>
      <c r="I145">
        <f t="shared" si="10"/>
        <v>21</v>
      </c>
      <c r="J145" t="str">
        <f t="shared" si="8"/>
        <v>May</v>
      </c>
      <c r="K145" t="str">
        <f t="shared" si="11"/>
        <v>Saturday</v>
      </c>
      <c r="L145" s="21" t="s">
        <v>397</v>
      </c>
    </row>
    <row r="146" spans="1:12" ht="15" customHeight="1" thickBot="1" x14ac:dyDescent="0.35">
      <c r="A146" s="15">
        <v>44702</v>
      </c>
      <c r="B146" s="2">
        <v>932925963</v>
      </c>
      <c r="C146" s="1" t="s">
        <v>193</v>
      </c>
      <c r="D146" s="1" t="s">
        <v>392</v>
      </c>
      <c r="E146" t="str">
        <f>INDEX(List!C:C, MATCH(D146, List!A:A, 0))</f>
        <v>P006</v>
      </c>
      <c r="F146" s="2">
        <v>2</v>
      </c>
      <c r="G146">
        <f>INDEX(List!D:D, MATCH(D146, List!A:A, 0))</f>
        <v>269</v>
      </c>
      <c r="H146">
        <f t="shared" si="9"/>
        <v>538</v>
      </c>
      <c r="I146">
        <f t="shared" si="10"/>
        <v>21</v>
      </c>
      <c r="J146" t="str">
        <f t="shared" si="8"/>
        <v>May</v>
      </c>
      <c r="K146" t="str">
        <f t="shared" si="11"/>
        <v>Saturday</v>
      </c>
      <c r="L146" s="21" t="s">
        <v>399</v>
      </c>
    </row>
    <row r="147" spans="1:12" ht="15" customHeight="1" thickBot="1" x14ac:dyDescent="0.35">
      <c r="A147" s="15">
        <v>44702</v>
      </c>
      <c r="B147" s="2">
        <v>932920443</v>
      </c>
      <c r="C147" s="1" t="s">
        <v>157</v>
      </c>
      <c r="D147" s="1" t="s">
        <v>68</v>
      </c>
      <c r="E147" t="str">
        <f>INDEX(List!C:C, MATCH(D147, List!A:A, 0))</f>
        <v>P001</v>
      </c>
      <c r="F147" s="2">
        <v>30</v>
      </c>
      <c r="G147">
        <f>INDEX(List!D:D, MATCH(D147, List!A:A, 0))</f>
        <v>7</v>
      </c>
      <c r="H147">
        <f t="shared" si="9"/>
        <v>210</v>
      </c>
      <c r="I147">
        <f t="shared" si="10"/>
        <v>21</v>
      </c>
      <c r="J147" t="str">
        <f t="shared" si="8"/>
        <v>May</v>
      </c>
      <c r="K147" t="str">
        <f t="shared" si="11"/>
        <v>Saturday</v>
      </c>
      <c r="L147" s="21" t="s">
        <v>397</v>
      </c>
    </row>
    <row r="148" spans="1:12" ht="15" customHeight="1" thickBot="1" x14ac:dyDescent="0.35">
      <c r="A148" s="15">
        <v>44702</v>
      </c>
      <c r="B148" s="2">
        <v>932920444</v>
      </c>
      <c r="C148" s="1" t="s">
        <v>158</v>
      </c>
      <c r="D148" s="1" t="s">
        <v>68</v>
      </c>
      <c r="E148" t="str">
        <f>INDEX(List!C:C, MATCH(D148, List!A:A, 0))</f>
        <v>P001</v>
      </c>
      <c r="F148" s="2">
        <v>30</v>
      </c>
      <c r="G148">
        <f>INDEX(List!D:D, MATCH(D148, List!A:A, 0))</f>
        <v>7</v>
      </c>
      <c r="H148">
        <f t="shared" si="9"/>
        <v>210</v>
      </c>
      <c r="I148">
        <f t="shared" si="10"/>
        <v>21</v>
      </c>
      <c r="J148" t="str">
        <f t="shared" si="8"/>
        <v>May</v>
      </c>
      <c r="K148" t="str">
        <f t="shared" si="11"/>
        <v>Saturday</v>
      </c>
      <c r="L148" s="21" t="s">
        <v>397</v>
      </c>
    </row>
    <row r="149" spans="1:12" ht="15" customHeight="1" thickBot="1" x14ac:dyDescent="0.35">
      <c r="A149" s="15">
        <v>44702</v>
      </c>
      <c r="B149" s="2">
        <v>932920445</v>
      </c>
      <c r="C149" s="1" t="s">
        <v>159</v>
      </c>
      <c r="D149" s="1" t="s">
        <v>68</v>
      </c>
      <c r="E149" t="str">
        <f>INDEX(List!C:C, MATCH(D149, List!A:A, 0))</f>
        <v>P001</v>
      </c>
      <c r="F149" s="2">
        <v>30</v>
      </c>
      <c r="G149">
        <f>INDEX(List!D:D, MATCH(D149, List!A:A, 0))</f>
        <v>7</v>
      </c>
      <c r="H149">
        <f t="shared" si="9"/>
        <v>210</v>
      </c>
      <c r="I149">
        <f t="shared" si="10"/>
        <v>21</v>
      </c>
      <c r="J149" t="str">
        <f t="shared" si="8"/>
        <v>May</v>
      </c>
      <c r="K149" t="str">
        <f t="shared" si="11"/>
        <v>Saturday</v>
      </c>
      <c r="L149" s="21" t="s">
        <v>397</v>
      </c>
    </row>
    <row r="150" spans="1:12" ht="15" customHeight="1" thickBot="1" x14ac:dyDescent="0.35">
      <c r="A150" s="15">
        <v>44711</v>
      </c>
      <c r="B150" s="2">
        <v>93511185</v>
      </c>
      <c r="C150" s="1" t="s">
        <v>374</v>
      </c>
      <c r="D150" s="1" t="s">
        <v>20</v>
      </c>
      <c r="E150" t="str">
        <f>INDEX(List!C:C, MATCH(D150, List!A:A, 0))</f>
        <v>P059</v>
      </c>
      <c r="F150" s="2">
        <v>1</v>
      </c>
      <c r="G150">
        <f>INDEX(List!D:D, MATCH(D150, List!A:A, 0))</f>
        <v>560</v>
      </c>
      <c r="H150">
        <f t="shared" si="9"/>
        <v>560</v>
      </c>
      <c r="I150">
        <f t="shared" si="10"/>
        <v>23</v>
      </c>
      <c r="J150" t="str">
        <f t="shared" si="8"/>
        <v>May</v>
      </c>
      <c r="K150" t="str">
        <f t="shared" si="11"/>
        <v>Monday</v>
      </c>
      <c r="L150" s="21" t="s">
        <v>397</v>
      </c>
    </row>
    <row r="151" spans="1:12" ht="15" customHeight="1" thickBot="1" x14ac:dyDescent="0.35">
      <c r="A151" s="15">
        <v>44711</v>
      </c>
      <c r="B151" s="2">
        <v>93511185</v>
      </c>
      <c r="C151" s="1" t="s">
        <v>374</v>
      </c>
      <c r="D151" s="1" t="s">
        <v>19</v>
      </c>
      <c r="E151" t="str">
        <f>INDEX(List!C:C, MATCH(D151, List!A:A, 0))</f>
        <v>P058</v>
      </c>
      <c r="F151" s="2">
        <v>2</v>
      </c>
      <c r="G151">
        <f>INDEX(List!D:D, MATCH(D151, List!A:A, 0))</f>
        <v>560</v>
      </c>
      <c r="H151">
        <f t="shared" si="9"/>
        <v>1120</v>
      </c>
      <c r="I151">
        <f t="shared" si="10"/>
        <v>23</v>
      </c>
      <c r="J151" t="str">
        <f t="shared" si="8"/>
        <v>May</v>
      </c>
      <c r="K151" t="str">
        <f t="shared" si="11"/>
        <v>Monday</v>
      </c>
      <c r="L151" s="21" t="s">
        <v>397</v>
      </c>
    </row>
    <row r="152" spans="1:12" ht="15" customHeight="1" thickBot="1" x14ac:dyDescent="0.35">
      <c r="A152" s="15">
        <v>44711</v>
      </c>
      <c r="B152" s="2">
        <v>93511185</v>
      </c>
      <c r="C152" s="1" t="s">
        <v>374</v>
      </c>
      <c r="D152" s="1" t="s">
        <v>16</v>
      </c>
      <c r="E152" t="str">
        <f>INDEX(List!C:C, MATCH(D152, List!A:A, 0))</f>
        <v>P048</v>
      </c>
      <c r="F152" s="2">
        <v>3</v>
      </c>
      <c r="G152">
        <f>INDEX(List!D:D, MATCH(D152, List!A:A, 0))</f>
        <v>610</v>
      </c>
      <c r="H152">
        <f t="shared" si="9"/>
        <v>1830</v>
      </c>
      <c r="I152">
        <f t="shared" si="10"/>
        <v>23</v>
      </c>
      <c r="J152" t="str">
        <f t="shared" si="8"/>
        <v>May</v>
      </c>
      <c r="K152" t="str">
        <f t="shared" si="11"/>
        <v>Monday</v>
      </c>
      <c r="L152" s="21" t="s">
        <v>397</v>
      </c>
    </row>
    <row r="153" spans="1:12" ht="15" customHeight="1" thickBot="1" x14ac:dyDescent="0.35">
      <c r="A153" s="15">
        <v>44711</v>
      </c>
      <c r="B153" s="2">
        <v>93511185</v>
      </c>
      <c r="C153" s="1" t="s">
        <v>374</v>
      </c>
      <c r="D153" s="1" t="s">
        <v>18</v>
      </c>
      <c r="E153" t="str">
        <f>INDEX(List!C:C, MATCH(D153, List!A:A, 0))</f>
        <v>P032</v>
      </c>
      <c r="F153" s="2">
        <v>2</v>
      </c>
      <c r="G153">
        <f>INDEX(List!D:D, MATCH(D153, List!A:A, 0))</f>
        <v>365</v>
      </c>
      <c r="H153">
        <f t="shared" si="9"/>
        <v>730</v>
      </c>
      <c r="I153">
        <f t="shared" si="10"/>
        <v>23</v>
      </c>
      <c r="J153" t="str">
        <f t="shared" si="8"/>
        <v>May</v>
      </c>
      <c r="K153" t="str">
        <f t="shared" si="11"/>
        <v>Monday</v>
      </c>
      <c r="L153" s="21" t="s">
        <v>397</v>
      </c>
    </row>
    <row r="154" spans="1:12" ht="15" customHeight="1" thickBot="1" x14ac:dyDescent="0.35">
      <c r="A154" s="15">
        <v>44711</v>
      </c>
      <c r="B154" s="2">
        <v>93511185</v>
      </c>
      <c r="C154" s="1" t="s">
        <v>374</v>
      </c>
      <c r="D154" s="1" t="s">
        <v>18</v>
      </c>
      <c r="E154" t="str">
        <f>INDEX(List!C:C, MATCH(D154, List!A:A, 0))</f>
        <v>P032</v>
      </c>
      <c r="F154" s="2">
        <v>1</v>
      </c>
      <c r="G154">
        <f>INDEX(List!D:D, MATCH(D154, List!A:A, 0))</f>
        <v>365</v>
      </c>
      <c r="H154">
        <f t="shared" si="9"/>
        <v>365</v>
      </c>
      <c r="I154">
        <f t="shared" si="10"/>
        <v>23</v>
      </c>
      <c r="J154" t="str">
        <f t="shared" si="8"/>
        <v>May</v>
      </c>
      <c r="K154" t="str">
        <f t="shared" si="11"/>
        <v>Monday</v>
      </c>
      <c r="L154" s="21" t="s">
        <v>398</v>
      </c>
    </row>
    <row r="155" spans="1:12" ht="15" customHeight="1" thickBot="1" x14ac:dyDescent="0.35">
      <c r="A155" s="15">
        <v>44715</v>
      </c>
      <c r="B155" s="2">
        <v>914298856</v>
      </c>
      <c r="C155" s="1" t="s">
        <v>299</v>
      </c>
      <c r="D155" s="1" t="s">
        <v>39</v>
      </c>
      <c r="E155" t="str">
        <f>INDEX(List!C:C, MATCH(D155, List!A:A, 0))</f>
        <v>P024</v>
      </c>
      <c r="F155" s="2">
        <v>2</v>
      </c>
      <c r="G155">
        <f>INDEX(List!D:D, MATCH(D155, List!A:A, 0))</f>
        <v>1212</v>
      </c>
      <c r="H155">
        <f t="shared" si="9"/>
        <v>2424</v>
      </c>
      <c r="I155">
        <f t="shared" si="10"/>
        <v>23</v>
      </c>
      <c r="J155" t="str">
        <f t="shared" si="8"/>
        <v>June</v>
      </c>
      <c r="K155" t="str">
        <f t="shared" si="11"/>
        <v>Friday</v>
      </c>
      <c r="L155" s="21" t="s">
        <v>397</v>
      </c>
    </row>
    <row r="156" spans="1:12" ht="15" customHeight="1" thickBot="1" x14ac:dyDescent="0.35">
      <c r="A156" s="15">
        <v>44715</v>
      </c>
      <c r="B156" s="2">
        <v>914298856</v>
      </c>
      <c r="C156" s="1" t="s">
        <v>299</v>
      </c>
      <c r="D156" s="1" t="s">
        <v>41</v>
      </c>
      <c r="E156" t="str">
        <f>INDEX(List!C:C, MATCH(D156, List!A:A, 0))</f>
        <v>P009</v>
      </c>
      <c r="F156" s="2">
        <v>2</v>
      </c>
      <c r="G156">
        <f>INDEX(List!D:D, MATCH(D156, List!A:A, 0))</f>
        <v>2464</v>
      </c>
      <c r="H156">
        <f t="shared" si="9"/>
        <v>4928</v>
      </c>
      <c r="I156">
        <f t="shared" si="10"/>
        <v>23</v>
      </c>
      <c r="J156" t="str">
        <f t="shared" si="8"/>
        <v>June</v>
      </c>
      <c r="K156" t="str">
        <f t="shared" si="11"/>
        <v>Friday</v>
      </c>
      <c r="L156" s="21" t="s">
        <v>397</v>
      </c>
    </row>
    <row r="157" spans="1:12" ht="15" customHeight="1" thickBot="1" x14ac:dyDescent="0.35">
      <c r="A157" s="15">
        <v>44715</v>
      </c>
      <c r="B157" s="2">
        <v>914298856</v>
      </c>
      <c r="C157" s="1" t="s">
        <v>299</v>
      </c>
      <c r="D157" s="1" t="s">
        <v>48</v>
      </c>
      <c r="E157" t="str">
        <f>INDEX(List!C:C, MATCH(D157, List!A:A, 0))</f>
        <v>P008</v>
      </c>
      <c r="F157" s="2">
        <v>1</v>
      </c>
      <c r="G157">
        <f>INDEX(List!D:D, MATCH(D157, List!A:A, 0))</f>
        <v>1606</v>
      </c>
      <c r="H157">
        <f t="shared" si="9"/>
        <v>1606</v>
      </c>
      <c r="I157">
        <f t="shared" si="10"/>
        <v>23</v>
      </c>
      <c r="J157" t="str">
        <f t="shared" si="8"/>
        <v>June</v>
      </c>
      <c r="K157" t="str">
        <f t="shared" si="11"/>
        <v>Friday</v>
      </c>
      <c r="L157" s="21" t="s">
        <v>397</v>
      </c>
    </row>
    <row r="158" spans="1:12" ht="15" customHeight="1" thickBot="1" x14ac:dyDescent="0.35">
      <c r="A158" s="15">
        <v>44716</v>
      </c>
      <c r="B158" s="2">
        <v>921282404</v>
      </c>
      <c r="C158" s="1" t="s">
        <v>253</v>
      </c>
      <c r="D158" s="1" t="s">
        <v>55</v>
      </c>
      <c r="E158" t="str">
        <f>INDEX(List!C:C, MATCH(D158, List!A:A, 0))</f>
        <v>P016</v>
      </c>
      <c r="F158" s="2">
        <v>1</v>
      </c>
      <c r="G158">
        <f>INDEX(List!D:D, MATCH(D158, List!A:A, 0))</f>
        <v>60</v>
      </c>
      <c r="H158">
        <f t="shared" si="9"/>
        <v>60</v>
      </c>
      <c r="I158">
        <f t="shared" si="10"/>
        <v>23</v>
      </c>
      <c r="J158" t="str">
        <f t="shared" si="8"/>
        <v>June</v>
      </c>
      <c r="K158" t="str">
        <f t="shared" si="11"/>
        <v>Saturday</v>
      </c>
      <c r="L158" s="21" t="s">
        <v>397</v>
      </c>
    </row>
    <row r="159" spans="1:12" ht="15" customHeight="1" thickBot="1" x14ac:dyDescent="0.35">
      <c r="A159" s="15">
        <v>44716</v>
      </c>
      <c r="B159" s="2">
        <v>921282405</v>
      </c>
      <c r="C159" s="1" t="s">
        <v>369</v>
      </c>
      <c r="D159" s="1" t="s">
        <v>25</v>
      </c>
      <c r="E159" t="str">
        <f>INDEX(List!C:C, MATCH(D159, List!A:A, 0))</f>
        <v>P011</v>
      </c>
      <c r="F159" s="2">
        <v>1</v>
      </c>
      <c r="G159">
        <f>INDEX(List!D:D, MATCH(D159, List!A:A, 0))</f>
        <v>1390</v>
      </c>
      <c r="H159">
        <f t="shared" si="9"/>
        <v>1390</v>
      </c>
      <c r="I159">
        <f t="shared" si="10"/>
        <v>23</v>
      </c>
      <c r="J159" t="str">
        <f t="shared" si="8"/>
        <v>June</v>
      </c>
      <c r="K159" t="str">
        <f t="shared" si="11"/>
        <v>Saturday</v>
      </c>
      <c r="L159" s="21" t="s">
        <v>397</v>
      </c>
    </row>
    <row r="160" spans="1:12" ht="15" customHeight="1" thickBot="1" x14ac:dyDescent="0.35">
      <c r="A160" s="15">
        <v>44723</v>
      </c>
      <c r="B160" s="2">
        <v>961455399</v>
      </c>
      <c r="C160" s="1" t="s">
        <v>198</v>
      </c>
      <c r="D160" s="1" t="s">
        <v>392</v>
      </c>
      <c r="E160" t="str">
        <f>INDEX(List!C:C, MATCH(D160, List!A:A, 0))</f>
        <v>P006</v>
      </c>
      <c r="F160" s="2">
        <v>1</v>
      </c>
      <c r="G160">
        <f>INDEX(List!D:D, MATCH(D160, List!A:A, 0))</f>
        <v>269</v>
      </c>
      <c r="H160">
        <f t="shared" si="9"/>
        <v>269</v>
      </c>
      <c r="I160">
        <f t="shared" si="10"/>
        <v>24</v>
      </c>
      <c r="J160" t="str">
        <f t="shared" si="8"/>
        <v>June</v>
      </c>
      <c r="K160" t="str">
        <f t="shared" si="11"/>
        <v>Saturday</v>
      </c>
      <c r="L160" s="21" t="s">
        <v>397</v>
      </c>
    </row>
    <row r="161" spans="1:12" ht="15" customHeight="1" thickBot="1" x14ac:dyDescent="0.35">
      <c r="A161" s="15">
        <v>44724</v>
      </c>
      <c r="B161" s="2">
        <v>965620031</v>
      </c>
      <c r="C161" s="1" t="s">
        <v>162</v>
      </c>
      <c r="D161" s="1" t="s">
        <v>13</v>
      </c>
      <c r="E161" t="str">
        <f>INDEX(List!C:C, MATCH(D161, List!A:A, 0))</f>
        <v>P057</v>
      </c>
      <c r="F161" s="2">
        <v>1</v>
      </c>
      <c r="G161">
        <f>INDEX(List!D:D, MATCH(D161, List!A:A, 0))</f>
        <v>549</v>
      </c>
      <c r="H161">
        <f t="shared" si="9"/>
        <v>549</v>
      </c>
      <c r="I161">
        <f t="shared" si="10"/>
        <v>25</v>
      </c>
      <c r="J161" t="str">
        <f t="shared" si="8"/>
        <v>June</v>
      </c>
      <c r="K161" t="str">
        <f t="shared" si="11"/>
        <v>Sunday</v>
      </c>
      <c r="L161" s="21" t="s">
        <v>397</v>
      </c>
    </row>
    <row r="162" spans="1:12" ht="15" customHeight="1" thickBot="1" x14ac:dyDescent="0.35">
      <c r="A162" s="15">
        <v>44724</v>
      </c>
      <c r="B162" s="2">
        <v>965620031</v>
      </c>
      <c r="C162" s="1" t="s">
        <v>162</v>
      </c>
      <c r="D162" s="1" t="s">
        <v>46</v>
      </c>
      <c r="E162" t="str">
        <f>INDEX(List!C:C, MATCH(D162, List!A:A, 0))</f>
        <v>P053</v>
      </c>
      <c r="F162" s="2">
        <v>1</v>
      </c>
      <c r="G162">
        <f>INDEX(List!D:D, MATCH(D162, List!A:A, 0))</f>
        <v>1893</v>
      </c>
      <c r="H162">
        <f t="shared" si="9"/>
        <v>1893</v>
      </c>
      <c r="I162">
        <f t="shared" si="10"/>
        <v>25</v>
      </c>
      <c r="J162" t="str">
        <f t="shared" si="8"/>
        <v>June</v>
      </c>
      <c r="K162" t="str">
        <f t="shared" si="11"/>
        <v>Sunday</v>
      </c>
      <c r="L162" s="21" t="s">
        <v>398</v>
      </c>
    </row>
    <row r="163" spans="1:12" ht="15" customHeight="1" thickBot="1" x14ac:dyDescent="0.35">
      <c r="A163" s="15">
        <v>44724</v>
      </c>
      <c r="B163" s="2">
        <v>965620031</v>
      </c>
      <c r="C163" s="1" t="s">
        <v>162</v>
      </c>
      <c r="D163" s="1" t="s">
        <v>67</v>
      </c>
      <c r="E163" t="str">
        <f>INDEX(List!C:C, MATCH(D163, List!A:A, 0))</f>
        <v>P028</v>
      </c>
      <c r="F163" s="2">
        <v>2</v>
      </c>
      <c r="G163">
        <f>INDEX(List!D:D, MATCH(D163, List!A:A, 0))</f>
        <v>510</v>
      </c>
      <c r="H163">
        <f t="shared" si="9"/>
        <v>1020</v>
      </c>
      <c r="I163">
        <f t="shared" si="10"/>
        <v>25</v>
      </c>
      <c r="J163" t="str">
        <f t="shared" si="8"/>
        <v>June</v>
      </c>
      <c r="K163" t="str">
        <f t="shared" si="11"/>
        <v>Sunday</v>
      </c>
      <c r="L163" s="21" t="s">
        <v>397</v>
      </c>
    </row>
    <row r="164" spans="1:12" ht="15" customHeight="1" thickBot="1" x14ac:dyDescent="0.35">
      <c r="A164" s="15">
        <v>44724</v>
      </c>
      <c r="B164" s="2">
        <v>965620031</v>
      </c>
      <c r="C164" s="1" t="s">
        <v>162</v>
      </c>
      <c r="D164" s="1" t="s">
        <v>51</v>
      </c>
      <c r="E164" t="str">
        <f>INDEX(List!C:C, MATCH(D164, List!A:A, 0))</f>
        <v>P027</v>
      </c>
      <c r="F164" s="2">
        <v>1</v>
      </c>
      <c r="G164">
        <f>INDEX(List!D:D, MATCH(D164, List!A:A, 0))</f>
        <v>1254</v>
      </c>
      <c r="H164">
        <f t="shared" si="9"/>
        <v>1254</v>
      </c>
      <c r="I164">
        <f t="shared" si="10"/>
        <v>25</v>
      </c>
      <c r="J164" t="str">
        <f t="shared" si="8"/>
        <v>June</v>
      </c>
      <c r="K164" t="str">
        <f t="shared" si="11"/>
        <v>Sunday</v>
      </c>
      <c r="L164" s="21" t="s">
        <v>397</v>
      </c>
    </row>
    <row r="165" spans="1:12" ht="15" customHeight="1" thickBot="1" x14ac:dyDescent="0.35">
      <c r="A165" s="15">
        <v>44724</v>
      </c>
      <c r="B165" s="2">
        <v>965620031</v>
      </c>
      <c r="C165" s="1" t="s">
        <v>162</v>
      </c>
      <c r="D165" s="1" t="s">
        <v>61</v>
      </c>
      <c r="E165" t="str">
        <f>INDEX(List!C:C, MATCH(D165, List!A:A, 0))</f>
        <v>P025</v>
      </c>
      <c r="F165" s="2">
        <v>2</v>
      </c>
      <c r="G165">
        <f>INDEX(List!D:D, MATCH(D165, List!A:A, 0))</f>
        <v>510</v>
      </c>
      <c r="H165">
        <f t="shared" si="9"/>
        <v>1020</v>
      </c>
      <c r="I165">
        <f t="shared" si="10"/>
        <v>25</v>
      </c>
      <c r="J165" t="str">
        <f t="shared" si="8"/>
        <v>June</v>
      </c>
      <c r="K165" t="str">
        <f t="shared" si="11"/>
        <v>Sunday</v>
      </c>
      <c r="L165" s="21" t="s">
        <v>397</v>
      </c>
    </row>
    <row r="166" spans="1:12" ht="15" customHeight="1" thickBot="1" x14ac:dyDescent="0.35">
      <c r="A166" s="15">
        <v>44724</v>
      </c>
      <c r="B166" s="2">
        <v>965620031</v>
      </c>
      <c r="C166" s="1" t="s">
        <v>162</v>
      </c>
      <c r="D166" s="1" t="s">
        <v>29</v>
      </c>
      <c r="E166" t="str">
        <f>INDEX(List!C:C, MATCH(D166, List!A:A, 0))</f>
        <v>P018</v>
      </c>
      <c r="F166" s="2">
        <v>2</v>
      </c>
      <c r="G166">
        <f>INDEX(List!D:D, MATCH(D166, List!A:A, 0))</f>
        <v>488</v>
      </c>
      <c r="H166">
        <f t="shared" si="9"/>
        <v>976</v>
      </c>
      <c r="I166">
        <f t="shared" si="10"/>
        <v>25</v>
      </c>
      <c r="J166" t="str">
        <f t="shared" si="8"/>
        <v>June</v>
      </c>
      <c r="K166" t="str">
        <f t="shared" si="11"/>
        <v>Sunday</v>
      </c>
      <c r="L166" s="21" t="s">
        <v>397</v>
      </c>
    </row>
    <row r="167" spans="1:12" ht="15" customHeight="1" thickBot="1" x14ac:dyDescent="0.35">
      <c r="A167" s="15">
        <v>44724</v>
      </c>
      <c r="B167" s="2">
        <v>965620031</v>
      </c>
      <c r="C167" s="1" t="s">
        <v>162</v>
      </c>
      <c r="D167" s="1" t="s">
        <v>33</v>
      </c>
      <c r="E167" t="str">
        <f>INDEX(List!C:C, MATCH(D167, List!A:A, 0))</f>
        <v>P015</v>
      </c>
      <c r="F167" s="2">
        <v>1</v>
      </c>
      <c r="G167">
        <f>INDEX(List!D:D, MATCH(D167, List!A:A, 0))</f>
        <v>4306</v>
      </c>
      <c r="H167">
        <f t="shared" si="9"/>
        <v>4306</v>
      </c>
      <c r="I167">
        <f t="shared" si="10"/>
        <v>25</v>
      </c>
      <c r="J167" t="str">
        <f t="shared" si="8"/>
        <v>June</v>
      </c>
      <c r="K167" t="str">
        <f t="shared" si="11"/>
        <v>Sunday</v>
      </c>
      <c r="L167" s="21" t="s">
        <v>399</v>
      </c>
    </row>
    <row r="168" spans="1:12" ht="15" customHeight="1" thickBot="1" x14ac:dyDescent="0.35">
      <c r="A168" s="15">
        <v>44724</v>
      </c>
      <c r="B168" s="2">
        <v>965620031</v>
      </c>
      <c r="C168" s="1" t="s">
        <v>162</v>
      </c>
      <c r="D168" s="1" t="s">
        <v>53</v>
      </c>
      <c r="E168" t="str">
        <f>INDEX(List!C:C, MATCH(D168, List!A:A, 0))</f>
        <v>P013</v>
      </c>
      <c r="F168" s="2">
        <v>1</v>
      </c>
      <c r="G168">
        <f>INDEX(List!D:D, MATCH(D168, List!A:A, 0))</f>
        <v>110</v>
      </c>
      <c r="H168">
        <f t="shared" si="9"/>
        <v>110</v>
      </c>
      <c r="I168">
        <f t="shared" si="10"/>
        <v>25</v>
      </c>
      <c r="J168" t="str">
        <f t="shared" si="8"/>
        <v>June</v>
      </c>
      <c r="K168" t="str">
        <f t="shared" si="11"/>
        <v>Sunday</v>
      </c>
      <c r="L168" s="21" t="s">
        <v>397</v>
      </c>
    </row>
    <row r="169" spans="1:12" ht="15" customHeight="1" thickBot="1" x14ac:dyDescent="0.35">
      <c r="A169" s="15">
        <v>44724</v>
      </c>
      <c r="B169" s="2">
        <v>965620031</v>
      </c>
      <c r="C169" s="1" t="s">
        <v>162</v>
      </c>
      <c r="D169" s="1" t="s">
        <v>25</v>
      </c>
      <c r="E169" t="str">
        <f>INDEX(List!C:C, MATCH(D169, List!A:A, 0))</f>
        <v>P011</v>
      </c>
      <c r="F169" s="2">
        <v>2</v>
      </c>
      <c r="G169">
        <f>INDEX(List!D:D, MATCH(D169, List!A:A, 0))</f>
        <v>1390</v>
      </c>
      <c r="H169">
        <f t="shared" si="9"/>
        <v>2780</v>
      </c>
      <c r="I169">
        <f t="shared" si="10"/>
        <v>25</v>
      </c>
      <c r="J169" t="str">
        <f t="shared" si="8"/>
        <v>June</v>
      </c>
      <c r="K169" t="str">
        <f t="shared" si="11"/>
        <v>Sunday</v>
      </c>
      <c r="L169" s="21" t="s">
        <v>397</v>
      </c>
    </row>
    <row r="170" spans="1:12" ht="15" customHeight="1" thickBot="1" x14ac:dyDescent="0.35">
      <c r="A170" s="15">
        <v>44724</v>
      </c>
      <c r="B170" s="2">
        <v>965620031</v>
      </c>
      <c r="C170" s="1" t="s">
        <v>162</v>
      </c>
      <c r="D170" s="1" t="s">
        <v>392</v>
      </c>
      <c r="E170" t="str">
        <f>INDEX(List!C:C, MATCH(D170, List!A:A, 0))</f>
        <v>P006</v>
      </c>
      <c r="F170" s="2">
        <v>4</v>
      </c>
      <c r="G170">
        <f>INDEX(List!D:D, MATCH(D170, List!A:A, 0))</f>
        <v>269</v>
      </c>
      <c r="H170">
        <f t="shared" si="9"/>
        <v>1076</v>
      </c>
      <c r="I170">
        <f t="shared" si="10"/>
        <v>25</v>
      </c>
      <c r="J170" t="str">
        <f t="shared" si="8"/>
        <v>June</v>
      </c>
      <c r="K170" t="str">
        <f t="shared" si="11"/>
        <v>Sunday</v>
      </c>
      <c r="L170" s="21" t="s">
        <v>397</v>
      </c>
    </row>
    <row r="171" spans="1:12" ht="15" customHeight="1" thickBot="1" x14ac:dyDescent="0.35">
      <c r="A171" s="15">
        <v>44724</v>
      </c>
      <c r="B171" s="2">
        <v>965620031</v>
      </c>
      <c r="C171" s="1" t="s">
        <v>162</v>
      </c>
      <c r="D171" s="1" t="s">
        <v>56</v>
      </c>
      <c r="E171" t="str">
        <f>INDEX(List!C:C, MATCH(D171, List!A:A, 0))</f>
        <v>P005</v>
      </c>
      <c r="F171" s="2">
        <v>1</v>
      </c>
      <c r="G171">
        <f>INDEX(List!D:D, MATCH(D171, List!A:A, 0))</f>
        <v>172</v>
      </c>
      <c r="H171">
        <f t="shared" si="9"/>
        <v>172</v>
      </c>
      <c r="I171">
        <f t="shared" si="10"/>
        <v>25</v>
      </c>
      <c r="J171" t="str">
        <f t="shared" si="8"/>
        <v>June</v>
      </c>
      <c r="K171" t="str">
        <f t="shared" si="11"/>
        <v>Sunday</v>
      </c>
      <c r="L171" s="21" t="s">
        <v>398</v>
      </c>
    </row>
    <row r="172" spans="1:12" ht="15" customHeight="1" thickBot="1" x14ac:dyDescent="0.35">
      <c r="A172" s="15">
        <v>44724</v>
      </c>
      <c r="B172" s="2">
        <v>965620028</v>
      </c>
      <c r="C172" s="1" t="s">
        <v>236</v>
      </c>
      <c r="D172" s="1" t="s">
        <v>56</v>
      </c>
      <c r="E172" t="str">
        <f>INDEX(List!C:C, MATCH(D172, List!A:A, 0))</f>
        <v>P005</v>
      </c>
      <c r="F172" s="2">
        <v>1</v>
      </c>
      <c r="G172">
        <f>INDEX(List!D:D, MATCH(D172, List!A:A, 0))</f>
        <v>172</v>
      </c>
      <c r="H172">
        <f t="shared" si="9"/>
        <v>172</v>
      </c>
      <c r="I172">
        <f t="shared" si="10"/>
        <v>25</v>
      </c>
      <c r="J172" t="str">
        <f t="shared" si="8"/>
        <v>June</v>
      </c>
      <c r="K172" t="str">
        <f t="shared" si="11"/>
        <v>Sunday</v>
      </c>
      <c r="L172" s="21" t="s">
        <v>397</v>
      </c>
    </row>
    <row r="173" spans="1:12" ht="15" customHeight="1" thickBot="1" x14ac:dyDescent="0.35">
      <c r="A173" s="15">
        <v>44724</v>
      </c>
      <c r="B173" s="2">
        <v>965620029</v>
      </c>
      <c r="C173" s="1" t="s">
        <v>237</v>
      </c>
      <c r="D173" s="1" t="s">
        <v>56</v>
      </c>
      <c r="E173" t="str">
        <f>INDEX(List!C:C, MATCH(D173, List!A:A, 0))</f>
        <v>P005</v>
      </c>
      <c r="F173" s="2">
        <v>1</v>
      </c>
      <c r="G173">
        <f>INDEX(List!D:D, MATCH(D173, List!A:A, 0))</f>
        <v>172</v>
      </c>
      <c r="H173">
        <f t="shared" si="9"/>
        <v>172</v>
      </c>
      <c r="I173">
        <f t="shared" si="10"/>
        <v>25</v>
      </c>
      <c r="J173" t="str">
        <f t="shared" si="8"/>
        <v>June</v>
      </c>
      <c r="K173" t="str">
        <f t="shared" si="11"/>
        <v>Sunday</v>
      </c>
      <c r="L173" s="21" t="s">
        <v>397</v>
      </c>
    </row>
    <row r="174" spans="1:12" ht="15" customHeight="1" thickBot="1" x14ac:dyDescent="0.35">
      <c r="A174" s="15">
        <v>44724</v>
      </c>
      <c r="B174" s="2">
        <v>965620030</v>
      </c>
      <c r="C174" s="1" t="s">
        <v>238</v>
      </c>
      <c r="D174" s="1" t="s">
        <v>56</v>
      </c>
      <c r="E174" t="str">
        <f>INDEX(List!C:C, MATCH(D174, List!A:A, 0))</f>
        <v>P005</v>
      </c>
      <c r="F174" s="2">
        <v>1</v>
      </c>
      <c r="G174">
        <f>INDEX(List!D:D, MATCH(D174, List!A:A, 0))</f>
        <v>172</v>
      </c>
      <c r="H174">
        <f t="shared" si="9"/>
        <v>172</v>
      </c>
      <c r="I174">
        <f t="shared" si="10"/>
        <v>25</v>
      </c>
      <c r="J174" t="str">
        <f t="shared" si="8"/>
        <v>June</v>
      </c>
      <c r="K174" t="str">
        <f t="shared" si="11"/>
        <v>Sunday</v>
      </c>
      <c r="L174" s="21" t="s">
        <v>397</v>
      </c>
    </row>
    <row r="175" spans="1:12" ht="15" customHeight="1" thickBot="1" x14ac:dyDescent="0.35">
      <c r="A175" s="15">
        <v>44724</v>
      </c>
      <c r="B175" s="2">
        <v>965620032</v>
      </c>
      <c r="C175" s="1" t="s">
        <v>239</v>
      </c>
      <c r="D175" s="1" t="s">
        <v>56</v>
      </c>
      <c r="E175" t="str">
        <f>INDEX(List!C:C, MATCH(D175, List!A:A, 0))</f>
        <v>P005</v>
      </c>
      <c r="F175" s="2">
        <v>1</v>
      </c>
      <c r="G175">
        <f>INDEX(List!D:D, MATCH(D175, List!A:A, 0))</f>
        <v>172</v>
      </c>
      <c r="H175">
        <f t="shared" si="9"/>
        <v>172</v>
      </c>
      <c r="I175">
        <f t="shared" si="10"/>
        <v>25</v>
      </c>
      <c r="J175" t="str">
        <f t="shared" si="8"/>
        <v>June</v>
      </c>
      <c r="K175" t="str">
        <f t="shared" si="11"/>
        <v>Sunday</v>
      </c>
      <c r="L175" s="21" t="s">
        <v>397</v>
      </c>
    </row>
    <row r="176" spans="1:12" ht="15" customHeight="1" thickBot="1" x14ac:dyDescent="0.35">
      <c r="A176" s="15">
        <v>44724</v>
      </c>
      <c r="B176" s="2">
        <v>965620031</v>
      </c>
      <c r="C176" s="1" t="s">
        <v>162</v>
      </c>
      <c r="D176" s="1" t="s">
        <v>64</v>
      </c>
      <c r="E176" t="str">
        <f>INDEX(List!C:C, MATCH(D176, List!A:A, 0))</f>
        <v>P004</v>
      </c>
      <c r="F176" s="2">
        <v>2</v>
      </c>
      <c r="G176">
        <f>INDEX(List!D:D, MATCH(D176, List!A:A, 0))</f>
        <v>7</v>
      </c>
      <c r="H176">
        <f t="shared" si="9"/>
        <v>14</v>
      </c>
      <c r="I176">
        <f t="shared" si="10"/>
        <v>25</v>
      </c>
      <c r="J176" t="str">
        <f t="shared" si="8"/>
        <v>June</v>
      </c>
      <c r="K176" t="str">
        <f t="shared" si="11"/>
        <v>Sunday</v>
      </c>
      <c r="L176" s="21" t="s">
        <v>399</v>
      </c>
    </row>
    <row r="177" spans="1:12" ht="15" customHeight="1" thickBot="1" x14ac:dyDescent="0.35">
      <c r="A177" s="15">
        <v>44727</v>
      </c>
      <c r="B177" s="2">
        <v>939460719</v>
      </c>
      <c r="C177" s="1" t="s">
        <v>269</v>
      </c>
      <c r="D177" s="1" t="s">
        <v>44</v>
      </c>
      <c r="E177" t="str">
        <f>INDEX(List!C:C, MATCH(D177, List!A:A, 0))</f>
        <v>P034</v>
      </c>
      <c r="F177" s="2">
        <v>1</v>
      </c>
      <c r="G177">
        <f>INDEX(List!D:D, MATCH(D177, List!A:A, 0))</f>
        <v>3418</v>
      </c>
      <c r="H177">
        <f t="shared" si="9"/>
        <v>3418</v>
      </c>
      <c r="I177">
        <f t="shared" si="10"/>
        <v>25</v>
      </c>
      <c r="J177" t="str">
        <f t="shared" si="8"/>
        <v>June</v>
      </c>
      <c r="K177" t="str">
        <f t="shared" si="11"/>
        <v>Wednesday</v>
      </c>
      <c r="L177" s="21" t="s">
        <v>397</v>
      </c>
    </row>
    <row r="178" spans="1:12" ht="15" customHeight="1" thickBot="1" x14ac:dyDescent="0.35">
      <c r="A178" s="15">
        <v>44727</v>
      </c>
      <c r="B178" s="2">
        <v>939460719</v>
      </c>
      <c r="C178" s="1" t="s">
        <v>269</v>
      </c>
      <c r="D178" s="1" t="s">
        <v>35</v>
      </c>
      <c r="E178" t="str">
        <f>INDEX(List!C:C, MATCH(D178, List!A:A, 0))</f>
        <v>P033</v>
      </c>
      <c r="F178" s="2">
        <v>2</v>
      </c>
      <c r="G178">
        <f>INDEX(List!D:D, MATCH(D178, List!A:A, 0))</f>
        <v>697</v>
      </c>
      <c r="H178">
        <f t="shared" si="9"/>
        <v>1394</v>
      </c>
      <c r="I178">
        <f t="shared" si="10"/>
        <v>25</v>
      </c>
      <c r="J178" t="str">
        <f t="shared" si="8"/>
        <v>June</v>
      </c>
      <c r="K178" t="str">
        <f t="shared" si="11"/>
        <v>Wednesday</v>
      </c>
      <c r="L178" s="21" t="s">
        <v>397</v>
      </c>
    </row>
    <row r="179" spans="1:12" ht="15" customHeight="1" thickBot="1" x14ac:dyDescent="0.35">
      <c r="A179" s="15">
        <v>44727</v>
      </c>
      <c r="B179" s="2">
        <v>939460719</v>
      </c>
      <c r="C179" s="1" t="s">
        <v>269</v>
      </c>
      <c r="D179" s="1" t="s">
        <v>39</v>
      </c>
      <c r="E179" t="str">
        <f>INDEX(List!C:C, MATCH(D179, List!A:A, 0))</f>
        <v>P024</v>
      </c>
      <c r="F179" s="2">
        <v>1</v>
      </c>
      <c r="G179">
        <f>INDEX(List!D:D, MATCH(D179, List!A:A, 0))</f>
        <v>1212</v>
      </c>
      <c r="H179">
        <f t="shared" si="9"/>
        <v>1212</v>
      </c>
      <c r="I179">
        <f t="shared" si="10"/>
        <v>25</v>
      </c>
      <c r="J179" t="str">
        <f t="shared" si="8"/>
        <v>June</v>
      </c>
      <c r="K179" t="str">
        <f t="shared" si="11"/>
        <v>Wednesday</v>
      </c>
      <c r="L179" s="21" t="s">
        <v>397</v>
      </c>
    </row>
    <row r="180" spans="1:12" ht="15" customHeight="1" thickBot="1" x14ac:dyDescent="0.35">
      <c r="A180" s="15">
        <v>44727</v>
      </c>
      <c r="B180" s="2">
        <v>939460719</v>
      </c>
      <c r="C180" s="1" t="s">
        <v>269</v>
      </c>
      <c r="D180" s="1" t="s">
        <v>48</v>
      </c>
      <c r="E180" t="str">
        <f>INDEX(List!C:C, MATCH(D180, List!A:A, 0))</f>
        <v>P008</v>
      </c>
      <c r="F180" s="2">
        <v>1</v>
      </c>
      <c r="G180">
        <f>INDEX(List!D:D, MATCH(D180, List!A:A, 0))</f>
        <v>1606</v>
      </c>
      <c r="H180">
        <f t="shared" si="9"/>
        <v>1606</v>
      </c>
      <c r="I180">
        <f t="shared" si="10"/>
        <v>25</v>
      </c>
      <c r="J180" t="str">
        <f t="shared" si="8"/>
        <v>June</v>
      </c>
      <c r="K180" t="str">
        <f t="shared" si="11"/>
        <v>Wednesday</v>
      </c>
      <c r="L180" s="21" t="s">
        <v>398</v>
      </c>
    </row>
    <row r="181" spans="1:12" ht="15" customHeight="1" thickBot="1" x14ac:dyDescent="0.35">
      <c r="A181" s="15">
        <v>44727</v>
      </c>
      <c r="B181" s="2">
        <v>939460719</v>
      </c>
      <c r="C181" s="1" t="s">
        <v>269</v>
      </c>
      <c r="D181" s="1" t="s">
        <v>52</v>
      </c>
      <c r="E181" t="str">
        <f>INDEX(List!C:C, MATCH(D181, List!A:A, 0))</f>
        <v>P007</v>
      </c>
      <c r="F181" s="2">
        <v>2</v>
      </c>
      <c r="G181">
        <f>INDEX(List!D:D, MATCH(D181, List!A:A, 0))</f>
        <v>235</v>
      </c>
      <c r="H181">
        <f t="shared" si="9"/>
        <v>470</v>
      </c>
      <c r="I181">
        <f t="shared" si="10"/>
        <v>25</v>
      </c>
      <c r="J181" t="str">
        <f t="shared" si="8"/>
        <v>June</v>
      </c>
      <c r="K181" t="str">
        <f t="shared" si="11"/>
        <v>Wednesday</v>
      </c>
      <c r="L181" s="21" t="s">
        <v>397</v>
      </c>
    </row>
    <row r="182" spans="1:12" ht="15" customHeight="1" thickBot="1" x14ac:dyDescent="0.35">
      <c r="A182" s="15">
        <v>44743</v>
      </c>
      <c r="B182" s="2">
        <v>889626538</v>
      </c>
      <c r="C182" s="1" t="s">
        <v>191</v>
      </c>
      <c r="D182" s="1" t="s">
        <v>40</v>
      </c>
      <c r="E182" t="str">
        <f>INDEX(List!C:C, MATCH(D182, List!A:A, 0))</f>
        <v>P070</v>
      </c>
      <c r="F182" s="2">
        <v>1</v>
      </c>
      <c r="G182">
        <f>INDEX(List!D:D, MATCH(D182, List!A:A, 0))</f>
        <v>1183</v>
      </c>
      <c r="H182">
        <f t="shared" si="9"/>
        <v>1183</v>
      </c>
      <c r="I182">
        <f t="shared" si="10"/>
        <v>27</v>
      </c>
      <c r="J182" t="str">
        <f t="shared" si="8"/>
        <v>July</v>
      </c>
      <c r="K182" t="str">
        <f t="shared" si="11"/>
        <v>Friday</v>
      </c>
      <c r="L182" s="21" t="s">
        <v>397</v>
      </c>
    </row>
    <row r="183" spans="1:12" ht="15" customHeight="1" thickBot="1" x14ac:dyDescent="0.35">
      <c r="A183" s="15">
        <v>44743</v>
      </c>
      <c r="B183" s="2">
        <v>889626538</v>
      </c>
      <c r="C183" s="1" t="s">
        <v>191</v>
      </c>
      <c r="D183" s="1" t="s">
        <v>59</v>
      </c>
      <c r="E183" t="str">
        <f>INDEX(List!C:C, MATCH(D183, List!A:A, 0))</f>
        <v>P061</v>
      </c>
      <c r="F183" s="2">
        <v>2</v>
      </c>
      <c r="G183">
        <f>INDEX(List!D:D, MATCH(D183, List!A:A, 0))</f>
        <v>250</v>
      </c>
      <c r="H183">
        <f t="shared" si="9"/>
        <v>500</v>
      </c>
      <c r="I183">
        <f t="shared" si="10"/>
        <v>27</v>
      </c>
      <c r="J183" t="str">
        <f t="shared" si="8"/>
        <v>July</v>
      </c>
      <c r="K183" t="str">
        <f t="shared" si="11"/>
        <v>Friday</v>
      </c>
      <c r="L183" s="21" t="s">
        <v>397</v>
      </c>
    </row>
    <row r="184" spans="1:12" ht="15" customHeight="1" thickBot="1" x14ac:dyDescent="0.35">
      <c r="A184" s="15">
        <v>44743</v>
      </c>
      <c r="B184" s="2">
        <v>889626538</v>
      </c>
      <c r="C184" s="1" t="s">
        <v>191</v>
      </c>
      <c r="D184" s="1" t="s">
        <v>43</v>
      </c>
      <c r="E184" t="str">
        <f>INDEX(List!C:C, MATCH(D184, List!A:A, 0))</f>
        <v>P052</v>
      </c>
      <c r="F184" s="2">
        <v>1</v>
      </c>
      <c r="G184">
        <f>INDEX(List!D:D, MATCH(D184, List!A:A, 0))</f>
        <v>3329</v>
      </c>
      <c r="H184">
        <f t="shared" si="9"/>
        <v>3329</v>
      </c>
      <c r="I184">
        <f t="shared" si="10"/>
        <v>27</v>
      </c>
      <c r="J184" t="str">
        <f t="shared" si="8"/>
        <v>July</v>
      </c>
      <c r="K184" t="str">
        <f t="shared" si="11"/>
        <v>Friday</v>
      </c>
      <c r="L184" s="21" t="s">
        <v>397</v>
      </c>
    </row>
    <row r="185" spans="1:12" ht="15" customHeight="1" thickBot="1" x14ac:dyDescent="0.35">
      <c r="A185" s="15">
        <v>44743</v>
      </c>
      <c r="B185" s="2">
        <v>889626538</v>
      </c>
      <c r="C185" s="1" t="s">
        <v>191</v>
      </c>
      <c r="D185" s="1" t="s">
        <v>50</v>
      </c>
      <c r="E185" t="str">
        <f>INDEX(List!C:C, MATCH(D185, List!A:A, 0))</f>
        <v>P044</v>
      </c>
      <c r="F185" s="2">
        <v>2</v>
      </c>
      <c r="G185">
        <f>INDEX(List!D:D, MATCH(D185, List!A:A, 0))</f>
        <v>964</v>
      </c>
      <c r="H185">
        <f t="shared" si="9"/>
        <v>1928</v>
      </c>
      <c r="I185">
        <f t="shared" si="10"/>
        <v>27</v>
      </c>
      <c r="J185" t="str">
        <f t="shared" si="8"/>
        <v>July</v>
      </c>
      <c r="K185" t="str">
        <f t="shared" si="11"/>
        <v>Friday</v>
      </c>
      <c r="L185" s="21" t="s">
        <v>397</v>
      </c>
    </row>
    <row r="186" spans="1:12" ht="15" customHeight="1" thickBot="1" x14ac:dyDescent="0.35">
      <c r="A186" s="15">
        <v>44743</v>
      </c>
      <c r="B186" s="2">
        <v>889626538</v>
      </c>
      <c r="C186" s="1" t="s">
        <v>191</v>
      </c>
      <c r="D186" s="1" t="s">
        <v>57</v>
      </c>
      <c r="E186" t="str">
        <f>INDEX(List!C:C, MATCH(D186, List!A:A, 0))</f>
        <v>P038</v>
      </c>
      <c r="F186" s="2">
        <v>2</v>
      </c>
      <c r="G186">
        <f>INDEX(List!D:D, MATCH(D186, List!A:A, 0))</f>
        <v>274</v>
      </c>
      <c r="H186">
        <f t="shared" si="9"/>
        <v>548</v>
      </c>
      <c r="I186">
        <f t="shared" si="10"/>
        <v>27</v>
      </c>
      <c r="J186" t="str">
        <f t="shared" si="8"/>
        <v>July</v>
      </c>
      <c r="K186" t="str">
        <f t="shared" si="11"/>
        <v>Friday</v>
      </c>
      <c r="L186" s="21" t="s">
        <v>397</v>
      </c>
    </row>
    <row r="187" spans="1:12" ht="15" customHeight="1" thickBot="1" x14ac:dyDescent="0.35">
      <c r="A187" s="15">
        <v>44743</v>
      </c>
      <c r="B187" s="2">
        <v>889626538</v>
      </c>
      <c r="C187" s="1" t="s">
        <v>191</v>
      </c>
      <c r="D187" s="1" t="s">
        <v>47</v>
      </c>
      <c r="E187" t="str">
        <f>INDEX(List!C:C, MATCH(D187, List!A:A, 0))</f>
        <v>P020</v>
      </c>
      <c r="F187" s="2">
        <v>2</v>
      </c>
      <c r="G187">
        <f>INDEX(List!D:D, MATCH(D187, List!A:A, 0))</f>
        <v>980</v>
      </c>
      <c r="H187">
        <f t="shared" si="9"/>
        <v>1960</v>
      </c>
      <c r="I187">
        <f t="shared" si="10"/>
        <v>27</v>
      </c>
      <c r="J187" t="str">
        <f t="shared" si="8"/>
        <v>July</v>
      </c>
      <c r="K187" t="str">
        <f t="shared" si="11"/>
        <v>Friday</v>
      </c>
      <c r="L187" s="21" t="s">
        <v>397</v>
      </c>
    </row>
    <row r="188" spans="1:12" ht="15" customHeight="1" thickBot="1" x14ac:dyDescent="0.35">
      <c r="A188" s="15">
        <v>44743</v>
      </c>
      <c r="B188" s="2">
        <v>889626538</v>
      </c>
      <c r="C188" s="1" t="s">
        <v>191</v>
      </c>
      <c r="D188" s="1" t="s">
        <v>33</v>
      </c>
      <c r="E188" t="str">
        <f>INDEX(List!C:C, MATCH(D188, List!A:A, 0))</f>
        <v>P015</v>
      </c>
      <c r="F188" s="2">
        <v>1</v>
      </c>
      <c r="G188">
        <f>INDEX(List!D:D, MATCH(D188, List!A:A, 0))</f>
        <v>4306</v>
      </c>
      <c r="H188">
        <f t="shared" si="9"/>
        <v>4306</v>
      </c>
      <c r="I188">
        <f t="shared" si="10"/>
        <v>27</v>
      </c>
      <c r="J188" t="str">
        <f t="shared" si="8"/>
        <v>July</v>
      </c>
      <c r="K188" t="str">
        <f t="shared" si="11"/>
        <v>Friday</v>
      </c>
      <c r="L188" s="21" t="s">
        <v>397</v>
      </c>
    </row>
    <row r="189" spans="1:12" ht="15" customHeight="1" thickBot="1" x14ac:dyDescent="0.35">
      <c r="A189" s="15">
        <v>44743</v>
      </c>
      <c r="B189" s="2">
        <v>889626538</v>
      </c>
      <c r="C189" s="1" t="s">
        <v>191</v>
      </c>
      <c r="D189" s="1" t="s">
        <v>38</v>
      </c>
      <c r="E189" t="str">
        <f>INDEX(List!C:C, MATCH(D189, List!A:A, 0))</f>
        <v>P012</v>
      </c>
      <c r="F189" s="2">
        <v>2</v>
      </c>
      <c r="G189">
        <f>INDEX(List!D:D, MATCH(D189, List!A:A, 0))</f>
        <v>857</v>
      </c>
      <c r="H189">
        <f t="shared" si="9"/>
        <v>1714</v>
      </c>
      <c r="I189">
        <f t="shared" si="10"/>
        <v>27</v>
      </c>
      <c r="J189" t="str">
        <f t="shared" si="8"/>
        <v>July</v>
      </c>
      <c r="K189" t="str">
        <f t="shared" si="11"/>
        <v>Friday</v>
      </c>
      <c r="L189" s="21" t="s">
        <v>398</v>
      </c>
    </row>
    <row r="190" spans="1:12" ht="15" customHeight="1" thickBot="1" x14ac:dyDescent="0.35">
      <c r="A190" s="15">
        <v>44743</v>
      </c>
      <c r="B190" s="2">
        <v>889626538</v>
      </c>
      <c r="C190" s="1" t="s">
        <v>191</v>
      </c>
      <c r="D190" s="1" t="s">
        <v>41</v>
      </c>
      <c r="E190" t="str">
        <f>INDEX(List!C:C, MATCH(D190, List!A:A, 0))</f>
        <v>P009</v>
      </c>
      <c r="F190" s="2">
        <v>1</v>
      </c>
      <c r="G190">
        <f>INDEX(List!D:D, MATCH(D190, List!A:A, 0))</f>
        <v>2464</v>
      </c>
      <c r="H190">
        <f t="shared" si="9"/>
        <v>2464</v>
      </c>
      <c r="I190">
        <f t="shared" si="10"/>
        <v>27</v>
      </c>
      <c r="J190" t="str">
        <f t="shared" si="8"/>
        <v>July</v>
      </c>
      <c r="K190" t="str">
        <f t="shared" si="11"/>
        <v>Friday</v>
      </c>
      <c r="L190" s="21" t="s">
        <v>397</v>
      </c>
    </row>
    <row r="191" spans="1:12" ht="15" customHeight="1" thickBot="1" x14ac:dyDescent="0.35">
      <c r="A191" s="15">
        <v>44743</v>
      </c>
      <c r="B191" s="2">
        <v>889626538</v>
      </c>
      <c r="C191" s="1" t="s">
        <v>191</v>
      </c>
      <c r="D191" s="1" t="s">
        <v>392</v>
      </c>
      <c r="E191" t="str">
        <f>INDEX(List!C:C, MATCH(D191, List!A:A, 0))</f>
        <v>P006</v>
      </c>
      <c r="F191" s="2">
        <v>4</v>
      </c>
      <c r="G191">
        <f>INDEX(List!D:D, MATCH(D191, List!A:A, 0))</f>
        <v>269</v>
      </c>
      <c r="H191">
        <f t="shared" si="9"/>
        <v>1076</v>
      </c>
      <c r="I191">
        <f t="shared" si="10"/>
        <v>27</v>
      </c>
      <c r="J191" t="str">
        <f t="shared" si="8"/>
        <v>July</v>
      </c>
      <c r="K191" t="str">
        <f t="shared" si="11"/>
        <v>Friday</v>
      </c>
      <c r="L191" s="21" t="s">
        <v>397</v>
      </c>
    </row>
    <row r="192" spans="1:12" ht="15" customHeight="1" thickBot="1" x14ac:dyDescent="0.35">
      <c r="A192" s="15">
        <v>44745</v>
      </c>
      <c r="B192" s="2">
        <v>911558833</v>
      </c>
      <c r="C192" s="1" t="s">
        <v>305</v>
      </c>
      <c r="D192" s="1" t="s">
        <v>4</v>
      </c>
      <c r="E192" t="str">
        <f>INDEX(List!C:C, MATCH(D192, List!A:A, 0))</f>
        <v>P040</v>
      </c>
      <c r="F192" s="2">
        <v>2</v>
      </c>
      <c r="G192">
        <f>INDEX(List!D:D, MATCH(D192, List!A:A, 0))</f>
        <v>714</v>
      </c>
      <c r="H192">
        <f t="shared" si="9"/>
        <v>1428</v>
      </c>
      <c r="I192">
        <f t="shared" si="10"/>
        <v>28</v>
      </c>
      <c r="J192" t="str">
        <f t="shared" si="8"/>
        <v>July</v>
      </c>
      <c r="K192" t="str">
        <f t="shared" si="11"/>
        <v>Sunday</v>
      </c>
      <c r="L192" s="21" t="s">
        <v>397</v>
      </c>
    </row>
    <row r="193" spans="1:12" ht="15" customHeight="1" thickBot="1" x14ac:dyDescent="0.35">
      <c r="A193" s="15">
        <v>44745</v>
      </c>
      <c r="B193" s="2">
        <v>911558833</v>
      </c>
      <c r="C193" s="1" t="s">
        <v>305</v>
      </c>
      <c r="D193" s="1" t="s">
        <v>42</v>
      </c>
      <c r="E193" t="str">
        <f>INDEX(List!C:C, MATCH(D193, List!A:A, 0))</f>
        <v>P037</v>
      </c>
      <c r="F193" s="2">
        <v>1</v>
      </c>
      <c r="G193">
        <f>INDEX(List!D:D, MATCH(D193, List!A:A, 0))</f>
        <v>1095</v>
      </c>
      <c r="H193">
        <f t="shared" si="9"/>
        <v>1095</v>
      </c>
      <c r="I193">
        <f t="shared" si="10"/>
        <v>28</v>
      </c>
      <c r="J193" t="str">
        <f t="shared" si="8"/>
        <v>July</v>
      </c>
      <c r="K193" t="str">
        <f t="shared" si="11"/>
        <v>Sunday</v>
      </c>
      <c r="L193" s="21" t="s">
        <v>397</v>
      </c>
    </row>
    <row r="194" spans="1:12" ht="15" customHeight="1" thickBot="1" x14ac:dyDescent="0.35">
      <c r="A194" s="15">
        <v>44745</v>
      </c>
      <c r="B194" s="2">
        <v>911558833</v>
      </c>
      <c r="C194" s="1" t="s">
        <v>305</v>
      </c>
      <c r="D194" s="1" t="s">
        <v>37</v>
      </c>
      <c r="E194" t="str">
        <f>INDEX(List!C:C, MATCH(D194, List!A:A, 0))</f>
        <v>P036</v>
      </c>
      <c r="F194" s="2">
        <v>1</v>
      </c>
      <c r="G194">
        <f>INDEX(List!D:D, MATCH(D194, List!A:A, 0))</f>
        <v>698</v>
      </c>
      <c r="H194">
        <f t="shared" si="9"/>
        <v>698</v>
      </c>
      <c r="I194">
        <f t="shared" si="10"/>
        <v>28</v>
      </c>
      <c r="J194" t="str">
        <f t="shared" ref="J194:J257" si="12">TEXT(A194, "mmmm")</f>
        <v>July</v>
      </c>
      <c r="K194" t="str">
        <f t="shared" si="11"/>
        <v>Sunday</v>
      </c>
      <c r="L194" s="21" t="s">
        <v>397</v>
      </c>
    </row>
    <row r="195" spans="1:12" ht="15" customHeight="1" thickBot="1" x14ac:dyDescent="0.35">
      <c r="A195" s="15">
        <v>44745</v>
      </c>
      <c r="B195" s="2">
        <v>911558833</v>
      </c>
      <c r="C195" s="1" t="s">
        <v>305</v>
      </c>
      <c r="D195" s="1" t="s">
        <v>47</v>
      </c>
      <c r="E195" t="str">
        <f>INDEX(List!C:C, MATCH(D195, List!A:A, 0))</f>
        <v>P020</v>
      </c>
      <c r="F195" s="2">
        <v>1</v>
      </c>
      <c r="G195">
        <f>INDEX(List!D:D, MATCH(D195, List!A:A, 0))</f>
        <v>980</v>
      </c>
      <c r="H195">
        <f t="shared" ref="H195:H258" si="13">F195*G195</f>
        <v>980</v>
      </c>
      <c r="I195">
        <f t="shared" ref="I195:I258" si="14">WEEKNUM(A195)</f>
        <v>28</v>
      </c>
      <c r="J195" t="str">
        <f t="shared" si="12"/>
        <v>July</v>
      </c>
      <c r="K195" t="str">
        <f t="shared" ref="K195:K258" si="15">TEXT(A195, "dddd")</f>
        <v>Sunday</v>
      </c>
      <c r="L195" s="21" t="s">
        <v>397</v>
      </c>
    </row>
    <row r="196" spans="1:12" ht="15" customHeight="1" thickBot="1" x14ac:dyDescent="0.35">
      <c r="A196" s="15">
        <v>44745</v>
      </c>
      <c r="B196" s="2">
        <v>911558833</v>
      </c>
      <c r="C196" s="1" t="s">
        <v>305</v>
      </c>
      <c r="D196" s="1" t="s">
        <v>41</v>
      </c>
      <c r="E196" t="str">
        <f>INDEX(List!C:C, MATCH(D196, List!A:A, 0))</f>
        <v>P009</v>
      </c>
      <c r="F196" s="2">
        <v>2</v>
      </c>
      <c r="G196">
        <f>INDEX(List!D:D, MATCH(D196, List!A:A, 0))</f>
        <v>2464</v>
      </c>
      <c r="H196">
        <f t="shared" si="13"/>
        <v>4928</v>
      </c>
      <c r="I196">
        <f t="shared" si="14"/>
        <v>28</v>
      </c>
      <c r="J196" t="str">
        <f t="shared" si="12"/>
        <v>July</v>
      </c>
      <c r="K196" t="str">
        <f t="shared" si="15"/>
        <v>Sunday</v>
      </c>
      <c r="L196" s="21" t="s">
        <v>397</v>
      </c>
    </row>
    <row r="197" spans="1:12" ht="15" customHeight="1" thickBot="1" x14ac:dyDescent="0.35">
      <c r="A197" s="15">
        <v>44749</v>
      </c>
      <c r="B197" s="2">
        <v>943167400</v>
      </c>
      <c r="C197" s="1" t="s">
        <v>150</v>
      </c>
      <c r="D197" s="1" t="s">
        <v>59</v>
      </c>
      <c r="E197" t="str">
        <f>INDEX(List!C:C, MATCH(D197, List!A:A, 0))</f>
        <v>P061</v>
      </c>
      <c r="F197" s="2">
        <v>1</v>
      </c>
      <c r="G197">
        <f>INDEX(List!D:D, MATCH(D197, List!A:A, 0))</f>
        <v>250</v>
      </c>
      <c r="H197">
        <f t="shared" si="13"/>
        <v>250</v>
      </c>
      <c r="I197">
        <f t="shared" si="14"/>
        <v>28</v>
      </c>
      <c r="J197" t="str">
        <f t="shared" si="12"/>
        <v>July</v>
      </c>
      <c r="K197" t="str">
        <f t="shared" si="15"/>
        <v>Thursday</v>
      </c>
      <c r="L197" s="21" t="s">
        <v>397</v>
      </c>
    </row>
    <row r="198" spans="1:12" ht="15" customHeight="1" thickBot="1" x14ac:dyDescent="0.35">
      <c r="A198" s="15">
        <v>44749</v>
      </c>
      <c r="B198" s="2">
        <v>943167400</v>
      </c>
      <c r="C198" s="1" t="s">
        <v>150</v>
      </c>
      <c r="D198" s="1" t="s">
        <v>69</v>
      </c>
      <c r="E198" t="str">
        <f>INDEX(List!C:C, MATCH(D198, List!A:A, 0))</f>
        <v>P029</v>
      </c>
      <c r="F198" s="2">
        <v>3</v>
      </c>
      <c r="G198">
        <f>INDEX(List!D:D, MATCH(D198, List!A:A, 0))</f>
        <v>450</v>
      </c>
      <c r="H198">
        <f t="shared" si="13"/>
        <v>1350</v>
      </c>
      <c r="I198">
        <f t="shared" si="14"/>
        <v>28</v>
      </c>
      <c r="J198" t="str">
        <f t="shared" si="12"/>
        <v>July</v>
      </c>
      <c r="K198" t="str">
        <f t="shared" si="15"/>
        <v>Thursday</v>
      </c>
      <c r="L198" s="21" t="s">
        <v>398</v>
      </c>
    </row>
    <row r="199" spans="1:12" ht="15" customHeight="1" thickBot="1" x14ac:dyDescent="0.35">
      <c r="A199" s="15">
        <v>44749</v>
      </c>
      <c r="B199" s="2">
        <v>943167400</v>
      </c>
      <c r="C199" s="1" t="s">
        <v>150</v>
      </c>
      <c r="D199" s="1" t="s">
        <v>61</v>
      </c>
      <c r="E199" t="str">
        <f>INDEX(List!C:C, MATCH(D199, List!A:A, 0))</f>
        <v>P025</v>
      </c>
      <c r="F199" s="2">
        <v>2</v>
      </c>
      <c r="G199">
        <f>INDEX(List!D:D, MATCH(D199, List!A:A, 0))</f>
        <v>510</v>
      </c>
      <c r="H199">
        <f t="shared" si="13"/>
        <v>1020</v>
      </c>
      <c r="I199">
        <f t="shared" si="14"/>
        <v>28</v>
      </c>
      <c r="J199" t="str">
        <f t="shared" si="12"/>
        <v>July</v>
      </c>
      <c r="K199" t="str">
        <f t="shared" si="15"/>
        <v>Thursday</v>
      </c>
      <c r="L199" s="21" t="s">
        <v>397</v>
      </c>
    </row>
    <row r="200" spans="1:12" ht="15" customHeight="1" thickBot="1" x14ac:dyDescent="0.35">
      <c r="A200" s="15">
        <v>44749</v>
      </c>
      <c r="B200" s="2">
        <v>943167400</v>
      </c>
      <c r="C200" s="1" t="s">
        <v>150</v>
      </c>
      <c r="D200" s="1" t="s">
        <v>29</v>
      </c>
      <c r="E200" t="str">
        <f>INDEX(List!C:C, MATCH(D200, List!A:A, 0))</f>
        <v>P018</v>
      </c>
      <c r="F200" s="2">
        <v>2</v>
      </c>
      <c r="G200">
        <f>INDEX(List!D:D, MATCH(D200, List!A:A, 0))</f>
        <v>488</v>
      </c>
      <c r="H200">
        <f t="shared" si="13"/>
        <v>976</v>
      </c>
      <c r="I200">
        <f t="shared" si="14"/>
        <v>28</v>
      </c>
      <c r="J200" t="str">
        <f t="shared" si="12"/>
        <v>July</v>
      </c>
      <c r="K200" t="str">
        <f t="shared" si="15"/>
        <v>Thursday</v>
      </c>
      <c r="L200" s="21" t="s">
        <v>397</v>
      </c>
    </row>
    <row r="201" spans="1:12" ht="15" customHeight="1" thickBot="1" x14ac:dyDescent="0.35">
      <c r="A201" s="15">
        <v>44749</v>
      </c>
      <c r="B201" s="2">
        <v>943167400</v>
      </c>
      <c r="C201" s="1" t="s">
        <v>150</v>
      </c>
      <c r="D201" s="1" t="s">
        <v>28</v>
      </c>
      <c r="E201" t="str">
        <f>INDEX(List!C:C, MATCH(D201, List!A:A, 0))</f>
        <v>P017</v>
      </c>
      <c r="F201" s="2">
        <v>1</v>
      </c>
      <c r="G201">
        <f>INDEX(List!D:D, MATCH(D201, List!A:A, 0))</f>
        <v>488</v>
      </c>
      <c r="H201">
        <f t="shared" si="13"/>
        <v>488</v>
      </c>
      <c r="I201">
        <f t="shared" si="14"/>
        <v>28</v>
      </c>
      <c r="J201" t="str">
        <f t="shared" si="12"/>
        <v>July</v>
      </c>
      <c r="K201" t="str">
        <f t="shared" si="15"/>
        <v>Thursday</v>
      </c>
      <c r="L201" s="21" t="s">
        <v>397</v>
      </c>
    </row>
    <row r="202" spans="1:12" ht="15" customHeight="1" thickBot="1" x14ac:dyDescent="0.35">
      <c r="A202" s="15">
        <v>44749</v>
      </c>
      <c r="B202" s="2">
        <v>943167400</v>
      </c>
      <c r="C202" s="1" t="s">
        <v>150</v>
      </c>
      <c r="D202" s="1" t="s">
        <v>31</v>
      </c>
      <c r="E202" t="str">
        <f>INDEX(List!C:C, MATCH(D202, List!A:A, 0))</f>
        <v>P002</v>
      </c>
      <c r="F202" s="2">
        <v>6</v>
      </c>
      <c r="G202">
        <f>INDEX(List!D:D, MATCH(D202, List!A:A, 0))</f>
        <v>291</v>
      </c>
      <c r="H202">
        <f t="shared" si="13"/>
        <v>1746</v>
      </c>
      <c r="I202">
        <f t="shared" si="14"/>
        <v>28</v>
      </c>
      <c r="J202" t="str">
        <f t="shared" si="12"/>
        <v>July</v>
      </c>
      <c r="K202" t="str">
        <f t="shared" si="15"/>
        <v>Thursday</v>
      </c>
      <c r="L202" s="21" t="s">
        <v>397</v>
      </c>
    </row>
    <row r="203" spans="1:12" ht="15" customHeight="1" thickBot="1" x14ac:dyDescent="0.35">
      <c r="A203" s="15">
        <v>44753</v>
      </c>
      <c r="B203" s="2">
        <v>961595258</v>
      </c>
      <c r="C203" s="1" t="s">
        <v>298</v>
      </c>
      <c r="D203" s="1" t="s">
        <v>48</v>
      </c>
      <c r="E203" t="str">
        <f>INDEX(List!C:C, MATCH(D203, List!A:A, 0))</f>
        <v>P008</v>
      </c>
      <c r="F203" s="2">
        <v>5</v>
      </c>
      <c r="G203">
        <f>INDEX(List!D:D, MATCH(D203, List!A:A, 0))</f>
        <v>1606</v>
      </c>
      <c r="H203">
        <f t="shared" si="13"/>
        <v>8030</v>
      </c>
      <c r="I203">
        <f t="shared" si="14"/>
        <v>29</v>
      </c>
      <c r="J203" t="str">
        <f t="shared" si="12"/>
        <v>July</v>
      </c>
      <c r="K203" t="str">
        <f t="shared" si="15"/>
        <v>Monday</v>
      </c>
      <c r="L203" s="21" t="s">
        <v>397</v>
      </c>
    </row>
    <row r="204" spans="1:12" ht="15" customHeight="1" thickBot="1" x14ac:dyDescent="0.35">
      <c r="A204" s="15">
        <v>44758</v>
      </c>
      <c r="B204" s="2">
        <v>944854892</v>
      </c>
      <c r="C204" s="1" t="s">
        <v>145</v>
      </c>
      <c r="D204" s="1" t="s">
        <v>33</v>
      </c>
      <c r="E204" t="str">
        <f>INDEX(List!C:C, MATCH(D204, List!A:A, 0))</f>
        <v>P015</v>
      </c>
      <c r="F204" s="2">
        <v>1</v>
      </c>
      <c r="G204">
        <f>INDEX(List!D:D, MATCH(D204, List!A:A, 0))</f>
        <v>4306</v>
      </c>
      <c r="H204">
        <f t="shared" si="13"/>
        <v>4306</v>
      </c>
      <c r="I204">
        <f t="shared" si="14"/>
        <v>29</v>
      </c>
      <c r="J204" t="str">
        <f t="shared" si="12"/>
        <v>July</v>
      </c>
      <c r="K204" t="str">
        <f t="shared" si="15"/>
        <v>Saturday</v>
      </c>
      <c r="L204" s="21" t="s">
        <v>397</v>
      </c>
    </row>
    <row r="205" spans="1:12" ht="15" customHeight="1" thickBot="1" x14ac:dyDescent="0.35">
      <c r="A205" s="15">
        <v>44758</v>
      </c>
      <c r="B205" s="2">
        <v>944854893</v>
      </c>
      <c r="C205" s="1" t="s">
        <v>306</v>
      </c>
      <c r="D205" s="1" t="s">
        <v>33</v>
      </c>
      <c r="E205" t="str">
        <f>INDEX(List!C:C, MATCH(D205, List!A:A, 0))</f>
        <v>P015</v>
      </c>
      <c r="F205" s="2">
        <v>1</v>
      </c>
      <c r="G205">
        <f>INDEX(List!D:D, MATCH(D205, List!A:A, 0))</f>
        <v>4306</v>
      </c>
      <c r="H205">
        <f t="shared" si="13"/>
        <v>4306</v>
      </c>
      <c r="I205">
        <f t="shared" si="14"/>
        <v>29</v>
      </c>
      <c r="J205" t="str">
        <f t="shared" si="12"/>
        <v>July</v>
      </c>
      <c r="K205" t="str">
        <f t="shared" si="15"/>
        <v>Saturday</v>
      </c>
      <c r="L205" s="21" t="s">
        <v>397</v>
      </c>
    </row>
    <row r="206" spans="1:12" ht="15" customHeight="1" thickBot="1" x14ac:dyDescent="0.35">
      <c r="A206" s="15">
        <v>44758</v>
      </c>
      <c r="B206" s="2">
        <v>944854893</v>
      </c>
      <c r="C206" s="1" t="s">
        <v>306</v>
      </c>
      <c r="D206" s="1" t="s">
        <v>33</v>
      </c>
      <c r="E206" t="str">
        <f>INDEX(List!C:C, MATCH(D206, List!A:A, 0))</f>
        <v>P015</v>
      </c>
      <c r="F206" s="2">
        <v>1</v>
      </c>
      <c r="G206">
        <f>INDEX(List!D:D, MATCH(D206, List!A:A, 0))</f>
        <v>4306</v>
      </c>
      <c r="H206">
        <f t="shared" si="13"/>
        <v>4306</v>
      </c>
      <c r="I206">
        <f t="shared" si="14"/>
        <v>29</v>
      </c>
      <c r="J206" t="str">
        <f t="shared" si="12"/>
        <v>July</v>
      </c>
      <c r="K206" t="str">
        <f t="shared" si="15"/>
        <v>Saturday</v>
      </c>
      <c r="L206" s="21" t="s">
        <v>397</v>
      </c>
    </row>
    <row r="207" spans="1:12" ht="15" customHeight="1" thickBot="1" x14ac:dyDescent="0.35">
      <c r="A207" s="15">
        <v>44761</v>
      </c>
      <c r="B207" s="2">
        <v>945545882</v>
      </c>
      <c r="C207" s="1" t="s">
        <v>317</v>
      </c>
      <c r="D207" s="1" t="s">
        <v>32</v>
      </c>
      <c r="E207" t="str">
        <f>INDEX(List!C:C, MATCH(D207, List!A:A, 0))</f>
        <v>P021</v>
      </c>
      <c r="F207" s="2">
        <v>6</v>
      </c>
      <c r="G207">
        <f>INDEX(List!D:D, MATCH(D207, List!A:A, 0))</f>
        <v>1014</v>
      </c>
      <c r="H207">
        <f t="shared" si="13"/>
        <v>6084</v>
      </c>
      <c r="I207">
        <f t="shared" si="14"/>
        <v>30</v>
      </c>
      <c r="J207" t="str">
        <f t="shared" si="12"/>
        <v>July</v>
      </c>
      <c r="K207" t="str">
        <f t="shared" si="15"/>
        <v>Tuesday</v>
      </c>
      <c r="L207" s="21" t="s">
        <v>397</v>
      </c>
    </row>
    <row r="208" spans="1:12" ht="15" customHeight="1" thickBot="1" x14ac:dyDescent="0.35">
      <c r="A208" s="15">
        <v>44761</v>
      </c>
      <c r="B208" s="2">
        <v>945545882</v>
      </c>
      <c r="C208" s="1" t="s">
        <v>317</v>
      </c>
      <c r="D208" s="1" t="s">
        <v>33</v>
      </c>
      <c r="E208" t="str">
        <f>INDEX(List!C:C, MATCH(D208, List!A:A, 0))</f>
        <v>P015</v>
      </c>
      <c r="F208" s="2">
        <v>1</v>
      </c>
      <c r="G208">
        <f>INDEX(List!D:D, MATCH(D208, List!A:A, 0))</f>
        <v>4306</v>
      </c>
      <c r="H208">
        <f t="shared" si="13"/>
        <v>4306</v>
      </c>
      <c r="I208">
        <f t="shared" si="14"/>
        <v>30</v>
      </c>
      <c r="J208" t="str">
        <f t="shared" si="12"/>
        <v>July</v>
      </c>
      <c r="K208" t="str">
        <f t="shared" si="15"/>
        <v>Tuesday</v>
      </c>
      <c r="L208" s="21" t="s">
        <v>397</v>
      </c>
    </row>
    <row r="209" spans="1:12" ht="15" customHeight="1" thickBot="1" x14ac:dyDescent="0.35">
      <c r="A209" s="15">
        <v>44761</v>
      </c>
      <c r="B209" s="2">
        <v>945545881</v>
      </c>
      <c r="C209" s="1" t="s">
        <v>268</v>
      </c>
      <c r="D209" s="1" t="s">
        <v>53</v>
      </c>
      <c r="E209" t="str">
        <f>INDEX(List!C:C, MATCH(D209, List!A:A, 0))</f>
        <v>P013</v>
      </c>
      <c r="F209" s="2">
        <v>1</v>
      </c>
      <c r="G209">
        <f>INDEX(List!D:D, MATCH(D209, List!A:A, 0))</f>
        <v>110</v>
      </c>
      <c r="H209">
        <f t="shared" si="13"/>
        <v>110</v>
      </c>
      <c r="I209">
        <f t="shared" si="14"/>
        <v>30</v>
      </c>
      <c r="J209" t="str">
        <f t="shared" si="12"/>
        <v>July</v>
      </c>
      <c r="K209" t="str">
        <f t="shared" si="15"/>
        <v>Tuesday</v>
      </c>
      <c r="L209" s="21" t="s">
        <v>397</v>
      </c>
    </row>
    <row r="210" spans="1:12" ht="15" customHeight="1" thickBot="1" x14ac:dyDescent="0.35">
      <c r="A210" s="15">
        <v>44773</v>
      </c>
      <c r="B210" s="2">
        <v>947612560</v>
      </c>
      <c r="C210" s="1" t="s">
        <v>379</v>
      </c>
      <c r="D210" s="1" t="s">
        <v>6</v>
      </c>
      <c r="E210" t="str">
        <f>INDEX(List!C:C, MATCH(D210, List!A:A, 0))</f>
        <v>P064</v>
      </c>
      <c r="F210" s="2">
        <v>1</v>
      </c>
      <c r="G210">
        <f>INDEX(List!D:D, MATCH(D210, List!A:A, 0))</f>
        <v>299</v>
      </c>
      <c r="H210">
        <f t="shared" si="13"/>
        <v>299</v>
      </c>
      <c r="I210">
        <f t="shared" si="14"/>
        <v>32</v>
      </c>
      <c r="J210" t="str">
        <f t="shared" si="12"/>
        <v>July</v>
      </c>
      <c r="K210" t="str">
        <f t="shared" si="15"/>
        <v>Sunday</v>
      </c>
      <c r="L210" s="21" t="s">
        <v>397</v>
      </c>
    </row>
    <row r="211" spans="1:12" ht="15" customHeight="1" thickBot="1" x14ac:dyDescent="0.35">
      <c r="A211" s="15">
        <v>44773</v>
      </c>
      <c r="B211" s="2">
        <v>947612561</v>
      </c>
      <c r="C211" s="1" t="s">
        <v>380</v>
      </c>
      <c r="D211" s="1" t="s">
        <v>6</v>
      </c>
      <c r="E211" t="str">
        <f>INDEX(List!C:C, MATCH(D211, List!A:A, 0))</f>
        <v>P064</v>
      </c>
      <c r="F211" s="2">
        <v>1</v>
      </c>
      <c r="G211">
        <f>INDEX(List!D:D, MATCH(D211, List!A:A, 0))</f>
        <v>299</v>
      </c>
      <c r="H211">
        <f t="shared" si="13"/>
        <v>299</v>
      </c>
      <c r="I211">
        <f t="shared" si="14"/>
        <v>32</v>
      </c>
      <c r="J211" t="str">
        <f t="shared" si="12"/>
        <v>July</v>
      </c>
      <c r="K211" t="str">
        <f t="shared" si="15"/>
        <v>Sunday</v>
      </c>
      <c r="L211" s="21" t="s">
        <v>399</v>
      </c>
    </row>
    <row r="212" spans="1:12" ht="15" customHeight="1" thickBot="1" x14ac:dyDescent="0.35">
      <c r="A212" s="15">
        <v>44773</v>
      </c>
      <c r="B212" s="2">
        <v>947612559</v>
      </c>
      <c r="C212" s="1" t="s">
        <v>382</v>
      </c>
      <c r="D212" s="1" t="s">
        <v>2</v>
      </c>
      <c r="E212" t="str">
        <f>INDEX(List!C:C, MATCH(D212, List!A:A, 0))</f>
        <v>P030</v>
      </c>
      <c r="F212" s="2">
        <v>1</v>
      </c>
      <c r="G212">
        <f>INDEX(List!D:D, MATCH(D212, List!A:A, 0))</f>
        <v>312</v>
      </c>
      <c r="H212">
        <f t="shared" si="13"/>
        <v>312</v>
      </c>
      <c r="I212">
        <f t="shared" si="14"/>
        <v>32</v>
      </c>
      <c r="J212" t="str">
        <f t="shared" si="12"/>
        <v>July</v>
      </c>
      <c r="K212" t="str">
        <f t="shared" si="15"/>
        <v>Sunday</v>
      </c>
      <c r="L212" s="21" t="s">
        <v>397</v>
      </c>
    </row>
    <row r="213" spans="1:12" ht="15" customHeight="1" thickBot="1" x14ac:dyDescent="0.35">
      <c r="A213" s="15">
        <v>44773</v>
      </c>
      <c r="B213" s="2">
        <v>947612562</v>
      </c>
      <c r="C213" s="1" t="s">
        <v>383</v>
      </c>
      <c r="D213" s="1" t="s">
        <v>2</v>
      </c>
      <c r="E213" t="str">
        <f>INDEX(List!C:C, MATCH(D213, List!A:A, 0))</f>
        <v>P030</v>
      </c>
      <c r="F213" s="2">
        <v>1</v>
      </c>
      <c r="G213">
        <f>INDEX(List!D:D, MATCH(D213, List!A:A, 0))</f>
        <v>312</v>
      </c>
      <c r="H213">
        <f t="shared" si="13"/>
        <v>312</v>
      </c>
      <c r="I213">
        <f t="shared" si="14"/>
        <v>32</v>
      </c>
      <c r="J213" t="str">
        <f t="shared" si="12"/>
        <v>July</v>
      </c>
      <c r="K213" t="str">
        <f t="shared" si="15"/>
        <v>Sunday</v>
      </c>
      <c r="L213" s="21" t="s">
        <v>397</v>
      </c>
    </row>
    <row r="214" spans="1:12" ht="15" customHeight="1" thickBot="1" x14ac:dyDescent="0.35">
      <c r="A214" s="15">
        <v>44773</v>
      </c>
      <c r="B214" s="2">
        <v>947710583</v>
      </c>
      <c r="C214" s="1" t="s">
        <v>196</v>
      </c>
      <c r="D214" s="1" t="s">
        <v>47</v>
      </c>
      <c r="E214" t="str">
        <f>INDEX(List!C:C, MATCH(D214, List!A:A, 0))</f>
        <v>P020</v>
      </c>
      <c r="F214" s="2">
        <v>1</v>
      </c>
      <c r="G214">
        <f>INDEX(List!D:D, MATCH(D214, List!A:A, 0))</f>
        <v>980</v>
      </c>
      <c r="H214">
        <f t="shared" si="13"/>
        <v>980</v>
      </c>
      <c r="I214">
        <f t="shared" si="14"/>
        <v>32</v>
      </c>
      <c r="J214" t="str">
        <f t="shared" si="12"/>
        <v>July</v>
      </c>
      <c r="K214" t="str">
        <f t="shared" si="15"/>
        <v>Sunday</v>
      </c>
      <c r="L214" s="21" t="s">
        <v>397</v>
      </c>
    </row>
    <row r="215" spans="1:12" ht="15" customHeight="1" thickBot="1" x14ac:dyDescent="0.35">
      <c r="A215" s="15">
        <v>44773</v>
      </c>
      <c r="B215" s="2">
        <v>947710583</v>
      </c>
      <c r="C215" s="1" t="s">
        <v>196</v>
      </c>
      <c r="D215" s="1" t="s">
        <v>392</v>
      </c>
      <c r="E215" t="str">
        <f>INDEX(List!C:C, MATCH(D215, List!A:A, 0))</f>
        <v>P006</v>
      </c>
      <c r="F215" s="2">
        <v>2</v>
      </c>
      <c r="G215">
        <f>INDEX(List!D:D, MATCH(D215, List!A:A, 0))</f>
        <v>269</v>
      </c>
      <c r="H215">
        <f t="shared" si="13"/>
        <v>538</v>
      </c>
      <c r="I215">
        <f t="shared" si="14"/>
        <v>32</v>
      </c>
      <c r="J215" t="str">
        <f t="shared" si="12"/>
        <v>July</v>
      </c>
      <c r="K215" t="str">
        <f t="shared" si="15"/>
        <v>Sunday</v>
      </c>
      <c r="L215" s="21" t="s">
        <v>397</v>
      </c>
    </row>
    <row r="216" spans="1:12" ht="15" customHeight="1" thickBot="1" x14ac:dyDescent="0.35">
      <c r="A216" s="15">
        <v>44773</v>
      </c>
      <c r="B216" s="2">
        <v>947713504</v>
      </c>
      <c r="C216" s="1" t="s">
        <v>202</v>
      </c>
      <c r="D216" s="1" t="s">
        <v>392</v>
      </c>
      <c r="E216" t="str">
        <f>INDEX(List!C:C, MATCH(D216, List!A:A, 0))</f>
        <v>P006</v>
      </c>
      <c r="F216" s="2">
        <v>1</v>
      </c>
      <c r="G216">
        <f>INDEX(List!D:D, MATCH(D216, List!A:A, 0))</f>
        <v>269</v>
      </c>
      <c r="H216">
        <f t="shared" si="13"/>
        <v>269</v>
      </c>
      <c r="I216">
        <f t="shared" si="14"/>
        <v>32</v>
      </c>
      <c r="J216" t="str">
        <f t="shared" si="12"/>
        <v>July</v>
      </c>
      <c r="K216" t="str">
        <f t="shared" si="15"/>
        <v>Sunday</v>
      </c>
      <c r="L216" s="21" t="s">
        <v>398</v>
      </c>
    </row>
    <row r="217" spans="1:12" ht="15" customHeight="1" thickBot="1" x14ac:dyDescent="0.35">
      <c r="A217" s="15">
        <v>44779</v>
      </c>
      <c r="B217" s="2">
        <v>937637541</v>
      </c>
      <c r="C217" s="1" t="s">
        <v>192</v>
      </c>
      <c r="D217" s="1" t="s">
        <v>35</v>
      </c>
      <c r="E217" t="str">
        <f>INDEX(List!C:C, MATCH(D217, List!A:A, 0))</f>
        <v>P033</v>
      </c>
      <c r="F217" s="2">
        <v>1</v>
      </c>
      <c r="G217">
        <f>INDEX(List!D:D, MATCH(D217, List!A:A, 0))</f>
        <v>697</v>
      </c>
      <c r="H217">
        <f t="shared" si="13"/>
        <v>697</v>
      </c>
      <c r="I217">
        <f t="shared" si="14"/>
        <v>32</v>
      </c>
      <c r="J217" t="str">
        <f t="shared" si="12"/>
        <v>August</v>
      </c>
      <c r="K217" t="str">
        <f t="shared" si="15"/>
        <v>Saturday</v>
      </c>
      <c r="L217" s="21" t="s">
        <v>397</v>
      </c>
    </row>
    <row r="218" spans="1:12" ht="15" customHeight="1" thickBot="1" x14ac:dyDescent="0.35">
      <c r="A218" s="15">
        <v>44779</v>
      </c>
      <c r="B218" s="2">
        <v>937637541</v>
      </c>
      <c r="C218" s="1" t="s">
        <v>192</v>
      </c>
      <c r="D218" s="1" t="s">
        <v>54</v>
      </c>
      <c r="E218" t="str">
        <f>INDEX(List!C:C, MATCH(D218, List!A:A, 0))</f>
        <v>P022</v>
      </c>
      <c r="F218" s="2">
        <v>1</v>
      </c>
      <c r="G218">
        <f>INDEX(List!D:D, MATCH(D218, List!A:A, 0))</f>
        <v>171</v>
      </c>
      <c r="H218">
        <f t="shared" si="13"/>
        <v>171</v>
      </c>
      <c r="I218">
        <f t="shared" si="14"/>
        <v>32</v>
      </c>
      <c r="J218" t="str">
        <f t="shared" si="12"/>
        <v>August</v>
      </c>
      <c r="K218" t="str">
        <f t="shared" si="15"/>
        <v>Saturday</v>
      </c>
      <c r="L218" s="21" t="s">
        <v>397</v>
      </c>
    </row>
    <row r="219" spans="1:12" ht="15" customHeight="1" thickBot="1" x14ac:dyDescent="0.35">
      <c r="A219" s="15">
        <v>44779</v>
      </c>
      <c r="B219" s="2">
        <v>937637541</v>
      </c>
      <c r="C219" s="1" t="s">
        <v>192</v>
      </c>
      <c r="D219" s="1" t="s">
        <v>29</v>
      </c>
      <c r="E219" t="str">
        <f>INDEX(List!C:C, MATCH(D219, List!A:A, 0))</f>
        <v>P018</v>
      </c>
      <c r="F219" s="2">
        <v>2</v>
      </c>
      <c r="G219">
        <f>INDEX(List!D:D, MATCH(D219, List!A:A, 0))</f>
        <v>488</v>
      </c>
      <c r="H219">
        <f t="shared" si="13"/>
        <v>976</v>
      </c>
      <c r="I219">
        <f t="shared" si="14"/>
        <v>32</v>
      </c>
      <c r="J219" t="str">
        <f t="shared" si="12"/>
        <v>August</v>
      </c>
      <c r="K219" t="str">
        <f t="shared" si="15"/>
        <v>Saturday</v>
      </c>
      <c r="L219" s="21" t="s">
        <v>397</v>
      </c>
    </row>
    <row r="220" spans="1:12" ht="15" customHeight="1" thickBot="1" x14ac:dyDescent="0.35">
      <c r="A220" s="15">
        <v>44779</v>
      </c>
      <c r="B220" s="2">
        <v>937637541</v>
      </c>
      <c r="C220" s="1" t="s">
        <v>192</v>
      </c>
      <c r="D220" s="1" t="s">
        <v>28</v>
      </c>
      <c r="E220" t="str">
        <f>INDEX(List!C:C, MATCH(D220, List!A:A, 0))</f>
        <v>P017</v>
      </c>
      <c r="F220" s="2">
        <v>2</v>
      </c>
      <c r="G220">
        <f>INDEX(List!D:D, MATCH(D220, List!A:A, 0))</f>
        <v>488</v>
      </c>
      <c r="H220">
        <f t="shared" si="13"/>
        <v>976</v>
      </c>
      <c r="I220">
        <f t="shared" si="14"/>
        <v>32</v>
      </c>
      <c r="J220" t="str">
        <f t="shared" si="12"/>
        <v>August</v>
      </c>
      <c r="K220" t="str">
        <f t="shared" si="15"/>
        <v>Saturday</v>
      </c>
      <c r="L220" s="21" t="s">
        <v>399</v>
      </c>
    </row>
    <row r="221" spans="1:12" ht="15" customHeight="1" thickBot="1" x14ac:dyDescent="0.35">
      <c r="A221" s="15">
        <v>44779</v>
      </c>
      <c r="B221" s="2">
        <v>937640608</v>
      </c>
      <c r="C221" s="1" t="s">
        <v>247</v>
      </c>
      <c r="D221" s="1" t="s">
        <v>55</v>
      </c>
      <c r="E221" t="str">
        <f>INDEX(List!C:C, MATCH(D221, List!A:A, 0))</f>
        <v>P016</v>
      </c>
      <c r="F221" s="2">
        <v>1</v>
      </c>
      <c r="G221">
        <f>INDEX(List!D:D, MATCH(D221, List!A:A, 0))</f>
        <v>60</v>
      </c>
      <c r="H221">
        <f t="shared" si="13"/>
        <v>60</v>
      </c>
      <c r="I221">
        <f t="shared" si="14"/>
        <v>32</v>
      </c>
      <c r="J221" t="str">
        <f t="shared" si="12"/>
        <v>August</v>
      </c>
      <c r="K221" t="str">
        <f t="shared" si="15"/>
        <v>Saturday</v>
      </c>
      <c r="L221" s="21" t="s">
        <v>397</v>
      </c>
    </row>
    <row r="222" spans="1:12" ht="15" customHeight="1" thickBot="1" x14ac:dyDescent="0.35">
      <c r="A222" s="15">
        <v>44779</v>
      </c>
      <c r="B222" s="2">
        <v>937640609</v>
      </c>
      <c r="C222" s="1" t="s">
        <v>248</v>
      </c>
      <c r="D222" s="1" t="s">
        <v>55</v>
      </c>
      <c r="E222" t="str">
        <f>INDEX(List!C:C, MATCH(D222, List!A:A, 0))</f>
        <v>P016</v>
      </c>
      <c r="F222" s="2">
        <v>1</v>
      </c>
      <c r="G222">
        <f>INDEX(List!D:D, MATCH(D222, List!A:A, 0))</f>
        <v>60</v>
      </c>
      <c r="H222">
        <f t="shared" si="13"/>
        <v>60</v>
      </c>
      <c r="I222">
        <f t="shared" si="14"/>
        <v>32</v>
      </c>
      <c r="J222" t="str">
        <f t="shared" si="12"/>
        <v>August</v>
      </c>
      <c r="K222" t="str">
        <f t="shared" si="15"/>
        <v>Saturday</v>
      </c>
      <c r="L222" s="21" t="s">
        <v>397</v>
      </c>
    </row>
    <row r="223" spans="1:12" ht="15" customHeight="1" thickBot="1" x14ac:dyDescent="0.35">
      <c r="A223" s="15">
        <v>44779</v>
      </c>
      <c r="B223" s="2">
        <v>937640610</v>
      </c>
      <c r="C223" s="1" t="s">
        <v>249</v>
      </c>
      <c r="D223" s="1" t="s">
        <v>55</v>
      </c>
      <c r="E223" t="str">
        <f>INDEX(List!C:C, MATCH(D223, List!A:A, 0))</f>
        <v>P016</v>
      </c>
      <c r="F223" s="2">
        <v>1</v>
      </c>
      <c r="G223">
        <f>INDEX(List!D:D, MATCH(D223, List!A:A, 0))</f>
        <v>60</v>
      </c>
      <c r="H223">
        <f t="shared" si="13"/>
        <v>60</v>
      </c>
      <c r="I223">
        <f t="shared" si="14"/>
        <v>32</v>
      </c>
      <c r="J223" t="str">
        <f t="shared" si="12"/>
        <v>August</v>
      </c>
      <c r="K223" t="str">
        <f t="shared" si="15"/>
        <v>Saturday</v>
      </c>
      <c r="L223" s="21" t="s">
        <v>397</v>
      </c>
    </row>
    <row r="224" spans="1:12" ht="15" customHeight="1" thickBot="1" x14ac:dyDescent="0.35">
      <c r="A224" s="15">
        <v>44779</v>
      </c>
      <c r="B224" s="2">
        <v>937640611</v>
      </c>
      <c r="C224" s="1" t="s">
        <v>250</v>
      </c>
      <c r="D224" s="1" t="s">
        <v>55</v>
      </c>
      <c r="E224" t="str">
        <f>INDEX(List!C:C, MATCH(D224, List!A:A, 0))</f>
        <v>P016</v>
      </c>
      <c r="F224" s="2">
        <v>1</v>
      </c>
      <c r="G224">
        <f>INDEX(List!D:D, MATCH(D224, List!A:A, 0))</f>
        <v>60</v>
      </c>
      <c r="H224">
        <f t="shared" si="13"/>
        <v>60</v>
      </c>
      <c r="I224">
        <f t="shared" si="14"/>
        <v>32</v>
      </c>
      <c r="J224" t="str">
        <f t="shared" si="12"/>
        <v>August</v>
      </c>
      <c r="K224" t="str">
        <f t="shared" si="15"/>
        <v>Saturday</v>
      </c>
      <c r="L224" s="21" t="s">
        <v>397</v>
      </c>
    </row>
    <row r="225" spans="1:12" ht="15" customHeight="1" thickBot="1" x14ac:dyDescent="0.35">
      <c r="A225" s="15">
        <v>44779</v>
      </c>
      <c r="B225" s="2">
        <v>937637541</v>
      </c>
      <c r="C225" s="1" t="s">
        <v>192</v>
      </c>
      <c r="D225" s="1" t="s">
        <v>38</v>
      </c>
      <c r="E225" t="str">
        <f>INDEX(List!C:C, MATCH(D225, List!A:A, 0))</f>
        <v>P012</v>
      </c>
      <c r="F225" s="2">
        <v>1</v>
      </c>
      <c r="G225">
        <f>INDEX(List!D:D, MATCH(D225, List!A:A, 0))</f>
        <v>857</v>
      </c>
      <c r="H225">
        <f t="shared" si="13"/>
        <v>857</v>
      </c>
      <c r="I225">
        <f t="shared" si="14"/>
        <v>32</v>
      </c>
      <c r="J225" t="str">
        <f t="shared" si="12"/>
        <v>August</v>
      </c>
      <c r="K225" t="str">
        <f t="shared" si="15"/>
        <v>Saturday</v>
      </c>
      <c r="L225" s="21" t="s">
        <v>397</v>
      </c>
    </row>
    <row r="226" spans="1:12" ht="15" customHeight="1" thickBot="1" x14ac:dyDescent="0.35">
      <c r="A226" s="15">
        <v>44779</v>
      </c>
      <c r="B226" s="2">
        <v>937637541</v>
      </c>
      <c r="C226" s="1" t="s">
        <v>192</v>
      </c>
      <c r="D226" s="1" t="s">
        <v>392</v>
      </c>
      <c r="E226" t="str">
        <f>INDEX(List!C:C, MATCH(D226, List!A:A, 0))</f>
        <v>P006</v>
      </c>
      <c r="F226" s="2">
        <v>6</v>
      </c>
      <c r="G226">
        <f>INDEX(List!D:D, MATCH(D226, List!A:A, 0))</f>
        <v>269</v>
      </c>
      <c r="H226">
        <f t="shared" si="13"/>
        <v>1614</v>
      </c>
      <c r="I226">
        <f t="shared" si="14"/>
        <v>32</v>
      </c>
      <c r="J226" t="str">
        <f t="shared" si="12"/>
        <v>August</v>
      </c>
      <c r="K226" t="str">
        <f t="shared" si="15"/>
        <v>Saturday</v>
      </c>
      <c r="L226" s="21" t="s">
        <v>397</v>
      </c>
    </row>
    <row r="227" spans="1:12" ht="15" customHeight="1" thickBot="1" x14ac:dyDescent="0.35">
      <c r="A227" s="15">
        <v>44781</v>
      </c>
      <c r="B227" s="2">
        <v>948959632</v>
      </c>
      <c r="C227" s="1" t="s">
        <v>364</v>
      </c>
      <c r="D227" s="1" t="s">
        <v>7</v>
      </c>
      <c r="E227" t="str">
        <f>INDEX(List!C:C, MATCH(D227, List!A:A, 0))</f>
        <v>P065</v>
      </c>
      <c r="F227" s="2">
        <v>1</v>
      </c>
      <c r="G227">
        <f>INDEX(List!D:D, MATCH(D227, List!A:A, 0))</f>
        <v>2999</v>
      </c>
      <c r="H227">
        <f t="shared" si="13"/>
        <v>2999</v>
      </c>
      <c r="I227">
        <f t="shared" si="14"/>
        <v>33</v>
      </c>
      <c r="J227" t="str">
        <f t="shared" si="12"/>
        <v>August</v>
      </c>
      <c r="K227" t="str">
        <f t="shared" si="15"/>
        <v>Monday</v>
      </c>
      <c r="L227" s="21" t="s">
        <v>397</v>
      </c>
    </row>
    <row r="228" spans="1:12" ht="15" customHeight="1" thickBot="1" x14ac:dyDescent="0.35">
      <c r="A228" s="15">
        <v>44781</v>
      </c>
      <c r="B228" s="2">
        <v>948959632</v>
      </c>
      <c r="C228" s="1" t="s">
        <v>364</v>
      </c>
      <c r="D228" s="1" t="s">
        <v>23</v>
      </c>
      <c r="E228" t="str">
        <f>INDEX(List!C:C, MATCH(D228, List!A:A, 0))</f>
        <v>P060</v>
      </c>
      <c r="F228" s="2">
        <v>1</v>
      </c>
      <c r="G228">
        <f>INDEX(List!D:D, MATCH(D228, List!A:A, 0))</f>
        <v>189</v>
      </c>
      <c r="H228">
        <f t="shared" si="13"/>
        <v>189</v>
      </c>
      <c r="I228">
        <f t="shared" si="14"/>
        <v>33</v>
      </c>
      <c r="J228" t="str">
        <f t="shared" si="12"/>
        <v>August</v>
      </c>
      <c r="K228" t="str">
        <f t="shared" si="15"/>
        <v>Monday</v>
      </c>
      <c r="L228" s="21" t="s">
        <v>397</v>
      </c>
    </row>
    <row r="229" spans="1:12" ht="15" customHeight="1" thickBot="1" x14ac:dyDescent="0.35">
      <c r="A229" s="15">
        <v>44781</v>
      </c>
      <c r="B229" s="2">
        <v>948959632</v>
      </c>
      <c r="C229" s="1" t="s">
        <v>364</v>
      </c>
      <c r="D229" s="1" t="s">
        <v>5</v>
      </c>
      <c r="E229" t="str">
        <f>INDEX(List!C:C, MATCH(D229, List!A:A, 0))</f>
        <v>P045</v>
      </c>
      <c r="F229" s="2">
        <v>3</v>
      </c>
      <c r="G229">
        <f>INDEX(List!D:D, MATCH(D229, List!A:A, 0))</f>
        <v>547</v>
      </c>
      <c r="H229">
        <f t="shared" si="13"/>
        <v>1641</v>
      </c>
      <c r="I229">
        <f t="shared" si="14"/>
        <v>33</v>
      </c>
      <c r="J229" t="str">
        <f t="shared" si="12"/>
        <v>August</v>
      </c>
      <c r="K229" t="str">
        <f t="shared" si="15"/>
        <v>Monday</v>
      </c>
      <c r="L229" s="21" t="s">
        <v>397</v>
      </c>
    </row>
    <row r="230" spans="1:12" ht="15" customHeight="1" thickBot="1" x14ac:dyDescent="0.35">
      <c r="A230" s="15">
        <v>44781</v>
      </c>
      <c r="B230" s="2">
        <v>948959632</v>
      </c>
      <c r="C230" s="1" t="s">
        <v>364</v>
      </c>
      <c r="D230" s="1" t="s">
        <v>4</v>
      </c>
      <c r="E230" t="str">
        <f>INDEX(List!C:C, MATCH(D230, List!A:A, 0))</f>
        <v>P040</v>
      </c>
      <c r="F230" s="2">
        <v>1</v>
      </c>
      <c r="G230">
        <f>INDEX(List!D:D, MATCH(D230, List!A:A, 0))</f>
        <v>714</v>
      </c>
      <c r="H230">
        <f t="shared" si="13"/>
        <v>714</v>
      </c>
      <c r="I230">
        <f t="shared" si="14"/>
        <v>33</v>
      </c>
      <c r="J230" t="str">
        <f t="shared" si="12"/>
        <v>August</v>
      </c>
      <c r="K230" t="str">
        <f t="shared" si="15"/>
        <v>Monday</v>
      </c>
      <c r="L230" s="21" t="s">
        <v>397</v>
      </c>
    </row>
    <row r="231" spans="1:12" ht="15" customHeight="1" thickBot="1" x14ac:dyDescent="0.35">
      <c r="A231" s="15">
        <v>44781</v>
      </c>
      <c r="B231" s="2">
        <v>948959632</v>
      </c>
      <c r="C231" s="1" t="s">
        <v>364</v>
      </c>
      <c r="D231" s="1" t="s">
        <v>14</v>
      </c>
      <c r="E231" t="str">
        <f>INDEX(List!C:C, MATCH(D231, List!A:A, 0))</f>
        <v>P031</v>
      </c>
      <c r="F231" s="2">
        <v>1</v>
      </c>
      <c r="G231">
        <f>INDEX(List!D:D, MATCH(D231, List!A:A, 0))</f>
        <v>349</v>
      </c>
      <c r="H231">
        <f t="shared" si="13"/>
        <v>349</v>
      </c>
      <c r="I231">
        <f t="shared" si="14"/>
        <v>33</v>
      </c>
      <c r="J231" t="str">
        <f t="shared" si="12"/>
        <v>August</v>
      </c>
      <c r="K231" t="str">
        <f t="shared" si="15"/>
        <v>Monday</v>
      </c>
      <c r="L231" s="21" t="s">
        <v>398</v>
      </c>
    </row>
    <row r="232" spans="1:12" ht="15" customHeight="1" thickBot="1" x14ac:dyDescent="0.35">
      <c r="A232" s="15">
        <v>44781</v>
      </c>
      <c r="B232" s="2">
        <v>948959632</v>
      </c>
      <c r="C232" s="1" t="s">
        <v>364</v>
      </c>
      <c r="D232" s="1" t="s">
        <v>26</v>
      </c>
      <c r="E232" t="str">
        <f>INDEX(List!C:C, MATCH(D232, List!A:A, 0))</f>
        <v>P023</v>
      </c>
      <c r="F232" s="2">
        <v>2</v>
      </c>
      <c r="G232">
        <f>INDEX(List!D:D, MATCH(D232, List!A:A, 0))</f>
        <v>1555</v>
      </c>
      <c r="H232">
        <f t="shared" si="13"/>
        <v>3110</v>
      </c>
      <c r="I232">
        <f t="shared" si="14"/>
        <v>33</v>
      </c>
      <c r="J232" t="str">
        <f t="shared" si="12"/>
        <v>August</v>
      </c>
      <c r="K232" t="str">
        <f t="shared" si="15"/>
        <v>Monday</v>
      </c>
      <c r="L232" s="21" t="s">
        <v>398</v>
      </c>
    </row>
    <row r="233" spans="1:12" ht="15" customHeight="1" thickBot="1" x14ac:dyDescent="0.35">
      <c r="A233" s="15">
        <v>44781</v>
      </c>
      <c r="B233" s="2">
        <v>948959601</v>
      </c>
      <c r="C233" s="1" t="s">
        <v>207</v>
      </c>
      <c r="D233" s="1" t="s">
        <v>58</v>
      </c>
      <c r="E233" t="str">
        <f>INDEX(List!C:C, MATCH(D233, List!A:A, 0))</f>
        <v>P014</v>
      </c>
      <c r="F233" s="2">
        <v>1</v>
      </c>
      <c r="G233">
        <f>INDEX(List!D:D, MATCH(D233, List!A:A, 0))</f>
        <v>125</v>
      </c>
      <c r="H233">
        <f t="shared" si="13"/>
        <v>125</v>
      </c>
      <c r="I233">
        <f t="shared" si="14"/>
        <v>33</v>
      </c>
      <c r="J233" t="str">
        <f t="shared" si="12"/>
        <v>August</v>
      </c>
      <c r="K233" t="str">
        <f t="shared" si="15"/>
        <v>Monday</v>
      </c>
      <c r="L233" s="21" t="s">
        <v>398</v>
      </c>
    </row>
    <row r="234" spans="1:12" ht="15" customHeight="1" thickBot="1" x14ac:dyDescent="0.35">
      <c r="A234" s="15">
        <v>44781</v>
      </c>
      <c r="B234" s="2">
        <v>948959602</v>
      </c>
      <c r="C234" s="1" t="s">
        <v>208</v>
      </c>
      <c r="D234" s="1" t="s">
        <v>58</v>
      </c>
      <c r="E234" t="str">
        <f>INDEX(List!C:C, MATCH(D234, List!A:A, 0))</f>
        <v>P014</v>
      </c>
      <c r="F234" s="2">
        <v>1</v>
      </c>
      <c r="G234">
        <f>INDEX(List!D:D, MATCH(D234, List!A:A, 0))</f>
        <v>125</v>
      </c>
      <c r="H234">
        <f t="shared" si="13"/>
        <v>125</v>
      </c>
      <c r="I234">
        <f t="shared" si="14"/>
        <v>33</v>
      </c>
      <c r="J234" t="str">
        <f t="shared" si="12"/>
        <v>August</v>
      </c>
      <c r="K234" t="str">
        <f t="shared" si="15"/>
        <v>Monday</v>
      </c>
      <c r="L234" s="21" t="s">
        <v>398</v>
      </c>
    </row>
    <row r="235" spans="1:12" ht="15" customHeight="1" thickBot="1" x14ac:dyDescent="0.35">
      <c r="A235" s="15">
        <v>44781</v>
      </c>
      <c r="B235" s="2">
        <v>948959603</v>
      </c>
      <c r="C235" s="1" t="s">
        <v>209</v>
      </c>
      <c r="D235" s="1" t="s">
        <v>58</v>
      </c>
      <c r="E235" t="str">
        <f>INDEX(List!C:C, MATCH(D235, List!A:A, 0))</f>
        <v>P014</v>
      </c>
      <c r="F235" s="2">
        <v>1</v>
      </c>
      <c r="G235">
        <f>INDEX(List!D:D, MATCH(D235, List!A:A, 0))</f>
        <v>125</v>
      </c>
      <c r="H235">
        <f t="shared" si="13"/>
        <v>125</v>
      </c>
      <c r="I235">
        <f t="shared" si="14"/>
        <v>33</v>
      </c>
      <c r="J235" t="str">
        <f t="shared" si="12"/>
        <v>August</v>
      </c>
      <c r="K235" t="str">
        <f t="shared" si="15"/>
        <v>Monday</v>
      </c>
      <c r="L235" s="21" t="s">
        <v>398</v>
      </c>
    </row>
    <row r="236" spans="1:12" ht="15" customHeight="1" thickBot="1" x14ac:dyDescent="0.35">
      <c r="A236" s="15">
        <v>44781</v>
      </c>
      <c r="B236" s="2">
        <v>948959604</v>
      </c>
      <c r="C236" s="1" t="s">
        <v>210</v>
      </c>
      <c r="D236" s="1" t="s">
        <v>58</v>
      </c>
      <c r="E236" t="str">
        <f>INDEX(List!C:C, MATCH(D236, List!A:A, 0))</f>
        <v>P014</v>
      </c>
      <c r="F236" s="2">
        <v>1</v>
      </c>
      <c r="G236">
        <f>INDEX(List!D:D, MATCH(D236, List!A:A, 0))</f>
        <v>125</v>
      </c>
      <c r="H236">
        <f t="shared" si="13"/>
        <v>125</v>
      </c>
      <c r="I236">
        <f t="shared" si="14"/>
        <v>33</v>
      </c>
      <c r="J236" t="str">
        <f t="shared" si="12"/>
        <v>August</v>
      </c>
      <c r="K236" t="str">
        <f t="shared" si="15"/>
        <v>Monday</v>
      </c>
      <c r="L236" s="21" t="s">
        <v>398</v>
      </c>
    </row>
    <row r="237" spans="1:12" ht="15" customHeight="1" thickBot="1" x14ac:dyDescent="0.35">
      <c r="A237" s="15">
        <v>44781</v>
      </c>
      <c r="B237" s="2">
        <v>948959631</v>
      </c>
      <c r="C237" s="1" t="s">
        <v>211</v>
      </c>
      <c r="D237" s="1" t="s">
        <v>58</v>
      </c>
      <c r="E237" t="str">
        <f>INDEX(List!C:C, MATCH(D237, List!A:A, 0))</f>
        <v>P014</v>
      </c>
      <c r="F237" s="2">
        <v>1</v>
      </c>
      <c r="G237">
        <f>INDEX(List!D:D, MATCH(D237, List!A:A, 0))</f>
        <v>125</v>
      </c>
      <c r="H237">
        <f t="shared" si="13"/>
        <v>125</v>
      </c>
      <c r="I237">
        <f t="shared" si="14"/>
        <v>33</v>
      </c>
      <c r="J237" t="str">
        <f t="shared" si="12"/>
        <v>August</v>
      </c>
      <c r="K237" t="str">
        <f t="shared" si="15"/>
        <v>Monday</v>
      </c>
      <c r="L237" s="21" t="s">
        <v>398</v>
      </c>
    </row>
    <row r="238" spans="1:12" ht="15" customHeight="1" thickBot="1" x14ac:dyDescent="0.35">
      <c r="A238" s="15">
        <v>44781</v>
      </c>
      <c r="B238" s="2">
        <v>948959632</v>
      </c>
      <c r="C238" s="1" t="s">
        <v>364</v>
      </c>
      <c r="D238" s="1" t="s">
        <v>25</v>
      </c>
      <c r="E238" t="str">
        <f>INDEX(List!C:C, MATCH(D238, List!A:A, 0))</f>
        <v>P011</v>
      </c>
      <c r="F238" s="2">
        <v>3</v>
      </c>
      <c r="G238">
        <f>INDEX(List!D:D, MATCH(D238, List!A:A, 0))</f>
        <v>1390</v>
      </c>
      <c r="H238">
        <f t="shared" si="13"/>
        <v>4170</v>
      </c>
      <c r="I238">
        <f t="shared" si="14"/>
        <v>33</v>
      </c>
      <c r="J238" t="str">
        <f t="shared" si="12"/>
        <v>August</v>
      </c>
      <c r="K238" t="str">
        <f t="shared" si="15"/>
        <v>Monday</v>
      </c>
      <c r="L238" s="21" t="s">
        <v>398</v>
      </c>
    </row>
    <row r="239" spans="1:12" ht="15" customHeight="1" thickBot="1" x14ac:dyDescent="0.35">
      <c r="A239" s="15">
        <v>44802</v>
      </c>
      <c r="B239" s="2">
        <v>951534106</v>
      </c>
      <c r="C239" s="1" t="s">
        <v>381</v>
      </c>
      <c r="D239" s="1" t="s">
        <v>3</v>
      </c>
      <c r="E239" t="str">
        <f>INDEX(List!C:C, MATCH(D239, List!A:A, 0))</f>
        <v>P055</v>
      </c>
      <c r="F239" s="2">
        <v>2</v>
      </c>
      <c r="G239">
        <f>INDEX(List!D:D, MATCH(D239, List!A:A, 0))</f>
        <v>316</v>
      </c>
      <c r="H239">
        <f t="shared" si="13"/>
        <v>632</v>
      </c>
      <c r="I239">
        <f t="shared" si="14"/>
        <v>36</v>
      </c>
      <c r="J239" t="str">
        <f t="shared" si="12"/>
        <v>August</v>
      </c>
      <c r="K239" t="str">
        <f t="shared" si="15"/>
        <v>Monday</v>
      </c>
      <c r="L239" s="21" t="s">
        <v>398</v>
      </c>
    </row>
    <row r="240" spans="1:12" ht="15" customHeight="1" thickBot="1" x14ac:dyDescent="0.35">
      <c r="A240" s="15">
        <v>44802</v>
      </c>
      <c r="B240" s="2">
        <v>951534105</v>
      </c>
      <c r="C240" s="1" t="s">
        <v>355</v>
      </c>
      <c r="D240" s="1" t="s">
        <v>31</v>
      </c>
      <c r="E240" t="str">
        <f>INDEX(List!C:C, MATCH(D240, List!A:A, 0))</f>
        <v>P002</v>
      </c>
      <c r="F240" s="2">
        <v>1</v>
      </c>
      <c r="G240">
        <f>INDEX(List!D:D, MATCH(D240, List!A:A, 0))</f>
        <v>291</v>
      </c>
      <c r="H240">
        <f t="shared" si="13"/>
        <v>291</v>
      </c>
      <c r="I240">
        <f t="shared" si="14"/>
        <v>36</v>
      </c>
      <c r="J240" t="str">
        <f t="shared" si="12"/>
        <v>August</v>
      </c>
      <c r="K240" t="str">
        <f t="shared" si="15"/>
        <v>Monday</v>
      </c>
      <c r="L240" s="21" t="s">
        <v>397</v>
      </c>
    </row>
    <row r="241" spans="1:12" ht="15" customHeight="1" thickBot="1" x14ac:dyDescent="0.35">
      <c r="A241" s="15">
        <v>44804</v>
      </c>
      <c r="B241" s="2">
        <v>951926819</v>
      </c>
      <c r="C241" s="1" t="s">
        <v>195</v>
      </c>
      <c r="D241" s="1" t="s">
        <v>39</v>
      </c>
      <c r="E241" t="str">
        <f>INDEX(List!C:C, MATCH(D241, List!A:A, 0))</f>
        <v>P024</v>
      </c>
      <c r="F241" s="2">
        <v>1</v>
      </c>
      <c r="G241">
        <f>INDEX(List!D:D, MATCH(D241, List!A:A, 0))</f>
        <v>1212</v>
      </c>
      <c r="H241">
        <f t="shared" si="13"/>
        <v>1212</v>
      </c>
      <c r="I241">
        <f t="shared" si="14"/>
        <v>36</v>
      </c>
      <c r="J241" t="str">
        <f t="shared" si="12"/>
        <v>August</v>
      </c>
      <c r="K241" t="str">
        <f t="shared" si="15"/>
        <v>Wednesday</v>
      </c>
      <c r="L241" s="21" t="s">
        <v>397</v>
      </c>
    </row>
    <row r="242" spans="1:12" ht="15" customHeight="1" thickBot="1" x14ac:dyDescent="0.35">
      <c r="A242" s="15">
        <v>44804</v>
      </c>
      <c r="B242" s="2">
        <v>951926819</v>
      </c>
      <c r="C242" s="1" t="s">
        <v>195</v>
      </c>
      <c r="D242" s="1" t="s">
        <v>392</v>
      </c>
      <c r="E242" t="str">
        <f>INDEX(List!C:C, MATCH(D242, List!A:A, 0))</f>
        <v>P006</v>
      </c>
      <c r="F242" s="2">
        <v>2</v>
      </c>
      <c r="G242">
        <f>INDEX(List!D:D, MATCH(D242, List!A:A, 0))</f>
        <v>269</v>
      </c>
      <c r="H242">
        <f t="shared" si="13"/>
        <v>538</v>
      </c>
      <c r="I242">
        <f t="shared" si="14"/>
        <v>36</v>
      </c>
      <c r="J242" t="str">
        <f t="shared" si="12"/>
        <v>August</v>
      </c>
      <c r="K242" t="str">
        <f t="shared" si="15"/>
        <v>Wednesday</v>
      </c>
      <c r="L242" s="21" t="s">
        <v>399</v>
      </c>
    </row>
    <row r="243" spans="1:12" ht="15" customHeight="1" thickBot="1" x14ac:dyDescent="0.35">
      <c r="A243" s="15">
        <v>44820</v>
      </c>
      <c r="B243" s="2">
        <v>954257390</v>
      </c>
      <c r="C243" s="1" t="s">
        <v>322</v>
      </c>
      <c r="D243" s="1" t="s">
        <v>7</v>
      </c>
      <c r="E243" t="str">
        <f>INDEX(List!C:C, MATCH(D243, List!A:A, 0))</f>
        <v>P065</v>
      </c>
      <c r="F243" s="2">
        <v>1</v>
      </c>
      <c r="G243">
        <f>INDEX(List!D:D, MATCH(D243, List!A:A, 0))</f>
        <v>2999</v>
      </c>
      <c r="H243">
        <f t="shared" si="13"/>
        <v>2999</v>
      </c>
      <c r="I243">
        <f t="shared" si="14"/>
        <v>38</v>
      </c>
      <c r="J243" t="str">
        <f t="shared" si="12"/>
        <v>September</v>
      </c>
      <c r="K243" t="str">
        <f t="shared" si="15"/>
        <v>Friday</v>
      </c>
      <c r="L243" s="21" t="s">
        <v>399</v>
      </c>
    </row>
    <row r="244" spans="1:12" ht="15" customHeight="1" thickBot="1" x14ac:dyDescent="0.35">
      <c r="A244" s="15">
        <v>44820</v>
      </c>
      <c r="B244" s="2">
        <v>954257390</v>
      </c>
      <c r="C244" s="1" t="s">
        <v>322</v>
      </c>
      <c r="D244" s="1" t="s">
        <v>7</v>
      </c>
      <c r="E244" t="str">
        <f>INDEX(List!C:C, MATCH(D244, List!A:A, 0))</f>
        <v>P065</v>
      </c>
      <c r="F244" s="2">
        <v>1</v>
      </c>
      <c r="G244">
        <f>INDEX(List!D:D, MATCH(D244, List!A:A, 0))</f>
        <v>2999</v>
      </c>
      <c r="H244">
        <f t="shared" si="13"/>
        <v>2999</v>
      </c>
      <c r="I244">
        <f t="shared" si="14"/>
        <v>38</v>
      </c>
      <c r="J244" t="str">
        <f t="shared" si="12"/>
        <v>September</v>
      </c>
      <c r="K244" t="str">
        <f t="shared" si="15"/>
        <v>Friday</v>
      </c>
      <c r="L244" s="21" t="s">
        <v>399</v>
      </c>
    </row>
    <row r="245" spans="1:12" ht="15" customHeight="1" thickBot="1" x14ac:dyDescent="0.35">
      <c r="A245" s="15">
        <v>44820</v>
      </c>
      <c r="B245" s="2">
        <v>954257390</v>
      </c>
      <c r="C245" s="1" t="s">
        <v>322</v>
      </c>
      <c r="D245" s="1" t="s">
        <v>7</v>
      </c>
      <c r="E245" t="str">
        <f>INDEX(List!C:C, MATCH(D245, List!A:A, 0))</f>
        <v>P065</v>
      </c>
      <c r="F245" s="2">
        <v>2</v>
      </c>
      <c r="G245">
        <f>INDEX(List!D:D, MATCH(D245, List!A:A, 0))</f>
        <v>2999</v>
      </c>
      <c r="H245">
        <f t="shared" si="13"/>
        <v>5998</v>
      </c>
      <c r="I245">
        <f t="shared" si="14"/>
        <v>38</v>
      </c>
      <c r="J245" t="str">
        <f t="shared" si="12"/>
        <v>September</v>
      </c>
      <c r="K245" t="str">
        <f t="shared" si="15"/>
        <v>Friday</v>
      </c>
      <c r="L245" s="21" t="s">
        <v>397</v>
      </c>
    </row>
    <row r="246" spans="1:12" ht="15" customHeight="1" thickBot="1" x14ac:dyDescent="0.35">
      <c r="A246" s="15">
        <v>44820</v>
      </c>
      <c r="B246" s="2">
        <v>954257390</v>
      </c>
      <c r="C246" s="1" t="s">
        <v>322</v>
      </c>
      <c r="D246" s="1" t="s">
        <v>7</v>
      </c>
      <c r="E246" t="str">
        <f>INDEX(List!C:C, MATCH(D246, List!A:A, 0))</f>
        <v>P065</v>
      </c>
      <c r="F246" s="2">
        <v>1</v>
      </c>
      <c r="G246">
        <f>INDEX(List!D:D, MATCH(D246, List!A:A, 0))</f>
        <v>2999</v>
      </c>
      <c r="H246">
        <f t="shared" si="13"/>
        <v>2999</v>
      </c>
      <c r="I246">
        <f t="shared" si="14"/>
        <v>38</v>
      </c>
      <c r="J246" t="str">
        <f t="shared" si="12"/>
        <v>September</v>
      </c>
      <c r="K246" t="str">
        <f t="shared" si="15"/>
        <v>Friday</v>
      </c>
      <c r="L246" s="21" t="s">
        <v>398</v>
      </c>
    </row>
    <row r="247" spans="1:12" ht="15" customHeight="1" thickBot="1" x14ac:dyDescent="0.35">
      <c r="A247" s="15">
        <v>44820</v>
      </c>
      <c r="B247" s="2">
        <v>954257391</v>
      </c>
      <c r="C247" s="1" t="s">
        <v>307</v>
      </c>
      <c r="D247" s="1" t="s">
        <v>43</v>
      </c>
      <c r="E247" t="str">
        <f>INDEX(List!C:C, MATCH(D247, List!A:A, 0))</f>
        <v>P052</v>
      </c>
      <c r="F247" s="2">
        <v>2</v>
      </c>
      <c r="G247">
        <f>INDEX(List!D:D, MATCH(D247, List!A:A, 0))</f>
        <v>3329</v>
      </c>
      <c r="H247">
        <f t="shared" si="13"/>
        <v>6658</v>
      </c>
      <c r="I247">
        <f t="shared" si="14"/>
        <v>38</v>
      </c>
      <c r="J247" t="str">
        <f t="shared" si="12"/>
        <v>September</v>
      </c>
      <c r="K247" t="str">
        <f t="shared" si="15"/>
        <v>Friday</v>
      </c>
      <c r="L247" s="21" t="s">
        <v>397</v>
      </c>
    </row>
    <row r="248" spans="1:12" ht="15" customHeight="1" thickBot="1" x14ac:dyDescent="0.35">
      <c r="A248" s="15">
        <v>44820</v>
      </c>
      <c r="B248" s="2">
        <v>954257391</v>
      </c>
      <c r="C248" s="1" t="s">
        <v>307</v>
      </c>
      <c r="D248" s="1" t="s">
        <v>2</v>
      </c>
      <c r="E248" t="str">
        <f>INDEX(List!C:C, MATCH(D248, List!A:A, 0))</f>
        <v>P030</v>
      </c>
      <c r="F248" s="2">
        <v>3</v>
      </c>
      <c r="G248">
        <f>INDEX(List!D:D, MATCH(D248, List!A:A, 0))</f>
        <v>312</v>
      </c>
      <c r="H248">
        <f t="shared" si="13"/>
        <v>936</v>
      </c>
      <c r="I248">
        <f t="shared" si="14"/>
        <v>38</v>
      </c>
      <c r="J248" t="str">
        <f t="shared" si="12"/>
        <v>September</v>
      </c>
      <c r="K248" t="str">
        <f t="shared" si="15"/>
        <v>Friday</v>
      </c>
      <c r="L248" s="21" t="s">
        <v>397</v>
      </c>
    </row>
    <row r="249" spans="1:12" ht="15" customHeight="1" thickBot="1" x14ac:dyDescent="0.35">
      <c r="A249" s="15">
        <v>44820</v>
      </c>
      <c r="B249" s="2">
        <v>954257391</v>
      </c>
      <c r="C249" s="1" t="s">
        <v>307</v>
      </c>
      <c r="D249" s="1" t="s">
        <v>41</v>
      </c>
      <c r="E249" t="str">
        <f>INDEX(List!C:C, MATCH(D249, List!A:A, 0))</f>
        <v>P009</v>
      </c>
      <c r="F249" s="2">
        <v>2</v>
      </c>
      <c r="G249">
        <f>INDEX(List!D:D, MATCH(D249, List!A:A, 0))</f>
        <v>2464</v>
      </c>
      <c r="H249">
        <f t="shared" si="13"/>
        <v>4928</v>
      </c>
      <c r="I249">
        <f t="shared" si="14"/>
        <v>38</v>
      </c>
      <c r="J249" t="str">
        <f t="shared" si="12"/>
        <v>September</v>
      </c>
      <c r="K249" t="str">
        <f t="shared" si="15"/>
        <v>Friday</v>
      </c>
      <c r="L249" s="21" t="s">
        <v>397</v>
      </c>
    </row>
    <row r="250" spans="1:12" ht="15" customHeight="1" thickBot="1" x14ac:dyDescent="0.35">
      <c r="A250" s="15">
        <v>44820</v>
      </c>
      <c r="B250" s="2">
        <v>954257389</v>
      </c>
      <c r="C250" s="1" t="s">
        <v>321</v>
      </c>
      <c r="D250" s="1" t="s">
        <v>31</v>
      </c>
      <c r="E250" t="str">
        <f>INDEX(List!C:C, MATCH(D250, List!A:A, 0))</f>
        <v>P002</v>
      </c>
      <c r="F250" s="2">
        <v>1</v>
      </c>
      <c r="G250">
        <f>INDEX(List!D:D, MATCH(D250, List!A:A, 0))</f>
        <v>291</v>
      </c>
      <c r="H250">
        <f t="shared" si="13"/>
        <v>291</v>
      </c>
      <c r="I250">
        <f t="shared" si="14"/>
        <v>38</v>
      </c>
      <c r="J250" t="str">
        <f t="shared" si="12"/>
        <v>September</v>
      </c>
      <c r="K250" t="str">
        <f t="shared" si="15"/>
        <v>Friday</v>
      </c>
      <c r="L250" s="21" t="s">
        <v>398</v>
      </c>
    </row>
    <row r="251" spans="1:12" ht="15" customHeight="1" thickBot="1" x14ac:dyDescent="0.35">
      <c r="A251" s="15">
        <v>44820</v>
      </c>
      <c r="B251" s="2">
        <v>954257391</v>
      </c>
      <c r="C251" s="1" t="s">
        <v>307</v>
      </c>
      <c r="D251" s="1" t="s">
        <v>31</v>
      </c>
      <c r="E251" t="str">
        <f>INDEX(List!C:C, MATCH(D251, List!A:A, 0))</f>
        <v>P002</v>
      </c>
      <c r="F251" s="2">
        <v>10</v>
      </c>
      <c r="G251">
        <f>INDEX(List!D:D, MATCH(D251, List!A:A, 0))</f>
        <v>291</v>
      </c>
      <c r="H251">
        <f t="shared" si="13"/>
        <v>2910</v>
      </c>
      <c r="I251">
        <f t="shared" si="14"/>
        <v>38</v>
      </c>
      <c r="J251" t="str">
        <f t="shared" si="12"/>
        <v>September</v>
      </c>
      <c r="K251" t="str">
        <f t="shared" si="15"/>
        <v>Friday</v>
      </c>
      <c r="L251" s="21" t="s">
        <v>398</v>
      </c>
    </row>
    <row r="252" spans="1:12" ht="15" customHeight="1" thickBot="1" x14ac:dyDescent="0.35">
      <c r="A252" s="15">
        <v>44820</v>
      </c>
      <c r="B252" s="2">
        <v>954257390</v>
      </c>
      <c r="C252" s="1" t="s">
        <v>322</v>
      </c>
      <c r="D252" s="1" t="s">
        <v>31</v>
      </c>
      <c r="E252" t="str">
        <f>INDEX(List!C:C, MATCH(D252, List!A:A, 0))</f>
        <v>P002</v>
      </c>
      <c r="F252" s="2">
        <v>3</v>
      </c>
      <c r="G252">
        <f>INDEX(List!D:D, MATCH(D252, List!A:A, 0))</f>
        <v>291</v>
      </c>
      <c r="H252">
        <f t="shared" si="13"/>
        <v>873</v>
      </c>
      <c r="I252">
        <f t="shared" si="14"/>
        <v>38</v>
      </c>
      <c r="J252" t="str">
        <f t="shared" si="12"/>
        <v>September</v>
      </c>
      <c r="K252" t="str">
        <f t="shared" si="15"/>
        <v>Friday</v>
      </c>
      <c r="L252" s="21" t="s">
        <v>398</v>
      </c>
    </row>
    <row r="253" spans="1:12" ht="15" customHeight="1" thickBot="1" x14ac:dyDescent="0.35">
      <c r="A253" s="15">
        <v>44834</v>
      </c>
      <c r="B253" s="2">
        <v>956034760</v>
      </c>
      <c r="C253" s="1" t="s">
        <v>219</v>
      </c>
      <c r="D253" s="1" t="s">
        <v>4</v>
      </c>
      <c r="E253" t="str">
        <f>INDEX(List!C:C, MATCH(D253, List!A:A, 0))</f>
        <v>P040</v>
      </c>
      <c r="F253" s="2">
        <v>1</v>
      </c>
      <c r="G253">
        <f>INDEX(List!D:D, MATCH(D253, List!A:A, 0))</f>
        <v>714</v>
      </c>
      <c r="H253">
        <f t="shared" si="13"/>
        <v>714</v>
      </c>
      <c r="I253">
        <f t="shared" si="14"/>
        <v>40</v>
      </c>
      <c r="J253" t="str">
        <f t="shared" si="12"/>
        <v>September</v>
      </c>
      <c r="K253" t="str">
        <f t="shared" si="15"/>
        <v>Friday</v>
      </c>
      <c r="L253" s="21" t="s">
        <v>398</v>
      </c>
    </row>
    <row r="254" spans="1:12" ht="15" customHeight="1" thickBot="1" x14ac:dyDescent="0.35">
      <c r="A254" s="15">
        <v>44834</v>
      </c>
      <c r="B254" s="2">
        <v>956034760</v>
      </c>
      <c r="C254" s="1" t="s">
        <v>219</v>
      </c>
      <c r="D254" s="1" t="s">
        <v>52</v>
      </c>
      <c r="E254" t="str">
        <f>INDEX(List!C:C, MATCH(D254, List!A:A, 0))</f>
        <v>P007</v>
      </c>
      <c r="F254" s="2">
        <v>1</v>
      </c>
      <c r="G254">
        <f>INDEX(List!D:D, MATCH(D254, List!A:A, 0))</f>
        <v>235</v>
      </c>
      <c r="H254">
        <f t="shared" si="13"/>
        <v>235</v>
      </c>
      <c r="I254">
        <f t="shared" si="14"/>
        <v>40</v>
      </c>
      <c r="J254" t="str">
        <f t="shared" si="12"/>
        <v>September</v>
      </c>
      <c r="K254" t="str">
        <f t="shared" si="15"/>
        <v>Friday</v>
      </c>
      <c r="L254" s="21" t="s">
        <v>398</v>
      </c>
    </row>
    <row r="255" spans="1:12" ht="15" customHeight="1" thickBot="1" x14ac:dyDescent="0.35">
      <c r="A255" s="15">
        <v>44834</v>
      </c>
      <c r="B255" s="2">
        <v>956034760</v>
      </c>
      <c r="C255" s="1" t="s">
        <v>219</v>
      </c>
      <c r="D255" s="1" t="s">
        <v>56</v>
      </c>
      <c r="E255" t="str">
        <f>INDEX(List!C:C, MATCH(D255, List!A:A, 0))</f>
        <v>P005</v>
      </c>
      <c r="F255" s="2">
        <v>1</v>
      </c>
      <c r="G255">
        <f>INDEX(List!D:D, MATCH(D255, List!A:A, 0))</f>
        <v>172</v>
      </c>
      <c r="H255">
        <f t="shared" si="13"/>
        <v>172</v>
      </c>
      <c r="I255">
        <f t="shared" si="14"/>
        <v>40</v>
      </c>
      <c r="J255" t="str">
        <f t="shared" si="12"/>
        <v>September</v>
      </c>
      <c r="K255" t="str">
        <f t="shared" si="15"/>
        <v>Friday</v>
      </c>
      <c r="L255" s="21" t="s">
        <v>398</v>
      </c>
    </row>
    <row r="256" spans="1:12" ht="15" customHeight="1" thickBot="1" x14ac:dyDescent="0.35">
      <c r="A256" s="15">
        <v>44834</v>
      </c>
      <c r="B256" s="2">
        <v>956034760</v>
      </c>
      <c r="C256" s="1" t="s">
        <v>219</v>
      </c>
      <c r="D256" s="1" t="s">
        <v>31</v>
      </c>
      <c r="E256" t="str">
        <f>INDEX(List!C:C, MATCH(D256, List!A:A, 0))</f>
        <v>P002</v>
      </c>
      <c r="F256" s="2">
        <v>1</v>
      </c>
      <c r="G256">
        <f>INDEX(List!D:D, MATCH(D256, List!A:A, 0))</f>
        <v>291</v>
      </c>
      <c r="H256">
        <f t="shared" si="13"/>
        <v>291</v>
      </c>
      <c r="I256">
        <f t="shared" si="14"/>
        <v>40</v>
      </c>
      <c r="J256" t="str">
        <f t="shared" si="12"/>
        <v>September</v>
      </c>
      <c r="K256" t="str">
        <f t="shared" si="15"/>
        <v>Friday</v>
      </c>
      <c r="L256" s="21" t="s">
        <v>398</v>
      </c>
    </row>
    <row r="257" spans="1:12" ht="15" customHeight="1" thickBot="1" x14ac:dyDescent="0.35">
      <c r="A257" s="15">
        <v>44834</v>
      </c>
      <c r="B257" s="2">
        <v>956034759</v>
      </c>
      <c r="C257" s="1" t="s">
        <v>350</v>
      </c>
      <c r="D257" s="1" t="s">
        <v>31</v>
      </c>
      <c r="E257" t="str">
        <f>INDEX(List!C:C, MATCH(D257, List!A:A, 0))</f>
        <v>P002</v>
      </c>
      <c r="F257" s="2">
        <v>1</v>
      </c>
      <c r="G257">
        <f>INDEX(List!D:D, MATCH(D257, List!A:A, 0))</f>
        <v>291</v>
      </c>
      <c r="H257">
        <f t="shared" si="13"/>
        <v>291</v>
      </c>
      <c r="I257">
        <f t="shared" si="14"/>
        <v>40</v>
      </c>
      <c r="J257" t="str">
        <f t="shared" si="12"/>
        <v>September</v>
      </c>
      <c r="K257" t="str">
        <f t="shared" si="15"/>
        <v>Friday</v>
      </c>
      <c r="L257" s="21" t="s">
        <v>398</v>
      </c>
    </row>
    <row r="258" spans="1:12" ht="15" customHeight="1" thickBot="1" x14ac:dyDescent="0.35">
      <c r="A258" s="15">
        <v>44834</v>
      </c>
      <c r="B258" s="2">
        <v>956034761</v>
      </c>
      <c r="C258" s="1" t="s">
        <v>351</v>
      </c>
      <c r="D258" s="1" t="s">
        <v>31</v>
      </c>
      <c r="E258" t="str">
        <f>INDEX(List!C:C, MATCH(D258, List!A:A, 0))</f>
        <v>P002</v>
      </c>
      <c r="F258" s="2">
        <v>1</v>
      </c>
      <c r="G258">
        <f>INDEX(List!D:D, MATCH(D258, List!A:A, 0))</f>
        <v>291</v>
      </c>
      <c r="H258">
        <f t="shared" si="13"/>
        <v>291</v>
      </c>
      <c r="I258">
        <f t="shared" si="14"/>
        <v>40</v>
      </c>
      <c r="J258" t="str">
        <f t="shared" ref="J258:J321" si="16">TEXT(A258, "mmmm")</f>
        <v>September</v>
      </c>
      <c r="K258" t="str">
        <f t="shared" si="15"/>
        <v>Friday</v>
      </c>
      <c r="L258" s="21" t="s">
        <v>399</v>
      </c>
    </row>
    <row r="259" spans="1:12" ht="15" customHeight="1" thickBot="1" x14ac:dyDescent="0.35">
      <c r="A259" s="15">
        <v>44834</v>
      </c>
      <c r="B259" s="2">
        <v>956034762</v>
      </c>
      <c r="C259" s="1" t="s">
        <v>352</v>
      </c>
      <c r="D259" s="1" t="s">
        <v>31</v>
      </c>
      <c r="E259" t="str">
        <f>INDEX(List!C:C, MATCH(D259, List!A:A, 0))</f>
        <v>P002</v>
      </c>
      <c r="F259" s="2">
        <v>1</v>
      </c>
      <c r="G259">
        <f>INDEX(List!D:D, MATCH(D259, List!A:A, 0))</f>
        <v>291</v>
      </c>
      <c r="H259">
        <f t="shared" ref="H259:H322" si="17">F259*G259</f>
        <v>291</v>
      </c>
      <c r="I259">
        <f t="shared" ref="I259:I322" si="18">WEEKNUM(A259)</f>
        <v>40</v>
      </c>
      <c r="J259" t="str">
        <f t="shared" si="16"/>
        <v>September</v>
      </c>
      <c r="K259" t="str">
        <f t="shared" ref="K259:K322" si="19">TEXT(A259, "dddd")</f>
        <v>Friday</v>
      </c>
      <c r="L259" s="21" t="s">
        <v>399</v>
      </c>
    </row>
    <row r="260" spans="1:12" ht="15" customHeight="1" thickBot="1" x14ac:dyDescent="0.35">
      <c r="A260" s="15">
        <v>44834</v>
      </c>
      <c r="B260" s="2">
        <v>956034763</v>
      </c>
      <c r="C260" s="1" t="s">
        <v>353</v>
      </c>
      <c r="D260" s="1" t="s">
        <v>31</v>
      </c>
      <c r="E260" t="str">
        <f>INDEX(List!C:C, MATCH(D260, List!A:A, 0))</f>
        <v>P002</v>
      </c>
      <c r="F260" s="2">
        <v>1</v>
      </c>
      <c r="G260">
        <f>INDEX(List!D:D, MATCH(D260, List!A:A, 0))</f>
        <v>291</v>
      </c>
      <c r="H260">
        <f t="shared" si="17"/>
        <v>291</v>
      </c>
      <c r="I260">
        <f t="shared" si="18"/>
        <v>40</v>
      </c>
      <c r="J260" t="str">
        <f t="shared" si="16"/>
        <v>September</v>
      </c>
      <c r="K260" t="str">
        <f t="shared" si="19"/>
        <v>Friday</v>
      </c>
      <c r="L260" s="21" t="s">
        <v>397</v>
      </c>
    </row>
    <row r="261" spans="1:12" ht="15" customHeight="1" thickBot="1" x14ac:dyDescent="0.35">
      <c r="A261" s="15">
        <v>44834</v>
      </c>
      <c r="B261" s="2">
        <v>956034764</v>
      </c>
      <c r="C261" s="1" t="s">
        <v>354</v>
      </c>
      <c r="D261" s="1" t="s">
        <v>31</v>
      </c>
      <c r="E261" t="str">
        <f>INDEX(List!C:C, MATCH(D261, List!A:A, 0))</f>
        <v>P002</v>
      </c>
      <c r="F261" s="2">
        <v>1</v>
      </c>
      <c r="G261">
        <f>INDEX(List!D:D, MATCH(D261, List!A:A, 0))</f>
        <v>291</v>
      </c>
      <c r="H261">
        <f t="shared" si="17"/>
        <v>291</v>
      </c>
      <c r="I261">
        <f t="shared" si="18"/>
        <v>40</v>
      </c>
      <c r="J261" t="str">
        <f t="shared" si="16"/>
        <v>September</v>
      </c>
      <c r="K261" t="str">
        <f t="shared" si="19"/>
        <v>Friday</v>
      </c>
      <c r="L261" s="21" t="s">
        <v>397</v>
      </c>
    </row>
    <row r="262" spans="1:12" ht="15" customHeight="1" thickBot="1" x14ac:dyDescent="0.35">
      <c r="A262" s="15">
        <v>44838</v>
      </c>
      <c r="B262" s="2">
        <v>922464193</v>
      </c>
      <c r="C262" s="1" t="s">
        <v>146</v>
      </c>
      <c r="D262" s="10" t="s">
        <v>70</v>
      </c>
      <c r="E262" t="str">
        <f>INDEX(List!C:C, MATCH(D262, List!A:A, 0))</f>
        <v>P063</v>
      </c>
      <c r="F262" s="12">
        <v>2</v>
      </c>
      <c r="G262">
        <f>INDEX(List!D:D, MATCH(D262, List!A:A, 0))</f>
        <v>1716</v>
      </c>
      <c r="H262">
        <f t="shared" si="17"/>
        <v>3432</v>
      </c>
      <c r="I262">
        <f t="shared" si="18"/>
        <v>41</v>
      </c>
      <c r="J262" t="str">
        <f t="shared" si="16"/>
        <v>October</v>
      </c>
      <c r="K262" t="str">
        <f t="shared" si="19"/>
        <v>Tuesday</v>
      </c>
      <c r="L262" s="21" t="s">
        <v>399</v>
      </c>
    </row>
    <row r="263" spans="1:12" ht="15" customHeight="1" thickBot="1" x14ac:dyDescent="0.35">
      <c r="A263" s="15">
        <v>44838</v>
      </c>
      <c r="B263" s="2">
        <v>922464193</v>
      </c>
      <c r="C263" s="1" t="s">
        <v>146</v>
      </c>
      <c r="D263" s="1" t="s">
        <v>45</v>
      </c>
      <c r="E263" t="str">
        <f>INDEX(List!C:C, MATCH(D263, List!A:A, 0))</f>
        <v>P035</v>
      </c>
      <c r="F263" s="2">
        <v>2</v>
      </c>
      <c r="G263">
        <f>INDEX(List!D:D, MATCH(D263, List!A:A, 0))</f>
        <v>964</v>
      </c>
      <c r="H263">
        <f t="shared" si="17"/>
        <v>1928</v>
      </c>
      <c r="I263">
        <f t="shared" si="18"/>
        <v>41</v>
      </c>
      <c r="J263" t="str">
        <f t="shared" si="16"/>
        <v>October</v>
      </c>
      <c r="K263" t="str">
        <f t="shared" si="19"/>
        <v>Tuesday</v>
      </c>
      <c r="L263" s="21" t="s">
        <v>398</v>
      </c>
    </row>
    <row r="264" spans="1:12" ht="15" customHeight="1" thickBot="1" x14ac:dyDescent="0.35">
      <c r="A264" s="15">
        <v>44838</v>
      </c>
      <c r="B264" s="2">
        <v>922464193</v>
      </c>
      <c r="C264" s="1" t="s">
        <v>146</v>
      </c>
      <c r="D264" s="1" t="s">
        <v>35</v>
      </c>
      <c r="E264" t="str">
        <f>INDEX(List!C:C, MATCH(D264, List!A:A, 0))</f>
        <v>P033</v>
      </c>
      <c r="F264" s="2">
        <v>1</v>
      </c>
      <c r="G264">
        <f>INDEX(List!D:D, MATCH(D264, List!A:A, 0))</f>
        <v>697</v>
      </c>
      <c r="H264">
        <f t="shared" si="17"/>
        <v>697</v>
      </c>
      <c r="I264">
        <f t="shared" si="18"/>
        <v>41</v>
      </c>
      <c r="J264" t="str">
        <f t="shared" si="16"/>
        <v>October</v>
      </c>
      <c r="K264" t="str">
        <f t="shared" si="19"/>
        <v>Tuesday</v>
      </c>
      <c r="L264" s="21" t="s">
        <v>397</v>
      </c>
    </row>
    <row r="265" spans="1:12" ht="15" customHeight="1" thickBot="1" x14ac:dyDescent="0.35">
      <c r="A265" s="15">
        <v>44838</v>
      </c>
      <c r="B265" s="2">
        <v>922464193</v>
      </c>
      <c r="C265" s="1" t="s">
        <v>146</v>
      </c>
      <c r="D265" s="1" t="s">
        <v>67</v>
      </c>
      <c r="E265" t="str">
        <f>INDEX(List!C:C, MATCH(D265, List!A:A, 0))</f>
        <v>P028</v>
      </c>
      <c r="F265" s="2">
        <v>2</v>
      </c>
      <c r="G265">
        <f>INDEX(List!D:D, MATCH(D265, List!A:A, 0))</f>
        <v>510</v>
      </c>
      <c r="H265">
        <f t="shared" si="17"/>
        <v>1020</v>
      </c>
      <c r="I265">
        <f t="shared" si="18"/>
        <v>41</v>
      </c>
      <c r="J265" t="str">
        <f t="shared" si="16"/>
        <v>October</v>
      </c>
      <c r="K265" t="str">
        <f t="shared" si="19"/>
        <v>Tuesday</v>
      </c>
      <c r="L265" s="21" t="s">
        <v>397</v>
      </c>
    </row>
    <row r="266" spans="1:12" ht="15" customHeight="1" thickBot="1" x14ac:dyDescent="0.35">
      <c r="A266" s="15">
        <v>44838</v>
      </c>
      <c r="B266" s="2">
        <v>922464193</v>
      </c>
      <c r="C266" s="1" t="s">
        <v>146</v>
      </c>
      <c r="D266" s="1" t="s">
        <v>33</v>
      </c>
      <c r="E266" t="str">
        <f>INDEX(List!C:C, MATCH(D266, List!A:A, 0))</f>
        <v>P015</v>
      </c>
      <c r="F266" s="2">
        <v>1</v>
      </c>
      <c r="G266">
        <f>INDEX(List!D:D, MATCH(D266, List!A:A, 0))</f>
        <v>4306</v>
      </c>
      <c r="H266">
        <f t="shared" si="17"/>
        <v>4306</v>
      </c>
      <c r="I266">
        <f t="shared" si="18"/>
        <v>41</v>
      </c>
      <c r="J266" t="str">
        <f t="shared" si="16"/>
        <v>October</v>
      </c>
      <c r="K266" t="str">
        <f t="shared" si="19"/>
        <v>Tuesday</v>
      </c>
      <c r="L266" s="21" t="s">
        <v>397</v>
      </c>
    </row>
    <row r="267" spans="1:12" ht="15" customHeight="1" thickBot="1" x14ac:dyDescent="0.35">
      <c r="A267" s="15">
        <v>44840</v>
      </c>
      <c r="B267" s="2">
        <v>938140274</v>
      </c>
      <c r="C267" s="1" t="s">
        <v>376</v>
      </c>
      <c r="D267" s="1" t="s">
        <v>19</v>
      </c>
      <c r="E267" t="str">
        <f>INDEX(List!C:C, MATCH(D267, List!A:A, 0))</f>
        <v>P058</v>
      </c>
      <c r="F267" s="2">
        <v>1</v>
      </c>
      <c r="G267">
        <f>INDEX(List!D:D, MATCH(D267, List!A:A, 0))</f>
        <v>560</v>
      </c>
      <c r="H267">
        <f t="shared" si="17"/>
        <v>560</v>
      </c>
      <c r="I267">
        <f t="shared" si="18"/>
        <v>41</v>
      </c>
      <c r="J267" t="str">
        <f t="shared" si="16"/>
        <v>October</v>
      </c>
      <c r="K267" t="str">
        <f t="shared" si="19"/>
        <v>Thursday</v>
      </c>
      <c r="L267" s="21" t="s">
        <v>398</v>
      </c>
    </row>
    <row r="268" spans="1:12" ht="15" customHeight="1" thickBot="1" x14ac:dyDescent="0.35">
      <c r="A268" s="15">
        <v>44840</v>
      </c>
      <c r="B268" s="2">
        <v>938140274</v>
      </c>
      <c r="C268" s="1" t="s">
        <v>376</v>
      </c>
      <c r="D268" s="1" t="s">
        <v>16</v>
      </c>
      <c r="E268" t="str">
        <f>INDEX(List!C:C, MATCH(D268, List!A:A, 0))</f>
        <v>P048</v>
      </c>
      <c r="F268" s="2">
        <v>1</v>
      </c>
      <c r="G268">
        <f>INDEX(List!D:D, MATCH(D268, List!A:A, 0))</f>
        <v>610</v>
      </c>
      <c r="H268">
        <f t="shared" si="17"/>
        <v>610</v>
      </c>
      <c r="I268">
        <f t="shared" si="18"/>
        <v>41</v>
      </c>
      <c r="J268" t="str">
        <f t="shared" si="16"/>
        <v>October</v>
      </c>
      <c r="K268" t="str">
        <f t="shared" si="19"/>
        <v>Thursday</v>
      </c>
      <c r="L268" s="21" t="s">
        <v>398</v>
      </c>
    </row>
    <row r="269" spans="1:12" ht="15" customHeight="1" thickBot="1" x14ac:dyDescent="0.35">
      <c r="A269" s="15">
        <v>44840</v>
      </c>
      <c r="B269" s="2">
        <v>938140274</v>
      </c>
      <c r="C269" s="1" t="s">
        <v>376</v>
      </c>
      <c r="D269" s="1" t="s">
        <v>18</v>
      </c>
      <c r="E269" t="str">
        <f>INDEX(List!C:C, MATCH(D269, List!A:A, 0))</f>
        <v>P032</v>
      </c>
      <c r="F269" s="2">
        <v>1</v>
      </c>
      <c r="G269">
        <f>INDEX(List!D:D, MATCH(D269, List!A:A, 0))</f>
        <v>365</v>
      </c>
      <c r="H269">
        <f t="shared" si="17"/>
        <v>365</v>
      </c>
      <c r="I269">
        <f t="shared" si="18"/>
        <v>41</v>
      </c>
      <c r="J269" t="str">
        <f t="shared" si="16"/>
        <v>October</v>
      </c>
      <c r="K269" t="str">
        <f t="shared" si="19"/>
        <v>Thursday</v>
      </c>
      <c r="L269" s="21" t="s">
        <v>398</v>
      </c>
    </row>
    <row r="270" spans="1:12" ht="15" customHeight="1" thickBot="1" x14ac:dyDescent="0.35">
      <c r="A270" s="15">
        <v>44841</v>
      </c>
      <c r="B270" s="2">
        <v>938140275</v>
      </c>
      <c r="C270" s="1" t="s">
        <v>152</v>
      </c>
      <c r="D270" s="1" t="s">
        <v>27</v>
      </c>
      <c r="E270" t="str">
        <f>INDEX(List!C:C, MATCH(D270, List!A:A, 0))</f>
        <v>P050</v>
      </c>
      <c r="F270" s="2">
        <v>1</v>
      </c>
      <c r="G270">
        <f>INDEX(List!D:D, MATCH(D270, List!A:A, 0))</f>
        <v>1607</v>
      </c>
      <c r="H270">
        <f t="shared" si="17"/>
        <v>1607</v>
      </c>
      <c r="I270">
        <f t="shared" si="18"/>
        <v>41</v>
      </c>
      <c r="J270" t="str">
        <f t="shared" si="16"/>
        <v>October</v>
      </c>
      <c r="K270" t="str">
        <f t="shared" si="19"/>
        <v>Friday</v>
      </c>
      <c r="L270" s="21" t="s">
        <v>398</v>
      </c>
    </row>
    <row r="271" spans="1:12" ht="15" customHeight="1" thickBot="1" x14ac:dyDescent="0.35">
      <c r="A271" s="15">
        <v>44841</v>
      </c>
      <c r="B271" s="2">
        <v>938140275</v>
      </c>
      <c r="C271" s="1" t="s">
        <v>152</v>
      </c>
      <c r="D271" s="1" t="s">
        <v>5</v>
      </c>
      <c r="E271" t="str">
        <f>INDEX(List!C:C, MATCH(D271, List!A:A, 0))</f>
        <v>P045</v>
      </c>
      <c r="F271" s="2">
        <v>1</v>
      </c>
      <c r="G271">
        <f>INDEX(List!D:D, MATCH(D271, List!A:A, 0))</f>
        <v>547</v>
      </c>
      <c r="H271">
        <f t="shared" si="17"/>
        <v>547</v>
      </c>
      <c r="I271">
        <f t="shared" si="18"/>
        <v>41</v>
      </c>
      <c r="J271" t="str">
        <f t="shared" si="16"/>
        <v>October</v>
      </c>
      <c r="K271" t="str">
        <f t="shared" si="19"/>
        <v>Friday</v>
      </c>
      <c r="L271" s="21" t="s">
        <v>398</v>
      </c>
    </row>
    <row r="272" spans="1:12" ht="15" customHeight="1" thickBot="1" x14ac:dyDescent="0.35">
      <c r="A272" s="15">
        <v>44841</v>
      </c>
      <c r="B272" s="2">
        <v>938140276</v>
      </c>
      <c r="C272" s="1" t="s">
        <v>149</v>
      </c>
      <c r="D272" s="1" t="s">
        <v>17</v>
      </c>
      <c r="E272" t="str">
        <f>INDEX(List!C:C, MATCH(D272, List!A:A, 0))</f>
        <v>P042</v>
      </c>
      <c r="F272" s="2">
        <v>2</v>
      </c>
      <c r="G272">
        <f>INDEX(List!D:D, MATCH(D272, List!A:A, 0))</f>
        <v>883</v>
      </c>
      <c r="H272">
        <f t="shared" si="17"/>
        <v>1766</v>
      </c>
      <c r="I272">
        <f t="shared" si="18"/>
        <v>41</v>
      </c>
      <c r="J272" t="str">
        <f t="shared" si="16"/>
        <v>October</v>
      </c>
      <c r="K272" t="str">
        <f t="shared" si="19"/>
        <v>Friday</v>
      </c>
      <c r="L272" s="21" t="s">
        <v>398</v>
      </c>
    </row>
    <row r="273" spans="1:12" ht="15" customHeight="1" thickBot="1" x14ac:dyDescent="0.35">
      <c r="A273" s="15">
        <v>44841</v>
      </c>
      <c r="B273" s="2">
        <v>938140276</v>
      </c>
      <c r="C273" s="1" t="s">
        <v>149</v>
      </c>
      <c r="D273" s="1" t="s">
        <v>66</v>
      </c>
      <c r="E273" t="str">
        <f>INDEX(List!C:C, MATCH(D273, List!A:A, 0))</f>
        <v>P039</v>
      </c>
      <c r="F273" s="2">
        <v>2</v>
      </c>
      <c r="G273">
        <f>INDEX(List!D:D, MATCH(D273, List!A:A, 0))</f>
        <v>510</v>
      </c>
      <c r="H273">
        <f t="shared" si="17"/>
        <v>1020</v>
      </c>
      <c r="I273">
        <f t="shared" si="18"/>
        <v>41</v>
      </c>
      <c r="J273" t="str">
        <f t="shared" si="16"/>
        <v>October</v>
      </c>
      <c r="K273" t="str">
        <f t="shared" si="19"/>
        <v>Friday</v>
      </c>
      <c r="L273" s="21" t="s">
        <v>398</v>
      </c>
    </row>
    <row r="274" spans="1:12" ht="15" customHeight="1" thickBot="1" x14ac:dyDescent="0.35">
      <c r="A274" s="15">
        <v>44841</v>
      </c>
      <c r="B274" s="2">
        <v>938140276</v>
      </c>
      <c r="C274" s="1" t="s">
        <v>149</v>
      </c>
      <c r="D274" s="1" t="s">
        <v>69</v>
      </c>
      <c r="E274" t="str">
        <f>INDEX(List!C:C, MATCH(D274, List!A:A, 0))</f>
        <v>P029</v>
      </c>
      <c r="F274" s="2">
        <v>1</v>
      </c>
      <c r="G274">
        <f>INDEX(List!D:D, MATCH(D274, List!A:A, 0))</f>
        <v>450</v>
      </c>
      <c r="H274">
        <f t="shared" si="17"/>
        <v>450</v>
      </c>
      <c r="I274">
        <f t="shared" si="18"/>
        <v>41</v>
      </c>
      <c r="J274" t="str">
        <f t="shared" si="16"/>
        <v>October</v>
      </c>
      <c r="K274" t="str">
        <f t="shared" si="19"/>
        <v>Friday</v>
      </c>
      <c r="L274" s="21" t="s">
        <v>398</v>
      </c>
    </row>
    <row r="275" spans="1:12" ht="15" customHeight="1" thickBot="1" x14ac:dyDescent="0.35">
      <c r="A275" s="15">
        <v>44841</v>
      </c>
      <c r="B275" s="2">
        <v>938140275</v>
      </c>
      <c r="C275" s="1" t="s">
        <v>152</v>
      </c>
      <c r="D275" s="1" t="s">
        <v>69</v>
      </c>
      <c r="E275" t="str">
        <f>INDEX(List!C:C, MATCH(D275, List!A:A, 0))</f>
        <v>P029</v>
      </c>
      <c r="F275" s="2">
        <v>1</v>
      </c>
      <c r="G275">
        <f>INDEX(List!D:D, MATCH(D275, List!A:A, 0))</f>
        <v>450</v>
      </c>
      <c r="H275">
        <f t="shared" si="17"/>
        <v>450</v>
      </c>
      <c r="I275">
        <f t="shared" si="18"/>
        <v>41</v>
      </c>
      <c r="J275" t="str">
        <f t="shared" si="16"/>
        <v>October</v>
      </c>
      <c r="K275" t="str">
        <f t="shared" si="19"/>
        <v>Friday</v>
      </c>
      <c r="L275" s="21" t="s">
        <v>398</v>
      </c>
    </row>
    <row r="276" spans="1:12" ht="15" customHeight="1" thickBot="1" x14ac:dyDescent="0.35">
      <c r="A276" s="15">
        <v>44841</v>
      </c>
      <c r="B276" s="2">
        <v>938140275</v>
      </c>
      <c r="C276" s="1" t="s">
        <v>152</v>
      </c>
      <c r="D276" s="1" t="s">
        <v>67</v>
      </c>
      <c r="E276" t="str">
        <f>INDEX(List!C:C, MATCH(D276, List!A:A, 0))</f>
        <v>P028</v>
      </c>
      <c r="F276" s="2">
        <v>1</v>
      </c>
      <c r="G276">
        <f>INDEX(List!D:D, MATCH(D276, List!A:A, 0))</f>
        <v>510</v>
      </c>
      <c r="H276">
        <f t="shared" si="17"/>
        <v>510</v>
      </c>
      <c r="I276">
        <f t="shared" si="18"/>
        <v>41</v>
      </c>
      <c r="J276" t="str">
        <f t="shared" si="16"/>
        <v>October</v>
      </c>
      <c r="K276" t="str">
        <f t="shared" si="19"/>
        <v>Friday</v>
      </c>
      <c r="L276" s="21" t="s">
        <v>398</v>
      </c>
    </row>
    <row r="277" spans="1:12" ht="15" customHeight="1" thickBot="1" x14ac:dyDescent="0.35">
      <c r="A277" s="15">
        <v>44841</v>
      </c>
      <c r="B277" s="2">
        <v>938140276</v>
      </c>
      <c r="C277" s="1" t="s">
        <v>149</v>
      </c>
      <c r="D277" s="1" t="s">
        <v>26</v>
      </c>
      <c r="E277" t="str">
        <f>INDEX(List!C:C, MATCH(D277, List!A:A, 0))</f>
        <v>P023</v>
      </c>
      <c r="F277" s="2">
        <v>1</v>
      </c>
      <c r="G277">
        <f>INDEX(List!D:D, MATCH(D277, List!A:A, 0))</f>
        <v>1555</v>
      </c>
      <c r="H277">
        <f t="shared" si="17"/>
        <v>1555</v>
      </c>
      <c r="I277">
        <f t="shared" si="18"/>
        <v>41</v>
      </c>
      <c r="J277" t="str">
        <f t="shared" si="16"/>
        <v>October</v>
      </c>
      <c r="K277" t="str">
        <f t="shared" si="19"/>
        <v>Friday</v>
      </c>
      <c r="L277" s="21" t="s">
        <v>398</v>
      </c>
    </row>
    <row r="278" spans="1:12" ht="15" customHeight="1" thickBot="1" x14ac:dyDescent="0.35">
      <c r="A278" s="15">
        <v>44841</v>
      </c>
      <c r="B278" s="2">
        <v>938140276</v>
      </c>
      <c r="C278" s="1" t="s">
        <v>149</v>
      </c>
      <c r="D278" s="1" t="s">
        <v>54</v>
      </c>
      <c r="E278" t="str">
        <f>INDEX(List!C:C, MATCH(D278, List!A:A, 0))</f>
        <v>P022</v>
      </c>
      <c r="F278" s="2">
        <v>6</v>
      </c>
      <c r="G278">
        <f>INDEX(List!D:D, MATCH(D278, List!A:A, 0))</f>
        <v>171</v>
      </c>
      <c r="H278">
        <f t="shared" si="17"/>
        <v>1026</v>
      </c>
      <c r="I278">
        <f t="shared" si="18"/>
        <v>41</v>
      </c>
      <c r="J278" t="str">
        <f t="shared" si="16"/>
        <v>October</v>
      </c>
      <c r="K278" t="str">
        <f t="shared" si="19"/>
        <v>Friday</v>
      </c>
      <c r="L278" s="21" t="s">
        <v>397</v>
      </c>
    </row>
    <row r="279" spans="1:12" ht="15" customHeight="1" thickBot="1" x14ac:dyDescent="0.35">
      <c r="A279" s="15">
        <v>44841</v>
      </c>
      <c r="B279" s="2">
        <v>938140276</v>
      </c>
      <c r="C279" s="1" t="s">
        <v>149</v>
      </c>
      <c r="D279" s="1" t="s">
        <v>33</v>
      </c>
      <c r="E279" t="str">
        <f>INDEX(List!C:C, MATCH(D279, List!A:A, 0))</f>
        <v>P015</v>
      </c>
      <c r="F279" s="2">
        <v>1</v>
      </c>
      <c r="G279">
        <f>INDEX(List!D:D, MATCH(D279, List!A:A, 0))</f>
        <v>4306</v>
      </c>
      <c r="H279">
        <f t="shared" si="17"/>
        <v>4306</v>
      </c>
      <c r="I279">
        <f t="shared" si="18"/>
        <v>41</v>
      </c>
      <c r="J279" t="str">
        <f t="shared" si="16"/>
        <v>October</v>
      </c>
      <c r="K279" t="str">
        <f t="shared" si="19"/>
        <v>Friday</v>
      </c>
      <c r="L279" s="21" t="s">
        <v>399</v>
      </c>
    </row>
    <row r="280" spans="1:12" ht="15" customHeight="1" thickBot="1" x14ac:dyDescent="0.35">
      <c r="A280" s="15">
        <v>44841</v>
      </c>
      <c r="B280" s="2">
        <v>938140276</v>
      </c>
      <c r="C280" s="1" t="s">
        <v>149</v>
      </c>
      <c r="D280" s="1" t="s">
        <v>58</v>
      </c>
      <c r="E280" t="str">
        <f>INDEX(List!C:C, MATCH(D280, List!A:A, 0))</f>
        <v>P014</v>
      </c>
      <c r="F280" s="2">
        <v>1</v>
      </c>
      <c r="G280">
        <f>INDEX(List!D:D, MATCH(D280, List!A:A, 0))</f>
        <v>125</v>
      </c>
      <c r="H280">
        <f t="shared" si="17"/>
        <v>125</v>
      </c>
      <c r="I280">
        <f t="shared" si="18"/>
        <v>41</v>
      </c>
      <c r="J280" t="str">
        <f t="shared" si="16"/>
        <v>October</v>
      </c>
      <c r="K280" t="str">
        <f t="shared" si="19"/>
        <v>Friday</v>
      </c>
      <c r="L280" s="21" t="s">
        <v>398</v>
      </c>
    </row>
    <row r="281" spans="1:12" ht="15" customHeight="1" thickBot="1" x14ac:dyDescent="0.35">
      <c r="A281" s="15">
        <v>44841</v>
      </c>
      <c r="B281" s="2">
        <v>938140276</v>
      </c>
      <c r="C281" s="1" t="s">
        <v>149</v>
      </c>
      <c r="D281" s="1" t="s">
        <v>38</v>
      </c>
      <c r="E281" t="str">
        <f>INDEX(List!C:C, MATCH(D281, List!A:A, 0))</f>
        <v>P012</v>
      </c>
      <c r="F281" s="2">
        <v>4</v>
      </c>
      <c r="G281">
        <f>INDEX(List!D:D, MATCH(D281, List!A:A, 0))</f>
        <v>857</v>
      </c>
      <c r="H281">
        <f t="shared" si="17"/>
        <v>3428</v>
      </c>
      <c r="I281">
        <f t="shared" si="18"/>
        <v>41</v>
      </c>
      <c r="J281" t="str">
        <f t="shared" si="16"/>
        <v>October</v>
      </c>
      <c r="K281" t="str">
        <f t="shared" si="19"/>
        <v>Friday</v>
      </c>
      <c r="L281" s="21" t="s">
        <v>397</v>
      </c>
    </row>
    <row r="282" spans="1:12" ht="15" customHeight="1" thickBot="1" x14ac:dyDescent="0.35">
      <c r="A282" s="15">
        <v>44841</v>
      </c>
      <c r="B282" s="2">
        <v>938140275</v>
      </c>
      <c r="C282" s="1" t="s">
        <v>152</v>
      </c>
      <c r="D282" s="1" t="s">
        <v>25</v>
      </c>
      <c r="E282" t="str">
        <f>INDEX(List!C:C, MATCH(D282, List!A:A, 0))</f>
        <v>P011</v>
      </c>
      <c r="F282" s="2">
        <v>1</v>
      </c>
      <c r="G282">
        <f>INDEX(List!D:D, MATCH(D282, List!A:A, 0))</f>
        <v>1390</v>
      </c>
      <c r="H282">
        <f t="shared" si="17"/>
        <v>1390</v>
      </c>
      <c r="I282">
        <f t="shared" si="18"/>
        <v>41</v>
      </c>
      <c r="J282" t="str">
        <f t="shared" si="16"/>
        <v>October</v>
      </c>
      <c r="K282" t="str">
        <f t="shared" si="19"/>
        <v>Friday</v>
      </c>
      <c r="L282" s="21" t="s">
        <v>399</v>
      </c>
    </row>
    <row r="283" spans="1:12" ht="15" customHeight="1" thickBot="1" x14ac:dyDescent="0.35">
      <c r="A283" s="15">
        <v>44841</v>
      </c>
      <c r="B283" s="2">
        <v>938140275</v>
      </c>
      <c r="C283" s="1" t="s">
        <v>152</v>
      </c>
      <c r="D283" s="1" t="s">
        <v>48</v>
      </c>
      <c r="E283" t="str">
        <f>INDEX(List!C:C, MATCH(D283, List!A:A, 0))</f>
        <v>P008</v>
      </c>
      <c r="F283" s="2">
        <v>2</v>
      </c>
      <c r="G283">
        <f>INDEX(List!D:D, MATCH(D283, List!A:A, 0))</f>
        <v>1606</v>
      </c>
      <c r="H283">
        <f t="shared" si="17"/>
        <v>3212</v>
      </c>
      <c r="I283">
        <f t="shared" si="18"/>
        <v>41</v>
      </c>
      <c r="J283" t="str">
        <f t="shared" si="16"/>
        <v>October</v>
      </c>
      <c r="K283" t="str">
        <f t="shared" si="19"/>
        <v>Friday</v>
      </c>
      <c r="L283" s="21" t="s">
        <v>398</v>
      </c>
    </row>
    <row r="284" spans="1:12" ht="15" customHeight="1" thickBot="1" x14ac:dyDescent="0.35">
      <c r="A284" s="15">
        <v>44841</v>
      </c>
      <c r="B284" s="2">
        <v>938140275</v>
      </c>
      <c r="C284" s="1" t="s">
        <v>152</v>
      </c>
      <c r="D284" s="1" t="s">
        <v>52</v>
      </c>
      <c r="E284" t="str">
        <f>INDEX(List!C:C, MATCH(D284, List!A:A, 0))</f>
        <v>P007</v>
      </c>
      <c r="F284" s="2">
        <v>1</v>
      </c>
      <c r="G284">
        <f>INDEX(List!D:D, MATCH(D284, List!A:A, 0))</f>
        <v>235</v>
      </c>
      <c r="H284">
        <f t="shared" si="17"/>
        <v>235</v>
      </c>
      <c r="I284">
        <f t="shared" si="18"/>
        <v>41</v>
      </c>
      <c r="J284" t="str">
        <f t="shared" si="16"/>
        <v>October</v>
      </c>
      <c r="K284" t="str">
        <f t="shared" si="19"/>
        <v>Friday</v>
      </c>
      <c r="L284" s="21" t="s">
        <v>398</v>
      </c>
    </row>
    <row r="285" spans="1:12" ht="15" customHeight="1" thickBot="1" x14ac:dyDescent="0.35">
      <c r="A285" s="15">
        <v>44841</v>
      </c>
      <c r="B285" s="2">
        <v>938140275</v>
      </c>
      <c r="C285" s="1" t="s">
        <v>152</v>
      </c>
      <c r="D285" s="1" t="s">
        <v>392</v>
      </c>
      <c r="E285" t="str">
        <f>INDEX(List!C:C, MATCH(D285, List!A:A, 0))</f>
        <v>P006</v>
      </c>
      <c r="F285" s="2">
        <v>1</v>
      </c>
      <c r="G285">
        <f>INDEX(List!D:D, MATCH(D285, List!A:A, 0))</f>
        <v>269</v>
      </c>
      <c r="H285">
        <f t="shared" si="17"/>
        <v>269</v>
      </c>
      <c r="I285">
        <f t="shared" si="18"/>
        <v>41</v>
      </c>
      <c r="J285" t="str">
        <f t="shared" si="16"/>
        <v>October</v>
      </c>
      <c r="K285" t="str">
        <f t="shared" si="19"/>
        <v>Friday</v>
      </c>
      <c r="L285" s="21" t="s">
        <v>398</v>
      </c>
    </row>
    <row r="286" spans="1:12" ht="15" customHeight="1" thickBot="1" x14ac:dyDescent="0.35">
      <c r="A286" s="15">
        <v>44841</v>
      </c>
      <c r="B286" s="2">
        <v>938140275</v>
      </c>
      <c r="C286" s="1" t="s">
        <v>152</v>
      </c>
      <c r="D286" s="1" t="s">
        <v>31</v>
      </c>
      <c r="E286" t="str">
        <f>INDEX(List!C:C, MATCH(D286, List!A:A, 0))</f>
        <v>P002</v>
      </c>
      <c r="F286" s="2">
        <v>5</v>
      </c>
      <c r="G286">
        <f>INDEX(List!D:D, MATCH(D286, List!A:A, 0))</f>
        <v>291</v>
      </c>
      <c r="H286">
        <f t="shared" si="17"/>
        <v>1455</v>
      </c>
      <c r="I286">
        <f t="shared" si="18"/>
        <v>41</v>
      </c>
      <c r="J286" t="str">
        <f t="shared" si="16"/>
        <v>October</v>
      </c>
      <c r="K286" t="str">
        <f t="shared" si="19"/>
        <v>Friday</v>
      </c>
      <c r="L286" s="21" t="s">
        <v>398</v>
      </c>
    </row>
    <row r="287" spans="1:12" ht="15" customHeight="1" thickBot="1" x14ac:dyDescent="0.35">
      <c r="A287" s="15">
        <v>44848</v>
      </c>
      <c r="B287" s="2">
        <v>958168045</v>
      </c>
      <c r="C287" s="1" t="s">
        <v>270</v>
      </c>
      <c r="D287" s="1" t="s">
        <v>48</v>
      </c>
      <c r="E287" t="str">
        <f>INDEX(List!C:C, MATCH(D287, List!A:A, 0))</f>
        <v>P008</v>
      </c>
      <c r="F287" s="2">
        <v>1</v>
      </c>
      <c r="G287">
        <f>INDEX(List!D:D, MATCH(D287, List!A:A, 0))</f>
        <v>1606</v>
      </c>
      <c r="H287">
        <f t="shared" si="17"/>
        <v>1606</v>
      </c>
      <c r="I287">
        <f t="shared" si="18"/>
        <v>42</v>
      </c>
      <c r="J287" t="str">
        <f t="shared" si="16"/>
        <v>October</v>
      </c>
      <c r="K287" t="str">
        <f t="shared" si="19"/>
        <v>Friday</v>
      </c>
      <c r="L287" s="21" t="s">
        <v>398</v>
      </c>
    </row>
    <row r="288" spans="1:12" ht="15" customHeight="1" thickBot="1" x14ac:dyDescent="0.35">
      <c r="A288" s="15">
        <v>44848</v>
      </c>
      <c r="B288" s="2">
        <v>958168045</v>
      </c>
      <c r="C288" s="1" t="s">
        <v>270</v>
      </c>
      <c r="D288" s="1" t="s">
        <v>52</v>
      </c>
      <c r="E288" t="str">
        <f>INDEX(List!C:C, MATCH(D288, List!A:A, 0))</f>
        <v>P007</v>
      </c>
      <c r="F288" s="2">
        <v>1</v>
      </c>
      <c r="G288">
        <f>INDEX(List!D:D, MATCH(D288, List!A:A, 0))</f>
        <v>235</v>
      </c>
      <c r="H288">
        <f t="shared" si="17"/>
        <v>235</v>
      </c>
      <c r="I288">
        <f t="shared" si="18"/>
        <v>42</v>
      </c>
      <c r="J288" t="str">
        <f t="shared" si="16"/>
        <v>October</v>
      </c>
      <c r="K288" t="str">
        <f t="shared" si="19"/>
        <v>Friday</v>
      </c>
      <c r="L288" s="21" t="s">
        <v>398</v>
      </c>
    </row>
    <row r="289" spans="1:12" ht="15" customHeight="1" thickBot="1" x14ac:dyDescent="0.35">
      <c r="A289" s="15">
        <v>44848</v>
      </c>
      <c r="B289" s="2">
        <v>958168045</v>
      </c>
      <c r="C289" s="1" t="s">
        <v>270</v>
      </c>
      <c r="D289" s="1" t="s">
        <v>31</v>
      </c>
      <c r="E289" t="str">
        <f>INDEX(List!C:C, MATCH(D289, List!A:A, 0))</f>
        <v>P002</v>
      </c>
      <c r="F289" s="2">
        <v>6</v>
      </c>
      <c r="G289">
        <f>INDEX(List!D:D, MATCH(D289, List!A:A, 0))</f>
        <v>291</v>
      </c>
      <c r="H289">
        <f t="shared" si="17"/>
        <v>1746</v>
      </c>
      <c r="I289">
        <f t="shared" si="18"/>
        <v>42</v>
      </c>
      <c r="J289" t="str">
        <f t="shared" si="16"/>
        <v>October</v>
      </c>
      <c r="K289" t="str">
        <f t="shared" si="19"/>
        <v>Friday</v>
      </c>
      <c r="L289" s="21" t="s">
        <v>398</v>
      </c>
    </row>
    <row r="290" spans="1:12" ht="15" customHeight="1" thickBot="1" x14ac:dyDescent="0.35">
      <c r="A290" s="15">
        <v>44848</v>
      </c>
      <c r="B290" s="2">
        <v>958167894</v>
      </c>
      <c r="C290" s="1" t="s">
        <v>329</v>
      </c>
      <c r="D290" s="1" t="s">
        <v>31</v>
      </c>
      <c r="E290" t="str">
        <f>INDEX(List!C:C, MATCH(D290, List!A:A, 0))</f>
        <v>P002</v>
      </c>
      <c r="F290" s="2">
        <v>6</v>
      </c>
      <c r="G290">
        <f>INDEX(List!D:D, MATCH(D290, List!A:A, 0))</f>
        <v>291</v>
      </c>
      <c r="H290">
        <f t="shared" si="17"/>
        <v>1746</v>
      </c>
      <c r="I290">
        <f t="shared" si="18"/>
        <v>42</v>
      </c>
      <c r="J290" t="str">
        <f t="shared" si="16"/>
        <v>October</v>
      </c>
      <c r="K290" t="str">
        <f t="shared" si="19"/>
        <v>Friday</v>
      </c>
      <c r="L290" s="21" t="s">
        <v>398</v>
      </c>
    </row>
    <row r="291" spans="1:12" ht="15" customHeight="1" thickBot="1" x14ac:dyDescent="0.35">
      <c r="A291" s="15">
        <v>44848</v>
      </c>
      <c r="B291" s="2">
        <v>958168083</v>
      </c>
      <c r="C291" s="1" t="s">
        <v>330</v>
      </c>
      <c r="D291" s="1" t="s">
        <v>31</v>
      </c>
      <c r="E291" t="str">
        <f>INDEX(List!C:C, MATCH(D291, List!A:A, 0))</f>
        <v>P002</v>
      </c>
      <c r="F291" s="2">
        <v>6</v>
      </c>
      <c r="G291">
        <f>INDEX(List!D:D, MATCH(D291, List!A:A, 0))</f>
        <v>291</v>
      </c>
      <c r="H291">
        <f t="shared" si="17"/>
        <v>1746</v>
      </c>
      <c r="I291">
        <f t="shared" si="18"/>
        <v>42</v>
      </c>
      <c r="J291" t="str">
        <f t="shared" si="16"/>
        <v>October</v>
      </c>
      <c r="K291" t="str">
        <f t="shared" si="19"/>
        <v>Friday</v>
      </c>
      <c r="L291" s="21" t="s">
        <v>398</v>
      </c>
    </row>
    <row r="292" spans="1:12" ht="15" customHeight="1" thickBot="1" x14ac:dyDescent="0.35">
      <c r="A292" s="15">
        <v>44848</v>
      </c>
      <c r="B292" s="2">
        <v>958167851</v>
      </c>
      <c r="C292" s="1" t="s">
        <v>360</v>
      </c>
      <c r="D292" s="1" t="s">
        <v>31</v>
      </c>
      <c r="E292" t="str">
        <f>INDEX(List!C:C, MATCH(D292, List!A:A, 0))</f>
        <v>P002</v>
      </c>
      <c r="F292" s="2">
        <v>1</v>
      </c>
      <c r="G292">
        <f>INDEX(List!D:D, MATCH(D292, List!A:A, 0))</f>
        <v>291</v>
      </c>
      <c r="H292">
        <f t="shared" si="17"/>
        <v>291</v>
      </c>
      <c r="I292">
        <f t="shared" si="18"/>
        <v>42</v>
      </c>
      <c r="J292" t="str">
        <f t="shared" si="16"/>
        <v>October</v>
      </c>
      <c r="K292" t="str">
        <f t="shared" si="19"/>
        <v>Friday</v>
      </c>
      <c r="L292" s="21" t="s">
        <v>399</v>
      </c>
    </row>
    <row r="293" spans="1:12" ht="15" customHeight="1" thickBot="1" x14ac:dyDescent="0.35">
      <c r="A293" s="15">
        <v>44848</v>
      </c>
      <c r="B293" s="2">
        <v>958167852</v>
      </c>
      <c r="C293" s="1" t="s">
        <v>361</v>
      </c>
      <c r="D293" s="1" t="s">
        <v>31</v>
      </c>
      <c r="E293" t="str">
        <f>INDEX(List!C:C, MATCH(D293, List!A:A, 0))</f>
        <v>P002</v>
      </c>
      <c r="F293" s="2">
        <v>1</v>
      </c>
      <c r="G293">
        <f>INDEX(List!D:D, MATCH(D293, List!A:A, 0))</f>
        <v>291</v>
      </c>
      <c r="H293">
        <f t="shared" si="17"/>
        <v>291</v>
      </c>
      <c r="I293">
        <f t="shared" si="18"/>
        <v>42</v>
      </c>
      <c r="J293" t="str">
        <f t="shared" si="16"/>
        <v>October</v>
      </c>
      <c r="K293" t="str">
        <f t="shared" si="19"/>
        <v>Friday</v>
      </c>
      <c r="L293" s="21" t="s">
        <v>397</v>
      </c>
    </row>
    <row r="294" spans="1:12" ht="15" customHeight="1" thickBot="1" x14ac:dyDescent="0.35">
      <c r="A294" s="15">
        <v>44848</v>
      </c>
      <c r="B294" s="2">
        <v>958167853</v>
      </c>
      <c r="C294" s="1" t="s">
        <v>362</v>
      </c>
      <c r="D294" s="1" t="s">
        <v>31</v>
      </c>
      <c r="E294" t="str">
        <f>INDEX(List!C:C, MATCH(D294, List!A:A, 0))</f>
        <v>P002</v>
      </c>
      <c r="F294" s="2">
        <v>1</v>
      </c>
      <c r="G294">
        <f>INDEX(List!D:D, MATCH(D294, List!A:A, 0))</f>
        <v>291</v>
      </c>
      <c r="H294">
        <f t="shared" si="17"/>
        <v>291</v>
      </c>
      <c r="I294">
        <f t="shared" si="18"/>
        <v>42</v>
      </c>
      <c r="J294" t="str">
        <f t="shared" si="16"/>
        <v>October</v>
      </c>
      <c r="K294" t="str">
        <f t="shared" si="19"/>
        <v>Friday</v>
      </c>
      <c r="L294" s="21" t="s">
        <v>399</v>
      </c>
    </row>
    <row r="295" spans="1:12" ht="15" customHeight="1" thickBot="1" x14ac:dyDescent="0.35">
      <c r="A295" s="15">
        <v>44848</v>
      </c>
      <c r="B295" s="2">
        <v>958167854</v>
      </c>
      <c r="C295" s="1" t="s">
        <v>363</v>
      </c>
      <c r="D295" s="1" t="s">
        <v>31</v>
      </c>
      <c r="E295" t="str">
        <f>INDEX(List!C:C, MATCH(D295, List!A:A, 0))</f>
        <v>P002</v>
      </c>
      <c r="F295" s="2">
        <v>1</v>
      </c>
      <c r="G295">
        <f>INDEX(List!D:D, MATCH(D295, List!A:A, 0))</f>
        <v>291</v>
      </c>
      <c r="H295">
        <f t="shared" si="17"/>
        <v>291</v>
      </c>
      <c r="I295">
        <f t="shared" si="18"/>
        <v>42</v>
      </c>
      <c r="J295" t="str">
        <f t="shared" si="16"/>
        <v>October</v>
      </c>
      <c r="K295" t="str">
        <f t="shared" si="19"/>
        <v>Friday</v>
      </c>
      <c r="L295" s="21" t="s">
        <v>398</v>
      </c>
    </row>
    <row r="296" spans="1:12" ht="15" customHeight="1" thickBot="1" x14ac:dyDescent="0.35">
      <c r="A296" s="15">
        <v>44854</v>
      </c>
      <c r="B296" s="2">
        <v>958992653</v>
      </c>
      <c r="C296" s="1" t="s">
        <v>302</v>
      </c>
      <c r="D296" s="1" t="s">
        <v>48</v>
      </c>
      <c r="E296" t="str">
        <f>INDEX(List!C:C, MATCH(D296, List!A:A, 0))</f>
        <v>P008</v>
      </c>
      <c r="F296" s="2">
        <v>2</v>
      </c>
      <c r="G296">
        <f>INDEX(List!D:D, MATCH(D296, List!A:A, 0))</f>
        <v>1606</v>
      </c>
      <c r="H296">
        <f t="shared" si="17"/>
        <v>3212</v>
      </c>
      <c r="I296">
        <f t="shared" si="18"/>
        <v>43</v>
      </c>
      <c r="J296" t="str">
        <f t="shared" si="16"/>
        <v>October</v>
      </c>
      <c r="K296" t="str">
        <f t="shared" si="19"/>
        <v>Thursday</v>
      </c>
      <c r="L296" s="21" t="s">
        <v>399</v>
      </c>
    </row>
    <row r="297" spans="1:12" ht="15" customHeight="1" thickBot="1" x14ac:dyDescent="0.35">
      <c r="A297" s="15">
        <v>44854</v>
      </c>
      <c r="B297" s="2">
        <v>958992049</v>
      </c>
      <c r="C297" s="1" t="s">
        <v>324</v>
      </c>
      <c r="D297" s="1" t="s">
        <v>31</v>
      </c>
      <c r="E297" t="str">
        <f>INDEX(List!C:C, MATCH(D297, List!A:A, 0))</f>
        <v>P002</v>
      </c>
      <c r="F297" s="2">
        <v>6</v>
      </c>
      <c r="G297">
        <f>INDEX(List!D:D, MATCH(D297, List!A:A, 0))</f>
        <v>291</v>
      </c>
      <c r="H297">
        <f t="shared" si="17"/>
        <v>1746</v>
      </c>
      <c r="I297">
        <f t="shared" si="18"/>
        <v>43</v>
      </c>
      <c r="J297" t="str">
        <f t="shared" si="16"/>
        <v>October</v>
      </c>
      <c r="K297" t="str">
        <f t="shared" si="19"/>
        <v>Thursday</v>
      </c>
      <c r="L297" s="21" t="s">
        <v>399</v>
      </c>
    </row>
    <row r="298" spans="1:12" ht="15" customHeight="1" thickBot="1" x14ac:dyDescent="0.35">
      <c r="A298" s="15">
        <v>44865</v>
      </c>
      <c r="B298" s="2">
        <v>960474839</v>
      </c>
      <c r="C298" s="1" t="s">
        <v>323</v>
      </c>
      <c r="D298" s="1" t="s">
        <v>25</v>
      </c>
      <c r="E298" t="str">
        <f>INDEX(List!C:C, MATCH(D298, List!A:A, 0))</f>
        <v>P011</v>
      </c>
      <c r="F298" s="2">
        <v>1</v>
      </c>
      <c r="G298">
        <f>INDEX(List!D:D, MATCH(D298, List!A:A, 0))</f>
        <v>1390</v>
      </c>
      <c r="H298">
        <f t="shared" si="17"/>
        <v>1390</v>
      </c>
      <c r="I298">
        <f t="shared" si="18"/>
        <v>45</v>
      </c>
      <c r="J298" t="str">
        <f t="shared" si="16"/>
        <v>October</v>
      </c>
      <c r="K298" t="str">
        <f t="shared" si="19"/>
        <v>Monday</v>
      </c>
      <c r="L298" s="21" t="s">
        <v>399</v>
      </c>
    </row>
    <row r="299" spans="1:12" ht="15" customHeight="1" thickBot="1" x14ac:dyDescent="0.35">
      <c r="A299" s="15">
        <v>44865</v>
      </c>
      <c r="B299" s="2">
        <v>960474839</v>
      </c>
      <c r="C299" s="1" t="s">
        <v>323</v>
      </c>
      <c r="D299" s="1" t="s">
        <v>31</v>
      </c>
      <c r="E299" t="str">
        <f>INDEX(List!C:C, MATCH(D299, List!A:A, 0))</f>
        <v>P002</v>
      </c>
      <c r="F299" s="2">
        <v>6</v>
      </c>
      <c r="G299">
        <f>INDEX(List!D:D, MATCH(D299, List!A:A, 0))</f>
        <v>291</v>
      </c>
      <c r="H299">
        <f t="shared" si="17"/>
        <v>1746</v>
      </c>
      <c r="I299">
        <f t="shared" si="18"/>
        <v>45</v>
      </c>
      <c r="J299" t="str">
        <f t="shared" si="16"/>
        <v>October</v>
      </c>
      <c r="K299" t="str">
        <f t="shared" si="19"/>
        <v>Monday</v>
      </c>
      <c r="L299" s="21" t="s">
        <v>399</v>
      </c>
    </row>
    <row r="300" spans="1:12" ht="15" customHeight="1" thickBot="1" x14ac:dyDescent="0.35">
      <c r="A300" s="15">
        <v>44865</v>
      </c>
      <c r="B300" s="2">
        <v>960457201</v>
      </c>
      <c r="C300" s="1" t="s">
        <v>325</v>
      </c>
      <c r="D300" s="1" t="s">
        <v>31</v>
      </c>
      <c r="E300" t="str">
        <f>INDEX(List!C:C, MATCH(D300, List!A:A, 0))</f>
        <v>P002</v>
      </c>
      <c r="F300" s="2">
        <v>6</v>
      </c>
      <c r="G300">
        <f>INDEX(List!D:D, MATCH(D300, List!A:A, 0))</f>
        <v>291</v>
      </c>
      <c r="H300">
        <f t="shared" si="17"/>
        <v>1746</v>
      </c>
      <c r="I300">
        <f t="shared" si="18"/>
        <v>45</v>
      </c>
      <c r="J300" t="str">
        <f t="shared" si="16"/>
        <v>October</v>
      </c>
      <c r="K300" t="str">
        <f t="shared" si="19"/>
        <v>Monday</v>
      </c>
      <c r="L300" s="21" t="s">
        <v>399</v>
      </c>
    </row>
    <row r="301" spans="1:12" ht="15" customHeight="1" thickBot="1" x14ac:dyDescent="0.35">
      <c r="A301" s="15">
        <v>44865</v>
      </c>
      <c r="B301" s="2">
        <v>960458838</v>
      </c>
      <c r="C301" s="1" t="s">
        <v>326</v>
      </c>
      <c r="D301" s="1" t="s">
        <v>31</v>
      </c>
      <c r="E301" t="str">
        <f>INDEX(List!C:C, MATCH(D301, List!A:A, 0))</f>
        <v>P002</v>
      </c>
      <c r="F301" s="2">
        <v>6</v>
      </c>
      <c r="G301">
        <f>INDEX(List!D:D, MATCH(D301, List!A:A, 0))</f>
        <v>291</v>
      </c>
      <c r="H301">
        <f t="shared" si="17"/>
        <v>1746</v>
      </c>
      <c r="I301">
        <f t="shared" si="18"/>
        <v>45</v>
      </c>
      <c r="J301" t="str">
        <f t="shared" si="16"/>
        <v>October</v>
      </c>
      <c r="K301" t="str">
        <f t="shared" si="19"/>
        <v>Monday</v>
      </c>
      <c r="L301" s="21" t="s">
        <v>399</v>
      </c>
    </row>
    <row r="302" spans="1:12" ht="15" customHeight="1" thickBot="1" x14ac:dyDescent="0.35">
      <c r="A302" s="15">
        <v>44865</v>
      </c>
      <c r="B302" s="2">
        <v>960455234</v>
      </c>
      <c r="C302" s="1" t="s">
        <v>327</v>
      </c>
      <c r="D302" s="1" t="s">
        <v>31</v>
      </c>
      <c r="E302" t="str">
        <f>INDEX(List!C:C, MATCH(D302, List!A:A, 0))</f>
        <v>P002</v>
      </c>
      <c r="F302" s="2">
        <v>6</v>
      </c>
      <c r="G302">
        <f>INDEX(List!D:D, MATCH(D302, List!A:A, 0))</f>
        <v>291</v>
      </c>
      <c r="H302">
        <f t="shared" si="17"/>
        <v>1746</v>
      </c>
      <c r="I302">
        <f t="shared" si="18"/>
        <v>45</v>
      </c>
      <c r="J302" t="str">
        <f t="shared" si="16"/>
        <v>October</v>
      </c>
      <c r="K302" t="str">
        <f t="shared" si="19"/>
        <v>Monday</v>
      </c>
      <c r="L302" s="21" t="s">
        <v>399</v>
      </c>
    </row>
    <row r="303" spans="1:12" ht="15" customHeight="1" thickBot="1" x14ac:dyDescent="0.35">
      <c r="A303" s="15">
        <v>44865</v>
      </c>
      <c r="B303" s="2">
        <v>960468911</v>
      </c>
      <c r="C303" s="1" t="s">
        <v>328</v>
      </c>
      <c r="D303" s="1" t="s">
        <v>31</v>
      </c>
      <c r="E303" t="str">
        <f>INDEX(List!C:C, MATCH(D303, List!A:A, 0))</f>
        <v>P002</v>
      </c>
      <c r="F303" s="2">
        <v>6</v>
      </c>
      <c r="G303">
        <f>INDEX(List!D:D, MATCH(D303, List!A:A, 0))</f>
        <v>291</v>
      </c>
      <c r="H303">
        <f t="shared" si="17"/>
        <v>1746</v>
      </c>
      <c r="I303">
        <f t="shared" si="18"/>
        <v>45</v>
      </c>
      <c r="J303" t="str">
        <f t="shared" si="16"/>
        <v>October</v>
      </c>
      <c r="K303" t="str">
        <f t="shared" si="19"/>
        <v>Monday</v>
      </c>
      <c r="L303" s="21" t="s">
        <v>399</v>
      </c>
    </row>
    <row r="304" spans="1:12" ht="15" customHeight="1" thickBot="1" x14ac:dyDescent="0.35">
      <c r="A304" s="15">
        <v>44884</v>
      </c>
      <c r="B304" s="2">
        <v>963224566</v>
      </c>
      <c r="C304" s="1" t="s">
        <v>272</v>
      </c>
      <c r="D304" s="1" t="s">
        <v>52</v>
      </c>
      <c r="E304" t="str">
        <f>INDEX(List!C:C, MATCH(D304, List!A:A, 0))</f>
        <v>P007</v>
      </c>
      <c r="F304" s="2">
        <v>4</v>
      </c>
      <c r="G304">
        <f>INDEX(List!D:D, MATCH(D304, List!A:A, 0))</f>
        <v>235</v>
      </c>
      <c r="H304">
        <f t="shared" si="17"/>
        <v>940</v>
      </c>
      <c r="I304">
        <f t="shared" si="18"/>
        <v>47</v>
      </c>
      <c r="J304" t="str">
        <f t="shared" si="16"/>
        <v>November</v>
      </c>
      <c r="K304" t="str">
        <f t="shared" si="19"/>
        <v>Saturday</v>
      </c>
      <c r="L304" s="21" t="s">
        <v>399</v>
      </c>
    </row>
    <row r="305" spans="1:12" ht="15" customHeight="1" thickBot="1" x14ac:dyDescent="0.35">
      <c r="A305" s="15">
        <v>44886</v>
      </c>
      <c r="B305" s="2">
        <v>963491657</v>
      </c>
      <c r="C305" s="1" t="s">
        <v>373</v>
      </c>
      <c r="D305" s="1" t="s">
        <v>7</v>
      </c>
      <c r="E305" t="str">
        <f>INDEX(List!C:C, MATCH(D305, List!A:A, 0))</f>
        <v>P065</v>
      </c>
      <c r="F305" s="2">
        <v>1</v>
      </c>
      <c r="G305">
        <f>INDEX(List!D:D, MATCH(D305, List!A:A, 0))</f>
        <v>2999</v>
      </c>
      <c r="H305">
        <f t="shared" si="17"/>
        <v>2999</v>
      </c>
      <c r="I305">
        <f t="shared" si="18"/>
        <v>48</v>
      </c>
      <c r="J305" t="str">
        <f t="shared" si="16"/>
        <v>November</v>
      </c>
      <c r="K305" t="str">
        <f t="shared" si="19"/>
        <v>Monday</v>
      </c>
      <c r="L305" s="21" t="s">
        <v>399</v>
      </c>
    </row>
    <row r="306" spans="1:12" ht="15" customHeight="1" thickBot="1" x14ac:dyDescent="0.35">
      <c r="A306" s="15">
        <v>44886</v>
      </c>
      <c r="B306" s="2">
        <v>963491657</v>
      </c>
      <c r="C306" s="1" t="s">
        <v>373</v>
      </c>
      <c r="D306" s="1" t="s">
        <v>21</v>
      </c>
      <c r="E306" t="str">
        <f>INDEX(List!C:C, MATCH(D306, List!A:A, 0))</f>
        <v>P049</v>
      </c>
      <c r="F306" s="2">
        <v>1</v>
      </c>
      <c r="G306">
        <f>INDEX(List!D:D, MATCH(D306, List!A:A, 0))</f>
        <v>450</v>
      </c>
      <c r="H306">
        <f t="shared" si="17"/>
        <v>450</v>
      </c>
      <c r="I306">
        <f t="shared" si="18"/>
        <v>48</v>
      </c>
      <c r="J306" t="str">
        <f t="shared" si="16"/>
        <v>November</v>
      </c>
      <c r="K306" t="str">
        <f t="shared" si="19"/>
        <v>Monday</v>
      </c>
      <c r="L306" s="21" t="s">
        <v>399</v>
      </c>
    </row>
    <row r="307" spans="1:12" ht="15" customHeight="1" thickBot="1" x14ac:dyDescent="0.35">
      <c r="A307" s="15">
        <v>44886</v>
      </c>
      <c r="B307" s="2">
        <v>963491657</v>
      </c>
      <c r="C307" s="1" t="s">
        <v>373</v>
      </c>
      <c r="D307" s="1" t="s">
        <v>21</v>
      </c>
      <c r="E307" t="str">
        <f>INDEX(List!C:C, MATCH(D307, List!A:A, 0))</f>
        <v>P049</v>
      </c>
      <c r="F307" s="2">
        <v>1</v>
      </c>
      <c r="G307">
        <f>INDEX(List!D:D, MATCH(D307, List!A:A, 0))</f>
        <v>450</v>
      </c>
      <c r="H307">
        <f t="shared" si="17"/>
        <v>450</v>
      </c>
      <c r="I307">
        <f t="shared" si="18"/>
        <v>48</v>
      </c>
      <c r="J307" t="str">
        <f t="shared" si="16"/>
        <v>November</v>
      </c>
      <c r="K307" t="str">
        <f t="shared" si="19"/>
        <v>Monday</v>
      </c>
      <c r="L307" s="21" t="s">
        <v>399</v>
      </c>
    </row>
    <row r="308" spans="1:12" ht="15" customHeight="1" thickBot="1" x14ac:dyDescent="0.35">
      <c r="A308" s="15">
        <v>44886</v>
      </c>
      <c r="B308" s="2">
        <v>963491657</v>
      </c>
      <c r="C308" s="1" t="s">
        <v>373</v>
      </c>
      <c r="D308" s="1" t="s">
        <v>11</v>
      </c>
      <c r="E308" t="str">
        <f>INDEX(List!C:C, MATCH(D308, List!A:A, 0))</f>
        <v>P046</v>
      </c>
      <c r="F308" s="2">
        <v>2</v>
      </c>
      <c r="G308">
        <f>INDEX(List!D:D, MATCH(D308, List!A:A, 0))</f>
        <v>5829</v>
      </c>
      <c r="H308">
        <f t="shared" si="17"/>
        <v>11658</v>
      </c>
      <c r="I308">
        <f t="shared" si="18"/>
        <v>48</v>
      </c>
      <c r="J308" t="str">
        <f t="shared" si="16"/>
        <v>November</v>
      </c>
      <c r="K308" t="str">
        <f t="shared" si="19"/>
        <v>Monday</v>
      </c>
      <c r="L308" s="21" t="s">
        <v>398</v>
      </c>
    </row>
    <row r="309" spans="1:12" ht="15" customHeight="1" thickBot="1" x14ac:dyDescent="0.35">
      <c r="A309" s="15">
        <v>44886</v>
      </c>
      <c r="B309" s="2">
        <v>963491657</v>
      </c>
      <c r="C309" s="1" t="s">
        <v>373</v>
      </c>
      <c r="D309" s="1" t="s">
        <v>17</v>
      </c>
      <c r="E309" t="str">
        <f>INDEX(List!C:C, MATCH(D309, List!A:A, 0))</f>
        <v>P042</v>
      </c>
      <c r="F309" s="2">
        <v>1</v>
      </c>
      <c r="G309">
        <f>INDEX(List!D:D, MATCH(D309, List!A:A, 0))</f>
        <v>883</v>
      </c>
      <c r="H309">
        <f t="shared" si="17"/>
        <v>883</v>
      </c>
      <c r="I309">
        <f t="shared" si="18"/>
        <v>48</v>
      </c>
      <c r="J309" t="str">
        <f t="shared" si="16"/>
        <v>November</v>
      </c>
      <c r="K309" t="str">
        <f t="shared" si="19"/>
        <v>Monday</v>
      </c>
      <c r="L309" s="21" t="s">
        <v>398</v>
      </c>
    </row>
    <row r="310" spans="1:12" ht="15" customHeight="1" thickBot="1" x14ac:dyDescent="0.35">
      <c r="A310" s="15">
        <v>44903</v>
      </c>
      <c r="B310" s="2">
        <v>949495363</v>
      </c>
      <c r="C310" s="1" t="s">
        <v>319</v>
      </c>
      <c r="D310" s="1" t="s">
        <v>33</v>
      </c>
      <c r="E310" t="str">
        <f>INDEX(List!C:C, MATCH(D310, List!A:A, 0))</f>
        <v>P015</v>
      </c>
      <c r="F310" s="2">
        <v>1</v>
      </c>
      <c r="G310">
        <f>INDEX(List!D:D, MATCH(D310, List!A:A, 0))</f>
        <v>4306</v>
      </c>
      <c r="H310">
        <f t="shared" si="17"/>
        <v>4306</v>
      </c>
      <c r="I310">
        <f t="shared" si="18"/>
        <v>50</v>
      </c>
      <c r="J310" t="str">
        <f t="shared" si="16"/>
        <v>December</v>
      </c>
      <c r="K310" t="str">
        <f t="shared" si="19"/>
        <v>Thursday</v>
      </c>
      <c r="L310" s="21" t="s">
        <v>398</v>
      </c>
    </row>
    <row r="311" spans="1:12" ht="15" customHeight="1" thickBot="1" x14ac:dyDescent="0.35">
      <c r="A311" s="15">
        <v>44906</v>
      </c>
      <c r="B311" s="2">
        <v>962333368</v>
      </c>
      <c r="C311" s="1" t="s">
        <v>171</v>
      </c>
      <c r="D311" s="1" t="s">
        <v>63</v>
      </c>
      <c r="E311" t="str">
        <f>INDEX(List!C:C, MATCH(D311, List!A:A, 0))</f>
        <v>P054</v>
      </c>
      <c r="F311" s="2">
        <v>1</v>
      </c>
      <c r="G311">
        <f>INDEX(List!D:D, MATCH(D311, List!A:A, 0))</f>
        <v>497</v>
      </c>
      <c r="H311">
        <f t="shared" si="17"/>
        <v>497</v>
      </c>
      <c r="I311">
        <f t="shared" si="18"/>
        <v>51</v>
      </c>
      <c r="J311" t="str">
        <f t="shared" si="16"/>
        <v>December</v>
      </c>
      <c r="K311" t="str">
        <f t="shared" si="19"/>
        <v>Sunday</v>
      </c>
      <c r="L311" s="21" t="s">
        <v>399</v>
      </c>
    </row>
    <row r="312" spans="1:12" ht="15" customHeight="1" thickBot="1" x14ac:dyDescent="0.35">
      <c r="A312" s="15">
        <v>44906</v>
      </c>
      <c r="B312" s="2">
        <v>962333366</v>
      </c>
      <c r="C312" s="1" t="s">
        <v>282</v>
      </c>
      <c r="D312" s="1" t="s">
        <v>52</v>
      </c>
      <c r="E312" t="str">
        <f>INDEX(List!C:C, MATCH(D312, List!A:A, 0))</f>
        <v>P007</v>
      </c>
      <c r="F312" s="2">
        <v>1</v>
      </c>
      <c r="G312">
        <f>INDEX(List!D:D, MATCH(D312, List!A:A, 0))</f>
        <v>235</v>
      </c>
      <c r="H312">
        <f t="shared" si="17"/>
        <v>235</v>
      </c>
      <c r="I312">
        <f t="shared" si="18"/>
        <v>51</v>
      </c>
      <c r="J312" t="str">
        <f t="shared" si="16"/>
        <v>December</v>
      </c>
      <c r="K312" t="str">
        <f t="shared" si="19"/>
        <v>Sunday</v>
      </c>
      <c r="L312" s="21" t="s">
        <v>398</v>
      </c>
    </row>
    <row r="313" spans="1:12" ht="15" customHeight="1" thickBot="1" x14ac:dyDescent="0.35">
      <c r="A313" s="15">
        <v>44906</v>
      </c>
      <c r="B313" s="2">
        <v>962333367</v>
      </c>
      <c r="C313" s="1" t="s">
        <v>283</v>
      </c>
      <c r="D313" s="1" t="s">
        <v>52</v>
      </c>
      <c r="E313" t="str">
        <f>INDEX(List!C:C, MATCH(D313, List!A:A, 0))</f>
        <v>P007</v>
      </c>
      <c r="F313" s="2">
        <v>1</v>
      </c>
      <c r="G313">
        <f>INDEX(List!D:D, MATCH(D313, List!A:A, 0))</f>
        <v>235</v>
      </c>
      <c r="H313">
        <f t="shared" si="17"/>
        <v>235</v>
      </c>
      <c r="I313">
        <f t="shared" si="18"/>
        <v>51</v>
      </c>
      <c r="J313" t="str">
        <f t="shared" si="16"/>
        <v>December</v>
      </c>
      <c r="K313" t="str">
        <f t="shared" si="19"/>
        <v>Sunday</v>
      </c>
      <c r="L313" s="21" t="s">
        <v>398</v>
      </c>
    </row>
    <row r="314" spans="1:12" ht="15" customHeight="1" thickBot="1" x14ac:dyDescent="0.35">
      <c r="A314" s="15">
        <v>44906</v>
      </c>
      <c r="B314" s="2">
        <v>962333369</v>
      </c>
      <c r="C314" s="1" t="s">
        <v>284</v>
      </c>
      <c r="D314" s="1" t="s">
        <v>52</v>
      </c>
      <c r="E314" t="str">
        <f>INDEX(List!C:C, MATCH(D314, List!A:A, 0))</f>
        <v>P007</v>
      </c>
      <c r="F314" s="2">
        <v>1</v>
      </c>
      <c r="G314">
        <f>INDEX(List!D:D, MATCH(D314, List!A:A, 0))</f>
        <v>235</v>
      </c>
      <c r="H314">
        <f t="shared" si="17"/>
        <v>235</v>
      </c>
      <c r="I314">
        <f t="shared" si="18"/>
        <v>51</v>
      </c>
      <c r="J314" t="str">
        <f t="shared" si="16"/>
        <v>December</v>
      </c>
      <c r="K314" t="str">
        <f t="shared" si="19"/>
        <v>Sunday</v>
      </c>
      <c r="L314" s="21" t="s">
        <v>398</v>
      </c>
    </row>
    <row r="315" spans="1:12" ht="15" customHeight="1" thickBot="1" x14ac:dyDescent="0.35">
      <c r="A315" s="15">
        <v>44912</v>
      </c>
      <c r="B315" s="2">
        <v>967342448</v>
      </c>
      <c r="C315" s="1" t="s">
        <v>155</v>
      </c>
      <c r="D315" s="1" t="s">
        <v>27</v>
      </c>
      <c r="E315" t="str">
        <f>INDEX(List!C:C, MATCH(D315, List!A:A, 0))</f>
        <v>P050</v>
      </c>
      <c r="F315" s="2">
        <v>1</v>
      </c>
      <c r="G315">
        <f>INDEX(List!D:D, MATCH(D315, List!A:A, 0))</f>
        <v>1607</v>
      </c>
      <c r="H315">
        <f t="shared" si="17"/>
        <v>1607</v>
      </c>
      <c r="I315">
        <f t="shared" si="18"/>
        <v>51</v>
      </c>
      <c r="J315" t="str">
        <f t="shared" si="16"/>
        <v>December</v>
      </c>
      <c r="K315" t="str">
        <f t="shared" si="19"/>
        <v>Saturday</v>
      </c>
      <c r="L315" s="21" t="s">
        <v>398</v>
      </c>
    </row>
    <row r="316" spans="1:12" ht="15" customHeight="1" thickBot="1" x14ac:dyDescent="0.35">
      <c r="A316" s="15">
        <v>44912</v>
      </c>
      <c r="B316" s="2">
        <v>967342448</v>
      </c>
      <c r="C316" s="1" t="s">
        <v>155</v>
      </c>
      <c r="D316" s="1" t="s">
        <v>68</v>
      </c>
      <c r="E316" t="str">
        <f>INDEX(List!C:C, MATCH(D316, List!A:A, 0))</f>
        <v>P001</v>
      </c>
      <c r="F316" s="2">
        <v>30</v>
      </c>
      <c r="G316">
        <f>INDEX(List!D:D, MATCH(D316, List!A:A, 0))</f>
        <v>7</v>
      </c>
      <c r="H316">
        <f t="shared" si="17"/>
        <v>210</v>
      </c>
      <c r="I316">
        <f t="shared" si="18"/>
        <v>51</v>
      </c>
      <c r="J316" t="str">
        <f t="shared" si="16"/>
        <v>December</v>
      </c>
      <c r="K316" t="str">
        <f t="shared" si="19"/>
        <v>Saturday</v>
      </c>
      <c r="L316" s="21" t="s">
        <v>398</v>
      </c>
    </row>
    <row r="317" spans="1:12" ht="15" customHeight="1" thickBot="1" x14ac:dyDescent="0.35">
      <c r="A317" s="15">
        <v>44576</v>
      </c>
      <c r="B317" s="2">
        <v>971638550</v>
      </c>
      <c r="C317" s="1" t="s">
        <v>164</v>
      </c>
      <c r="D317" s="1" t="s">
        <v>20</v>
      </c>
      <c r="E317" t="str">
        <f>INDEX(List!C:C, MATCH(D317, List!A:A, 0))</f>
        <v>P059</v>
      </c>
      <c r="F317" s="2">
        <v>1</v>
      </c>
      <c r="G317">
        <f>INDEX(List!D:D, MATCH(D317, List!A:A, 0))</f>
        <v>560</v>
      </c>
      <c r="H317">
        <f t="shared" si="17"/>
        <v>560</v>
      </c>
      <c r="I317">
        <f t="shared" si="18"/>
        <v>3</v>
      </c>
      <c r="J317" t="str">
        <f t="shared" si="16"/>
        <v>January</v>
      </c>
      <c r="K317" t="str">
        <f t="shared" si="19"/>
        <v>Saturday</v>
      </c>
      <c r="L317" s="21" t="s">
        <v>398</v>
      </c>
    </row>
    <row r="318" spans="1:12" ht="15" customHeight="1" thickBot="1" x14ac:dyDescent="0.35">
      <c r="A318" s="15">
        <v>44576</v>
      </c>
      <c r="B318" s="2">
        <v>971638550</v>
      </c>
      <c r="C318" s="1" t="s">
        <v>164</v>
      </c>
      <c r="D318" s="1" t="s">
        <v>66</v>
      </c>
      <c r="E318" t="str">
        <f>INDEX(List!C:C, MATCH(D318, List!A:A, 0))</f>
        <v>P039</v>
      </c>
      <c r="F318" s="2">
        <v>1</v>
      </c>
      <c r="G318">
        <f>INDEX(List!D:D, MATCH(D318, List!A:A, 0))</f>
        <v>510</v>
      </c>
      <c r="H318">
        <f t="shared" si="17"/>
        <v>510</v>
      </c>
      <c r="I318">
        <f t="shared" si="18"/>
        <v>3</v>
      </c>
      <c r="J318" t="str">
        <f t="shared" si="16"/>
        <v>January</v>
      </c>
      <c r="K318" t="str">
        <f t="shared" si="19"/>
        <v>Saturday</v>
      </c>
      <c r="L318" s="21" t="s">
        <v>398</v>
      </c>
    </row>
    <row r="319" spans="1:12" ht="15" customHeight="1" thickBot="1" x14ac:dyDescent="0.35">
      <c r="A319" s="15">
        <v>44576</v>
      </c>
      <c r="B319" s="2">
        <v>971638550</v>
      </c>
      <c r="C319" s="1" t="s">
        <v>164</v>
      </c>
      <c r="D319" s="1" t="s">
        <v>44</v>
      </c>
      <c r="E319" t="str">
        <f>INDEX(List!C:C, MATCH(D319, List!A:A, 0))</f>
        <v>P034</v>
      </c>
      <c r="F319" s="2">
        <v>1</v>
      </c>
      <c r="G319">
        <f>INDEX(List!D:D, MATCH(D319, List!A:A, 0))</f>
        <v>3418</v>
      </c>
      <c r="H319">
        <f t="shared" si="17"/>
        <v>3418</v>
      </c>
      <c r="I319">
        <f t="shared" si="18"/>
        <v>3</v>
      </c>
      <c r="J319" t="str">
        <f t="shared" si="16"/>
        <v>January</v>
      </c>
      <c r="K319" t="str">
        <f t="shared" si="19"/>
        <v>Saturday</v>
      </c>
      <c r="L319" s="21" t="s">
        <v>398</v>
      </c>
    </row>
    <row r="320" spans="1:12" ht="15" customHeight="1" thickBot="1" x14ac:dyDescent="0.35">
      <c r="A320" s="15">
        <v>44576</v>
      </c>
      <c r="B320" s="2">
        <v>971590416</v>
      </c>
      <c r="C320" s="1" t="s">
        <v>181</v>
      </c>
      <c r="D320" s="1" t="s">
        <v>35</v>
      </c>
      <c r="E320" t="str">
        <f>INDEX(List!C:C, MATCH(D320, List!A:A, 0))</f>
        <v>P033</v>
      </c>
      <c r="F320" s="2">
        <v>1</v>
      </c>
      <c r="G320">
        <f>INDEX(List!D:D, MATCH(D320, List!A:A, 0))</f>
        <v>697</v>
      </c>
      <c r="H320">
        <f t="shared" si="17"/>
        <v>697</v>
      </c>
      <c r="I320">
        <f t="shared" si="18"/>
        <v>3</v>
      </c>
      <c r="J320" t="str">
        <f t="shared" si="16"/>
        <v>January</v>
      </c>
      <c r="K320" t="str">
        <f t="shared" si="19"/>
        <v>Saturday</v>
      </c>
      <c r="L320" s="21" t="s">
        <v>398</v>
      </c>
    </row>
    <row r="321" spans="1:12" ht="15" customHeight="1" thickBot="1" x14ac:dyDescent="0.35">
      <c r="A321" s="15">
        <v>44576</v>
      </c>
      <c r="B321" s="2">
        <v>971638550</v>
      </c>
      <c r="C321" s="1" t="s">
        <v>164</v>
      </c>
      <c r="D321" s="1" t="s">
        <v>18</v>
      </c>
      <c r="E321" t="str">
        <f>INDEX(List!C:C, MATCH(D321, List!A:A, 0))</f>
        <v>P032</v>
      </c>
      <c r="F321" s="2">
        <v>2</v>
      </c>
      <c r="G321">
        <f>INDEX(List!D:D, MATCH(D321, List!A:A, 0))</f>
        <v>365</v>
      </c>
      <c r="H321">
        <f t="shared" si="17"/>
        <v>730</v>
      </c>
      <c r="I321">
        <f t="shared" si="18"/>
        <v>3</v>
      </c>
      <c r="J321" t="str">
        <f t="shared" si="16"/>
        <v>January</v>
      </c>
      <c r="K321" t="str">
        <f t="shared" si="19"/>
        <v>Saturday</v>
      </c>
      <c r="L321" s="21" t="s">
        <v>398</v>
      </c>
    </row>
    <row r="322" spans="1:12" ht="15" customHeight="1" thickBot="1" x14ac:dyDescent="0.35">
      <c r="A322" s="15">
        <v>44576</v>
      </c>
      <c r="B322" s="2">
        <v>971590416</v>
      </c>
      <c r="C322" s="1" t="s">
        <v>181</v>
      </c>
      <c r="D322" s="1" t="s">
        <v>26</v>
      </c>
      <c r="E322" t="str">
        <f>INDEX(List!C:C, MATCH(D322, List!A:A, 0))</f>
        <v>P023</v>
      </c>
      <c r="F322" s="2">
        <v>1</v>
      </c>
      <c r="G322">
        <f>INDEX(List!D:D, MATCH(D322, List!A:A, 0))</f>
        <v>1555</v>
      </c>
      <c r="H322">
        <f t="shared" si="17"/>
        <v>1555</v>
      </c>
      <c r="I322">
        <f t="shared" si="18"/>
        <v>3</v>
      </c>
      <c r="J322" t="str">
        <f t="shared" ref="J322:J385" si="20">TEXT(A322, "mmmm")</f>
        <v>January</v>
      </c>
      <c r="K322" t="str">
        <f t="shared" si="19"/>
        <v>Saturday</v>
      </c>
      <c r="L322" s="21" t="s">
        <v>398</v>
      </c>
    </row>
    <row r="323" spans="1:12" ht="15" customHeight="1" thickBot="1" x14ac:dyDescent="0.35">
      <c r="A323" s="15">
        <v>44576</v>
      </c>
      <c r="B323" s="2">
        <v>971590416</v>
      </c>
      <c r="C323" s="1" t="s">
        <v>181</v>
      </c>
      <c r="D323" s="1" t="s">
        <v>60</v>
      </c>
      <c r="E323" t="str">
        <f>INDEX(List!C:C, MATCH(D323, List!A:A, 0))</f>
        <v>P010</v>
      </c>
      <c r="F323" s="2">
        <v>1</v>
      </c>
      <c r="G323">
        <f>INDEX(List!D:D, MATCH(D323, List!A:A, 0))</f>
        <v>980</v>
      </c>
      <c r="H323">
        <f t="shared" ref="H323:H386" si="21">F323*G323</f>
        <v>980</v>
      </c>
      <c r="I323">
        <f t="shared" ref="I323:I386" si="22">WEEKNUM(A323)</f>
        <v>3</v>
      </c>
      <c r="J323" t="str">
        <f t="shared" si="20"/>
        <v>January</v>
      </c>
      <c r="K323" t="str">
        <f t="shared" ref="K323:K386" si="23">TEXT(A323, "dddd")</f>
        <v>Saturday</v>
      </c>
      <c r="L323" s="21" t="s">
        <v>398</v>
      </c>
    </row>
    <row r="324" spans="1:12" ht="15" customHeight="1" thickBot="1" x14ac:dyDescent="0.35">
      <c r="A324" s="15">
        <v>44576</v>
      </c>
      <c r="B324" s="2">
        <v>971638550</v>
      </c>
      <c r="C324" s="1" t="s">
        <v>164</v>
      </c>
      <c r="D324" s="1" t="s">
        <v>52</v>
      </c>
      <c r="E324" t="str">
        <f>INDEX(List!C:C, MATCH(D324, List!A:A, 0))</f>
        <v>P007</v>
      </c>
      <c r="F324" s="2">
        <v>1</v>
      </c>
      <c r="G324">
        <f>INDEX(List!D:D, MATCH(D324, List!A:A, 0))</f>
        <v>235</v>
      </c>
      <c r="H324">
        <f t="shared" si="21"/>
        <v>235</v>
      </c>
      <c r="I324">
        <f t="shared" si="22"/>
        <v>3</v>
      </c>
      <c r="J324" t="str">
        <f t="shared" si="20"/>
        <v>January</v>
      </c>
      <c r="K324" t="str">
        <f t="shared" si="23"/>
        <v>Saturday</v>
      </c>
      <c r="L324" s="21" t="s">
        <v>397</v>
      </c>
    </row>
    <row r="325" spans="1:12" ht="15" customHeight="1" thickBot="1" x14ac:dyDescent="0.35">
      <c r="A325" s="15">
        <v>44576</v>
      </c>
      <c r="B325" s="2">
        <v>971590416</v>
      </c>
      <c r="C325" s="1" t="s">
        <v>181</v>
      </c>
      <c r="D325" s="1" t="s">
        <v>31</v>
      </c>
      <c r="E325" t="str">
        <f>INDEX(List!C:C, MATCH(D325, List!A:A, 0))</f>
        <v>P002</v>
      </c>
      <c r="F325" s="2">
        <v>4</v>
      </c>
      <c r="G325">
        <f>INDEX(List!D:D, MATCH(D325, List!A:A, 0))</f>
        <v>291</v>
      </c>
      <c r="H325">
        <f t="shared" si="21"/>
        <v>1164</v>
      </c>
      <c r="I325">
        <f t="shared" si="22"/>
        <v>3</v>
      </c>
      <c r="J325" t="str">
        <f t="shared" si="20"/>
        <v>January</v>
      </c>
      <c r="K325" t="str">
        <f t="shared" si="23"/>
        <v>Saturday</v>
      </c>
      <c r="L325" s="21" t="s">
        <v>399</v>
      </c>
    </row>
    <row r="326" spans="1:12" ht="15" customHeight="1" thickBot="1" x14ac:dyDescent="0.35">
      <c r="A326" s="15">
        <v>44579</v>
      </c>
      <c r="B326" s="2">
        <v>972170553</v>
      </c>
      <c r="C326" s="1" t="s">
        <v>186</v>
      </c>
      <c r="D326" s="1" t="s">
        <v>60</v>
      </c>
      <c r="E326" t="str">
        <f>INDEX(List!C:C, MATCH(D326, List!A:A, 0))</f>
        <v>P010</v>
      </c>
      <c r="F326" s="2">
        <v>1</v>
      </c>
      <c r="G326">
        <f>INDEX(List!D:D, MATCH(D326, List!A:A, 0))</f>
        <v>980</v>
      </c>
      <c r="H326">
        <f t="shared" si="21"/>
        <v>980</v>
      </c>
      <c r="I326">
        <f t="shared" si="22"/>
        <v>4</v>
      </c>
      <c r="J326" t="str">
        <f t="shared" si="20"/>
        <v>January</v>
      </c>
      <c r="K326" t="str">
        <f t="shared" si="23"/>
        <v>Tuesday</v>
      </c>
      <c r="L326" s="21" t="s">
        <v>398</v>
      </c>
    </row>
    <row r="327" spans="1:12" ht="15" customHeight="1" thickBot="1" x14ac:dyDescent="0.35">
      <c r="A327" s="15">
        <v>44610</v>
      </c>
      <c r="B327" s="2">
        <v>976628095</v>
      </c>
      <c r="C327" s="1" t="s">
        <v>256</v>
      </c>
      <c r="D327" s="1" t="s">
        <v>44</v>
      </c>
      <c r="E327" t="str">
        <f>INDEX(List!C:C, MATCH(D327, List!A:A, 0))</f>
        <v>P034</v>
      </c>
      <c r="F327" s="2">
        <v>2</v>
      </c>
      <c r="G327">
        <f>INDEX(List!D:D, MATCH(D327, List!A:A, 0))</f>
        <v>3418</v>
      </c>
      <c r="H327">
        <f t="shared" si="21"/>
        <v>6836</v>
      </c>
      <c r="I327">
        <f t="shared" si="22"/>
        <v>8</v>
      </c>
      <c r="J327" t="str">
        <f t="shared" si="20"/>
        <v>February</v>
      </c>
      <c r="K327" t="str">
        <f t="shared" si="23"/>
        <v>Friday</v>
      </c>
      <c r="L327" s="21" t="s">
        <v>398</v>
      </c>
    </row>
    <row r="328" spans="1:12" ht="15" customHeight="1" thickBot="1" x14ac:dyDescent="0.35">
      <c r="A328" s="15">
        <v>44610</v>
      </c>
      <c r="B328" s="2">
        <v>976628095</v>
      </c>
      <c r="C328" s="1" t="s">
        <v>256</v>
      </c>
      <c r="D328" s="1" t="s">
        <v>39</v>
      </c>
      <c r="E328" t="str">
        <f>INDEX(List!C:C, MATCH(D328, List!A:A, 0))</f>
        <v>P024</v>
      </c>
      <c r="F328" s="2">
        <v>1</v>
      </c>
      <c r="G328">
        <f>INDEX(List!D:D, MATCH(D328, List!A:A, 0))</f>
        <v>1212</v>
      </c>
      <c r="H328">
        <f t="shared" si="21"/>
        <v>1212</v>
      </c>
      <c r="I328">
        <f t="shared" si="22"/>
        <v>8</v>
      </c>
      <c r="J328" t="str">
        <f t="shared" si="20"/>
        <v>February</v>
      </c>
      <c r="K328" t="str">
        <f t="shared" si="23"/>
        <v>Friday</v>
      </c>
      <c r="L328" s="21" t="s">
        <v>398</v>
      </c>
    </row>
    <row r="329" spans="1:12" ht="15" customHeight="1" thickBot="1" x14ac:dyDescent="0.35">
      <c r="A329" s="15">
        <v>44610</v>
      </c>
      <c r="B329" s="2">
        <v>976628095</v>
      </c>
      <c r="C329" s="1" t="s">
        <v>256</v>
      </c>
      <c r="D329" s="1" t="s">
        <v>53</v>
      </c>
      <c r="E329" t="str">
        <f>INDEX(List!C:C, MATCH(D329, List!A:A, 0))</f>
        <v>P013</v>
      </c>
      <c r="F329" s="2">
        <v>1</v>
      </c>
      <c r="G329">
        <f>INDEX(List!D:D, MATCH(D329, List!A:A, 0))</f>
        <v>110</v>
      </c>
      <c r="H329">
        <f t="shared" si="21"/>
        <v>110</v>
      </c>
      <c r="I329">
        <f t="shared" si="22"/>
        <v>8</v>
      </c>
      <c r="J329" t="str">
        <f t="shared" si="20"/>
        <v>February</v>
      </c>
      <c r="K329" t="str">
        <f t="shared" si="23"/>
        <v>Friday</v>
      </c>
      <c r="L329" s="21" t="s">
        <v>398</v>
      </c>
    </row>
    <row r="330" spans="1:12" ht="15" customHeight="1" thickBot="1" x14ac:dyDescent="0.35">
      <c r="A330" s="15">
        <v>44630</v>
      </c>
      <c r="B330" s="2">
        <v>1032752912</v>
      </c>
      <c r="C330" s="1" t="s">
        <v>313</v>
      </c>
      <c r="D330" s="1" t="s">
        <v>39</v>
      </c>
      <c r="E330" t="str">
        <f>INDEX(List!C:C, MATCH(D330, List!A:A, 0))</f>
        <v>P024</v>
      </c>
      <c r="F330" s="2">
        <v>1</v>
      </c>
      <c r="G330">
        <f>INDEX(List!D:D, MATCH(D330, List!A:A, 0))</f>
        <v>1212</v>
      </c>
      <c r="H330">
        <f t="shared" si="21"/>
        <v>1212</v>
      </c>
      <c r="I330">
        <f t="shared" si="22"/>
        <v>11</v>
      </c>
      <c r="J330" t="str">
        <f t="shared" si="20"/>
        <v>March</v>
      </c>
      <c r="K330" t="str">
        <f t="shared" si="23"/>
        <v>Thursday</v>
      </c>
      <c r="L330" s="21" t="s">
        <v>397</v>
      </c>
    </row>
    <row r="331" spans="1:12" ht="15" customHeight="1" thickBot="1" x14ac:dyDescent="0.35">
      <c r="A331" s="15">
        <v>44630</v>
      </c>
      <c r="B331" s="2">
        <v>1032752911</v>
      </c>
      <c r="C331" s="1" t="s">
        <v>334</v>
      </c>
      <c r="D331" s="1" t="s">
        <v>31</v>
      </c>
      <c r="E331" t="str">
        <f>INDEX(List!C:C, MATCH(D331, List!A:A, 0))</f>
        <v>P002</v>
      </c>
      <c r="F331" s="2">
        <v>1</v>
      </c>
      <c r="G331">
        <f>INDEX(List!D:D, MATCH(D331, List!A:A, 0))</f>
        <v>291</v>
      </c>
      <c r="H331">
        <f t="shared" si="21"/>
        <v>291</v>
      </c>
      <c r="I331">
        <f t="shared" si="22"/>
        <v>11</v>
      </c>
      <c r="J331" t="str">
        <f t="shared" si="20"/>
        <v>March</v>
      </c>
      <c r="K331" t="str">
        <f t="shared" si="23"/>
        <v>Thursday</v>
      </c>
      <c r="L331" s="21" t="s">
        <v>397</v>
      </c>
    </row>
    <row r="332" spans="1:12" ht="15" customHeight="1" thickBot="1" x14ac:dyDescent="0.35">
      <c r="A332" s="15">
        <v>44633</v>
      </c>
      <c r="B332" s="2">
        <v>980017067</v>
      </c>
      <c r="C332" s="1" t="s">
        <v>300</v>
      </c>
      <c r="D332" s="1" t="s">
        <v>3</v>
      </c>
      <c r="E332" t="str">
        <f>INDEX(List!C:C, MATCH(D332, List!A:A, 0))</f>
        <v>P055</v>
      </c>
      <c r="F332" s="2">
        <v>1</v>
      </c>
      <c r="G332">
        <f>INDEX(List!D:D, MATCH(D332, List!A:A, 0))</f>
        <v>316</v>
      </c>
      <c r="H332">
        <f t="shared" si="21"/>
        <v>316</v>
      </c>
      <c r="I332">
        <f t="shared" si="22"/>
        <v>12</v>
      </c>
      <c r="J332" t="str">
        <f t="shared" si="20"/>
        <v>March</v>
      </c>
      <c r="K332" t="str">
        <f t="shared" si="23"/>
        <v>Sunday</v>
      </c>
      <c r="L332" s="21" t="s">
        <v>397</v>
      </c>
    </row>
    <row r="333" spans="1:12" ht="15" customHeight="1" thickBot="1" x14ac:dyDescent="0.35">
      <c r="A333" s="15">
        <v>44633</v>
      </c>
      <c r="B333" s="2">
        <v>980017067</v>
      </c>
      <c r="C333" s="1" t="s">
        <v>300</v>
      </c>
      <c r="D333" s="1" t="s">
        <v>43</v>
      </c>
      <c r="E333" t="str">
        <f>INDEX(List!C:C, MATCH(D333, List!A:A, 0))</f>
        <v>P052</v>
      </c>
      <c r="F333" s="2">
        <v>1</v>
      </c>
      <c r="G333">
        <f>INDEX(List!D:D, MATCH(D333, List!A:A, 0))</f>
        <v>3329</v>
      </c>
      <c r="H333">
        <f t="shared" si="21"/>
        <v>3329</v>
      </c>
      <c r="I333">
        <f t="shared" si="22"/>
        <v>12</v>
      </c>
      <c r="J333" t="str">
        <f t="shared" si="20"/>
        <v>March</v>
      </c>
      <c r="K333" t="str">
        <f t="shared" si="23"/>
        <v>Sunday</v>
      </c>
      <c r="L333" s="21" t="s">
        <v>397</v>
      </c>
    </row>
    <row r="334" spans="1:12" ht="15" customHeight="1" thickBot="1" x14ac:dyDescent="0.35">
      <c r="A334" s="15">
        <v>44633</v>
      </c>
      <c r="B334" s="2">
        <v>980017066</v>
      </c>
      <c r="C334" s="1" t="s">
        <v>377</v>
      </c>
      <c r="D334" s="1" t="s">
        <v>14</v>
      </c>
      <c r="E334" t="str">
        <f>INDEX(List!C:C, MATCH(D334, List!A:A, 0))</f>
        <v>P031</v>
      </c>
      <c r="F334" s="2">
        <v>1</v>
      </c>
      <c r="G334">
        <f>INDEX(List!D:D, MATCH(D334, List!A:A, 0))</f>
        <v>349</v>
      </c>
      <c r="H334">
        <f t="shared" si="21"/>
        <v>349</v>
      </c>
      <c r="I334">
        <f t="shared" si="22"/>
        <v>12</v>
      </c>
      <c r="J334" t="str">
        <f t="shared" si="20"/>
        <v>March</v>
      </c>
      <c r="K334" t="str">
        <f t="shared" si="23"/>
        <v>Sunday</v>
      </c>
      <c r="L334" s="21" t="s">
        <v>397</v>
      </c>
    </row>
    <row r="335" spans="1:12" ht="15" customHeight="1" thickBot="1" x14ac:dyDescent="0.35">
      <c r="A335" s="15">
        <v>44633</v>
      </c>
      <c r="B335" s="2">
        <v>980017067</v>
      </c>
      <c r="C335" s="1" t="s">
        <v>300</v>
      </c>
      <c r="D335" s="1" t="s">
        <v>38</v>
      </c>
      <c r="E335" t="str">
        <f>INDEX(List!C:C, MATCH(D335, List!A:A, 0))</f>
        <v>P012</v>
      </c>
      <c r="F335" s="2">
        <v>1</v>
      </c>
      <c r="G335">
        <f>INDEX(List!D:D, MATCH(D335, List!A:A, 0))</f>
        <v>857</v>
      </c>
      <c r="H335">
        <f t="shared" si="21"/>
        <v>857</v>
      </c>
      <c r="I335">
        <f t="shared" si="22"/>
        <v>12</v>
      </c>
      <c r="J335" t="str">
        <f t="shared" si="20"/>
        <v>March</v>
      </c>
      <c r="K335" t="str">
        <f t="shared" si="23"/>
        <v>Sunday</v>
      </c>
      <c r="L335" s="21" t="s">
        <v>397</v>
      </c>
    </row>
    <row r="336" spans="1:12" ht="15" customHeight="1" thickBot="1" x14ac:dyDescent="0.35">
      <c r="A336" s="15">
        <v>44633</v>
      </c>
      <c r="B336" s="2">
        <v>980017067</v>
      </c>
      <c r="C336" s="1" t="s">
        <v>300</v>
      </c>
      <c r="D336" s="1" t="s">
        <v>48</v>
      </c>
      <c r="E336" t="str">
        <f>INDEX(List!C:C, MATCH(D336, List!A:A, 0))</f>
        <v>P008</v>
      </c>
      <c r="F336" s="2">
        <v>1</v>
      </c>
      <c r="G336">
        <f>INDEX(List!D:D, MATCH(D336, List!A:A, 0))</f>
        <v>1606</v>
      </c>
      <c r="H336">
        <f t="shared" si="21"/>
        <v>1606</v>
      </c>
      <c r="I336">
        <f t="shared" si="22"/>
        <v>12</v>
      </c>
      <c r="J336" t="str">
        <f t="shared" si="20"/>
        <v>March</v>
      </c>
      <c r="K336" t="str">
        <f t="shared" si="23"/>
        <v>Sunday</v>
      </c>
      <c r="L336" s="21" t="s">
        <v>397</v>
      </c>
    </row>
    <row r="337" spans="1:12" ht="15" customHeight="1" thickBot="1" x14ac:dyDescent="0.35">
      <c r="A337" s="15">
        <v>44633</v>
      </c>
      <c r="B337" s="2">
        <v>980017065</v>
      </c>
      <c r="C337" s="1" t="s">
        <v>348</v>
      </c>
      <c r="D337" s="1" t="s">
        <v>31</v>
      </c>
      <c r="E337" t="str">
        <f>INDEX(List!C:C, MATCH(D337, List!A:A, 0))</f>
        <v>P002</v>
      </c>
      <c r="F337" s="2">
        <v>1</v>
      </c>
      <c r="G337">
        <f>INDEX(List!D:D, MATCH(D337, List!A:A, 0))</f>
        <v>291</v>
      </c>
      <c r="H337">
        <f t="shared" si="21"/>
        <v>291</v>
      </c>
      <c r="I337">
        <f t="shared" si="22"/>
        <v>12</v>
      </c>
      <c r="J337" t="str">
        <f t="shared" si="20"/>
        <v>March</v>
      </c>
      <c r="K337" t="str">
        <f t="shared" si="23"/>
        <v>Sunday</v>
      </c>
      <c r="L337" s="21" t="s">
        <v>398</v>
      </c>
    </row>
    <row r="338" spans="1:12" ht="15" customHeight="1" thickBot="1" x14ac:dyDescent="0.35">
      <c r="A338" s="15">
        <v>44633</v>
      </c>
      <c r="B338" s="2">
        <v>980017068</v>
      </c>
      <c r="C338" s="1" t="s">
        <v>349</v>
      </c>
      <c r="D338" s="1" t="s">
        <v>31</v>
      </c>
      <c r="E338" t="str">
        <f>INDEX(List!C:C, MATCH(D338, List!A:A, 0))</f>
        <v>P002</v>
      </c>
      <c r="F338" s="2">
        <v>1</v>
      </c>
      <c r="G338">
        <f>INDEX(List!D:D, MATCH(D338, List!A:A, 0))</f>
        <v>291</v>
      </c>
      <c r="H338">
        <f t="shared" si="21"/>
        <v>291</v>
      </c>
      <c r="I338">
        <f t="shared" si="22"/>
        <v>12</v>
      </c>
      <c r="J338" t="str">
        <f t="shared" si="20"/>
        <v>March</v>
      </c>
      <c r="K338" t="str">
        <f t="shared" si="23"/>
        <v>Sunday</v>
      </c>
      <c r="L338" s="21" t="s">
        <v>398</v>
      </c>
    </row>
    <row r="339" spans="1:12" ht="15" customHeight="1" thickBot="1" x14ac:dyDescent="0.35">
      <c r="A339" s="15">
        <v>44647</v>
      </c>
      <c r="B339" s="2">
        <v>981834364</v>
      </c>
      <c r="C339" s="1" t="s">
        <v>194</v>
      </c>
      <c r="D339" s="1" t="s">
        <v>29</v>
      </c>
      <c r="E339" t="str">
        <f>INDEX(List!C:C, MATCH(D339, List!A:A, 0))</f>
        <v>P018</v>
      </c>
      <c r="F339" s="2">
        <v>2</v>
      </c>
      <c r="G339">
        <f>INDEX(List!D:D, MATCH(D339, List!A:A, 0))</f>
        <v>488</v>
      </c>
      <c r="H339">
        <f t="shared" si="21"/>
        <v>976</v>
      </c>
      <c r="I339">
        <f t="shared" si="22"/>
        <v>14</v>
      </c>
      <c r="J339" t="str">
        <f t="shared" si="20"/>
        <v>March</v>
      </c>
      <c r="K339" t="str">
        <f t="shared" si="23"/>
        <v>Sunday</v>
      </c>
      <c r="L339" s="21" t="s">
        <v>398</v>
      </c>
    </row>
    <row r="340" spans="1:12" ht="15" customHeight="1" thickBot="1" x14ac:dyDescent="0.35">
      <c r="A340" s="15">
        <v>44647</v>
      </c>
      <c r="B340" s="2">
        <v>981834364</v>
      </c>
      <c r="C340" s="1" t="s">
        <v>194</v>
      </c>
      <c r="D340" s="1" t="s">
        <v>28</v>
      </c>
      <c r="E340" t="str">
        <f>INDEX(List!C:C, MATCH(D340, List!A:A, 0))</f>
        <v>P017</v>
      </c>
      <c r="F340" s="2">
        <v>2</v>
      </c>
      <c r="G340">
        <f>INDEX(List!D:D, MATCH(D340, List!A:A, 0))</f>
        <v>488</v>
      </c>
      <c r="H340">
        <f t="shared" si="21"/>
        <v>976</v>
      </c>
      <c r="I340">
        <f t="shared" si="22"/>
        <v>14</v>
      </c>
      <c r="J340" t="str">
        <f t="shared" si="20"/>
        <v>March</v>
      </c>
      <c r="K340" t="str">
        <f t="shared" si="23"/>
        <v>Sunday</v>
      </c>
      <c r="L340" s="21" t="s">
        <v>398</v>
      </c>
    </row>
    <row r="341" spans="1:12" ht="15" customHeight="1" thickBot="1" x14ac:dyDescent="0.35">
      <c r="A341" s="15">
        <v>44647</v>
      </c>
      <c r="B341" s="2">
        <v>981834364</v>
      </c>
      <c r="C341" s="1" t="s">
        <v>194</v>
      </c>
      <c r="D341" s="1" t="s">
        <v>392</v>
      </c>
      <c r="E341" t="str">
        <f>INDEX(List!C:C, MATCH(D341, List!A:A, 0))</f>
        <v>P006</v>
      </c>
      <c r="F341" s="2">
        <v>4</v>
      </c>
      <c r="G341">
        <f>INDEX(List!D:D, MATCH(D341, List!A:A, 0))</f>
        <v>269</v>
      </c>
      <c r="H341">
        <f t="shared" si="21"/>
        <v>1076</v>
      </c>
      <c r="I341">
        <f t="shared" si="22"/>
        <v>14</v>
      </c>
      <c r="J341" t="str">
        <f t="shared" si="20"/>
        <v>March</v>
      </c>
      <c r="K341" t="str">
        <f t="shared" si="23"/>
        <v>Sunday</v>
      </c>
      <c r="L341" s="21" t="s">
        <v>398</v>
      </c>
    </row>
    <row r="342" spans="1:12" ht="15" customHeight="1" thickBot="1" x14ac:dyDescent="0.35">
      <c r="A342" s="15">
        <v>44648</v>
      </c>
      <c r="B342" s="2">
        <v>982050339</v>
      </c>
      <c r="C342" s="1" t="s">
        <v>378</v>
      </c>
      <c r="D342" s="1" t="s">
        <v>12</v>
      </c>
      <c r="E342" t="str">
        <f>INDEX(List!C:C, MATCH(D342, List!A:A, 0))</f>
        <v>P069</v>
      </c>
      <c r="F342" s="2">
        <v>1</v>
      </c>
      <c r="G342">
        <f>INDEX(List!D:D, MATCH(D342, List!A:A, 0))</f>
        <v>2099</v>
      </c>
      <c r="H342">
        <f t="shared" si="21"/>
        <v>2099</v>
      </c>
      <c r="I342">
        <f t="shared" si="22"/>
        <v>14</v>
      </c>
      <c r="J342" t="str">
        <f t="shared" si="20"/>
        <v>March</v>
      </c>
      <c r="K342" t="str">
        <f t="shared" si="23"/>
        <v>Monday</v>
      </c>
      <c r="L342" s="21" t="s">
        <v>397</v>
      </c>
    </row>
    <row r="343" spans="1:12" ht="15" customHeight="1" thickBot="1" x14ac:dyDescent="0.35">
      <c r="A343" s="15">
        <v>44648</v>
      </c>
      <c r="B343" s="2">
        <v>982049498</v>
      </c>
      <c r="C343" s="1" t="s">
        <v>368</v>
      </c>
      <c r="D343" s="1" t="s">
        <v>9</v>
      </c>
      <c r="E343" t="str">
        <f>INDEX(List!C:C, MATCH(D343, List!A:A, 0))</f>
        <v>P056</v>
      </c>
      <c r="F343" s="2">
        <v>1</v>
      </c>
      <c r="G343">
        <f>INDEX(List!D:D, MATCH(D343, List!A:A, 0))</f>
        <v>2895</v>
      </c>
      <c r="H343">
        <f t="shared" si="21"/>
        <v>2895</v>
      </c>
      <c r="I343">
        <f t="shared" si="22"/>
        <v>14</v>
      </c>
      <c r="J343" t="str">
        <f t="shared" si="20"/>
        <v>March</v>
      </c>
      <c r="K343" t="str">
        <f t="shared" si="23"/>
        <v>Monday</v>
      </c>
      <c r="L343" s="21" t="s">
        <v>399</v>
      </c>
    </row>
    <row r="344" spans="1:12" ht="15" customHeight="1" thickBot="1" x14ac:dyDescent="0.35">
      <c r="A344" s="15">
        <v>44648</v>
      </c>
      <c r="B344" s="2">
        <v>982049498</v>
      </c>
      <c r="C344" s="1" t="s">
        <v>368</v>
      </c>
      <c r="D344" s="1" t="s">
        <v>9</v>
      </c>
      <c r="E344" t="str">
        <f>INDEX(List!C:C, MATCH(D344, List!A:A, 0))</f>
        <v>P056</v>
      </c>
      <c r="F344" s="2">
        <v>1</v>
      </c>
      <c r="G344">
        <f>INDEX(List!D:D, MATCH(D344, List!A:A, 0))</f>
        <v>2895</v>
      </c>
      <c r="H344">
        <f t="shared" si="21"/>
        <v>2895</v>
      </c>
      <c r="I344">
        <f t="shared" si="22"/>
        <v>14</v>
      </c>
      <c r="J344" t="str">
        <f t="shared" si="20"/>
        <v>March</v>
      </c>
      <c r="K344" t="str">
        <f t="shared" si="23"/>
        <v>Monday</v>
      </c>
      <c r="L344" s="21" t="s">
        <v>399</v>
      </c>
    </row>
    <row r="345" spans="1:12" ht="15" customHeight="1" thickBot="1" x14ac:dyDescent="0.35">
      <c r="A345" s="15">
        <v>44648</v>
      </c>
      <c r="B345" s="2">
        <v>982049498</v>
      </c>
      <c r="C345" s="1" t="s">
        <v>368</v>
      </c>
      <c r="D345" s="1" t="s">
        <v>8</v>
      </c>
      <c r="E345" t="str">
        <f>INDEX(List!C:C, MATCH(D345, List!A:A, 0))</f>
        <v>P041</v>
      </c>
      <c r="F345" s="2">
        <v>1</v>
      </c>
      <c r="G345">
        <f>INDEX(List!D:D, MATCH(D345, List!A:A, 0))</f>
        <v>2699</v>
      </c>
      <c r="H345">
        <f t="shared" si="21"/>
        <v>2699</v>
      </c>
      <c r="I345">
        <f t="shared" si="22"/>
        <v>14</v>
      </c>
      <c r="J345" t="str">
        <f t="shared" si="20"/>
        <v>March</v>
      </c>
      <c r="K345" t="str">
        <f t="shared" si="23"/>
        <v>Monday</v>
      </c>
      <c r="L345" s="21" t="s">
        <v>397</v>
      </c>
    </row>
    <row r="346" spans="1:12" ht="15" customHeight="1" thickBot="1" x14ac:dyDescent="0.35">
      <c r="A346" s="15">
        <v>44648</v>
      </c>
      <c r="B346" s="2">
        <v>982049498</v>
      </c>
      <c r="C346" s="1" t="s">
        <v>368</v>
      </c>
      <c r="D346" s="1" t="s">
        <v>14</v>
      </c>
      <c r="E346" t="str">
        <f>INDEX(List!C:C, MATCH(D346, List!A:A, 0))</f>
        <v>P031</v>
      </c>
      <c r="F346" s="2">
        <v>1</v>
      </c>
      <c r="G346">
        <f>INDEX(List!D:D, MATCH(D346, List!A:A, 0))</f>
        <v>349</v>
      </c>
      <c r="H346">
        <f t="shared" si="21"/>
        <v>349</v>
      </c>
      <c r="I346">
        <f t="shared" si="22"/>
        <v>14</v>
      </c>
      <c r="J346" t="str">
        <f t="shared" si="20"/>
        <v>March</v>
      </c>
      <c r="K346" t="str">
        <f t="shared" si="23"/>
        <v>Monday</v>
      </c>
      <c r="L346" s="21" t="s">
        <v>397</v>
      </c>
    </row>
    <row r="347" spans="1:12" ht="15" customHeight="1" thickBot="1" x14ac:dyDescent="0.35">
      <c r="A347" s="15">
        <v>44648</v>
      </c>
      <c r="B347" s="2">
        <v>982049497</v>
      </c>
      <c r="C347" s="1" t="s">
        <v>144</v>
      </c>
      <c r="D347" s="1" t="s">
        <v>33</v>
      </c>
      <c r="E347" t="str">
        <f>INDEX(List!C:C, MATCH(D347, List!A:A, 0))</f>
        <v>P015</v>
      </c>
      <c r="F347" s="2">
        <v>1</v>
      </c>
      <c r="G347">
        <f>INDEX(List!D:D, MATCH(D347, List!A:A, 0))</f>
        <v>4306</v>
      </c>
      <c r="H347">
        <f t="shared" si="21"/>
        <v>4306</v>
      </c>
      <c r="I347">
        <f t="shared" si="22"/>
        <v>14</v>
      </c>
      <c r="J347" t="str">
        <f t="shared" si="20"/>
        <v>March</v>
      </c>
      <c r="K347" t="str">
        <f t="shared" si="23"/>
        <v>Monday</v>
      </c>
      <c r="L347" s="21" t="s">
        <v>397</v>
      </c>
    </row>
    <row r="348" spans="1:12" ht="15" customHeight="1" thickBot="1" x14ac:dyDescent="0.35">
      <c r="A348" s="15">
        <v>44648</v>
      </c>
      <c r="B348" s="2">
        <v>982049498</v>
      </c>
      <c r="C348" s="1" t="s">
        <v>368</v>
      </c>
      <c r="D348" s="1" t="s">
        <v>25</v>
      </c>
      <c r="E348" t="str">
        <f>INDEX(List!C:C, MATCH(D348, List!A:A, 0))</f>
        <v>P011</v>
      </c>
      <c r="F348" s="2">
        <v>1</v>
      </c>
      <c r="G348">
        <f>INDEX(List!D:D, MATCH(D348, List!A:A, 0))</f>
        <v>1390</v>
      </c>
      <c r="H348">
        <f t="shared" si="21"/>
        <v>1390</v>
      </c>
      <c r="I348">
        <f t="shared" si="22"/>
        <v>14</v>
      </c>
      <c r="J348" t="str">
        <f t="shared" si="20"/>
        <v>March</v>
      </c>
      <c r="K348" t="str">
        <f t="shared" si="23"/>
        <v>Monday</v>
      </c>
      <c r="L348" s="21" t="s">
        <v>398</v>
      </c>
    </row>
    <row r="349" spans="1:12" ht="15" customHeight="1" thickBot="1" x14ac:dyDescent="0.35">
      <c r="A349" s="15">
        <v>44648</v>
      </c>
      <c r="B349" s="2">
        <v>982049496</v>
      </c>
      <c r="C349" s="1" t="s">
        <v>235</v>
      </c>
      <c r="D349" s="1" t="s">
        <v>56</v>
      </c>
      <c r="E349" t="str">
        <f>INDEX(List!C:C, MATCH(D349, List!A:A, 0))</f>
        <v>P005</v>
      </c>
      <c r="F349" s="2">
        <v>1</v>
      </c>
      <c r="G349">
        <f>INDEX(List!D:D, MATCH(D349, List!A:A, 0))</f>
        <v>172</v>
      </c>
      <c r="H349">
        <f t="shared" si="21"/>
        <v>172</v>
      </c>
      <c r="I349">
        <f t="shared" si="22"/>
        <v>14</v>
      </c>
      <c r="J349" t="str">
        <f t="shared" si="20"/>
        <v>March</v>
      </c>
      <c r="K349" t="str">
        <f t="shared" si="23"/>
        <v>Monday</v>
      </c>
      <c r="L349" s="21" t="s">
        <v>398</v>
      </c>
    </row>
    <row r="350" spans="1:12" ht="15" customHeight="1" thickBot="1" x14ac:dyDescent="0.35">
      <c r="A350" s="15">
        <v>44649</v>
      </c>
      <c r="B350" s="2">
        <v>982200384</v>
      </c>
      <c r="C350" s="1" t="s">
        <v>175</v>
      </c>
      <c r="D350" s="1" t="s">
        <v>62</v>
      </c>
      <c r="E350" t="str">
        <f>INDEX(List!C:C, MATCH(D350, List!A:A, 0))</f>
        <v>P003</v>
      </c>
      <c r="F350" s="2">
        <v>30</v>
      </c>
      <c r="G350">
        <f>INDEX(List!D:D, MATCH(D350, List!A:A, 0))</f>
        <v>7</v>
      </c>
      <c r="H350">
        <f t="shared" si="21"/>
        <v>210</v>
      </c>
      <c r="I350">
        <f t="shared" si="22"/>
        <v>14</v>
      </c>
      <c r="J350" t="str">
        <f t="shared" si="20"/>
        <v>March</v>
      </c>
      <c r="K350" t="str">
        <f t="shared" si="23"/>
        <v>Tuesday</v>
      </c>
      <c r="L350" s="21" t="s">
        <v>398</v>
      </c>
    </row>
    <row r="351" spans="1:12" ht="15" customHeight="1" thickBot="1" x14ac:dyDescent="0.35">
      <c r="A351" s="15">
        <v>44651</v>
      </c>
      <c r="B351" s="2">
        <v>982536384</v>
      </c>
      <c r="C351" s="1" t="s">
        <v>294</v>
      </c>
      <c r="D351" s="1" t="s">
        <v>50</v>
      </c>
      <c r="E351" t="str">
        <f>INDEX(List!C:C, MATCH(D351, List!A:A, 0))</f>
        <v>P044</v>
      </c>
      <c r="F351" s="2">
        <v>2</v>
      </c>
      <c r="G351">
        <f>INDEX(List!D:D, MATCH(D351, List!A:A, 0))</f>
        <v>964</v>
      </c>
      <c r="H351">
        <f t="shared" si="21"/>
        <v>1928</v>
      </c>
      <c r="I351">
        <f t="shared" si="22"/>
        <v>14</v>
      </c>
      <c r="J351" t="str">
        <f t="shared" si="20"/>
        <v>March</v>
      </c>
      <c r="K351" t="str">
        <f t="shared" si="23"/>
        <v>Thursday</v>
      </c>
      <c r="L351" s="21" t="s">
        <v>398</v>
      </c>
    </row>
    <row r="352" spans="1:12" ht="15" customHeight="1" thickBot="1" x14ac:dyDescent="0.35">
      <c r="A352" s="15">
        <v>44651</v>
      </c>
      <c r="B352" s="2">
        <v>982536384</v>
      </c>
      <c r="C352" s="1" t="s">
        <v>294</v>
      </c>
      <c r="D352" s="1" t="s">
        <v>45</v>
      </c>
      <c r="E352" t="str">
        <f>INDEX(List!C:C, MATCH(D352, List!A:A, 0))</f>
        <v>P035</v>
      </c>
      <c r="F352" s="2">
        <v>2</v>
      </c>
      <c r="G352">
        <f>INDEX(List!D:D, MATCH(D352, List!A:A, 0))</f>
        <v>964</v>
      </c>
      <c r="H352">
        <f t="shared" si="21"/>
        <v>1928</v>
      </c>
      <c r="I352">
        <f t="shared" si="22"/>
        <v>14</v>
      </c>
      <c r="J352" t="str">
        <f t="shared" si="20"/>
        <v>March</v>
      </c>
      <c r="K352" t="str">
        <f t="shared" si="23"/>
        <v>Thursday</v>
      </c>
      <c r="L352" s="21" t="s">
        <v>398</v>
      </c>
    </row>
    <row r="353" spans="1:12" ht="15" customHeight="1" thickBot="1" x14ac:dyDescent="0.35">
      <c r="A353" s="15">
        <v>44651</v>
      </c>
      <c r="B353" s="2">
        <v>982536384</v>
      </c>
      <c r="C353" s="1" t="s">
        <v>294</v>
      </c>
      <c r="D353" s="1" t="s">
        <v>49</v>
      </c>
      <c r="E353" t="str">
        <f>INDEX(List!C:C, MATCH(D353, List!A:A, 0))</f>
        <v>P026</v>
      </c>
      <c r="F353" s="2">
        <v>2</v>
      </c>
      <c r="G353">
        <f>INDEX(List!D:D, MATCH(D353, List!A:A, 0))</f>
        <v>697</v>
      </c>
      <c r="H353">
        <f t="shared" si="21"/>
        <v>1394</v>
      </c>
      <c r="I353">
        <f t="shared" si="22"/>
        <v>14</v>
      </c>
      <c r="J353" t="str">
        <f t="shared" si="20"/>
        <v>March</v>
      </c>
      <c r="K353" t="str">
        <f t="shared" si="23"/>
        <v>Thursday</v>
      </c>
      <c r="L353" s="21" t="s">
        <v>398</v>
      </c>
    </row>
    <row r="354" spans="1:12" ht="15" customHeight="1" thickBot="1" x14ac:dyDescent="0.35">
      <c r="A354" s="15">
        <v>44651</v>
      </c>
      <c r="B354" s="2">
        <v>982536384</v>
      </c>
      <c r="C354" s="1" t="s">
        <v>294</v>
      </c>
      <c r="D354" s="1" t="s">
        <v>47</v>
      </c>
      <c r="E354" t="str">
        <f>INDEX(List!C:C, MATCH(D354, List!A:A, 0))</f>
        <v>P020</v>
      </c>
      <c r="F354" s="2">
        <v>1</v>
      </c>
      <c r="G354">
        <f>INDEX(List!D:D, MATCH(D354, List!A:A, 0))</f>
        <v>980</v>
      </c>
      <c r="H354">
        <f t="shared" si="21"/>
        <v>980</v>
      </c>
      <c r="I354">
        <f t="shared" si="22"/>
        <v>14</v>
      </c>
      <c r="J354" t="str">
        <f t="shared" si="20"/>
        <v>March</v>
      </c>
      <c r="K354" t="str">
        <f t="shared" si="23"/>
        <v>Thursday</v>
      </c>
      <c r="L354" s="21" t="s">
        <v>398</v>
      </c>
    </row>
    <row r="355" spans="1:12" ht="15" customHeight="1" thickBot="1" x14ac:dyDescent="0.35">
      <c r="A355" s="15">
        <v>44655</v>
      </c>
      <c r="B355" s="2">
        <v>983251476</v>
      </c>
      <c r="C355" s="1" t="s">
        <v>177</v>
      </c>
      <c r="D355" s="1" t="s">
        <v>9</v>
      </c>
      <c r="E355" t="str">
        <f>INDEX(List!C:C, MATCH(D355, List!A:A, 0))</f>
        <v>P056</v>
      </c>
      <c r="F355" s="2">
        <v>2</v>
      </c>
      <c r="G355">
        <f>INDEX(List!D:D, MATCH(D355, List!A:A, 0))</f>
        <v>2895</v>
      </c>
      <c r="H355">
        <f t="shared" si="21"/>
        <v>5790</v>
      </c>
      <c r="I355">
        <f t="shared" si="22"/>
        <v>15</v>
      </c>
      <c r="J355" t="str">
        <f t="shared" si="20"/>
        <v>April</v>
      </c>
      <c r="K355" t="str">
        <f t="shared" si="23"/>
        <v>Monday</v>
      </c>
      <c r="L355" s="21" t="s">
        <v>398</v>
      </c>
    </row>
    <row r="356" spans="1:12" ht="15" customHeight="1" thickBot="1" x14ac:dyDescent="0.35">
      <c r="A356" s="15">
        <v>44655</v>
      </c>
      <c r="B356" s="2">
        <v>983251476</v>
      </c>
      <c r="C356" s="1" t="s">
        <v>177</v>
      </c>
      <c r="D356" s="1" t="s">
        <v>27</v>
      </c>
      <c r="E356" t="str">
        <f>INDEX(List!C:C, MATCH(D356, List!A:A, 0))</f>
        <v>P050</v>
      </c>
      <c r="F356" s="2">
        <v>1</v>
      </c>
      <c r="G356">
        <f>INDEX(List!D:D, MATCH(D356, List!A:A, 0))</f>
        <v>1607</v>
      </c>
      <c r="H356">
        <f t="shared" si="21"/>
        <v>1607</v>
      </c>
      <c r="I356">
        <f t="shared" si="22"/>
        <v>15</v>
      </c>
      <c r="J356" t="str">
        <f t="shared" si="20"/>
        <v>April</v>
      </c>
      <c r="K356" t="str">
        <f t="shared" si="23"/>
        <v>Monday</v>
      </c>
      <c r="L356" s="21" t="s">
        <v>398</v>
      </c>
    </row>
    <row r="357" spans="1:12" ht="15" customHeight="1" thickBot="1" x14ac:dyDescent="0.35">
      <c r="A357" s="15">
        <v>44655</v>
      </c>
      <c r="B357" s="2">
        <v>983251476</v>
      </c>
      <c r="C357" s="1" t="s">
        <v>177</v>
      </c>
      <c r="D357" s="1" t="s">
        <v>17</v>
      </c>
      <c r="E357" t="str">
        <f>INDEX(List!C:C, MATCH(D357, List!A:A, 0))</f>
        <v>P042</v>
      </c>
      <c r="F357" s="2">
        <v>1</v>
      </c>
      <c r="G357">
        <f>INDEX(List!D:D, MATCH(D357, List!A:A, 0))</f>
        <v>883</v>
      </c>
      <c r="H357">
        <f t="shared" si="21"/>
        <v>883</v>
      </c>
      <c r="I357">
        <f t="shared" si="22"/>
        <v>15</v>
      </c>
      <c r="J357" t="str">
        <f t="shared" si="20"/>
        <v>April</v>
      </c>
      <c r="K357" t="str">
        <f t="shared" si="23"/>
        <v>Monday</v>
      </c>
      <c r="L357" s="21" t="s">
        <v>398</v>
      </c>
    </row>
    <row r="358" spans="1:12" ht="15" customHeight="1" thickBot="1" x14ac:dyDescent="0.35">
      <c r="A358" s="15">
        <v>44655</v>
      </c>
      <c r="B358" s="2">
        <v>983251476</v>
      </c>
      <c r="C358" s="1" t="s">
        <v>177</v>
      </c>
      <c r="D358" s="1" t="s">
        <v>8</v>
      </c>
      <c r="E358" t="str">
        <f>INDEX(List!C:C, MATCH(D358, List!A:A, 0))</f>
        <v>P041</v>
      </c>
      <c r="F358" s="2">
        <v>2</v>
      </c>
      <c r="G358">
        <f>INDEX(List!D:D, MATCH(D358, List!A:A, 0))</f>
        <v>2699</v>
      </c>
      <c r="H358">
        <f t="shared" si="21"/>
        <v>5398</v>
      </c>
      <c r="I358">
        <f t="shared" si="22"/>
        <v>15</v>
      </c>
      <c r="J358" t="str">
        <f t="shared" si="20"/>
        <v>April</v>
      </c>
      <c r="K358" t="str">
        <f t="shared" si="23"/>
        <v>Monday</v>
      </c>
      <c r="L358" s="21" t="s">
        <v>398</v>
      </c>
    </row>
    <row r="359" spans="1:12" ht="15" customHeight="1" thickBot="1" x14ac:dyDescent="0.35">
      <c r="A359" s="15">
        <v>44655</v>
      </c>
      <c r="B359" s="2">
        <v>983251476</v>
      </c>
      <c r="C359" s="1" t="s">
        <v>177</v>
      </c>
      <c r="D359" s="1" t="s">
        <v>37</v>
      </c>
      <c r="E359" t="str">
        <f>INDEX(List!C:C, MATCH(D359, List!A:A, 0))</f>
        <v>P036</v>
      </c>
      <c r="F359" s="2">
        <v>1</v>
      </c>
      <c r="G359">
        <f>INDEX(List!D:D, MATCH(D359, List!A:A, 0))</f>
        <v>698</v>
      </c>
      <c r="H359">
        <f t="shared" si="21"/>
        <v>698</v>
      </c>
      <c r="I359">
        <f t="shared" si="22"/>
        <v>15</v>
      </c>
      <c r="J359" t="str">
        <f t="shared" si="20"/>
        <v>April</v>
      </c>
      <c r="K359" t="str">
        <f t="shared" si="23"/>
        <v>Monday</v>
      </c>
      <c r="L359" s="21" t="s">
        <v>397</v>
      </c>
    </row>
    <row r="360" spans="1:12" ht="15" customHeight="1" thickBot="1" x14ac:dyDescent="0.35">
      <c r="A360" s="15">
        <v>44655</v>
      </c>
      <c r="B360" s="2">
        <v>983251476</v>
      </c>
      <c r="C360" s="1" t="s">
        <v>177</v>
      </c>
      <c r="D360" s="1" t="s">
        <v>51</v>
      </c>
      <c r="E360" t="str">
        <f>INDEX(List!C:C, MATCH(D360, List!A:A, 0))</f>
        <v>P027</v>
      </c>
      <c r="F360" s="2">
        <v>2</v>
      </c>
      <c r="G360">
        <f>INDEX(List!D:D, MATCH(D360, List!A:A, 0))</f>
        <v>1254</v>
      </c>
      <c r="H360">
        <f t="shared" si="21"/>
        <v>2508</v>
      </c>
      <c r="I360">
        <f t="shared" si="22"/>
        <v>15</v>
      </c>
      <c r="J360" t="str">
        <f t="shared" si="20"/>
        <v>April</v>
      </c>
      <c r="K360" t="str">
        <f t="shared" si="23"/>
        <v>Monday</v>
      </c>
      <c r="L360" s="21" t="s">
        <v>397</v>
      </c>
    </row>
    <row r="361" spans="1:12" ht="15" customHeight="1" thickBot="1" x14ac:dyDescent="0.35">
      <c r="A361" s="15">
        <v>44655</v>
      </c>
      <c r="B361" s="2">
        <v>983251476</v>
      </c>
      <c r="C361" s="1" t="s">
        <v>177</v>
      </c>
      <c r="D361" s="1" t="s">
        <v>47</v>
      </c>
      <c r="E361" t="str">
        <f>INDEX(List!C:C, MATCH(D361, List!A:A, 0))</f>
        <v>P020</v>
      </c>
      <c r="F361" s="2">
        <v>2</v>
      </c>
      <c r="G361">
        <f>INDEX(List!D:D, MATCH(D361, List!A:A, 0))</f>
        <v>980</v>
      </c>
      <c r="H361">
        <f t="shared" si="21"/>
        <v>1960</v>
      </c>
      <c r="I361">
        <f t="shared" si="22"/>
        <v>15</v>
      </c>
      <c r="J361" t="str">
        <f t="shared" si="20"/>
        <v>April</v>
      </c>
      <c r="K361" t="str">
        <f t="shared" si="23"/>
        <v>Monday</v>
      </c>
      <c r="L361" s="21" t="s">
        <v>399</v>
      </c>
    </row>
    <row r="362" spans="1:12" ht="15" customHeight="1" thickBot="1" x14ac:dyDescent="0.35">
      <c r="A362" s="15">
        <v>44655</v>
      </c>
      <c r="B362" s="2">
        <v>983253534</v>
      </c>
      <c r="C362" s="1" t="s">
        <v>203</v>
      </c>
      <c r="D362" s="1" t="s">
        <v>58</v>
      </c>
      <c r="E362" t="str">
        <f>INDEX(List!C:C, MATCH(D362, List!A:A, 0))</f>
        <v>P014</v>
      </c>
      <c r="F362" s="2">
        <v>1</v>
      </c>
      <c r="G362">
        <f>INDEX(List!D:D, MATCH(D362, List!A:A, 0))</f>
        <v>125</v>
      </c>
      <c r="H362">
        <f t="shared" si="21"/>
        <v>125</v>
      </c>
      <c r="I362">
        <f t="shared" si="22"/>
        <v>15</v>
      </c>
      <c r="J362" t="str">
        <f t="shared" si="20"/>
        <v>April</v>
      </c>
      <c r="K362" t="str">
        <f t="shared" si="23"/>
        <v>Monday</v>
      </c>
      <c r="L362" s="21" t="s">
        <v>399</v>
      </c>
    </row>
    <row r="363" spans="1:12" ht="15" customHeight="1" thickBot="1" x14ac:dyDescent="0.35">
      <c r="A363" s="15">
        <v>44655</v>
      </c>
      <c r="B363" s="2">
        <v>983253535</v>
      </c>
      <c r="C363" s="1" t="s">
        <v>204</v>
      </c>
      <c r="D363" s="1" t="s">
        <v>58</v>
      </c>
      <c r="E363" t="str">
        <f>INDEX(List!C:C, MATCH(D363, List!A:A, 0))</f>
        <v>P014</v>
      </c>
      <c r="F363" s="2">
        <v>1</v>
      </c>
      <c r="G363">
        <f>INDEX(List!D:D, MATCH(D363, List!A:A, 0))</f>
        <v>125</v>
      </c>
      <c r="H363">
        <f t="shared" si="21"/>
        <v>125</v>
      </c>
      <c r="I363">
        <f t="shared" si="22"/>
        <v>15</v>
      </c>
      <c r="J363" t="str">
        <f t="shared" si="20"/>
        <v>April</v>
      </c>
      <c r="K363" t="str">
        <f t="shared" si="23"/>
        <v>Monday</v>
      </c>
      <c r="L363" s="22" t="s">
        <v>397</v>
      </c>
    </row>
    <row r="364" spans="1:12" ht="15" customHeight="1" thickBot="1" x14ac:dyDescent="0.35">
      <c r="A364" s="15">
        <v>44655</v>
      </c>
      <c r="B364" s="2">
        <v>983253536</v>
      </c>
      <c r="C364" s="1" t="s">
        <v>205</v>
      </c>
      <c r="D364" s="1" t="s">
        <v>58</v>
      </c>
      <c r="E364" t="str">
        <f>INDEX(List!C:C, MATCH(D364, List!A:A, 0))</f>
        <v>P014</v>
      </c>
      <c r="F364" s="2">
        <v>1</v>
      </c>
      <c r="G364">
        <f>INDEX(List!D:D, MATCH(D364, List!A:A, 0))</f>
        <v>125</v>
      </c>
      <c r="H364">
        <f t="shared" si="21"/>
        <v>125</v>
      </c>
      <c r="I364">
        <f t="shared" si="22"/>
        <v>15</v>
      </c>
      <c r="J364" t="str">
        <f t="shared" si="20"/>
        <v>April</v>
      </c>
      <c r="K364" t="str">
        <f t="shared" si="23"/>
        <v>Monday</v>
      </c>
      <c r="L364" s="21" t="s">
        <v>397</v>
      </c>
    </row>
    <row r="365" spans="1:12" ht="15" customHeight="1" thickBot="1" x14ac:dyDescent="0.35">
      <c r="A365" s="15">
        <v>44655</v>
      </c>
      <c r="B365" s="2">
        <v>983253537</v>
      </c>
      <c r="C365" s="1" t="s">
        <v>206</v>
      </c>
      <c r="D365" s="1" t="s">
        <v>58</v>
      </c>
      <c r="E365" t="str">
        <f>INDEX(List!C:C, MATCH(D365, List!A:A, 0))</f>
        <v>P014</v>
      </c>
      <c r="F365" s="2">
        <v>1</v>
      </c>
      <c r="G365">
        <f>INDEX(List!D:D, MATCH(D365, List!A:A, 0))</f>
        <v>125</v>
      </c>
      <c r="H365">
        <f t="shared" si="21"/>
        <v>125</v>
      </c>
      <c r="I365">
        <f t="shared" si="22"/>
        <v>15</v>
      </c>
      <c r="J365" t="str">
        <f t="shared" si="20"/>
        <v>April</v>
      </c>
      <c r="K365" t="str">
        <f t="shared" si="23"/>
        <v>Monday</v>
      </c>
      <c r="L365" s="21" t="s">
        <v>397</v>
      </c>
    </row>
    <row r="366" spans="1:12" ht="15" customHeight="1" thickBot="1" x14ac:dyDescent="0.35">
      <c r="A366" s="15">
        <v>44655</v>
      </c>
      <c r="B366" s="2">
        <v>983251476</v>
      </c>
      <c r="C366" s="1" t="s">
        <v>177</v>
      </c>
      <c r="D366" s="1" t="s">
        <v>38</v>
      </c>
      <c r="E366" t="str">
        <f>INDEX(List!C:C, MATCH(D366, List!A:A, 0))</f>
        <v>P012</v>
      </c>
      <c r="F366" s="2">
        <v>2</v>
      </c>
      <c r="G366">
        <f>INDEX(List!D:D, MATCH(D366, List!A:A, 0))</f>
        <v>857</v>
      </c>
      <c r="H366">
        <f t="shared" si="21"/>
        <v>1714</v>
      </c>
      <c r="I366">
        <f t="shared" si="22"/>
        <v>15</v>
      </c>
      <c r="J366" t="str">
        <f t="shared" si="20"/>
        <v>April</v>
      </c>
      <c r="K366" t="str">
        <f t="shared" si="23"/>
        <v>Monday</v>
      </c>
      <c r="L366" s="21" t="s">
        <v>398</v>
      </c>
    </row>
    <row r="367" spans="1:12" ht="15" customHeight="1" thickBot="1" x14ac:dyDescent="0.35">
      <c r="A367" s="15">
        <v>44655</v>
      </c>
      <c r="B367" s="2">
        <v>983251476</v>
      </c>
      <c r="C367" s="1" t="s">
        <v>177</v>
      </c>
      <c r="D367" s="1" t="s">
        <v>25</v>
      </c>
      <c r="E367" t="str">
        <f>INDEX(List!C:C, MATCH(D367, List!A:A, 0))</f>
        <v>P011</v>
      </c>
      <c r="F367" s="2">
        <v>1</v>
      </c>
      <c r="G367">
        <f>INDEX(List!D:D, MATCH(D367, List!A:A, 0))</f>
        <v>1390</v>
      </c>
      <c r="H367">
        <f t="shared" si="21"/>
        <v>1390</v>
      </c>
      <c r="I367">
        <f t="shared" si="22"/>
        <v>15</v>
      </c>
      <c r="J367" t="str">
        <f t="shared" si="20"/>
        <v>April</v>
      </c>
      <c r="K367" t="str">
        <f t="shared" si="23"/>
        <v>Monday</v>
      </c>
      <c r="L367" s="21" t="s">
        <v>397</v>
      </c>
    </row>
    <row r="368" spans="1:12" ht="15" customHeight="1" thickBot="1" x14ac:dyDescent="0.35">
      <c r="A368" s="15">
        <v>44655</v>
      </c>
      <c r="B368" s="2">
        <v>983251476</v>
      </c>
      <c r="C368" s="1" t="s">
        <v>177</v>
      </c>
      <c r="D368" s="1" t="s">
        <v>60</v>
      </c>
      <c r="E368" t="str">
        <f>INDEX(List!C:C, MATCH(D368, List!A:A, 0))</f>
        <v>P010</v>
      </c>
      <c r="F368" s="2">
        <v>4</v>
      </c>
      <c r="G368">
        <f>INDEX(List!D:D, MATCH(D368, List!A:A, 0))</f>
        <v>980</v>
      </c>
      <c r="H368">
        <f t="shared" si="21"/>
        <v>3920</v>
      </c>
      <c r="I368">
        <f t="shared" si="22"/>
        <v>15</v>
      </c>
      <c r="J368" t="str">
        <f t="shared" si="20"/>
        <v>April</v>
      </c>
      <c r="K368" t="str">
        <f t="shared" si="23"/>
        <v>Monday</v>
      </c>
      <c r="L368" s="21" t="s">
        <v>397</v>
      </c>
    </row>
    <row r="369" spans="1:12" ht="15" customHeight="1" thickBot="1" x14ac:dyDescent="0.35">
      <c r="A369" s="15">
        <v>44655</v>
      </c>
      <c r="B369" s="2">
        <v>983251476</v>
      </c>
      <c r="C369" s="1" t="s">
        <v>177</v>
      </c>
      <c r="D369" s="8" t="s">
        <v>41</v>
      </c>
      <c r="E369" t="str">
        <f>INDEX(List!C:C, MATCH(D369, List!A:A, 0))</f>
        <v>P009</v>
      </c>
      <c r="F369" s="8">
        <v>3</v>
      </c>
      <c r="G369">
        <f>INDEX(List!D:D, MATCH(D369, List!A:A, 0))</f>
        <v>2464</v>
      </c>
      <c r="H369">
        <f t="shared" si="21"/>
        <v>7392</v>
      </c>
      <c r="I369">
        <f t="shared" si="22"/>
        <v>15</v>
      </c>
      <c r="J369" t="str">
        <f t="shared" si="20"/>
        <v>April</v>
      </c>
      <c r="K369" t="str">
        <f t="shared" si="23"/>
        <v>Monday</v>
      </c>
      <c r="L369" s="21" t="s">
        <v>399</v>
      </c>
    </row>
    <row r="370" spans="1:12" ht="15" customHeight="1" thickBot="1" x14ac:dyDescent="0.35">
      <c r="A370" s="15">
        <v>44655</v>
      </c>
      <c r="B370" s="2">
        <v>983251476</v>
      </c>
      <c r="C370" s="1" t="s">
        <v>177</v>
      </c>
      <c r="D370" s="1" t="s">
        <v>48</v>
      </c>
      <c r="E370" t="str">
        <f>INDEX(List!C:C, MATCH(D370, List!A:A, 0))</f>
        <v>P008</v>
      </c>
      <c r="F370" s="2">
        <v>1</v>
      </c>
      <c r="G370">
        <f>INDEX(List!D:D, MATCH(D370, List!A:A, 0))</f>
        <v>1606</v>
      </c>
      <c r="H370">
        <f t="shared" si="21"/>
        <v>1606</v>
      </c>
      <c r="I370">
        <f t="shared" si="22"/>
        <v>15</v>
      </c>
      <c r="J370" t="str">
        <f t="shared" si="20"/>
        <v>April</v>
      </c>
      <c r="K370" t="str">
        <f t="shared" si="23"/>
        <v>Monday</v>
      </c>
      <c r="L370" s="21" t="s">
        <v>397</v>
      </c>
    </row>
    <row r="371" spans="1:12" ht="15" customHeight="1" thickBot="1" x14ac:dyDescent="0.35">
      <c r="A371" s="15">
        <v>44659</v>
      </c>
      <c r="B371" s="2">
        <v>1015625749</v>
      </c>
      <c r="C371" s="1" t="s">
        <v>183</v>
      </c>
      <c r="D371" s="1" t="s">
        <v>60</v>
      </c>
      <c r="E371" t="str">
        <f>INDEX(List!C:C, MATCH(D371, List!A:A, 0))</f>
        <v>P010</v>
      </c>
      <c r="F371" s="2">
        <v>2</v>
      </c>
      <c r="G371">
        <f>INDEX(List!D:D, MATCH(D371, List!A:A, 0))</f>
        <v>980</v>
      </c>
      <c r="H371">
        <f t="shared" si="21"/>
        <v>1960</v>
      </c>
      <c r="I371">
        <f t="shared" si="22"/>
        <v>15</v>
      </c>
      <c r="J371" t="str">
        <f t="shared" si="20"/>
        <v>April</v>
      </c>
      <c r="K371" t="str">
        <f t="shared" si="23"/>
        <v>Friday</v>
      </c>
      <c r="L371" s="21" t="s">
        <v>397</v>
      </c>
    </row>
    <row r="372" spans="1:12" ht="15" customHeight="1" thickBot="1" x14ac:dyDescent="0.35">
      <c r="A372" s="15">
        <v>44659</v>
      </c>
      <c r="B372" s="2">
        <v>1015625746</v>
      </c>
      <c r="C372" s="1" t="s">
        <v>173</v>
      </c>
      <c r="D372" s="1" t="s">
        <v>62</v>
      </c>
      <c r="E372" t="str">
        <f>INDEX(List!C:C, MATCH(D372, List!A:A, 0))</f>
        <v>P003</v>
      </c>
      <c r="F372" s="2">
        <v>30</v>
      </c>
      <c r="G372">
        <f>INDEX(List!D:D, MATCH(D372, List!A:A, 0))</f>
        <v>7</v>
      </c>
      <c r="H372">
        <f t="shared" si="21"/>
        <v>210</v>
      </c>
      <c r="I372">
        <f t="shared" si="22"/>
        <v>15</v>
      </c>
      <c r="J372" t="str">
        <f t="shared" si="20"/>
        <v>April</v>
      </c>
      <c r="K372" t="str">
        <f t="shared" si="23"/>
        <v>Friday</v>
      </c>
      <c r="L372" s="21" t="s">
        <v>397</v>
      </c>
    </row>
    <row r="373" spans="1:12" ht="15" customHeight="1" thickBot="1" x14ac:dyDescent="0.35">
      <c r="A373" s="15">
        <v>44659</v>
      </c>
      <c r="B373" s="2">
        <v>1015625747</v>
      </c>
      <c r="C373" s="1" t="s">
        <v>337</v>
      </c>
      <c r="D373" s="1" t="s">
        <v>31</v>
      </c>
      <c r="E373" t="str">
        <f>INDEX(List!C:C, MATCH(D373, List!A:A, 0))</f>
        <v>P002</v>
      </c>
      <c r="F373" s="2">
        <v>1</v>
      </c>
      <c r="G373">
        <f>INDEX(List!D:D, MATCH(D373, List!A:A, 0))</f>
        <v>291</v>
      </c>
      <c r="H373">
        <f t="shared" si="21"/>
        <v>291</v>
      </c>
      <c r="I373">
        <f t="shared" si="22"/>
        <v>15</v>
      </c>
      <c r="J373" t="str">
        <f t="shared" si="20"/>
        <v>April</v>
      </c>
      <c r="K373" t="str">
        <f t="shared" si="23"/>
        <v>Friday</v>
      </c>
      <c r="L373" s="21" t="s">
        <v>400</v>
      </c>
    </row>
    <row r="374" spans="1:12" ht="15" customHeight="1" thickBot="1" x14ac:dyDescent="0.35">
      <c r="A374" s="15">
        <v>44659</v>
      </c>
      <c r="B374" s="2">
        <v>1015625748</v>
      </c>
      <c r="C374" s="1" t="s">
        <v>338</v>
      </c>
      <c r="D374" s="1" t="s">
        <v>31</v>
      </c>
      <c r="E374" t="str">
        <f>INDEX(List!C:C, MATCH(D374, List!A:A, 0))</f>
        <v>P002</v>
      </c>
      <c r="F374" s="2">
        <v>1</v>
      </c>
      <c r="G374">
        <f>INDEX(List!D:D, MATCH(D374, List!A:A, 0))</f>
        <v>291</v>
      </c>
      <c r="H374">
        <f t="shared" si="21"/>
        <v>291</v>
      </c>
      <c r="I374">
        <f t="shared" si="22"/>
        <v>15</v>
      </c>
      <c r="J374" t="str">
        <f t="shared" si="20"/>
        <v>April</v>
      </c>
      <c r="K374" t="str">
        <f t="shared" si="23"/>
        <v>Friday</v>
      </c>
      <c r="L374" s="21" t="s">
        <v>398</v>
      </c>
    </row>
    <row r="375" spans="1:12" ht="15" customHeight="1" thickBot="1" x14ac:dyDescent="0.35">
      <c r="A375" s="15">
        <v>44659</v>
      </c>
      <c r="B375" s="2">
        <v>1015625750</v>
      </c>
      <c r="C375" s="1" t="s">
        <v>339</v>
      </c>
      <c r="D375" s="1" t="s">
        <v>31</v>
      </c>
      <c r="E375" t="str">
        <f>INDEX(List!C:C, MATCH(D375, List!A:A, 0))</f>
        <v>P002</v>
      </c>
      <c r="F375" s="2">
        <v>1</v>
      </c>
      <c r="G375">
        <f>INDEX(List!D:D, MATCH(D375, List!A:A, 0))</f>
        <v>291</v>
      </c>
      <c r="H375">
        <f t="shared" si="21"/>
        <v>291</v>
      </c>
      <c r="I375">
        <f t="shared" si="22"/>
        <v>15</v>
      </c>
      <c r="J375" t="str">
        <f t="shared" si="20"/>
        <v>April</v>
      </c>
      <c r="K375" t="str">
        <f t="shared" si="23"/>
        <v>Friday</v>
      </c>
      <c r="L375" s="21" t="s">
        <v>397</v>
      </c>
    </row>
    <row r="376" spans="1:12" ht="15" customHeight="1" thickBot="1" x14ac:dyDescent="0.35">
      <c r="A376" s="15">
        <v>44676</v>
      </c>
      <c r="B376" s="2">
        <v>986196013</v>
      </c>
      <c r="C376" s="1" t="s">
        <v>292</v>
      </c>
      <c r="D376" s="1" t="s">
        <v>37</v>
      </c>
      <c r="E376" t="str">
        <f>INDEX(List!C:C, MATCH(D376, List!A:A, 0))</f>
        <v>P036</v>
      </c>
      <c r="F376" s="2">
        <v>1</v>
      </c>
      <c r="G376">
        <f>INDEX(List!D:D, MATCH(D376, List!A:A, 0))</f>
        <v>698</v>
      </c>
      <c r="H376">
        <f t="shared" si="21"/>
        <v>698</v>
      </c>
      <c r="I376">
        <f t="shared" si="22"/>
        <v>18</v>
      </c>
      <c r="J376" t="str">
        <f t="shared" si="20"/>
        <v>April</v>
      </c>
      <c r="K376" t="str">
        <f t="shared" si="23"/>
        <v>Monday</v>
      </c>
      <c r="L376" s="21" t="s">
        <v>397</v>
      </c>
    </row>
    <row r="377" spans="1:12" ht="15" customHeight="1" thickBot="1" x14ac:dyDescent="0.35">
      <c r="A377" s="15">
        <v>44676</v>
      </c>
      <c r="B377" s="2">
        <v>986196013</v>
      </c>
      <c r="C377" s="1" t="s">
        <v>292</v>
      </c>
      <c r="D377" s="1" t="s">
        <v>51</v>
      </c>
      <c r="E377" t="str">
        <f>INDEX(List!C:C, MATCH(D377, List!A:A, 0))</f>
        <v>P027</v>
      </c>
      <c r="F377" s="2">
        <v>2</v>
      </c>
      <c r="G377">
        <f>INDEX(List!D:D, MATCH(D377, List!A:A, 0))</f>
        <v>1254</v>
      </c>
      <c r="H377">
        <f t="shared" si="21"/>
        <v>2508</v>
      </c>
      <c r="I377">
        <f t="shared" si="22"/>
        <v>18</v>
      </c>
      <c r="J377" t="str">
        <f t="shared" si="20"/>
        <v>April</v>
      </c>
      <c r="K377" t="str">
        <f t="shared" si="23"/>
        <v>Monday</v>
      </c>
      <c r="L377" s="21" t="s">
        <v>397</v>
      </c>
    </row>
    <row r="378" spans="1:12" ht="15" customHeight="1" thickBot="1" x14ac:dyDescent="0.35">
      <c r="A378" s="15">
        <v>44681</v>
      </c>
      <c r="B378" s="2">
        <v>987100485</v>
      </c>
      <c r="C378" s="1" t="s">
        <v>293</v>
      </c>
      <c r="D378" s="1" t="s">
        <v>34</v>
      </c>
      <c r="E378" t="str">
        <f>INDEX(List!C:C, MATCH(D378, List!A:A, 0))</f>
        <v>P051</v>
      </c>
      <c r="F378" s="2">
        <v>1</v>
      </c>
      <c r="G378">
        <f>INDEX(List!D:D, MATCH(D378, List!A:A, 0))</f>
        <v>697</v>
      </c>
      <c r="H378">
        <f t="shared" si="21"/>
        <v>697</v>
      </c>
      <c r="I378">
        <f t="shared" si="22"/>
        <v>18</v>
      </c>
      <c r="J378" t="str">
        <f t="shared" si="20"/>
        <v>April</v>
      </c>
      <c r="K378" t="str">
        <f t="shared" si="23"/>
        <v>Saturday</v>
      </c>
      <c r="L378" s="21" t="s">
        <v>398</v>
      </c>
    </row>
    <row r="379" spans="1:12" ht="15" customHeight="1" thickBot="1" x14ac:dyDescent="0.35">
      <c r="A379" s="15">
        <v>44681</v>
      </c>
      <c r="B379" s="2">
        <v>987100485</v>
      </c>
      <c r="C379" s="1" t="s">
        <v>293</v>
      </c>
      <c r="D379" s="1" t="s">
        <v>51</v>
      </c>
      <c r="E379" t="str">
        <f>INDEX(List!C:C, MATCH(D379, List!A:A, 0))</f>
        <v>P027</v>
      </c>
      <c r="F379" s="2">
        <v>2</v>
      </c>
      <c r="G379">
        <f>INDEX(List!D:D, MATCH(D379, List!A:A, 0))</f>
        <v>1254</v>
      </c>
      <c r="H379">
        <f t="shared" si="21"/>
        <v>2508</v>
      </c>
      <c r="I379">
        <f t="shared" si="22"/>
        <v>18</v>
      </c>
      <c r="J379" t="str">
        <f t="shared" si="20"/>
        <v>April</v>
      </c>
      <c r="K379" t="str">
        <f t="shared" si="23"/>
        <v>Saturday</v>
      </c>
      <c r="L379" s="21" t="s">
        <v>397</v>
      </c>
    </row>
    <row r="380" spans="1:12" ht="15" customHeight="1" thickBot="1" x14ac:dyDescent="0.35">
      <c r="A380" s="15">
        <v>44682</v>
      </c>
      <c r="B380" s="2">
        <v>970267734</v>
      </c>
      <c r="C380" s="1" t="s">
        <v>163</v>
      </c>
      <c r="D380" s="1" t="s">
        <v>43</v>
      </c>
      <c r="E380" t="str">
        <f>INDEX(List!C:C, MATCH(D380, List!A:A, 0))</f>
        <v>P052</v>
      </c>
      <c r="F380" s="2">
        <v>1</v>
      </c>
      <c r="G380">
        <f>INDEX(List!D:D, MATCH(D380, List!A:A, 0))</f>
        <v>3329</v>
      </c>
      <c r="H380">
        <f t="shared" si="21"/>
        <v>3329</v>
      </c>
      <c r="I380">
        <f t="shared" si="22"/>
        <v>19</v>
      </c>
      <c r="J380" t="str">
        <f t="shared" si="20"/>
        <v>May</v>
      </c>
      <c r="K380" t="str">
        <f t="shared" si="23"/>
        <v>Sunday</v>
      </c>
      <c r="L380" s="21" t="s">
        <v>397</v>
      </c>
    </row>
    <row r="381" spans="1:12" ht="15" customHeight="1" thickBot="1" x14ac:dyDescent="0.35">
      <c r="A381" s="15">
        <v>44682</v>
      </c>
      <c r="B381" s="2">
        <v>970267734</v>
      </c>
      <c r="C381" s="1" t="s">
        <v>163</v>
      </c>
      <c r="D381" s="1" t="s">
        <v>27</v>
      </c>
      <c r="E381" t="str">
        <f>INDEX(List!C:C, MATCH(D381, List!A:A, 0))</f>
        <v>P050</v>
      </c>
      <c r="F381" s="2">
        <v>1</v>
      </c>
      <c r="G381">
        <f>INDEX(List!D:D, MATCH(D381, List!A:A, 0))</f>
        <v>1607</v>
      </c>
      <c r="H381">
        <f t="shared" si="21"/>
        <v>1607</v>
      </c>
      <c r="I381">
        <f t="shared" si="22"/>
        <v>19</v>
      </c>
      <c r="J381" t="str">
        <f t="shared" si="20"/>
        <v>May</v>
      </c>
      <c r="K381" t="str">
        <f t="shared" si="23"/>
        <v>Sunday</v>
      </c>
      <c r="L381" s="21" t="s">
        <v>397</v>
      </c>
    </row>
    <row r="382" spans="1:12" ht="15" customHeight="1" thickBot="1" x14ac:dyDescent="0.35">
      <c r="A382" s="15">
        <v>44682</v>
      </c>
      <c r="B382" s="2">
        <v>970267734</v>
      </c>
      <c r="C382" s="1" t="s">
        <v>163</v>
      </c>
      <c r="D382" s="1" t="s">
        <v>15</v>
      </c>
      <c r="E382" t="str">
        <f>INDEX(List!C:C, MATCH(D382, List!A:A, 0))</f>
        <v>P047</v>
      </c>
      <c r="F382" s="2">
        <v>2</v>
      </c>
      <c r="G382">
        <f>INDEX(List!D:D, MATCH(D382, List!A:A, 0))</f>
        <v>349</v>
      </c>
      <c r="H382">
        <f t="shared" si="21"/>
        <v>698</v>
      </c>
      <c r="I382">
        <f t="shared" si="22"/>
        <v>19</v>
      </c>
      <c r="J382" t="str">
        <f t="shared" si="20"/>
        <v>May</v>
      </c>
      <c r="K382" t="str">
        <f t="shared" si="23"/>
        <v>Sunday</v>
      </c>
      <c r="L382" s="21" t="s">
        <v>397</v>
      </c>
    </row>
    <row r="383" spans="1:12" ht="15" customHeight="1" thickBot="1" x14ac:dyDescent="0.35">
      <c r="A383" s="15">
        <v>44682</v>
      </c>
      <c r="B383" s="2">
        <v>970267734</v>
      </c>
      <c r="C383" s="1" t="s">
        <v>163</v>
      </c>
      <c r="D383" s="1" t="s">
        <v>50</v>
      </c>
      <c r="E383" t="str">
        <f>INDEX(List!C:C, MATCH(D383, List!A:A, 0))</f>
        <v>P044</v>
      </c>
      <c r="F383" s="2">
        <v>1</v>
      </c>
      <c r="G383">
        <f>INDEX(List!D:D, MATCH(D383, List!A:A, 0))</f>
        <v>964</v>
      </c>
      <c r="H383">
        <f t="shared" si="21"/>
        <v>964</v>
      </c>
      <c r="I383">
        <f t="shared" si="22"/>
        <v>19</v>
      </c>
      <c r="J383" t="str">
        <f t="shared" si="20"/>
        <v>May</v>
      </c>
      <c r="K383" t="str">
        <f t="shared" si="23"/>
        <v>Sunday</v>
      </c>
      <c r="L383" s="21" t="s">
        <v>397</v>
      </c>
    </row>
    <row r="384" spans="1:12" ht="15" customHeight="1" thickBot="1" x14ac:dyDescent="0.35">
      <c r="A384" s="15">
        <v>44682</v>
      </c>
      <c r="B384" s="2">
        <v>970267734</v>
      </c>
      <c r="C384" s="1" t="s">
        <v>163</v>
      </c>
      <c r="D384" s="1" t="s">
        <v>17</v>
      </c>
      <c r="E384" t="str">
        <f>INDEX(List!C:C, MATCH(D384, List!A:A, 0))</f>
        <v>P042</v>
      </c>
      <c r="F384" s="2">
        <v>1</v>
      </c>
      <c r="G384">
        <f>INDEX(List!D:D, MATCH(D384, List!A:A, 0))</f>
        <v>883</v>
      </c>
      <c r="H384">
        <f t="shared" si="21"/>
        <v>883</v>
      </c>
      <c r="I384">
        <f t="shared" si="22"/>
        <v>19</v>
      </c>
      <c r="J384" t="str">
        <f t="shared" si="20"/>
        <v>May</v>
      </c>
      <c r="K384" t="str">
        <f t="shared" si="23"/>
        <v>Sunday</v>
      </c>
      <c r="L384" s="21" t="s">
        <v>398</v>
      </c>
    </row>
    <row r="385" spans="1:12" ht="15" customHeight="1" thickBot="1" x14ac:dyDescent="0.35">
      <c r="A385" s="15">
        <v>44682</v>
      </c>
      <c r="B385" s="2">
        <v>970267734</v>
      </c>
      <c r="C385" s="1" t="s">
        <v>163</v>
      </c>
      <c r="D385" s="1" t="s">
        <v>66</v>
      </c>
      <c r="E385" t="str">
        <f>INDEX(List!C:C, MATCH(D385, List!A:A, 0))</f>
        <v>P039</v>
      </c>
      <c r="F385" s="2">
        <v>2</v>
      </c>
      <c r="G385">
        <f>INDEX(List!D:D, MATCH(D385, List!A:A, 0))</f>
        <v>510</v>
      </c>
      <c r="H385">
        <f t="shared" si="21"/>
        <v>1020</v>
      </c>
      <c r="I385">
        <f t="shared" si="22"/>
        <v>19</v>
      </c>
      <c r="J385" t="str">
        <f t="shared" si="20"/>
        <v>May</v>
      </c>
      <c r="K385" t="str">
        <f t="shared" si="23"/>
        <v>Sunday</v>
      </c>
      <c r="L385" s="21" t="s">
        <v>397</v>
      </c>
    </row>
    <row r="386" spans="1:12" ht="15" customHeight="1" thickBot="1" x14ac:dyDescent="0.35">
      <c r="A386" s="15">
        <v>44682</v>
      </c>
      <c r="B386" s="2">
        <v>970267734</v>
      </c>
      <c r="C386" s="1" t="s">
        <v>163</v>
      </c>
      <c r="D386" s="1" t="s">
        <v>33</v>
      </c>
      <c r="E386" t="str">
        <f>INDEX(List!C:C, MATCH(D386, List!A:A, 0))</f>
        <v>P015</v>
      </c>
      <c r="F386" s="2">
        <v>1</v>
      </c>
      <c r="G386">
        <f>INDEX(List!D:D, MATCH(D386, List!A:A, 0))</f>
        <v>4306</v>
      </c>
      <c r="H386">
        <f t="shared" si="21"/>
        <v>4306</v>
      </c>
      <c r="I386">
        <f t="shared" si="22"/>
        <v>19</v>
      </c>
      <c r="J386" t="str">
        <f t="shared" ref="J386:J449" si="24">TEXT(A386, "mmmm")</f>
        <v>May</v>
      </c>
      <c r="K386" t="str">
        <f t="shared" si="23"/>
        <v>Sunday</v>
      </c>
      <c r="L386" s="21" t="s">
        <v>397</v>
      </c>
    </row>
    <row r="387" spans="1:12" ht="15" customHeight="1" thickBot="1" x14ac:dyDescent="0.35">
      <c r="A387" s="15">
        <v>44682</v>
      </c>
      <c r="B387" s="2">
        <v>970267734</v>
      </c>
      <c r="C387" s="1" t="s">
        <v>163</v>
      </c>
      <c r="D387" s="1" t="s">
        <v>25</v>
      </c>
      <c r="E387" t="str">
        <f>INDEX(List!C:C, MATCH(D387, List!A:A, 0))</f>
        <v>P011</v>
      </c>
      <c r="F387" s="2">
        <v>1</v>
      </c>
      <c r="G387">
        <f>INDEX(List!D:D, MATCH(D387, List!A:A, 0))</f>
        <v>1390</v>
      </c>
      <c r="H387">
        <f t="shared" ref="H387:H450" si="25">F387*G387</f>
        <v>1390</v>
      </c>
      <c r="I387">
        <f t="shared" ref="I387:I450" si="26">WEEKNUM(A387)</f>
        <v>19</v>
      </c>
      <c r="J387" t="str">
        <f t="shared" si="24"/>
        <v>May</v>
      </c>
      <c r="K387" t="str">
        <f t="shared" ref="K387:K450" si="27">TEXT(A387, "dddd")</f>
        <v>Sunday</v>
      </c>
      <c r="L387" s="21" t="s">
        <v>398</v>
      </c>
    </row>
    <row r="388" spans="1:12" ht="15" customHeight="1" thickBot="1" x14ac:dyDescent="0.35">
      <c r="A388" s="15">
        <v>44682</v>
      </c>
      <c r="B388" s="2">
        <v>970267727</v>
      </c>
      <c r="C388" s="1" t="s">
        <v>228</v>
      </c>
      <c r="D388" s="1" t="s">
        <v>56</v>
      </c>
      <c r="E388" t="str">
        <f>INDEX(List!C:C, MATCH(D388, List!A:A, 0))</f>
        <v>P005</v>
      </c>
      <c r="F388" s="2">
        <v>1</v>
      </c>
      <c r="G388">
        <f>INDEX(List!D:D, MATCH(D388, List!A:A, 0))</f>
        <v>172</v>
      </c>
      <c r="H388">
        <f t="shared" si="25"/>
        <v>172</v>
      </c>
      <c r="I388">
        <f t="shared" si="26"/>
        <v>19</v>
      </c>
      <c r="J388" t="str">
        <f t="shared" si="24"/>
        <v>May</v>
      </c>
      <c r="K388" t="str">
        <f t="shared" si="27"/>
        <v>Sunday</v>
      </c>
      <c r="L388" s="21" t="s">
        <v>397</v>
      </c>
    </row>
    <row r="389" spans="1:12" ht="15" customHeight="1" thickBot="1" x14ac:dyDescent="0.35">
      <c r="A389" s="15">
        <v>44682</v>
      </c>
      <c r="B389" s="2">
        <v>970267728</v>
      </c>
      <c r="C389" s="1" t="s">
        <v>229</v>
      </c>
      <c r="D389" s="1" t="s">
        <v>56</v>
      </c>
      <c r="E389" t="str">
        <f>INDEX(List!C:C, MATCH(D389, List!A:A, 0))</f>
        <v>P005</v>
      </c>
      <c r="F389" s="2">
        <v>1</v>
      </c>
      <c r="G389">
        <f>INDEX(List!D:D, MATCH(D389, List!A:A, 0))</f>
        <v>172</v>
      </c>
      <c r="H389">
        <f t="shared" si="25"/>
        <v>172</v>
      </c>
      <c r="I389">
        <f t="shared" si="26"/>
        <v>19</v>
      </c>
      <c r="J389" t="str">
        <f t="shared" si="24"/>
        <v>May</v>
      </c>
      <c r="K389" t="str">
        <f t="shared" si="27"/>
        <v>Sunday</v>
      </c>
      <c r="L389" s="21" t="s">
        <v>397</v>
      </c>
    </row>
    <row r="390" spans="1:12" ht="15" customHeight="1" thickBot="1" x14ac:dyDescent="0.35">
      <c r="A390" s="15">
        <v>44682</v>
      </c>
      <c r="B390" s="2">
        <v>970267729</v>
      </c>
      <c r="C390" s="1" t="s">
        <v>230</v>
      </c>
      <c r="D390" s="1" t="s">
        <v>56</v>
      </c>
      <c r="E390" t="str">
        <f>INDEX(List!C:C, MATCH(D390, List!A:A, 0))</f>
        <v>P005</v>
      </c>
      <c r="F390" s="2">
        <v>1</v>
      </c>
      <c r="G390">
        <f>INDEX(List!D:D, MATCH(D390, List!A:A, 0))</f>
        <v>172</v>
      </c>
      <c r="H390">
        <f t="shared" si="25"/>
        <v>172</v>
      </c>
      <c r="I390">
        <f t="shared" si="26"/>
        <v>19</v>
      </c>
      <c r="J390" t="str">
        <f t="shared" si="24"/>
        <v>May</v>
      </c>
      <c r="K390" t="str">
        <f t="shared" si="27"/>
        <v>Sunday</v>
      </c>
      <c r="L390" s="21" t="s">
        <v>397</v>
      </c>
    </row>
    <row r="391" spans="1:12" ht="15" customHeight="1" thickBot="1" x14ac:dyDescent="0.35">
      <c r="A391" s="15">
        <v>44682</v>
      </c>
      <c r="B391" s="2">
        <v>970267730</v>
      </c>
      <c r="C391" s="1" t="s">
        <v>231</v>
      </c>
      <c r="D391" s="1" t="s">
        <v>56</v>
      </c>
      <c r="E391" t="str">
        <f>INDEX(List!C:C, MATCH(D391, List!A:A, 0))</f>
        <v>P005</v>
      </c>
      <c r="F391" s="2">
        <v>1</v>
      </c>
      <c r="G391">
        <f>INDEX(List!D:D, MATCH(D391, List!A:A, 0))</f>
        <v>172</v>
      </c>
      <c r="H391">
        <f t="shared" si="25"/>
        <v>172</v>
      </c>
      <c r="I391">
        <f t="shared" si="26"/>
        <v>19</v>
      </c>
      <c r="J391" t="str">
        <f t="shared" si="24"/>
        <v>May</v>
      </c>
      <c r="K391" t="str">
        <f t="shared" si="27"/>
        <v>Sunday</v>
      </c>
      <c r="L391" s="21" t="s">
        <v>397</v>
      </c>
    </row>
    <row r="392" spans="1:12" ht="15" customHeight="1" thickBot="1" x14ac:dyDescent="0.35">
      <c r="A392" s="15">
        <v>44682</v>
      </c>
      <c r="B392" s="2">
        <v>970267731</v>
      </c>
      <c r="C392" s="1" t="s">
        <v>232</v>
      </c>
      <c r="D392" s="1" t="s">
        <v>56</v>
      </c>
      <c r="E392" t="str">
        <f>INDEX(List!C:C, MATCH(D392, List!A:A, 0))</f>
        <v>P005</v>
      </c>
      <c r="F392" s="2">
        <v>1</v>
      </c>
      <c r="G392">
        <f>INDEX(List!D:D, MATCH(D392, List!A:A, 0))</f>
        <v>172</v>
      </c>
      <c r="H392">
        <f t="shared" si="25"/>
        <v>172</v>
      </c>
      <c r="I392">
        <f t="shared" si="26"/>
        <v>19</v>
      </c>
      <c r="J392" t="str">
        <f t="shared" si="24"/>
        <v>May</v>
      </c>
      <c r="K392" t="str">
        <f t="shared" si="27"/>
        <v>Sunday</v>
      </c>
      <c r="L392" s="21" t="s">
        <v>398</v>
      </c>
    </row>
    <row r="393" spans="1:12" ht="15" customHeight="1" thickBot="1" x14ac:dyDescent="0.35">
      <c r="A393" s="15">
        <v>44682</v>
      </c>
      <c r="B393" s="2">
        <v>970267732</v>
      </c>
      <c r="C393" s="1" t="s">
        <v>233</v>
      </c>
      <c r="D393" s="1" t="s">
        <v>56</v>
      </c>
      <c r="E393" t="str">
        <f>INDEX(List!C:C, MATCH(D393, List!A:A, 0))</f>
        <v>P005</v>
      </c>
      <c r="F393" s="2">
        <v>1</v>
      </c>
      <c r="G393">
        <f>INDEX(List!D:D, MATCH(D393, List!A:A, 0))</f>
        <v>172</v>
      </c>
      <c r="H393">
        <f t="shared" si="25"/>
        <v>172</v>
      </c>
      <c r="I393">
        <f t="shared" si="26"/>
        <v>19</v>
      </c>
      <c r="J393" t="str">
        <f t="shared" si="24"/>
        <v>May</v>
      </c>
      <c r="K393" t="str">
        <f t="shared" si="27"/>
        <v>Sunday</v>
      </c>
      <c r="L393" s="21" t="s">
        <v>397</v>
      </c>
    </row>
    <row r="394" spans="1:12" ht="15" customHeight="1" thickBot="1" x14ac:dyDescent="0.35">
      <c r="A394" s="15">
        <v>44682</v>
      </c>
      <c r="B394" s="2">
        <v>970267733</v>
      </c>
      <c r="C394" s="1" t="s">
        <v>234</v>
      </c>
      <c r="D394" s="1" t="s">
        <v>56</v>
      </c>
      <c r="E394" t="str">
        <f>INDEX(List!C:C, MATCH(D394, List!A:A, 0))</f>
        <v>P005</v>
      </c>
      <c r="F394" s="2">
        <v>1</v>
      </c>
      <c r="G394">
        <f>INDEX(List!D:D, MATCH(D394, List!A:A, 0))</f>
        <v>172</v>
      </c>
      <c r="H394">
        <f t="shared" si="25"/>
        <v>172</v>
      </c>
      <c r="I394">
        <f t="shared" si="26"/>
        <v>19</v>
      </c>
      <c r="J394" t="str">
        <f t="shared" si="24"/>
        <v>May</v>
      </c>
      <c r="K394" t="str">
        <f t="shared" si="27"/>
        <v>Sunday</v>
      </c>
      <c r="L394" s="21" t="s">
        <v>397</v>
      </c>
    </row>
    <row r="395" spans="1:12" ht="15" customHeight="1" thickBot="1" x14ac:dyDescent="0.35">
      <c r="A395" s="15">
        <v>44684</v>
      </c>
      <c r="B395" s="2">
        <v>978893183</v>
      </c>
      <c r="C395" s="1" t="s">
        <v>257</v>
      </c>
      <c r="D395" s="1" t="s">
        <v>53</v>
      </c>
      <c r="E395" t="str">
        <f>INDEX(List!C:C, MATCH(D395, List!A:A, 0))</f>
        <v>P013</v>
      </c>
      <c r="F395" s="2">
        <v>1</v>
      </c>
      <c r="G395">
        <f>INDEX(List!D:D, MATCH(D395, List!A:A, 0))</f>
        <v>110</v>
      </c>
      <c r="H395">
        <f t="shared" si="25"/>
        <v>110</v>
      </c>
      <c r="I395">
        <f t="shared" si="26"/>
        <v>19</v>
      </c>
      <c r="J395" t="str">
        <f t="shared" si="24"/>
        <v>May</v>
      </c>
      <c r="K395" t="str">
        <f t="shared" si="27"/>
        <v>Tuesday</v>
      </c>
      <c r="L395" s="21" t="s">
        <v>397</v>
      </c>
    </row>
    <row r="396" spans="1:12" ht="15" customHeight="1" thickBot="1" x14ac:dyDescent="0.35">
      <c r="A396" s="15">
        <v>44684</v>
      </c>
      <c r="B396" s="2">
        <v>978893179</v>
      </c>
      <c r="C396" s="1" t="s">
        <v>258</v>
      </c>
      <c r="D396" s="1" t="s">
        <v>53</v>
      </c>
      <c r="E396" t="str">
        <f>INDEX(List!C:C, MATCH(D396, List!A:A, 0))</f>
        <v>P013</v>
      </c>
      <c r="F396" s="2">
        <v>1</v>
      </c>
      <c r="G396">
        <f>INDEX(List!D:D, MATCH(D396, List!A:A, 0))</f>
        <v>110</v>
      </c>
      <c r="H396">
        <f t="shared" si="25"/>
        <v>110</v>
      </c>
      <c r="I396">
        <f t="shared" si="26"/>
        <v>19</v>
      </c>
      <c r="J396" t="str">
        <f t="shared" si="24"/>
        <v>May</v>
      </c>
      <c r="K396" t="str">
        <f t="shared" si="27"/>
        <v>Tuesday</v>
      </c>
      <c r="L396" s="21" t="s">
        <v>397</v>
      </c>
    </row>
    <row r="397" spans="1:12" ht="15" customHeight="1" thickBot="1" x14ac:dyDescent="0.35">
      <c r="A397" s="15">
        <v>44684</v>
      </c>
      <c r="B397" s="2">
        <v>978893180</v>
      </c>
      <c r="C397" s="1" t="s">
        <v>259</v>
      </c>
      <c r="D397" s="1" t="s">
        <v>53</v>
      </c>
      <c r="E397" t="str">
        <f>INDEX(List!C:C, MATCH(D397, List!A:A, 0))</f>
        <v>P013</v>
      </c>
      <c r="F397" s="2">
        <v>1</v>
      </c>
      <c r="G397">
        <f>INDEX(List!D:D, MATCH(D397, List!A:A, 0))</f>
        <v>110</v>
      </c>
      <c r="H397">
        <f t="shared" si="25"/>
        <v>110</v>
      </c>
      <c r="I397">
        <f t="shared" si="26"/>
        <v>19</v>
      </c>
      <c r="J397" t="str">
        <f t="shared" si="24"/>
        <v>May</v>
      </c>
      <c r="K397" t="str">
        <f t="shared" si="27"/>
        <v>Tuesday</v>
      </c>
      <c r="L397" s="21" t="s">
        <v>397</v>
      </c>
    </row>
    <row r="398" spans="1:12" ht="15" customHeight="1" thickBot="1" x14ac:dyDescent="0.35">
      <c r="A398" s="15">
        <v>44684</v>
      </c>
      <c r="B398" s="2">
        <v>978893181</v>
      </c>
      <c r="C398" s="1" t="s">
        <v>260</v>
      </c>
      <c r="D398" s="1" t="s">
        <v>53</v>
      </c>
      <c r="E398" t="str">
        <f>INDEX(List!C:C, MATCH(D398, List!A:A, 0))</f>
        <v>P013</v>
      </c>
      <c r="F398" s="2">
        <v>1</v>
      </c>
      <c r="G398">
        <f>INDEX(List!D:D, MATCH(D398, List!A:A, 0))</f>
        <v>110</v>
      </c>
      <c r="H398">
        <f t="shared" si="25"/>
        <v>110</v>
      </c>
      <c r="I398">
        <f t="shared" si="26"/>
        <v>19</v>
      </c>
      <c r="J398" t="str">
        <f t="shared" si="24"/>
        <v>May</v>
      </c>
      <c r="K398" t="str">
        <f t="shared" si="27"/>
        <v>Tuesday</v>
      </c>
      <c r="L398" s="21" t="s">
        <v>397</v>
      </c>
    </row>
    <row r="399" spans="1:12" ht="15" customHeight="1" thickBot="1" x14ac:dyDescent="0.35">
      <c r="A399" s="15">
        <v>44686</v>
      </c>
      <c r="B399" s="2">
        <v>987945240</v>
      </c>
      <c r="C399" s="1" t="s">
        <v>331</v>
      </c>
      <c r="D399" s="1" t="s">
        <v>31</v>
      </c>
      <c r="E399" t="str">
        <f>INDEX(List!C:C, MATCH(D399, List!A:A, 0))</f>
        <v>P002</v>
      </c>
      <c r="F399" s="2">
        <v>2</v>
      </c>
      <c r="G399">
        <f>INDEX(List!D:D, MATCH(D399, List!A:A, 0))</f>
        <v>291</v>
      </c>
      <c r="H399">
        <f t="shared" si="25"/>
        <v>582</v>
      </c>
      <c r="I399">
        <f t="shared" si="26"/>
        <v>19</v>
      </c>
      <c r="J399" t="str">
        <f t="shared" si="24"/>
        <v>May</v>
      </c>
      <c r="K399" t="str">
        <f t="shared" si="27"/>
        <v>Thursday</v>
      </c>
      <c r="L399" s="21" t="s">
        <v>397</v>
      </c>
    </row>
    <row r="400" spans="1:12" ht="15" customHeight="1" thickBot="1" x14ac:dyDescent="0.35">
      <c r="A400" s="15">
        <v>44686</v>
      </c>
      <c r="B400" s="2">
        <v>987945241</v>
      </c>
      <c r="C400" s="1" t="s">
        <v>332</v>
      </c>
      <c r="D400" s="1" t="s">
        <v>31</v>
      </c>
      <c r="E400" t="str">
        <f>INDEX(List!C:C, MATCH(D400, List!A:A, 0))</f>
        <v>P002</v>
      </c>
      <c r="F400" s="2">
        <v>2</v>
      </c>
      <c r="G400">
        <f>INDEX(List!D:D, MATCH(D400, List!A:A, 0))</f>
        <v>291</v>
      </c>
      <c r="H400">
        <f t="shared" si="25"/>
        <v>582</v>
      </c>
      <c r="I400">
        <f t="shared" si="26"/>
        <v>19</v>
      </c>
      <c r="J400" t="str">
        <f t="shared" si="24"/>
        <v>May</v>
      </c>
      <c r="K400" t="str">
        <f t="shared" si="27"/>
        <v>Thursday</v>
      </c>
      <c r="L400" s="21" t="s">
        <v>397</v>
      </c>
    </row>
    <row r="401" spans="1:12" ht="15" customHeight="1" thickBot="1" x14ac:dyDescent="0.35">
      <c r="A401" s="15">
        <v>44686</v>
      </c>
      <c r="B401" s="2">
        <v>987945242</v>
      </c>
      <c r="C401" s="1" t="s">
        <v>333</v>
      </c>
      <c r="D401" s="1" t="s">
        <v>31</v>
      </c>
      <c r="E401" t="str">
        <f>INDEX(List!C:C, MATCH(D401, List!A:A, 0))</f>
        <v>P002</v>
      </c>
      <c r="F401" s="2">
        <v>2</v>
      </c>
      <c r="G401">
        <f>INDEX(List!D:D, MATCH(D401, List!A:A, 0))</f>
        <v>291</v>
      </c>
      <c r="H401">
        <f t="shared" si="25"/>
        <v>582</v>
      </c>
      <c r="I401">
        <f t="shared" si="26"/>
        <v>19</v>
      </c>
      <c r="J401" t="str">
        <f t="shared" si="24"/>
        <v>May</v>
      </c>
      <c r="K401" t="str">
        <f t="shared" si="27"/>
        <v>Thursday</v>
      </c>
      <c r="L401" s="21" t="s">
        <v>397</v>
      </c>
    </row>
    <row r="402" spans="1:12" ht="15" customHeight="1" thickBot="1" x14ac:dyDescent="0.35">
      <c r="A402" s="15">
        <v>44686</v>
      </c>
      <c r="B402" s="2">
        <v>987945238</v>
      </c>
      <c r="C402" s="1" t="s">
        <v>343</v>
      </c>
      <c r="D402" s="1" t="s">
        <v>31</v>
      </c>
      <c r="E402" t="str">
        <f>INDEX(List!C:C, MATCH(D402, List!A:A, 0))</f>
        <v>P002</v>
      </c>
      <c r="F402" s="2">
        <v>1</v>
      </c>
      <c r="G402">
        <f>INDEX(List!D:D, MATCH(D402, List!A:A, 0))</f>
        <v>291</v>
      </c>
      <c r="H402">
        <f t="shared" si="25"/>
        <v>291</v>
      </c>
      <c r="I402">
        <f t="shared" si="26"/>
        <v>19</v>
      </c>
      <c r="J402" t="str">
        <f t="shared" si="24"/>
        <v>May</v>
      </c>
      <c r="K402" t="str">
        <f t="shared" si="27"/>
        <v>Thursday</v>
      </c>
      <c r="L402" s="21" t="s">
        <v>397</v>
      </c>
    </row>
    <row r="403" spans="1:12" ht="15" customHeight="1" thickBot="1" x14ac:dyDescent="0.35">
      <c r="A403" s="15">
        <v>44686</v>
      </c>
      <c r="B403" s="2">
        <v>987945239</v>
      </c>
      <c r="C403" s="1" t="s">
        <v>344</v>
      </c>
      <c r="D403" s="1" t="s">
        <v>31</v>
      </c>
      <c r="E403" t="str">
        <f>INDEX(List!C:C, MATCH(D403, List!A:A, 0))</f>
        <v>P002</v>
      </c>
      <c r="F403" s="2">
        <v>1</v>
      </c>
      <c r="G403">
        <f>INDEX(List!D:D, MATCH(D403, List!A:A, 0))</f>
        <v>291</v>
      </c>
      <c r="H403">
        <f t="shared" si="25"/>
        <v>291</v>
      </c>
      <c r="I403">
        <f t="shared" si="26"/>
        <v>19</v>
      </c>
      <c r="J403" t="str">
        <f t="shared" si="24"/>
        <v>May</v>
      </c>
      <c r="K403" t="str">
        <f t="shared" si="27"/>
        <v>Thursday</v>
      </c>
      <c r="L403" s="21" t="s">
        <v>398</v>
      </c>
    </row>
    <row r="404" spans="1:12" ht="15" customHeight="1" thickBot="1" x14ac:dyDescent="0.35">
      <c r="A404" s="15">
        <v>44686</v>
      </c>
      <c r="B404" s="2">
        <v>987945243</v>
      </c>
      <c r="C404" s="1" t="s">
        <v>345</v>
      </c>
      <c r="D404" s="1" t="s">
        <v>31</v>
      </c>
      <c r="E404" t="str">
        <f>INDEX(List!C:C, MATCH(D404, List!A:A, 0))</f>
        <v>P002</v>
      </c>
      <c r="F404" s="2">
        <v>1</v>
      </c>
      <c r="G404">
        <f>INDEX(List!D:D, MATCH(D404, List!A:A, 0))</f>
        <v>291</v>
      </c>
      <c r="H404">
        <f t="shared" si="25"/>
        <v>291</v>
      </c>
      <c r="I404">
        <f t="shared" si="26"/>
        <v>19</v>
      </c>
      <c r="J404" t="str">
        <f t="shared" si="24"/>
        <v>May</v>
      </c>
      <c r="K404" t="str">
        <f t="shared" si="27"/>
        <v>Thursday</v>
      </c>
      <c r="L404" s="21" t="s">
        <v>397</v>
      </c>
    </row>
    <row r="405" spans="1:12" ht="15" customHeight="1" thickBot="1" x14ac:dyDescent="0.35">
      <c r="A405" s="15">
        <v>44686</v>
      </c>
      <c r="B405" s="2">
        <v>987945244</v>
      </c>
      <c r="C405" s="1" t="s">
        <v>346</v>
      </c>
      <c r="D405" s="1" t="s">
        <v>31</v>
      </c>
      <c r="E405" t="str">
        <f>INDEX(List!C:C, MATCH(D405, List!A:A, 0))</f>
        <v>P002</v>
      </c>
      <c r="F405" s="2">
        <v>1</v>
      </c>
      <c r="G405">
        <f>INDEX(List!D:D, MATCH(D405, List!A:A, 0))</f>
        <v>291</v>
      </c>
      <c r="H405">
        <f t="shared" si="25"/>
        <v>291</v>
      </c>
      <c r="I405">
        <f t="shared" si="26"/>
        <v>19</v>
      </c>
      <c r="J405" t="str">
        <f t="shared" si="24"/>
        <v>May</v>
      </c>
      <c r="K405" t="str">
        <f t="shared" si="27"/>
        <v>Thursday</v>
      </c>
      <c r="L405" s="21" t="s">
        <v>397</v>
      </c>
    </row>
    <row r="406" spans="1:12" ht="15" customHeight="1" thickBot="1" x14ac:dyDescent="0.35">
      <c r="A406" s="15">
        <v>44686</v>
      </c>
      <c r="B406" s="2">
        <v>987945245</v>
      </c>
      <c r="C406" s="1" t="s">
        <v>347</v>
      </c>
      <c r="D406" s="1" t="s">
        <v>31</v>
      </c>
      <c r="E406" t="str">
        <f>INDEX(List!C:C, MATCH(D406, List!A:A, 0))</f>
        <v>P002</v>
      </c>
      <c r="F406" s="2">
        <v>1</v>
      </c>
      <c r="G406">
        <f>INDEX(List!D:D, MATCH(D406, List!A:A, 0))</f>
        <v>291</v>
      </c>
      <c r="H406">
        <f t="shared" si="25"/>
        <v>291</v>
      </c>
      <c r="I406">
        <f t="shared" si="26"/>
        <v>19</v>
      </c>
      <c r="J406" t="str">
        <f t="shared" si="24"/>
        <v>May</v>
      </c>
      <c r="K406" t="str">
        <f t="shared" si="27"/>
        <v>Thursday</v>
      </c>
      <c r="L406" s="21" t="s">
        <v>397</v>
      </c>
    </row>
    <row r="407" spans="1:12" ht="15" customHeight="1" thickBot="1" x14ac:dyDescent="0.35">
      <c r="A407" s="15">
        <v>44690</v>
      </c>
      <c r="B407" s="2">
        <v>1024697257</v>
      </c>
      <c r="C407" s="1" t="s">
        <v>148</v>
      </c>
      <c r="D407" s="1" t="s">
        <v>65</v>
      </c>
      <c r="E407" t="str">
        <f>INDEX(List!C:C, MATCH(D407, List!A:A, 0))</f>
        <v>P062</v>
      </c>
      <c r="F407" s="2">
        <v>1</v>
      </c>
      <c r="G407">
        <f>INDEX(List!D:D, MATCH(D407, List!A:A, 0))</f>
        <v>510</v>
      </c>
      <c r="H407">
        <f t="shared" si="25"/>
        <v>510</v>
      </c>
      <c r="I407">
        <f t="shared" si="26"/>
        <v>20</v>
      </c>
      <c r="J407" t="str">
        <f t="shared" si="24"/>
        <v>May</v>
      </c>
      <c r="K407" t="str">
        <f t="shared" si="27"/>
        <v>Monday</v>
      </c>
      <c r="L407" s="21" t="s">
        <v>397</v>
      </c>
    </row>
    <row r="408" spans="1:12" ht="15" customHeight="1" thickBot="1" x14ac:dyDescent="0.35">
      <c r="A408" s="15">
        <v>44690</v>
      </c>
      <c r="B408" s="2">
        <v>1024697257</v>
      </c>
      <c r="C408" s="1" t="s">
        <v>148</v>
      </c>
      <c r="D408" s="1" t="s">
        <v>4</v>
      </c>
      <c r="E408" t="str">
        <f>INDEX(List!C:C, MATCH(D408, List!A:A, 0))</f>
        <v>P040</v>
      </c>
      <c r="F408" s="2">
        <v>1</v>
      </c>
      <c r="G408">
        <f>INDEX(List!D:D, MATCH(D408, List!A:A, 0))</f>
        <v>714</v>
      </c>
      <c r="H408">
        <f t="shared" si="25"/>
        <v>714</v>
      </c>
      <c r="I408">
        <f t="shared" si="26"/>
        <v>20</v>
      </c>
      <c r="J408" t="str">
        <f t="shared" si="24"/>
        <v>May</v>
      </c>
      <c r="K408" t="str">
        <f t="shared" si="27"/>
        <v>Monday</v>
      </c>
      <c r="L408" s="21" t="s">
        <v>397</v>
      </c>
    </row>
    <row r="409" spans="1:12" ht="15" customHeight="1" thickBot="1" x14ac:dyDescent="0.35">
      <c r="A409" s="15">
        <v>44690</v>
      </c>
      <c r="B409" s="2">
        <v>1024697257</v>
      </c>
      <c r="C409" s="1" t="s">
        <v>148</v>
      </c>
      <c r="D409" s="1" t="s">
        <v>37</v>
      </c>
      <c r="E409" t="str">
        <f>INDEX(List!C:C, MATCH(D409, List!A:A, 0))</f>
        <v>P036</v>
      </c>
      <c r="F409" s="2">
        <v>1</v>
      </c>
      <c r="G409">
        <f>INDEX(List!D:D, MATCH(D409, List!A:A, 0))</f>
        <v>698</v>
      </c>
      <c r="H409">
        <f t="shared" si="25"/>
        <v>698</v>
      </c>
      <c r="I409">
        <f t="shared" si="26"/>
        <v>20</v>
      </c>
      <c r="J409" t="str">
        <f t="shared" si="24"/>
        <v>May</v>
      </c>
      <c r="K409" t="str">
        <f t="shared" si="27"/>
        <v>Monday</v>
      </c>
      <c r="L409" s="21" t="s">
        <v>397</v>
      </c>
    </row>
    <row r="410" spans="1:12" ht="15" customHeight="1" thickBot="1" x14ac:dyDescent="0.35">
      <c r="A410" s="15">
        <v>44690</v>
      </c>
      <c r="B410" s="2">
        <v>1024697257</v>
      </c>
      <c r="C410" s="1" t="s">
        <v>148</v>
      </c>
      <c r="D410" s="1" t="s">
        <v>69</v>
      </c>
      <c r="E410" t="str">
        <f>INDEX(List!C:C, MATCH(D410, List!A:A, 0))</f>
        <v>P029</v>
      </c>
      <c r="F410" s="2">
        <v>1</v>
      </c>
      <c r="G410">
        <f>INDEX(List!D:D, MATCH(D410, List!A:A, 0))</f>
        <v>450</v>
      </c>
      <c r="H410">
        <f t="shared" si="25"/>
        <v>450</v>
      </c>
      <c r="I410">
        <f t="shared" si="26"/>
        <v>20</v>
      </c>
      <c r="J410" t="str">
        <f t="shared" si="24"/>
        <v>May</v>
      </c>
      <c r="K410" t="str">
        <f t="shared" si="27"/>
        <v>Monday</v>
      </c>
      <c r="L410" s="21" t="s">
        <v>397</v>
      </c>
    </row>
    <row r="411" spans="1:12" ht="15" customHeight="1" thickBot="1" x14ac:dyDescent="0.35">
      <c r="A411" s="15">
        <v>44690</v>
      </c>
      <c r="B411" s="2">
        <v>1024697257</v>
      </c>
      <c r="C411" s="1" t="s">
        <v>148</v>
      </c>
      <c r="D411" s="1" t="s">
        <v>67</v>
      </c>
      <c r="E411" t="str">
        <f>INDEX(List!C:C, MATCH(D411, List!A:A, 0))</f>
        <v>P028</v>
      </c>
      <c r="F411" s="2">
        <v>2</v>
      </c>
      <c r="G411">
        <f>INDEX(List!D:D, MATCH(D411, List!A:A, 0))</f>
        <v>510</v>
      </c>
      <c r="H411">
        <f t="shared" si="25"/>
        <v>1020</v>
      </c>
      <c r="I411">
        <f t="shared" si="26"/>
        <v>20</v>
      </c>
      <c r="J411" t="str">
        <f t="shared" si="24"/>
        <v>May</v>
      </c>
      <c r="K411" t="str">
        <f t="shared" si="27"/>
        <v>Monday</v>
      </c>
      <c r="L411" s="21" t="s">
        <v>397</v>
      </c>
    </row>
    <row r="412" spans="1:12" ht="15" customHeight="1" thickBot="1" x14ac:dyDescent="0.35">
      <c r="A412" s="15">
        <v>44690</v>
      </c>
      <c r="B412" s="2">
        <v>1024697257</v>
      </c>
      <c r="C412" s="1" t="s">
        <v>148</v>
      </c>
      <c r="D412" s="1" t="s">
        <v>61</v>
      </c>
      <c r="E412" t="str">
        <f>INDEX(List!C:C, MATCH(D412, List!A:A, 0))</f>
        <v>P025</v>
      </c>
      <c r="F412" s="2">
        <v>4</v>
      </c>
      <c r="G412">
        <f>INDEX(List!D:D, MATCH(D412, List!A:A, 0))</f>
        <v>510</v>
      </c>
      <c r="H412">
        <f t="shared" si="25"/>
        <v>2040</v>
      </c>
      <c r="I412">
        <f t="shared" si="26"/>
        <v>20</v>
      </c>
      <c r="J412" t="str">
        <f t="shared" si="24"/>
        <v>May</v>
      </c>
      <c r="K412" t="str">
        <f t="shared" si="27"/>
        <v>Monday</v>
      </c>
      <c r="L412" s="21" t="s">
        <v>397</v>
      </c>
    </row>
    <row r="413" spans="1:12" ht="15" customHeight="1" thickBot="1" x14ac:dyDescent="0.35">
      <c r="A413" s="15">
        <v>44690</v>
      </c>
      <c r="B413" s="2">
        <v>1024697257</v>
      </c>
      <c r="C413" s="1" t="s">
        <v>148</v>
      </c>
      <c r="D413" s="1" t="s">
        <v>30</v>
      </c>
      <c r="E413" t="str">
        <f>INDEX(List!C:C, MATCH(D413, List!A:A, 0))</f>
        <v>P019</v>
      </c>
      <c r="F413" s="2">
        <v>4</v>
      </c>
      <c r="G413">
        <f>INDEX(List!D:D, MATCH(D413, List!A:A, 0))</f>
        <v>300</v>
      </c>
      <c r="H413">
        <f t="shared" si="25"/>
        <v>1200</v>
      </c>
      <c r="I413">
        <f t="shared" si="26"/>
        <v>20</v>
      </c>
      <c r="J413" t="str">
        <f t="shared" si="24"/>
        <v>May</v>
      </c>
      <c r="K413" t="str">
        <f t="shared" si="27"/>
        <v>Monday</v>
      </c>
      <c r="L413" s="21" t="s">
        <v>397</v>
      </c>
    </row>
    <row r="414" spans="1:12" ht="15" customHeight="1" thickBot="1" x14ac:dyDescent="0.35">
      <c r="A414" s="15">
        <v>44690</v>
      </c>
      <c r="B414" s="2">
        <v>1024697257</v>
      </c>
      <c r="C414" s="1" t="s">
        <v>148</v>
      </c>
      <c r="D414" s="1" t="s">
        <v>41</v>
      </c>
      <c r="E414" t="str">
        <f>INDEX(List!C:C, MATCH(D414, List!A:A, 0))</f>
        <v>P009</v>
      </c>
      <c r="F414" s="2">
        <v>1</v>
      </c>
      <c r="G414">
        <f>INDEX(List!D:D, MATCH(D414, List!A:A, 0))</f>
        <v>2464</v>
      </c>
      <c r="H414">
        <f t="shared" si="25"/>
        <v>2464</v>
      </c>
      <c r="I414">
        <f t="shared" si="26"/>
        <v>20</v>
      </c>
      <c r="J414" t="str">
        <f t="shared" si="24"/>
        <v>May</v>
      </c>
      <c r="K414" t="str">
        <f t="shared" si="27"/>
        <v>Monday</v>
      </c>
      <c r="L414" s="21" t="s">
        <v>397</v>
      </c>
    </row>
    <row r="415" spans="1:12" ht="15" customHeight="1" thickBot="1" x14ac:dyDescent="0.35">
      <c r="A415" s="15">
        <v>44690</v>
      </c>
      <c r="B415" s="2">
        <v>1024697257</v>
      </c>
      <c r="C415" s="1" t="s">
        <v>148</v>
      </c>
      <c r="D415" s="1" t="s">
        <v>48</v>
      </c>
      <c r="E415" t="str">
        <f>INDEX(List!C:C, MATCH(D415, List!A:A, 0))</f>
        <v>P008</v>
      </c>
      <c r="F415" s="2">
        <v>3</v>
      </c>
      <c r="G415">
        <f>INDEX(List!D:D, MATCH(D415, List!A:A, 0))</f>
        <v>1606</v>
      </c>
      <c r="H415">
        <f t="shared" si="25"/>
        <v>4818</v>
      </c>
      <c r="I415">
        <f t="shared" si="26"/>
        <v>20</v>
      </c>
      <c r="J415" t="str">
        <f t="shared" si="24"/>
        <v>May</v>
      </c>
      <c r="K415" t="str">
        <f t="shared" si="27"/>
        <v>Monday</v>
      </c>
      <c r="L415" s="21" t="s">
        <v>397</v>
      </c>
    </row>
    <row r="416" spans="1:12" ht="15" customHeight="1" thickBot="1" x14ac:dyDescent="0.35">
      <c r="A416" s="15">
        <v>44690</v>
      </c>
      <c r="B416" s="2">
        <v>1024697256</v>
      </c>
      <c r="C416" s="1" t="s">
        <v>274</v>
      </c>
      <c r="D416" s="1" t="s">
        <v>52</v>
      </c>
      <c r="E416" t="str">
        <f>INDEX(List!C:C, MATCH(D416, List!A:A, 0))</f>
        <v>P007</v>
      </c>
      <c r="F416" s="2">
        <v>1</v>
      </c>
      <c r="G416">
        <f>INDEX(List!D:D, MATCH(D416, List!A:A, 0))</f>
        <v>235</v>
      </c>
      <c r="H416">
        <f t="shared" si="25"/>
        <v>235</v>
      </c>
      <c r="I416">
        <f t="shared" si="26"/>
        <v>20</v>
      </c>
      <c r="J416" t="str">
        <f t="shared" si="24"/>
        <v>May</v>
      </c>
      <c r="K416" t="str">
        <f t="shared" si="27"/>
        <v>Monday</v>
      </c>
      <c r="L416" s="21" t="s">
        <v>398</v>
      </c>
    </row>
    <row r="417" spans="1:12" ht="15" customHeight="1" thickBot="1" x14ac:dyDescent="0.35">
      <c r="A417" s="15">
        <v>44690</v>
      </c>
      <c r="B417" s="2">
        <v>1024697258</v>
      </c>
      <c r="C417" s="1" t="s">
        <v>275</v>
      </c>
      <c r="D417" s="1" t="s">
        <v>52</v>
      </c>
      <c r="E417" t="str">
        <f>INDEX(List!C:C, MATCH(D417, List!A:A, 0))</f>
        <v>P007</v>
      </c>
      <c r="F417" s="2">
        <v>1</v>
      </c>
      <c r="G417">
        <f>INDEX(List!D:D, MATCH(D417, List!A:A, 0))</f>
        <v>235</v>
      </c>
      <c r="H417">
        <f t="shared" si="25"/>
        <v>235</v>
      </c>
      <c r="I417">
        <f t="shared" si="26"/>
        <v>20</v>
      </c>
      <c r="J417" t="str">
        <f t="shared" si="24"/>
        <v>May</v>
      </c>
      <c r="K417" t="str">
        <f t="shared" si="27"/>
        <v>Monday</v>
      </c>
      <c r="L417" s="21" t="s">
        <v>397</v>
      </c>
    </row>
    <row r="418" spans="1:12" ht="15" customHeight="1" thickBot="1" x14ac:dyDescent="0.35">
      <c r="A418" s="15">
        <v>44690</v>
      </c>
      <c r="B418" s="2">
        <v>1024697259</v>
      </c>
      <c r="C418" s="1" t="s">
        <v>276</v>
      </c>
      <c r="D418" s="1" t="s">
        <v>52</v>
      </c>
      <c r="E418" t="str">
        <f>INDEX(List!C:C, MATCH(D418, List!A:A, 0))</f>
        <v>P007</v>
      </c>
      <c r="F418" s="2">
        <v>1</v>
      </c>
      <c r="G418">
        <f>INDEX(List!D:D, MATCH(D418, List!A:A, 0))</f>
        <v>235</v>
      </c>
      <c r="H418">
        <f t="shared" si="25"/>
        <v>235</v>
      </c>
      <c r="I418">
        <f t="shared" si="26"/>
        <v>20</v>
      </c>
      <c r="J418" t="str">
        <f t="shared" si="24"/>
        <v>May</v>
      </c>
      <c r="K418" t="str">
        <f t="shared" si="27"/>
        <v>Monday</v>
      </c>
      <c r="L418" s="21" t="s">
        <v>397</v>
      </c>
    </row>
    <row r="419" spans="1:12" ht="15" customHeight="1" thickBot="1" x14ac:dyDescent="0.35">
      <c r="A419" s="15">
        <v>44690</v>
      </c>
      <c r="B419" s="2">
        <v>1024697257</v>
      </c>
      <c r="C419" s="1" t="s">
        <v>148</v>
      </c>
      <c r="D419" s="1" t="s">
        <v>56</v>
      </c>
      <c r="E419" t="str">
        <f>INDEX(List!C:C, MATCH(D419, List!A:A, 0))</f>
        <v>P005</v>
      </c>
      <c r="F419" s="2">
        <v>4</v>
      </c>
      <c r="G419">
        <f>INDEX(List!D:D, MATCH(D419, List!A:A, 0))</f>
        <v>172</v>
      </c>
      <c r="H419">
        <f t="shared" si="25"/>
        <v>688</v>
      </c>
      <c r="I419">
        <f t="shared" si="26"/>
        <v>20</v>
      </c>
      <c r="J419" t="str">
        <f t="shared" si="24"/>
        <v>May</v>
      </c>
      <c r="K419" t="str">
        <f t="shared" si="27"/>
        <v>Monday</v>
      </c>
      <c r="L419" s="21" t="s">
        <v>397</v>
      </c>
    </row>
    <row r="420" spans="1:12" ht="15" customHeight="1" thickBot="1" x14ac:dyDescent="0.35">
      <c r="A420" s="15">
        <v>44690</v>
      </c>
      <c r="B420" s="2">
        <v>1024697255</v>
      </c>
      <c r="C420" s="1" t="s">
        <v>240</v>
      </c>
      <c r="D420" s="1" t="s">
        <v>56</v>
      </c>
      <c r="E420" t="str">
        <f>INDEX(List!C:C, MATCH(D420, List!A:A, 0))</f>
        <v>P005</v>
      </c>
      <c r="F420" s="2">
        <v>1</v>
      </c>
      <c r="G420">
        <f>INDEX(List!D:D, MATCH(D420, List!A:A, 0))</f>
        <v>172</v>
      </c>
      <c r="H420">
        <f t="shared" si="25"/>
        <v>172</v>
      </c>
      <c r="I420">
        <f t="shared" si="26"/>
        <v>20</v>
      </c>
      <c r="J420" t="str">
        <f t="shared" si="24"/>
        <v>May</v>
      </c>
      <c r="K420" t="str">
        <f t="shared" si="27"/>
        <v>Monday</v>
      </c>
      <c r="L420" s="21" t="s">
        <v>397</v>
      </c>
    </row>
    <row r="421" spans="1:12" ht="15" customHeight="1" thickBot="1" x14ac:dyDescent="0.35">
      <c r="A421" s="15">
        <v>44690</v>
      </c>
      <c r="B421" s="2">
        <v>1024697257</v>
      </c>
      <c r="C421" s="1" t="s">
        <v>148</v>
      </c>
      <c r="D421" s="1" t="s">
        <v>31</v>
      </c>
      <c r="E421" t="str">
        <f>INDEX(List!C:C, MATCH(D421, List!A:A, 0))</f>
        <v>P002</v>
      </c>
      <c r="F421" s="2">
        <v>1</v>
      </c>
      <c r="G421">
        <f>INDEX(List!D:D, MATCH(D421, List!A:A, 0))</f>
        <v>291</v>
      </c>
      <c r="H421">
        <f t="shared" si="25"/>
        <v>291</v>
      </c>
      <c r="I421">
        <f t="shared" si="26"/>
        <v>20</v>
      </c>
      <c r="J421" t="str">
        <f t="shared" si="24"/>
        <v>May</v>
      </c>
      <c r="K421" t="str">
        <f t="shared" si="27"/>
        <v>Monday</v>
      </c>
      <c r="L421" s="21" t="s">
        <v>397</v>
      </c>
    </row>
    <row r="422" spans="1:12" ht="15" customHeight="1" thickBot="1" x14ac:dyDescent="0.35">
      <c r="A422" s="15">
        <v>44691</v>
      </c>
      <c r="B422" s="2">
        <v>1033355579</v>
      </c>
      <c r="C422" s="1" t="s">
        <v>167</v>
      </c>
      <c r="D422" s="1" t="s">
        <v>65</v>
      </c>
      <c r="E422" t="str">
        <f>INDEX(List!C:C, MATCH(D422, List!A:A, 0))</f>
        <v>P062</v>
      </c>
      <c r="F422" s="2">
        <v>1</v>
      </c>
      <c r="G422">
        <f>INDEX(List!D:D, MATCH(D422, List!A:A, 0))</f>
        <v>510</v>
      </c>
      <c r="H422">
        <f t="shared" si="25"/>
        <v>510</v>
      </c>
      <c r="I422">
        <f t="shared" si="26"/>
        <v>20</v>
      </c>
      <c r="J422" t="str">
        <f t="shared" si="24"/>
        <v>May</v>
      </c>
      <c r="K422" t="str">
        <f t="shared" si="27"/>
        <v>Tuesday</v>
      </c>
      <c r="L422" s="21" t="s">
        <v>397</v>
      </c>
    </row>
    <row r="423" spans="1:12" ht="15" customHeight="1" thickBot="1" x14ac:dyDescent="0.35">
      <c r="A423" s="15">
        <v>44691</v>
      </c>
      <c r="B423" s="2">
        <v>1033355579</v>
      </c>
      <c r="C423" s="1" t="s">
        <v>167</v>
      </c>
      <c r="D423" s="1" t="s">
        <v>52</v>
      </c>
      <c r="E423" t="str">
        <f>INDEX(List!C:C, MATCH(D423, List!A:A, 0))</f>
        <v>P007</v>
      </c>
      <c r="F423" s="2">
        <v>1</v>
      </c>
      <c r="G423">
        <f>INDEX(List!D:D, MATCH(D423, List!A:A, 0))</f>
        <v>235</v>
      </c>
      <c r="H423">
        <f t="shared" si="25"/>
        <v>235</v>
      </c>
      <c r="I423">
        <f t="shared" si="26"/>
        <v>20</v>
      </c>
      <c r="J423" t="str">
        <f t="shared" si="24"/>
        <v>May</v>
      </c>
      <c r="K423" t="str">
        <f t="shared" si="27"/>
        <v>Tuesday</v>
      </c>
      <c r="L423" s="21" t="s">
        <v>397</v>
      </c>
    </row>
    <row r="424" spans="1:12" ht="15" customHeight="1" thickBot="1" x14ac:dyDescent="0.35">
      <c r="A424" s="15">
        <v>44691</v>
      </c>
      <c r="B424" s="2">
        <v>1033355578</v>
      </c>
      <c r="C424" s="1" t="s">
        <v>174</v>
      </c>
      <c r="D424" s="1" t="s">
        <v>62</v>
      </c>
      <c r="E424" t="str">
        <f>INDEX(List!C:C, MATCH(D424, List!A:A, 0))</f>
        <v>P003</v>
      </c>
      <c r="F424" s="2">
        <v>30</v>
      </c>
      <c r="G424">
        <f>INDEX(List!D:D, MATCH(D424, List!A:A, 0))</f>
        <v>7</v>
      </c>
      <c r="H424">
        <f t="shared" si="25"/>
        <v>210</v>
      </c>
      <c r="I424">
        <f t="shared" si="26"/>
        <v>20</v>
      </c>
      <c r="J424" t="str">
        <f t="shared" si="24"/>
        <v>May</v>
      </c>
      <c r="K424" t="str">
        <f t="shared" si="27"/>
        <v>Tuesday</v>
      </c>
      <c r="L424" s="21" t="s">
        <v>397</v>
      </c>
    </row>
    <row r="425" spans="1:12" ht="15" customHeight="1" thickBot="1" x14ac:dyDescent="0.35">
      <c r="A425" s="15">
        <v>44699</v>
      </c>
      <c r="B425" s="2">
        <v>990289362</v>
      </c>
      <c r="C425" s="1" t="s">
        <v>182</v>
      </c>
      <c r="D425" s="1" t="s">
        <v>28</v>
      </c>
      <c r="E425" t="str">
        <f>INDEX(List!C:C, MATCH(D425, List!A:A, 0))</f>
        <v>P017</v>
      </c>
      <c r="F425" s="2">
        <v>1</v>
      </c>
      <c r="G425">
        <f>INDEX(List!D:D, MATCH(D425, List!A:A, 0))</f>
        <v>488</v>
      </c>
      <c r="H425">
        <f t="shared" si="25"/>
        <v>488</v>
      </c>
      <c r="I425">
        <f t="shared" si="26"/>
        <v>21</v>
      </c>
      <c r="J425" t="str">
        <f t="shared" si="24"/>
        <v>May</v>
      </c>
      <c r="K425" t="str">
        <f t="shared" si="27"/>
        <v>Wednesday</v>
      </c>
      <c r="L425" s="21" t="s">
        <v>398</v>
      </c>
    </row>
    <row r="426" spans="1:12" ht="15" customHeight="1" thickBot="1" x14ac:dyDescent="0.35">
      <c r="A426" s="15">
        <v>44699</v>
      </c>
      <c r="B426" s="2">
        <v>990289362</v>
      </c>
      <c r="C426" s="1" t="s">
        <v>182</v>
      </c>
      <c r="D426" s="1" t="s">
        <v>60</v>
      </c>
      <c r="E426" t="str">
        <f>INDEX(List!C:C, MATCH(D426, List!A:A, 0))</f>
        <v>P010</v>
      </c>
      <c r="F426" s="2">
        <v>2</v>
      </c>
      <c r="G426">
        <f>INDEX(List!D:D, MATCH(D426, List!A:A, 0))</f>
        <v>980</v>
      </c>
      <c r="H426">
        <f t="shared" si="25"/>
        <v>1960</v>
      </c>
      <c r="I426">
        <f t="shared" si="26"/>
        <v>21</v>
      </c>
      <c r="J426" t="str">
        <f t="shared" si="24"/>
        <v>May</v>
      </c>
      <c r="K426" t="str">
        <f t="shared" si="27"/>
        <v>Wednesday</v>
      </c>
      <c r="L426" s="21" t="s">
        <v>397</v>
      </c>
    </row>
    <row r="427" spans="1:12" ht="15" customHeight="1" thickBot="1" x14ac:dyDescent="0.35">
      <c r="A427" s="15">
        <v>44699</v>
      </c>
      <c r="B427" s="2">
        <v>990289361</v>
      </c>
      <c r="C427" s="1" t="s">
        <v>187</v>
      </c>
      <c r="D427" s="1" t="s">
        <v>60</v>
      </c>
      <c r="E427" t="str">
        <f>INDEX(List!C:C, MATCH(D427, List!A:A, 0))</f>
        <v>P010</v>
      </c>
      <c r="F427" s="2">
        <v>1</v>
      </c>
      <c r="G427">
        <f>INDEX(List!D:D, MATCH(D427, List!A:A, 0))</f>
        <v>980</v>
      </c>
      <c r="H427">
        <f t="shared" si="25"/>
        <v>980</v>
      </c>
      <c r="I427">
        <f t="shared" si="26"/>
        <v>21</v>
      </c>
      <c r="J427" t="str">
        <f t="shared" si="24"/>
        <v>May</v>
      </c>
      <c r="K427" t="str">
        <f t="shared" si="27"/>
        <v>Wednesday</v>
      </c>
      <c r="L427" s="21" t="s">
        <v>397</v>
      </c>
    </row>
    <row r="428" spans="1:12" ht="15" customHeight="1" thickBot="1" x14ac:dyDescent="0.35">
      <c r="A428" s="15">
        <v>44699</v>
      </c>
      <c r="B428" s="2">
        <v>990289359</v>
      </c>
      <c r="C428" s="1" t="s">
        <v>225</v>
      </c>
      <c r="D428" s="1" t="s">
        <v>56</v>
      </c>
      <c r="E428" t="str">
        <f>INDEX(List!C:C, MATCH(D428, List!A:A, 0))</f>
        <v>P005</v>
      </c>
      <c r="F428" s="2">
        <v>1</v>
      </c>
      <c r="G428">
        <f>INDEX(List!D:D, MATCH(D428, List!A:A, 0))</f>
        <v>172</v>
      </c>
      <c r="H428">
        <f t="shared" si="25"/>
        <v>172</v>
      </c>
      <c r="I428">
        <f t="shared" si="26"/>
        <v>21</v>
      </c>
      <c r="J428" t="str">
        <f t="shared" si="24"/>
        <v>May</v>
      </c>
      <c r="K428" t="str">
        <f t="shared" si="27"/>
        <v>Wednesday</v>
      </c>
      <c r="L428" s="21" t="s">
        <v>397</v>
      </c>
    </row>
    <row r="429" spans="1:12" ht="15" customHeight="1" thickBot="1" x14ac:dyDescent="0.35">
      <c r="A429" s="15">
        <v>44702</v>
      </c>
      <c r="B429" s="2">
        <v>932920446</v>
      </c>
      <c r="C429" s="1" t="s">
        <v>160</v>
      </c>
      <c r="D429" s="1" t="s">
        <v>68</v>
      </c>
      <c r="E429" t="str">
        <f>INDEX(List!C:C, MATCH(D429, List!A:A, 0))</f>
        <v>P001</v>
      </c>
      <c r="F429" s="2">
        <v>30</v>
      </c>
      <c r="G429">
        <f>INDEX(List!D:D, MATCH(D429, List!A:A, 0))</f>
        <v>7</v>
      </c>
      <c r="H429">
        <f t="shared" si="25"/>
        <v>210</v>
      </c>
      <c r="I429">
        <f t="shared" si="26"/>
        <v>21</v>
      </c>
      <c r="J429" t="str">
        <f t="shared" si="24"/>
        <v>May</v>
      </c>
      <c r="K429" t="str">
        <f t="shared" si="27"/>
        <v>Saturday</v>
      </c>
      <c r="L429" s="21" t="s">
        <v>397</v>
      </c>
    </row>
    <row r="430" spans="1:12" ht="15" customHeight="1" thickBot="1" x14ac:dyDescent="0.35">
      <c r="A430" s="15">
        <v>44712</v>
      </c>
      <c r="B430" s="2">
        <v>992465467</v>
      </c>
      <c r="C430" s="1" t="s">
        <v>367</v>
      </c>
      <c r="D430" s="1" t="s">
        <v>12</v>
      </c>
      <c r="E430" t="str">
        <f>INDEX(List!C:C, MATCH(D430, List!A:A, 0))</f>
        <v>P069</v>
      </c>
      <c r="F430" s="2">
        <v>1</v>
      </c>
      <c r="G430">
        <f>INDEX(List!D:D, MATCH(D430, List!A:A, 0))</f>
        <v>2099</v>
      </c>
      <c r="H430">
        <f t="shared" si="25"/>
        <v>2099</v>
      </c>
      <c r="I430">
        <f t="shared" si="26"/>
        <v>23</v>
      </c>
      <c r="J430" t="str">
        <f t="shared" si="24"/>
        <v>May</v>
      </c>
      <c r="K430" t="str">
        <f t="shared" si="27"/>
        <v>Tuesday</v>
      </c>
      <c r="L430" s="21" t="s">
        <v>397</v>
      </c>
    </row>
    <row r="431" spans="1:12" ht="15" customHeight="1" thickBot="1" x14ac:dyDescent="0.35">
      <c r="A431" s="15">
        <v>44712</v>
      </c>
      <c r="B431" s="2">
        <v>992465467</v>
      </c>
      <c r="C431" s="1" t="s">
        <v>367</v>
      </c>
      <c r="D431" s="1" t="s">
        <v>10</v>
      </c>
      <c r="E431" t="str">
        <f>INDEX(List!C:C, MATCH(D431, List!A:A, 0))</f>
        <v>P068</v>
      </c>
      <c r="F431" s="2">
        <v>1</v>
      </c>
      <c r="G431">
        <f>INDEX(List!D:D, MATCH(D431, List!A:A, 0))</f>
        <v>1658</v>
      </c>
      <c r="H431">
        <f t="shared" si="25"/>
        <v>1658</v>
      </c>
      <c r="I431">
        <f t="shared" si="26"/>
        <v>23</v>
      </c>
      <c r="J431" t="str">
        <f t="shared" si="24"/>
        <v>May</v>
      </c>
      <c r="K431" t="str">
        <f t="shared" si="27"/>
        <v>Tuesday</v>
      </c>
      <c r="L431" s="21" t="s">
        <v>397</v>
      </c>
    </row>
    <row r="432" spans="1:12" ht="15" customHeight="1" thickBot="1" x14ac:dyDescent="0.35">
      <c r="A432" s="15">
        <v>44712</v>
      </c>
      <c r="B432" s="2">
        <v>992465468</v>
      </c>
      <c r="C432" s="1" t="s">
        <v>371</v>
      </c>
      <c r="D432" s="1" t="s">
        <v>24</v>
      </c>
      <c r="E432" t="str">
        <f>INDEX(List!C:C, MATCH(D432, List!A:A, 0))</f>
        <v>P066</v>
      </c>
      <c r="F432" s="2">
        <v>1</v>
      </c>
      <c r="G432">
        <f>INDEX(List!D:D, MATCH(D432, List!A:A, 0))</f>
        <v>189</v>
      </c>
      <c r="H432">
        <f t="shared" si="25"/>
        <v>189</v>
      </c>
      <c r="I432">
        <f t="shared" si="26"/>
        <v>23</v>
      </c>
      <c r="J432" t="str">
        <f t="shared" si="24"/>
        <v>May</v>
      </c>
      <c r="K432" t="str">
        <f t="shared" si="27"/>
        <v>Tuesday</v>
      </c>
      <c r="L432" s="21" t="s">
        <v>397</v>
      </c>
    </row>
    <row r="433" spans="1:12" ht="15" customHeight="1" thickBot="1" x14ac:dyDescent="0.35">
      <c r="A433" s="15">
        <v>44712</v>
      </c>
      <c r="B433" s="2">
        <v>992465467</v>
      </c>
      <c r="C433" s="1" t="s">
        <v>367</v>
      </c>
      <c r="D433" s="1" t="s">
        <v>8</v>
      </c>
      <c r="E433" t="str">
        <f>INDEX(List!C:C, MATCH(D433, List!A:A, 0))</f>
        <v>P041</v>
      </c>
      <c r="F433" s="2">
        <v>1</v>
      </c>
      <c r="G433">
        <f>INDEX(List!D:D, MATCH(D433, List!A:A, 0))</f>
        <v>2699</v>
      </c>
      <c r="H433">
        <f t="shared" si="25"/>
        <v>2699</v>
      </c>
      <c r="I433">
        <f t="shared" si="26"/>
        <v>23</v>
      </c>
      <c r="J433" t="str">
        <f t="shared" si="24"/>
        <v>May</v>
      </c>
      <c r="K433" t="str">
        <f t="shared" si="27"/>
        <v>Tuesday</v>
      </c>
      <c r="L433" s="21" t="s">
        <v>397</v>
      </c>
    </row>
    <row r="434" spans="1:12" ht="15" customHeight="1" thickBot="1" x14ac:dyDescent="0.35">
      <c r="A434" s="15">
        <v>44712</v>
      </c>
      <c r="B434" s="2">
        <v>992465467</v>
      </c>
      <c r="C434" s="1" t="s">
        <v>367</v>
      </c>
      <c r="D434" s="1" t="s">
        <v>25</v>
      </c>
      <c r="E434" t="str">
        <f>INDEX(List!C:C, MATCH(D434, List!A:A, 0))</f>
        <v>P011</v>
      </c>
      <c r="F434" s="2">
        <v>4</v>
      </c>
      <c r="G434">
        <f>INDEX(List!D:D, MATCH(D434, List!A:A, 0))</f>
        <v>1390</v>
      </c>
      <c r="H434">
        <f t="shared" si="25"/>
        <v>5560</v>
      </c>
      <c r="I434">
        <f t="shared" si="26"/>
        <v>23</v>
      </c>
      <c r="J434" t="str">
        <f t="shared" si="24"/>
        <v>May</v>
      </c>
      <c r="K434" t="str">
        <f t="shared" si="27"/>
        <v>Tuesday</v>
      </c>
      <c r="L434" s="21" t="s">
        <v>398</v>
      </c>
    </row>
    <row r="435" spans="1:12" ht="15" customHeight="1" thickBot="1" x14ac:dyDescent="0.35">
      <c r="A435" s="15">
        <v>44712</v>
      </c>
      <c r="B435" s="2">
        <v>992465466</v>
      </c>
      <c r="C435" s="1" t="s">
        <v>224</v>
      </c>
      <c r="D435" s="1" t="s">
        <v>56</v>
      </c>
      <c r="E435" t="str">
        <f>INDEX(List!C:C, MATCH(D435, List!A:A, 0))</f>
        <v>P005</v>
      </c>
      <c r="F435" s="2">
        <v>1</v>
      </c>
      <c r="G435">
        <f>INDEX(List!D:D, MATCH(D435, List!A:A, 0))</f>
        <v>172</v>
      </c>
      <c r="H435">
        <f t="shared" si="25"/>
        <v>172</v>
      </c>
      <c r="I435">
        <f t="shared" si="26"/>
        <v>23</v>
      </c>
      <c r="J435" t="str">
        <f t="shared" si="24"/>
        <v>May</v>
      </c>
      <c r="K435" t="str">
        <f t="shared" si="27"/>
        <v>Tuesday</v>
      </c>
      <c r="L435" s="21" t="s">
        <v>397</v>
      </c>
    </row>
    <row r="436" spans="1:12" ht="15" customHeight="1" thickBot="1" x14ac:dyDescent="0.35">
      <c r="A436" s="15">
        <v>44725</v>
      </c>
      <c r="B436" s="2">
        <v>996250033</v>
      </c>
      <c r="C436" s="1" t="s">
        <v>176</v>
      </c>
      <c r="D436" s="1" t="s">
        <v>61</v>
      </c>
      <c r="E436" t="str">
        <f>INDEX(List!C:C, MATCH(D436, List!A:A, 0))</f>
        <v>P025</v>
      </c>
      <c r="F436" s="2">
        <v>2</v>
      </c>
      <c r="G436">
        <f>INDEX(List!D:D, MATCH(D436, List!A:A, 0))</f>
        <v>510</v>
      </c>
      <c r="H436">
        <f t="shared" si="25"/>
        <v>1020</v>
      </c>
      <c r="I436">
        <f t="shared" si="26"/>
        <v>25</v>
      </c>
      <c r="J436" t="str">
        <f t="shared" si="24"/>
        <v>June</v>
      </c>
      <c r="K436" t="str">
        <f t="shared" si="27"/>
        <v>Monday</v>
      </c>
      <c r="L436" s="21" t="s">
        <v>397</v>
      </c>
    </row>
    <row r="437" spans="1:12" ht="15" customHeight="1" thickBot="1" x14ac:dyDescent="0.35">
      <c r="A437" s="15">
        <v>44744</v>
      </c>
      <c r="B437" s="2">
        <v>975144124</v>
      </c>
      <c r="C437" s="1" t="s">
        <v>295</v>
      </c>
      <c r="D437" s="1" t="s">
        <v>24</v>
      </c>
      <c r="E437" t="str">
        <f>INDEX(List!C:C, MATCH(D437, List!A:A, 0))</f>
        <v>P066</v>
      </c>
      <c r="F437" s="2">
        <v>1</v>
      </c>
      <c r="G437">
        <f>INDEX(List!D:D, MATCH(D437, List!A:A, 0))</f>
        <v>189</v>
      </c>
      <c r="H437">
        <f t="shared" si="25"/>
        <v>189</v>
      </c>
      <c r="I437">
        <f t="shared" si="26"/>
        <v>27</v>
      </c>
      <c r="J437" t="str">
        <f t="shared" si="24"/>
        <v>July</v>
      </c>
      <c r="K437" t="str">
        <f t="shared" si="27"/>
        <v>Saturday</v>
      </c>
      <c r="L437" s="21" t="s">
        <v>397</v>
      </c>
    </row>
    <row r="438" spans="1:12" ht="15" customHeight="1" thickBot="1" x14ac:dyDescent="0.35">
      <c r="A438" s="15">
        <v>44744</v>
      </c>
      <c r="B438" s="2">
        <v>975144124</v>
      </c>
      <c r="C438" s="1" t="s">
        <v>295</v>
      </c>
      <c r="D438" s="1" t="s">
        <v>24</v>
      </c>
      <c r="E438" t="str">
        <f>INDEX(List!C:C, MATCH(D438, List!A:A, 0))</f>
        <v>P066</v>
      </c>
      <c r="F438" s="2">
        <v>1</v>
      </c>
      <c r="G438">
        <f>INDEX(List!D:D, MATCH(D438, List!A:A, 0))</f>
        <v>189</v>
      </c>
      <c r="H438">
        <f t="shared" si="25"/>
        <v>189</v>
      </c>
      <c r="I438">
        <f t="shared" si="26"/>
        <v>27</v>
      </c>
      <c r="J438" t="str">
        <f t="shared" si="24"/>
        <v>July</v>
      </c>
      <c r="K438" t="str">
        <f t="shared" si="27"/>
        <v>Saturday</v>
      </c>
      <c r="L438" s="21" t="s">
        <v>398</v>
      </c>
    </row>
    <row r="439" spans="1:12" ht="15" customHeight="1" thickBot="1" x14ac:dyDescent="0.35">
      <c r="A439" s="15">
        <v>44744</v>
      </c>
      <c r="B439" s="2">
        <v>975144124</v>
      </c>
      <c r="C439" s="1" t="s">
        <v>295</v>
      </c>
      <c r="D439" s="1" t="s">
        <v>23</v>
      </c>
      <c r="E439" t="str">
        <f>INDEX(List!C:C, MATCH(D439, List!A:A, 0))</f>
        <v>P060</v>
      </c>
      <c r="F439" s="2">
        <v>1</v>
      </c>
      <c r="G439">
        <f>INDEX(List!D:D, MATCH(D439, List!A:A, 0))</f>
        <v>189</v>
      </c>
      <c r="H439">
        <f t="shared" si="25"/>
        <v>189</v>
      </c>
      <c r="I439">
        <f t="shared" si="26"/>
        <v>27</v>
      </c>
      <c r="J439" t="str">
        <f t="shared" si="24"/>
        <v>July</v>
      </c>
      <c r="K439" t="str">
        <f t="shared" si="27"/>
        <v>Saturday</v>
      </c>
      <c r="L439" s="21" t="s">
        <v>397</v>
      </c>
    </row>
    <row r="440" spans="1:12" ht="15" customHeight="1" thickBot="1" x14ac:dyDescent="0.35">
      <c r="A440" s="15">
        <v>44744</v>
      </c>
      <c r="B440" s="2">
        <v>975144124</v>
      </c>
      <c r="C440" s="1" t="s">
        <v>295</v>
      </c>
      <c r="D440" s="1" t="s">
        <v>34</v>
      </c>
      <c r="E440" t="str">
        <f>INDEX(List!C:C, MATCH(D440, List!A:A, 0))</f>
        <v>P051</v>
      </c>
      <c r="F440" s="2">
        <v>1</v>
      </c>
      <c r="G440">
        <f>INDEX(List!D:D, MATCH(D440, List!A:A, 0))</f>
        <v>697</v>
      </c>
      <c r="H440">
        <f t="shared" si="25"/>
        <v>697</v>
      </c>
      <c r="I440">
        <f t="shared" si="26"/>
        <v>27</v>
      </c>
      <c r="J440" t="str">
        <f t="shared" si="24"/>
        <v>July</v>
      </c>
      <c r="K440" t="str">
        <f t="shared" si="27"/>
        <v>Saturday</v>
      </c>
      <c r="L440" s="21" t="s">
        <v>397</v>
      </c>
    </row>
    <row r="441" spans="1:12" ht="15" customHeight="1" thickBot="1" x14ac:dyDescent="0.35">
      <c r="A441" s="15">
        <v>44744</v>
      </c>
      <c r="B441" s="2">
        <v>975144124</v>
      </c>
      <c r="C441" s="1" t="s">
        <v>295</v>
      </c>
      <c r="D441" s="1" t="s">
        <v>21</v>
      </c>
      <c r="E441" t="str">
        <f>INDEX(List!C:C, MATCH(D441, List!A:A, 0))</f>
        <v>P049</v>
      </c>
      <c r="F441" s="2">
        <v>1</v>
      </c>
      <c r="G441">
        <f>INDEX(List!D:D, MATCH(D441, List!A:A, 0))</f>
        <v>450</v>
      </c>
      <c r="H441">
        <f t="shared" si="25"/>
        <v>450</v>
      </c>
      <c r="I441">
        <f t="shared" si="26"/>
        <v>27</v>
      </c>
      <c r="J441" t="str">
        <f t="shared" si="24"/>
        <v>July</v>
      </c>
      <c r="K441" t="str">
        <f t="shared" si="27"/>
        <v>Saturday</v>
      </c>
      <c r="L441" s="21" t="s">
        <v>397</v>
      </c>
    </row>
    <row r="442" spans="1:12" ht="15" customHeight="1" thickBot="1" x14ac:dyDescent="0.35">
      <c r="A442" s="15">
        <v>44744</v>
      </c>
      <c r="B442" s="2">
        <v>975144124</v>
      </c>
      <c r="C442" s="1" t="s">
        <v>295</v>
      </c>
      <c r="D442" s="1" t="s">
        <v>49</v>
      </c>
      <c r="E442" t="str">
        <f>INDEX(List!C:C, MATCH(D442, List!A:A, 0))</f>
        <v>P026</v>
      </c>
      <c r="F442" s="2">
        <v>1</v>
      </c>
      <c r="G442">
        <f>INDEX(List!D:D, MATCH(D442, List!A:A, 0))</f>
        <v>697</v>
      </c>
      <c r="H442">
        <f t="shared" si="25"/>
        <v>697</v>
      </c>
      <c r="I442">
        <f t="shared" si="26"/>
        <v>27</v>
      </c>
      <c r="J442" t="str">
        <f t="shared" si="24"/>
        <v>July</v>
      </c>
      <c r="K442" t="str">
        <f t="shared" si="27"/>
        <v>Saturday</v>
      </c>
      <c r="L442" s="21" t="s">
        <v>399</v>
      </c>
    </row>
    <row r="443" spans="1:12" ht="15" customHeight="1" thickBot="1" x14ac:dyDescent="0.35">
      <c r="A443" s="15">
        <v>44744</v>
      </c>
      <c r="B443" s="2">
        <v>975144124</v>
      </c>
      <c r="C443" s="1" t="s">
        <v>295</v>
      </c>
      <c r="D443" s="1" t="s">
        <v>33</v>
      </c>
      <c r="E443" t="str">
        <f>INDEX(List!C:C, MATCH(D443, List!A:A, 0))</f>
        <v>P015</v>
      </c>
      <c r="F443" s="2">
        <v>3</v>
      </c>
      <c r="G443">
        <f>INDEX(List!D:D, MATCH(D443, List!A:A, 0))</f>
        <v>4306</v>
      </c>
      <c r="H443">
        <f t="shared" si="25"/>
        <v>12918</v>
      </c>
      <c r="I443">
        <f t="shared" si="26"/>
        <v>27</v>
      </c>
      <c r="J443" t="str">
        <f t="shared" si="24"/>
        <v>July</v>
      </c>
      <c r="K443" t="str">
        <f t="shared" si="27"/>
        <v>Saturday</v>
      </c>
      <c r="L443" s="21" t="s">
        <v>397</v>
      </c>
    </row>
    <row r="444" spans="1:12" ht="15" customHeight="1" thickBot="1" x14ac:dyDescent="0.35">
      <c r="A444" s="15">
        <v>44744</v>
      </c>
      <c r="B444" s="2">
        <v>975144419</v>
      </c>
      <c r="C444" s="1" t="s">
        <v>261</v>
      </c>
      <c r="D444" s="1" t="s">
        <v>53</v>
      </c>
      <c r="E444" t="str">
        <f>INDEX(List!C:C, MATCH(D444, List!A:A, 0))</f>
        <v>P013</v>
      </c>
      <c r="F444" s="2">
        <v>1</v>
      </c>
      <c r="G444">
        <f>INDEX(List!D:D, MATCH(D444, List!A:A, 0))</f>
        <v>110</v>
      </c>
      <c r="H444">
        <f t="shared" si="25"/>
        <v>110</v>
      </c>
      <c r="I444">
        <f t="shared" si="26"/>
        <v>27</v>
      </c>
      <c r="J444" t="str">
        <f t="shared" si="24"/>
        <v>July</v>
      </c>
      <c r="K444" t="str">
        <f t="shared" si="27"/>
        <v>Saturday</v>
      </c>
      <c r="L444" s="21" t="s">
        <v>398</v>
      </c>
    </row>
    <row r="445" spans="1:12" ht="15" customHeight="1" thickBot="1" x14ac:dyDescent="0.35">
      <c r="A445" s="15">
        <v>44744</v>
      </c>
      <c r="B445" s="2">
        <v>975144420</v>
      </c>
      <c r="C445" s="1" t="s">
        <v>277</v>
      </c>
      <c r="D445" s="1" t="s">
        <v>52</v>
      </c>
      <c r="E445" t="str">
        <f>INDEX(List!C:C, MATCH(D445, List!A:A, 0))</f>
        <v>P007</v>
      </c>
      <c r="F445" s="2">
        <v>1</v>
      </c>
      <c r="G445">
        <f>INDEX(List!D:D, MATCH(D445, List!A:A, 0))</f>
        <v>235</v>
      </c>
      <c r="H445">
        <f t="shared" si="25"/>
        <v>235</v>
      </c>
      <c r="I445">
        <f t="shared" si="26"/>
        <v>27</v>
      </c>
      <c r="J445" t="str">
        <f t="shared" si="24"/>
        <v>July</v>
      </c>
      <c r="K445" t="str">
        <f t="shared" si="27"/>
        <v>Saturday</v>
      </c>
      <c r="L445" s="21" t="s">
        <v>397</v>
      </c>
    </row>
    <row r="446" spans="1:12" ht="15" customHeight="1" thickBot="1" x14ac:dyDescent="0.35">
      <c r="A446" s="15">
        <v>44744</v>
      </c>
      <c r="B446" s="2">
        <v>975144418</v>
      </c>
      <c r="C446" s="1" t="s">
        <v>226</v>
      </c>
      <c r="D446" s="1" t="s">
        <v>56</v>
      </c>
      <c r="E446" t="str">
        <f>INDEX(List!C:C, MATCH(D446, List!A:A, 0))</f>
        <v>P005</v>
      </c>
      <c r="F446" s="2">
        <v>1</v>
      </c>
      <c r="G446">
        <f>INDEX(List!D:D, MATCH(D446, List!A:A, 0))</f>
        <v>172</v>
      </c>
      <c r="H446">
        <f t="shared" si="25"/>
        <v>172</v>
      </c>
      <c r="I446">
        <f t="shared" si="26"/>
        <v>27</v>
      </c>
      <c r="J446" t="str">
        <f t="shared" si="24"/>
        <v>July</v>
      </c>
      <c r="K446" t="str">
        <f t="shared" si="27"/>
        <v>Saturday</v>
      </c>
      <c r="L446" s="21" t="s">
        <v>397</v>
      </c>
    </row>
    <row r="447" spans="1:12" ht="15" customHeight="1" thickBot="1" x14ac:dyDescent="0.35">
      <c r="A447" s="15">
        <v>44744</v>
      </c>
      <c r="B447" s="2">
        <v>975144421</v>
      </c>
      <c r="C447" s="1" t="s">
        <v>227</v>
      </c>
      <c r="D447" s="1" t="s">
        <v>56</v>
      </c>
      <c r="E447" t="str">
        <f>INDEX(List!C:C, MATCH(D447, List!A:A, 0))</f>
        <v>P005</v>
      </c>
      <c r="F447" s="2">
        <v>1</v>
      </c>
      <c r="G447">
        <f>INDEX(List!D:D, MATCH(D447, List!A:A, 0))</f>
        <v>172</v>
      </c>
      <c r="H447">
        <f t="shared" si="25"/>
        <v>172</v>
      </c>
      <c r="I447">
        <f t="shared" si="26"/>
        <v>27</v>
      </c>
      <c r="J447" t="str">
        <f t="shared" si="24"/>
        <v>July</v>
      </c>
      <c r="K447" t="str">
        <f t="shared" si="27"/>
        <v>Saturday</v>
      </c>
      <c r="L447" s="21" t="s">
        <v>397</v>
      </c>
    </row>
    <row r="448" spans="1:12" ht="15" customHeight="1" thickBot="1" x14ac:dyDescent="0.35">
      <c r="A448" s="15">
        <v>44757</v>
      </c>
      <c r="B448" s="2">
        <v>1007576153</v>
      </c>
      <c r="C448" s="1" t="s">
        <v>221</v>
      </c>
      <c r="D448" s="1" t="s">
        <v>56</v>
      </c>
      <c r="E448" t="str">
        <f>INDEX(List!C:C, MATCH(D448, List!A:A, 0))</f>
        <v>P005</v>
      </c>
      <c r="F448" s="2">
        <v>1</v>
      </c>
      <c r="G448">
        <f>INDEX(List!D:D, MATCH(D448, List!A:A, 0))</f>
        <v>172</v>
      </c>
      <c r="H448">
        <f t="shared" si="25"/>
        <v>172</v>
      </c>
      <c r="I448">
        <f t="shared" si="26"/>
        <v>29</v>
      </c>
      <c r="J448" t="str">
        <f t="shared" si="24"/>
        <v>July</v>
      </c>
      <c r="K448" t="str">
        <f t="shared" si="27"/>
        <v>Friday</v>
      </c>
      <c r="L448" s="21" t="s">
        <v>397</v>
      </c>
    </row>
    <row r="449" spans="1:12" ht="15" customHeight="1" thickBot="1" x14ac:dyDescent="0.35">
      <c r="A449" s="15">
        <v>44757</v>
      </c>
      <c r="B449" s="2">
        <v>1007576154</v>
      </c>
      <c r="C449" s="1" t="s">
        <v>222</v>
      </c>
      <c r="D449" s="1" t="s">
        <v>56</v>
      </c>
      <c r="E449" t="str">
        <f>INDEX(List!C:C, MATCH(D449, List!A:A, 0))</f>
        <v>P005</v>
      </c>
      <c r="F449" s="2">
        <v>1</v>
      </c>
      <c r="G449">
        <f>INDEX(List!D:D, MATCH(D449, List!A:A, 0))</f>
        <v>172</v>
      </c>
      <c r="H449">
        <f t="shared" si="25"/>
        <v>172</v>
      </c>
      <c r="I449">
        <f t="shared" si="26"/>
        <v>29</v>
      </c>
      <c r="J449" t="str">
        <f t="shared" si="24"/>
        <v>July</v>
      </c>
      <c r="K449" t="str">
        <f t="shared" si="27"/>
        <v>Friday</v>
      </c>
      <c r="L449" s="21" t="s">
        <v>397</v>
      </c>
    </row>
    <row r="450" spans="1:12" ht="15" customHeight="1" thickBot="1" x14ac:dyDescent="0.35">
      <c r="A450" s="15">
        <v>44757</v>
      </c>
      <c r="B450" s="2">
        <v>1007576155</v>
      </c>
      <c r="C450" s="1" t="s">
        <v>223</v>
      </c>
      <c r="D450" s="1" t="s">
        <v>56</v>
      </c>
      <c r="E450" t="str">
        <f>INDEX(List!C:C, MATCH(D450, List!A:A, 0))</f>
        <v>P005</v>
      </c>
      <c r="F450" s="2">
        <v>1</v>
      </c>
      <c r="G450">
        <f>INDEX(List!D:D, MATCH(D450, List!A:A, 0))</f>
        <v>172</v>
      </c>
      <c r="H450">
        <f t="shared" si="25"/>
        <v>172</v>
      </c>
      <c r="I450">
        <f t="shared" si="26"/>
        <v>29</v>
      </c>
      <c r="J450" t="str">
        <f t="shared" ref="J450:J493" si="28">TEXT(A450, "mmmm")</f>
        <v>July</v>
      </c>
      <c r="K450" t="str">
        <f t="shared" si="27"/>
        <v>Friday</v>
      </c>
      <c r="L450" s="21" t="s">
        <v>397</v>
      </c>
    </row>
    <row r="451" spans="1:12" ht="15" customHeight="1" thickBot="1" x14ac:dyDescent="0.35">
      <c r="A451" s="15">
        <v>44757</v>
      </c>
      <c r="B451" s="2">
        <v>1007576152</v>
      </c>
      <c r="C451" s="1" t="s">
        <v>336</v>
      </c>
      <c r="D451" s="1" t="s">
        <v>31</v>
      </c>
      <c r="E451" t="str">
        <f>INDEX(List!C:C, MATCH(D451, List!A:A, 0))</f>
        <v>P002</v>
      </c>
      <c r="F451" s="2">
        <v>1</v>
      </c>
      <c r="G451">
        <f>INDEX(List!D:D, MATCH(D451, List!A:A, 0))</f>
        <v>291</v>
      </c>
      <c r="H451">
        <f t="shared" ref="H451:H493" si="29">F451*G451</f>
        <v>291</v>
      </c>
      <c r="I451">
        <f t="shared" ref="I451:I493" si="30">WEEKNUM(A451)</f>
        <v>29</v>
      </c>
      <c r="J451" t="str">
        <f t="shared" si="28"/>
        <v>July</v>
      </c>
      <c r="K451" t="str">
        <f t="shared" ref="K451:K493" si="31">TEXT(A451, "dddd")</f>
        <v>Friday</v>
      </c>
      <c r="L451" s="21" t="s">
        <v>399</v>
      </c>
    </row>
    <row r="452" spans="1:12" ht="15" customHeight="1" thickBot="1" x14ac:dyDescent="0.35">
      <c r="A452" s="15">
        <v>44778</v>
      </c>
      <c r="B452" s="2">
        <v>988501870</v>
      </c>
      <c r="C452" s="1" t="s">
        <v>310</v>
      </c>
      <c r="D452" s="1" t="s">
        <v>41</v>
      </c>
      <c r="E452" t="str">
        <f>INDEX(List!C:C, MATCH(D452, List!A:A, 0))</f>
        <v>P009</v>
      </c>
      <c r="F452" s="2">
        <v>6</v>
      </c>
      <c r="G452">
        <f>INDEX(List!D:D, MATCH(D452, List!A:A, 0))</f>
        <v>2464</v>
      </c>
      <c r="H452">
        <f t="shared" si="29"/>
        <v>14784</v>
      </c>
      <c r="I452">
        <f t="shared" si="30"/>
        <v>32</v>
      </c>
      <c r="J452" t="str">
        <f t="shared" si="28"/>
        <v>August</v>
      </c>
      <c r="K452" t="str">
        <f t="shared" si="31"/>
        <v>Friday</v>
      </c>
      <c r="L452" s="21" t="s">
        <v>397</v>
      </c>
    </row>
    <row r="453" spans="1:12" ht="15" customHeight="1" thickBot="1" x14ac:dyDescent="0.35">
      <c r="A453" s="15">
        <v>44805</v>
      </c>
      <c r="B453" s="2">
        <v>970780738</v>
      </c>
      <c r="C453" s="1" t="s">
        <v>189</v>
      </c>
      <c r="D453" s="1" t="s">
        <v>42</v>
      </c>
      <c r="E453" t="str">
        <f>INDEX(List!C:C, MATCH(D453, List!A:A, 0))</f>
        <v>P037</v>
      </c>
      <c r="F453" s="2">
        <v>1</v>
      </c>
      <c r="G453">
        <f>INDEX(List!D:D, MATCH(D453, List!A:A, 0))</f>
        <v>1095</v>
      </c>
      <c r="H453">
        <f t="shared" si="29"/>
        <v>1095</v>
      </c>
      <c r="I453">
        <f t="shared" si="30"/>
        <v>36</v>
      </c>
      <c r="J453" t="str">
        <f t="shared" si="28"/>
        <v>September</v>
      </c>
      <c r="K453" t="str">
        <f t="shared" si="31"/>
        <v>Thursday</v>
      </c>
      <c r="L453" s="21" t="s">
        <v>397</v>
      </c>
    </row>
    <row r="454" spans="1:12" ht="15" customHeight="1" thickBot="1" x14ac:dyDescent="0.35">
      <c r="A454" s="15">
        <v>44805</v>
      </c>
      <c r="B454" s="2">
        <v>970780738</v>
      </c>
      <c r="C454" s="1" t="s">
        <v>189</v>
      </c>
      <c r="D454" s="1" t="s">
        <v>2</v>
      </c>
      <c r="E454" t="str">
        <f>INDEX(List!C:C, MATCH(D454, List!A:A, 0))</f>
        <v>P030</v>
      </c>
      <c r="F454" s="2">
        <v>1</v>
      </c>
      <c r="G454">
        <f>INDEX(List!D:D, MATCH(D454, List!A:A, 0))</f>
        <v>312</v>
      </c>
      <c r="H454">
        <f t="shared" si="29"/>
        <v>312</v>
      </c>
      <c r="I454">
        <f t="shared" si="30"/>
        <v>36</v>
      </c>
      <c r="J454" t="str">
        <f t="shared" si="28"/>
        <v>September</v>
      </c>
      <c r="K454" t="str">
        <f t="shared" si="31"/>
        <v>Thursday</v>
      </c>
      <c r="L454" s="21" t="s">
        <v>397</v>
      </c>
    </row>
    <row r="455" spans="1:12" ht="15" customHeight="1" thickBot="1" x14ac:dyDescent="0.35">
      <c r="A455" s="15">
        <v>44805</v>
      </c>
      <c r="B455" s="2">
        <v>970780737</v>
      </c>
      <c r="C455" s="1" t="s">
        <v>252</v>
      </c>
      <c r="D455" s="1" t="s">
        <v>55</v>
      </c>
      <c r="E455" t="str">
        <f>INDEX(List!C:C, MATCH(D455, List!A:A, 0))</f>
        <v>P016</v>
      </c>
      <c r="F455" s="2">
        <v>1</v>
      </c>
      <c r="G455">
        <f>INDEX(List!D:D, MATCH(D455, List!A:A, 0))</f>
        <v>60</v>
      </c>
      <c r="H455">
        <f t="shared" si="29"/>
        <v>60</v>
      </c>
      <c r="I455">
        <f t="shared" si="30"/>
        <v>36</v>
      </c>
      <c r="J455" t="str">
        <f t="shared" si="28"/>
        <v>September</v>
      </c>
      <c r="K455" t="str">
        <f t="shared" si="31"/>
        <v>Thursday</v>
      </c>
      <c r="L455" s="21" t="s">
        <v>398</v>
      </c>
    </row>
    <row r="456" spans="1:12" ht="15" customHeight="1" thickBot="1" x14ac:dyDescent="0.35">
      <c r="A456" s="15">
        <v>44805</v>
      </c>
      <c r="B456" s="2">
        <v>970780738</v>
      </c>
      <c r="C456" s="1" t="s">
        <v>189</v>
      </c>
      <c r="D456" s="1" t="s">
        <v>58</v>
      </c>
      <c r="E456" t="str">
        <f>INDEX(List!C:C, MATCH(D456, List!A:A, 0))</f>
        <v>P014</v>
      </c>
      <c r="F456" s="2">
        <v>1</v>
      </c>
      <c r="G456">
        <f>INDEX(List!D:D, MATCH(D456, List!A:A, 0))</f>
        <v>125</v>
      </c>
      <c r="H456">
        <f t="shared" si="29"/>
        <v>125</v>
      </c>
      <c r="I456">
        <f t="shared" si="30"/>
        <v>36</v>
      </c>
      <c r="J456" t="str">
        <f t="shared" si="28"/>
        <v>September</v>
      </c>
      <c r="K456" t="str">
        <f t="shared" si="31"/>
        <v>Thursday</v>
      </c>
      <c r="L456" s="21" t="s">
        <v>397</v>
      </c>
    </row>
    <row r="457" spans="1:12" ht="15" customHeight="1" thickBot="1" x14ac:dyDescent="0.35">
      <c r="A457" s="15">
        <v>44805</v>
      </c>
      <c r="B457" s="2">
        <v>970780738</v>
      </c>
      <c r="C457" s="1" t="s">
        <v>189</v>
      </c>
      <c r="D457" s="1" t="s">
        <v>48</v>
      </c>
      <c r="E457" t="str">
        <f>INDEX(List!C:C, MATCH(D457, List!A:A, 0))</f>
        <v>P008</v>
      </c>
      <c r="F457" s="2">
        <v>5</v>
      </c>
      <c r="G457">
        <f>INDEX(List!D:D, MATCH(D457, List!A:A, 0))</f>
        <v>1606</v>
      </c>
      <c r="H457">
        <f t="shared" si="29"/>
        <v>8030</v>
      </c>
      <c r="I457">
        <f t="shared" si="30"/>
        <v>36</v>
      </c>
      <c r="J457" t="str">
        <f t="shared" si="28"/>
        <v>September</v>
      </c>
      <c r="K457" t="str">
        <f t="shared" si="31"/>
        <v>Thursday</v>
      </c>
      <c r="L457" s="21" t="s">
        <v>397</v>
      </c>
    </row>
    <row r="458" spans="1:12" ht="15" customHeight="1" thickBot="1" x14ac:dyDescent="0.35">
      <c r="A458" s="15">
        <v>44805</v>
      </c>
      <c r="B458" s="2">
        <v>970780738</v>
      </c>
      <c r="C458" s="1" t="s">
        <v>189</v>
      </c>
      <c r="D458" s="1" t="s">
        <v>392</v>
      </c>
      <c r="E458" t="str">
        <f>INDEX(List!C:C, MATCH(D458, List!A:A, 0))</f>
        <v>P006</v>
      </c>
      <c r="F458" s="2">
        <v>1</v>
      </c>
      <c r="G458">
        <f>INDEX(List!D:D, MATCH(D458, List!A:A, 0))</f>
        <v>269</v>
      </c>
      <c r="H458">
        <f t="shared" si="29"/>
        <v>269</v>
      </c>
      <c r="I458">
        <f t="shared" si="30"/>
        <v>36</v>
      </c>
      <c r="J458" t="str">
        <f t="shared" si="28"/>
        <v>September</v>
      </c>
      <c r="K458" t="str">
        <f t="shared" si="31"/>
        <v>Thursday</v>
      </c>
      <c r="L458" s="21" t="s">
        <v>397</v>
      </c>
    </row>
    <row r="459" spans="1:12" ht="15" customHeight="1" thickBot="1" x14ac:dyDescent="0.35">
      <c r="A459" s="15">
        <v>44823</v>
      </c>
      <c r="B459" s="2">
        <v>1028639725</v>
      </c>
      <c r="C459" s="1" t="s">
        <v>375</v>
      </c>
      <c r="D459" s="1" t="s">
        <v>20</v>
      </c>
      <c r="E459" t="str">
        <f>INDEX(List!C:C, MATCH(D459, List!A:A, 0))</f>
        <v>P059</v>
      </c>
      <c r="F459" s="2">
        <v>1</v>
      </c>
      <c r="G459">
        <f>INDEX(List!D:D, MATCH(D459, List!A:A, 0))</f>
        <v>560</v>
      </c>
      <c r="H459">
        <f t="shared" si="29"/>
        <v>560</v>
      </c>
      <c r="I459">
        <f t="shared" si="30"/>
        <v>39</v>
      </c>
      <c r="J459" t="str">
        <f t="shared" si="28"/>
        <v>September</v>
      </c>
      <c r="K459" t="str">
        <f t="shared" si="31"/>
        <v>Monday</v>
      </c>
      <c r="L459" s="21" t="s">
        <v>399</v>
      </c>
    </row>
    <row r="460" spans="1:12" ht="15" customHeight="1" thickBot="1" x14ac:dyDescent="0.35">
      <c r="A460" s="15">
        <v>44823</v>
      </c>
      <c r="B460" s="2">
        <v>1028639725</v>
      </c>
      <c r="C460" s="1" t="s">
        <v>375</v>
      </c>
      <c r="D460" s="1" t="s">
        <v>18</v>
      </c>
      <c r="E460" t="str">
        <f>INDEX(List!C:C, MATCH(D460, List!A:A, 0))</f>
        <v>P032</v>
      </c>
      <c r="F460" s="2">
        <v>1</v>
      </c>
      <c r="G460">
        <f>INDEX(List!D:D, MATCH(D460, List!A:A, 0))</f>
        <v>365</v>
      </c>
      <c r="H460">
        <f t="shared" si="29"/>
        <v>365</v>
      </c>
      <c r="I460">
        <f t="shared" si="30"/>
        <v>39</v>
      </c>
      <c r="J460" t="str">
        <f t="shared" si="28"/>
        <v>September</v>
      </c>
      <c r="K460" t="str">
        <f t="shared" si="31"/>
        <v>Monday</v>
      </c>
      <c r="L460" s="21" t="s">
        <v>397</v>
      </c>
    </row>
    <row r="461" spans="1:12" ht="15" customHeight="1" thickBot="1" x14ac:dyDescent="0.35">
      <c r="A461" s="15">
        <v>44823</v>
      </c>
      <c r="B461" s="2">
        <v>1028639724</v>
      </c>
      <c r="C461" s="1" t="s">
        <v>255</v>
      </c>
      <c r="D461" s="1" t="s">
        <v>55</v>
      </c>
      <c r="E461" t="str">
        <f>INDEX(List!C:C, MATCH(D461, List!A:A, 0))</f>
        <v>P016</v>
      </c>
      <c r="F461" s="2">
        <v>1</v>
      </c>
      <c r="G461">
        <f>INDEX(List!D:D, MATCH(D461, List!A:A, 0))</f>
        <v>60</v>
      </c>
      <c r="H461">
        <f t="shared" si="29"/>
        <v>60</v>
      </c>
      <c r="I461">
        <f t="shared" si="30"/>
        <v>39</v>
      </c>
      <c r="J461" t="str">
        <f t="shared" si="28"/>
        <v>September</v>
      </c>
      <c r="K461" t="str">
        <f t="shared" si="31"/>
        <v>Monday</v>
      </c>
      <c r="L461" s="21" t="s">
        <v>397</v>
      </c>
    </row>
    <row r="462" spans="1:12" ht="15" customHeight="1" thickBot="1" x14ac:dyDescent="0.35">
      <c r="A462" s="15">
        <v>44827</v>
      </c>
      <c r="B462" s="2">
        <v>1029345349</v>
      </c>
      <c r="C462" s="1" t="s">
        <v>312</v>
      </c>
      <c r="D462" s="1" t="s">
        <v>39</v>
      </c>
      <c r="E462" t="str">
        <f>INDEX(List!C:C, MATCH(D462, List!A:A, 0))</f>
        <v>P024</v>
      </c>
      <c r="F462" s="2">
        <v>1</v>
      </c>
      <c r="G462">
        <f>INDEX(List!D:D, MATCH(D462, List!A:A, 0))</f>
        <v>1212</v>
      </c>
      <c r="H462">
        <f t="shared" si="29"/>
        <v>1212</v>
      </c>
      <c r="I462">
        <f t="shared" si="30"/>
        <v>39</v>
      </c>
      <c r="J462" t="str">
        <f t="shared" si="28"/>
        <v>September</v>
      </c>
      <c r="K462" t="str">
        <f t="shared" si="31"/>
        <v>Friday</v>
      </c>
      <c r="L462" s="21" t="s">
        <v>397</v>
      </c>
    </row>
    <row r="463" spans="1:12" ht="15" customHeight="1" thickBot="1" x14ac:dyDescent="0.35">
      <c r="A463" s="15">
        <v>44833</v>
      </c>
      <c r="B463" s="2">
        <v>1031064045</v>
      </c>
      <c r="C463" s="1" t="s">
        <v>309</v>
      </c>
      <c r="D463" s="1" t="s">
        <v>42</v>
      </c>
      <c r="E463" t="str">
        <f>INDEX(List!C:C, MATCH(D463, List!A:A, 0))</f>
        <v>P037</v>
      </c>
      <c r="F463" s="2">
        <v>1</v>
      </c>
      <c r="G463">
        <f>INDEX(List!D:D, MATCH(D463, List!A:A, 0))</f>
        <v>1095</v>
      </c>
      <c r="H463">
        <f t="shared" si="29"/>
        <v>1095</v>
      </c>
      <c r="I463">
        <f t="shared" si="30"/>
        <v>40</v>
      </c>
      <c r="J463" t="str">
        <f t="shared" si="28"/>
        <v>September</v>
      </c>
      <c r="K463" t="str">
        <f t="shared" si="31"/>
        <v>Thursday</v>
      </c>
      <c r="L463" s="21" t="s">
        <v>398</v>
      </c>
    </row>
    <row r="464" spans="1:12" ht="15" customHeight="1" thickBot="1" x14ac:dyDescent="0.35">
      <c r="A464" s="15">
        <v>44833</v>
      </c>
      <c r="B464" s="2">
        <v>1031064046</v>
      </c>
      <c r="C464" s="1" t="s">
        <v>316</v>
      </c>
      <c r="D464" s="1" t="s">
        <v>35</v>
      </c>
      <c r="E464" t="str">
        <f>INDEX(List!C:C, MATCH(D464, List!A:A, 0))</f>
        <v>P033</v>
      </c>
      <c r="F464" s="2">
        <v>1</v>
      </c>
      <c r="G464">
        <f>INDEX(List!D:D, MATCH(D464, List!A:A, 0))</f>
        <v>697</v>
      </c>
      <c r="H464">
        <f t="shared" si="29"/>
        <v>697</v>
      </c>
      <c r="I464">
        <f t="shared" si="30"/>
        <v>40</v>
      </c>
      <c r="J464" t="str">
        <f t="shared" si="28"/>
        <v>September</v>
      </c>
      <c r="K464" t="str">
        <f t="shared" si="31"/>
        <v>Thursday</v>
      </c>
      <c r="L464" s="21" t="s">
        <v>397</v>
      </c>
    </row>
    <row r="465" spans="1:12" ht="15" customHeight="1" thickBot="1" x14ac:dyDescent="0.35">
      <c r="A465" s="15">
        <v>44833</v>
      </c>
      <c r="B465" s="2">
        <v>1031064044</v>
      </c>
      <c r="C465" s="1" t="s">
        <v>335</v>
      </c>
      <c r="D465" s="1" t="s">
        <v>31</v>
      </c>
      <c r="E465" t="str">
        <f>INDEX(List!C:C, MATCH(D465, List!A:A, 0))</f>
        <v>P002</v>
      </c>
      <c r="F465" s="2">
        <v>1</v>
      </c>
      <c r="G465">
        <f>INDEX(List!D:D, MATCH(D465, List!A:A, 0))</f>
        <v>291</v>
      </c>
      <c r="H465">
        <f t="shared" si="29"/>
        <v>291</v>
      </c>
      <c r="I465">
        <f t="shared" si="30"/>
        <v>40</v>
      </c>
      <c r="J465" t="str">
        <f t="shared" si="28"/>
        <v>September</v>
      </c>
      <c r="K465" t="str">
        <f t="shared" si="31"/>
        <v>Thursday</v>
      </c>
      <c r="L465" s="21" t="s">
        <v>397</v>
      </c>
    </row>
    <row r="466" spans="1:12" ht="15" customHeight="1" thickBot="1" x14ac:dyDescent="0.35">
      <c r="A466" s="15">
        <v>44834</v>
      </c>
      <c r="B466" s="2">
        <v>1031328945</v>
      </c>
      <c r="C466" s="1" t="s">
        <v>308</v>
      </c>
      <c r="D466" s="1" t="s">
        <v>22</v>
      </c>
      <c r="E466" t="str">
        <f>INDEX(List!C:C, MATCH(D466, List!A:A, 0))</f>
        <v>P043</v>
      </c>
      <c r="F466" s="2">
        <v>2</v>
      </c>
      <c r="G466">
        <f>INDEX(List!D:D, MATCH(D466, List!A:A, 0))</f>
        <v>2051</v>
      </c>
      <c r="H466">
        <f t="shared" si="29"/>
        <v>4102</v>
      </c>
      <c r="I466">
        <f t="shared" si="30"/>
        <v>40</v>
      </c>
      <c r="J466" t="str">
        <f t="shared" si="28"/>
        <v>September</v>
      </c>
      <c r="K466" t="str">
        <f t="shared" si="31"/>
        <v>Friday</v>
      </c>
      <c r="L466" s="21" t="s">
        <v>399</v>
      </c>
    </row>
    <row r="467" spans="1:12" ht="15" customHeight="1" thickBot="1" x14ac:dyDescent="0.35">
      <c r="A467" s="15">
        <v>44834</v>
      </c>
      <c r="B467" s="2">
        <v>1031328945</v>
      </c>
      <c r="C467" s="1" t="s">
        <v>308</v>
      </c>
      <c r="D467" s="1" t="s">
        <v>42</v>
      </c>
      <c r="E467" t="str">
        <f>INDEX(List!C:C, MATCH(D467, List!A:A, 0))</f>
        <v>P037</v>
      </c>
      <c r="F467" s="2">
        <v>1</v>
      </c>
      <c r="G467">
        <f>INDEX(List!D:D, MATCH(D467, List!A:A, 0))</f>
        <v>1095</v>
      </c>
      <c r="H467">
        <f t="shared" si="29"/>
        <v>1095</v>
      </c>
      <c r="I467">
        <f t="shared" si="30"/>
        <v>40</v>
      </c>
      <c r="J467" t="str">
        <f t="shared" si="28"/>
        <v>September</v>
      </c>
      <c r="K467" t="str">
        <f t="shared" si="31"/>
        <v>Friday</v>
      </c>
      <c r="L467" s="21" t="s">
        <v>397</v>
      </c>
    </row>
    <row r="468" spans="1:12" ht="15" customHeight="1" thickBot="1" x14ac:dyDescent="0.35">
      <c r="A468" s="15">
        <v>44834</v>
      </c>
      <c r="B468" s="2">
        <v>1031328945</v>
      </c>
      <c r="C468" s="1" t="s">
        <v>308</v>
      </c>
      <c r="D468" s="1" t="s">
        <v>33</v>
      </c>
      <c r="E468" t="str">
        <f>INDEX(List!C:C, MATCH(D468, List!A:A, 0))</f>
        <v>P015</v>
      </c>
      <c r="F468" s="2">
        <v>1</v>
      </c>
      <c r="G468">
        <f>INDEX(List!D:D, MATCH(D468, List!A:A, 0))</f>
        <v>4306</v>
      </c>
      <c r="H468">
        <f t="shared" si="29"/>
        <v>4306</v>
      </c>
      <c r="I468">
        <f t="shared" si="30"/>
        <v>40</v>
      </c>
      <c r="J468" t="str">
        <f t="shared" si="28"/>
        <v>September</v>
      </c>
      <c r="K468" t="str">
        <f t="shared" si="31"/>
        <v>Friday</v>
      </c>
      <c r="L468" s="21" t="s">
        <v>397</v>
      </c>
    </row>
    <row r="469" spans="1:12" ht="15" customHeight="1" thickBot="1" x14ac:dyDescent="0.35">
      <c r="A469" s="15">
        <v>44840</v>
      </c>
      <c r="B469" s="2">
        <v>995757909</v>
      </c>
      <c r="C469" s="1" t="s">
        <v>370</v>
      </c>
      <c r="D469" s="1" t="s">
        <v>24</v>
      </c>
      <c r="E469" t="str">
        <f>INDEX(List!C:C, MATCH(D469, List!A:A, 0))</f>
        <v>P066</v>
      </c>
      <c r="F469" s="2">
        <v>1</v>
      </c>
      <c r="G469">
        <f>INDEX(List!D:D, MATCH(D469, List!A:A, 0))</f>
        <v>189</v>
      </c>
      <c r="H469">
        <f t="shared" si="29"/>
        <v>189</v>
      </c>
      <c r="I469">
        <f t="shared" si="30"/>
        <v>41</v>
      </c>
      <c r="J469" t="str">
        <f t="shared" si="28"/>
        <v>October</v>
      </c>
      <c r="K469" t="str">
        <f t="shared" si="31"/>
        <v>Thursday</v>
      </c>
      <c r="L469" s="21" t="s">
        <v>398</v>
      </c>
    </row>
    <row r="470" spans="1:12" ht="15" customHeight="1" thickBot="1" x14ac:dyDescent="0.35">
      <c r="A470" s="15">
        <v>44840</v>
      </c>
      <c r="B470" s="2">
        <v>995757914</v>
      </c>
      <c r="C470" s="1" t="s">
        <v>166</v>
      </c>
      <c r="D470" s="1" t="s">
        <v>7</v>
      </c>
      <c r="E470" t="str">
        <f>INDEX(List!C:C, MATCH(D470, List!A:A, 0))</f>
        <v>P065</v>
      </c>
      <c r="F470" s="2">
        <v>1</v>
      </c>
      <c r="G470">
        <f>INDEX(List!D:D, MATCH(D470, List!A:A, 0))</f>
        <v>2999</v>
      </c>
      <c r="H470">
        <f t="shared" si="29"/>
        <v>2999</v>
      </c>
      <c r="I470">
        <f t="shared" si="30"/>
        <v>41</v>
      </c>
      <c r="J470" t="str">
        <f t="shared" si="28"/>
        <v>October</v>
      </c>
      <c r="K470" t="str">
        <f t="shared" si="31"/>
        <v>Thursday</v>
      </c>
      <c r="L470" s="21" t="s">
        <v>397</v>
      </c>
    </row>
    <row r="471" spans="1:12" ht="15" customHeight="1" thickBot="1" x14ac:dyDescent="0.35">
      <c r="A471" s="15">
        <v>44840</v>
      </c>
      <c r="B471" s="2">
        <v>995757914</v>
      </c>
      <c r="C471" s="1" t="s">
        <v>166</v>
      </c>
      <c r="D471" s="1" t="s">
        <v>7</v>
      </c>
      <c r="E471" t="str">
        <f>INDEX(List!C:C, MATCH(D471, List!A:A, 0))</f>
        <v>P065</v>
      </c>
      <c r="F471" s="2">
        <v>1</v>
      </c>
      <c r="G471">
        <f>INDEX(List!D:D, MATCH(D471, List!A:A, 0))</f>
        <v>2999</v>
      </c>
      <c r="H471">
        <f t="shared" si="29"/>
        <v>2999</v>
      </c>
      <c r="I471">
        <f t="shared" si="30"/>
        <v>41</v>
      </c>
      <c r="J471" t="str">
        <f t="shared" si="28"/>
        <v>October</v>
      </c>
      <c r="K471" t="str">
        <f t="shared" si="31"/>
        <v>Thursday</v>
      </c>
      <c r="L471" s="21" t="s">
        <v>397</v>
      </c>
    </row>
    <row r="472" spans="1:12" ht="15" customHeight="1" thickBot="1" x14ac:dyDescent="0.35">
      <c r="A472" s="15">
        <v>44840</v>
      </c>
      <c r="B472" s="2">
        <v>995757914</v>
      </c>
      <c r="C472" s="1" t="s">
        <v>166</v>
      </c>
      <c r="D472" s="1" t="s">
        <v>65</v>
      </c>
      <c r="E472" t="str">
        <f>INDEX(List!C:C, MATCH(D472, List!A:A, 0))</f>
        <v>P062</v>
      </c>
      <c r="F472" s="2">
        <v>1</v>
      </c>
      <c r="G472">
        <f>INDEX(List!D:D, MATCH(D472, List!A:A, 0))</f>
        <v>510</v>
      </c>
      <c r="H472">
        <f t="shared" si="29"/>
        <v>510</v>
      </c>
      <c r="I472">
        <f t="shared" si="30"/>
        <v>41</v>
      </c>
      <c r="J472" t="str">
        <f t="shared" si="28"/>
        <v>October</v>
      </c>
      <c r="K472" t="str">
        <f t="shared" si="31"/>
        <v>Thursday</v>
      </c>
      <c r="L472" s="21" t="s">
        <v>398</v>
      </c>
    </row>
    <row r="473" spans="1:12" ht="15" customHeight="1" thickBot="1" x14ac:dyDescent="0.35">
      <c r="A473" s="15">
        <v>44840</v>
      </c>
      <c r="B473" s="2">
        <v>995757909</v>
      </c>
      <c r="C473" s="1" t="s">
        <v>370</v>
      </c>
      <c r="D473" s="1" t="s">
        <v>23</v>
      </c>
      <c r="E473" t="str">
        <f>INDEX(List!C:C, MATCH(D473, List!A:A, 0))</f>
        <v>P060</v>
      </c>
      <c r="F473" s="2">
        <v>1</v>
      </c>
      <c r="G473">
        <f>INDEX(List!D:D, MATCH(D473, List!A:A, 0))</f>
        <v>189</v>
      </c>
      <c r="H473">
        <f t="shared" si="29"/>
        <v>189</v>
      </c>
      <c r="I473">
        <f t="shared" si="30"/>
        <v>41</v>
      </c>
      <c r="J473" t="str">
        <f t="shared" si="28"/>
        <v>October</v>
      </c>
      <c r="K473" t="str">
        <f t="shared" si="31"/>
        <v>Thursday</v>
      </c>
      <c r="L473" s="21" t="s">
        <v>398</v>
      </c>
    </row>
    <row r="474" spans="1:12" ht="15" customHeight="1" thickBot="1" x14ac:dyDescent="0.35">
      <c r="A474" s="15">
        <v>44840</v>
      </c>
      <c r="B474" s="2">
        <v>995757914</v>
      </c>
      <c r="C474" s="1" t="s">
        <v>166</v>
      </c>
      <c r="D474" s="1" t="s">
        <v>9</v>
      </c>
      <c r="E474" t="str">
        <f>INDEX(List!C:C, MATCH(D474, List!A:A, 0))</f>
        <v>P056</v>
      </c>
      <c r="F474" s="2">
        <v>1</v>
      </c>
      <c r="G474">
        <f>INDEX(List!D:D, MATCH(D474, List!A:A, 0))</f>
        <v>2895</v>
      </c>
      <c r="H474">
        <f t="shared" si="29"/>
        <v>2895</v>
      </c>
      <c r="I474">
        <f t="shared" si="30"/>
        <v>41</v>
      </c>
      <c r="J474" t="str">
        <f t="shared" si="28"/>
        <v>October</v>
      </c>
      <c r="K474" t="str">
        <f t="shared" si="31"/>
        <v>Thursday</v>
      </c>
      <c r="L474" s="21" t="s">
        <v>398</v>
      </c>
    </row>
    <row r="475" spans="1:12" ht="15" customHeight="1" thickBot="1" x14ac:dyDescent="0.35">
      <c r="A475" s="15">
        <v>44840</v>
      </c>
      <c r="B475" s="2">
        <v>995757909</v>
      </c>
      <c r="C475" s="1" t="s">
        <v>370</v>
      </c>
      <c r="D475" s="1" t="s">
        <v>22</v>
      </c>
      <c r="E475" t="str">
        <f>INDEX(List!C:C, MATCH(D475, List!A:A, 0))</f>
        <v>P043</v>
      </c>
      <c r="F475" s="2">
        <v>1</v>
      </c>
      <c r="G475">
        <f>INDEX(List!D:D, MATCH(D475, List!A:A, 0))</f>
        <v>2051</v>
      </c>
      <c r="H475">
        <f t="shared" si="29"/>
        <v>2051</v>
      </c>
      <c r="I475">
        <f t="shared" si="30"/>
        <v>41</v>
      </c>
      <c r="J475" t="str">
        <f t="shared" si="28"/>
        <v>October</v>
      </c>
      <c r="K475" t="str">
        <f t="shared" si="31"/>
        <v>Thursday</v>
      </c>
      <c r="L475" s="21" t="s">
        <v>397</v>
      </c>
    </row>
    <row r="476" spans="1:12" ht="15" customHeight="1" thickBot="1" x14ac:dyDescent="0.35">
      <c r="A476" s="15">
        <v>44840</v>
      </c>
      <c r="B476" s="2">
        <v>995757914</v>
      </c>
      <c r="C476" s="1" t="s">
        <v>166</v>
      </c>
      <c r="D476" s="1" t="s">
        <v>8</v>
      </c>
      <c r="E476" t="str">
        <f>INDEX(List!C:C, MATCH(D476, List!A:A, 0))</f>
        <v>P041</v>
      </c>
      <c r="F476" s="2">
        <v>1</v>
      </c>
      <c r="G476">
        <f>INDEX(List!D:D, MATCH(D476, List!A:A, 0))</f>
        <v>2699</v>
      </c>
      <c r="H476">
        <f t="shared" si="29"/>
        <v>2699</v>
      </c>
      <c r="I476">
        <f t="shared" si="30"/>
        <v>41</v>
      </c>
      <c r="J476" t="str">
        <f t="shared" si="28"/>
        <v>October</v>
      </c>
      <c r="K476" t="str">
        <f t="shared" si="31"/>
        <v>Thursday</v>
      </c>
      <c r="L476" s="21" t="s">
        <v>399</v>
      </c>
    </row>
    <row r="477" spans="1:12" ht="15" customHeight="1" thickBot="1" x14ac:dyDescent="0.35">
      <c r="A477" s="15">
        <v>44840</v>
      </c>
      <c r="B477" s="2">
        <v>995757914</v>
      </c>
      <c r="C477" s="1" t="s">
        <v>166</v>
      </c>
      <c r="D477" s="1" t="s">
        <v>8</v>
      </c>
      <c r="E477" t="str">
        <f>INDEX(List!C:C, MATCH(D477, List!A:A, 0))</f>
        <v>P041</v>
      </c>
      <c r="F477" s="2">
        <v>1</v>
      </c>
      <c r="G477">
        <f>INDEX(List!D:D, MATCH(D477, List!A:A, 0))</f>
        <v>2699</v>
      </c>
      <c r="H477">
        <f t="shared" si="29"/>
        <v>2699</v>
      </c>
      <c r="I477">
        <f t="shared" si="30"/>
        <v>41</v>
      </c>
      <c r="J477" t="str">
        <f t="shared" si="28"/>
        <v>October</v>
      </c>
      <c r="K477" t="str">
        <f t="shared" si="31"/>
        <v>Thursday</v>
      </c>
      <c r="L477" s="21" t="s">
        <v>397</v>
      </c>
    </row>
    <row r="478" spans="1:12" ht="15" customHeight="1" thickBot="1" x14ac:dyDescent="0.35">
      <c r="A478" s="15">
        <v>44840</v>
      </c>
      <c r="B478" s="2">
        <v>995757914</v>
      </c>
      <c r="C478" s="1" t="s">
        <v>166</v>
      </c>
      <c r="D478" s="1" t="s">
        <v>8</v>
      </c>
      <c r="E478" t="str">
        <f>INDEX(List!C:C, MATCH(D478, List!A:A, 0))</f>
        <v>P041</v>
      </c>
      <c r="F478" s="2">
        <v>1</v>
      </c>
      <c r="G478">
        <f>INDEX(List!D:D, MATCH(D478, List!A:A, 0))</f>
        <v>2699</v>
      </c>
      <c r="H478">
        <f t="shared" si="29"/>
        <v>2699</v>
      </c>
      <c r="I478">
        <f t="shared" si="30"/>
        <v>41</v>
      </c>
      <c r="J478" t="str">
        <f t="shared" si="28"/>
        <v>October</v>
      </c>
      <c r="K478" t="str">
        <f t="shared" si="31"/>
        <v>Thursday</v>
      </c>
      <c r="L478" s="21" t="s">
        <v>398</v>
      </c>
    </row>
    <row r="479" spans="1:12" ht="15" customHeight="1" thickBot="1" x14ac:dyDescent="0.35">
      <c r="A479" s="15">
        <v>44840</v>
      </c>
      <c r="B479" s="2">
        <v>995757914</v>
      </c>
      <c r="C479" s="1" t="s">
        <v>166</v>
      </c>
      <c r="D479" s="1" t="s">
        <v>61</v>
      </c>
      <c r="E479" t="str">
        <f>INDEX(List!C:C, MATCH(D479, List!A:A, 0))</f>
        <v>P025</v>
      </c>
      <c r="F479" s="2">
        <v>1</v>
      </c>
      <c r="G479">
        <f>INDEX(List!D:D, MATCH(D479, List!A:A, 0))</f>
        <v>510</v>
      </c>
      <c r="H479">
        <f t="shared" si="29"/>
        <v>510</v>
      </c>
      <c r="I479">
        <f t="shared" si="30"/>
        <v>41</v>
      </c>
      <c r="J479" t="str">
        <f t="shared" si="28"/>
        <v>October</v>
      </c>
      <c r="K479" t="str">
        <f t="shared" si="31"/>
        <v>Thursday</v>
      </c>
      <c r="L479" s="21" t="s">
        <v>397</v>
      </c>
    </row>
    <row r="480" spans="1:12" ht="15" customHeight="1" thickBot="1" x14ac:dyDescent="0.35">
      <c r="A480" s="15">
        <v>44840</v>
      </c>
      <c r="B480" s="2">
        <v>995757914</v>
      </c>
      <c r="C480" s="1" t="s">
        <v>166</v>
      </c>
      <c r="D480" s="1" t="s">
        <v>60</v>
      </c>
      <c r="E480" t="str">
        <f>INDEX(List!C:C, MATCH(D480, List!A:A, 0))</f>
        <v>P010</v>
      </c>
      <c r="F480" s="2">
        <v>1</v>
      </c>
      <c r="G480">
        <f>INDEX(List!D:D, MATCH(D480, List!A:A, 0))</f>
        <v>980</v>
      </c>
      <c r="H480">
        <f t="shared" si="29"/>
        <v>980</v>
      </c>
      <c r="I480">
        <f t="shared" si="30"/>
        <v>41</v>
      </c>
      <c r="J480" t="str">
        <f t="shared" si="28"/>
        <v>October</v>
      </c>
      <c r="K480" t="str">
        <f t="shared" si="31"/>
        <v>Thursday</v>
      </c>
      <c r="L480" s="21" t="s">
        <v>397</v>
      </c>
    </row>
    <row r="481" spans="1:12" ht="15" customHeight="1" thickBot="1" x14ac:dyDescent="0.35">
      <c r="A481" s="15">
        <v>44840</v>
      </c>
      <c r="B481" s="2">
        <v>995757914</v>
      </c>
      <c r="C481" s="1" t="s">
        <v>166</v>
      </c>
      <c r="D481" s="1" t="s">
        <v>56</v>
      </c>
      <c r="E481" t="str">
        <f>INDEX(List!C:C, MATCH(D481, List!A:A, 0))</f>
        <v>P005</v>
      </c>
      <c r="F481" s="2">
        <v>1</v>
      </c>
      <c r="G481">
        <f>INDEX(List!D:D, MATCH(D481, List!A:A, 0))</f>
        <v>172</v>
      </c>
      <c r="H481">
        <f t="shared" si="29"/>
        <v>172</v>
      </c>
      <c r="I481">
        <f t="shared" si="30"/>
        <v>41</v>
      </c>
      <c r="J481" t="str">
        <f t="shared" si="28"/>
        <v>October</v>
      </c>
      <c r="K481" t="str">
        <f t="shared" si="31"/>
        <v>Thursday</v>
      </c>
      <c r="L481" s="21" t="s">
        <v>397</v>
      </c>
    </row>
    <row r="482" spans="1:12" ht="15" customHeight="1" thickBot="1" x14ac:dyDescent="0.35">
      <c r="A482" s="15">
        <v>44840</v>
      </c>
      <c r="B482" s="2">
        <v>995757910</v>
      </c>
      <c r="C482" s="1" t="s">
        <v>172</v>
      </c>
      <c r="D482" s="1" t="s">
        <v>62</v>
      </c>
      <c r="E482" t="str">
        <f>INDEX(List!C:C, MATCH(D482, List!A:A, 0))</f>
        <v>P003</v>
      </c>
      <c r="F482" s="2">
        <v>30</v>
      </c>
      <c r="G482">
        <f>INDEX(List!D:D, MATCH(D482, List!A:A, 0))</f>
        <v>7</v>
      </c>
      <c r="H482">
        <f t="shared" si="29"/>
        <v>210</v>
      </c>
      <c r="I482">
        <f t="shared" si="30"/>
        <v>41</v>
      </c>
      <c r="J482" t="str">
        <f t="shared" si="28"/>
        <v>October</v>
      </c>
      <c r="K482" t="str">
        <f t="shared" si="31"/>
        <v>Thursday</v>
      </c>
      <c r="L482" s="21" t="s">
        <v>399</v>
      </c>
    </row>
    <row r="483" spans="1:12" ht="15" customHeight="1" thickBot="1" x14ac:dyDescent="0.35">
      <c r="A483" s="15">
        <v>44840</v>
      </c>
      <c r="B483" s="2">
        <v>995757911</v>
      </c>
      <c r="C483" s="1" t="s">
        <v>340</v>
      </c>
      <c r="D483" s="1" t="s">
        <v>31</v>
      </c>
      <c r="E483" t="str">
        <f>INDEX(List!C:C, MATCH(D483, List!A:A, 0))</f>
        <v>P002</v>
      </c>
      <c r="F483" s="2">
        <v>1</v>
      </c>
      <c r="G483">
        <f>INDEX(List!D:D, MATCH(D483, List!A:A, 0))</f>
        <v>291</v>
      </c>
      <c r="H483">
        <f t="shared" si="29"/>
        <v>291</v>
      </c>
      <c r="I483">
        <f t="shared" si="30"/>
        <v>41</v>
      </c>
      <c r="J483" t="str">
        <f t="shared" si="28"/>
        <v>October</v>
      </c>
      <c r="K483" t="str">
        <f t="shared" si="31"/>
        <v>Thursday</v>
      </c>
      <c r="L483" s="21" t="s">
        <v>399</v>
      </c>
    </row>
    <row r="484" spans="1:12" ht="15" customHeight="1" thickBot="1" x14ac:dyDescent="0.35">
      <c r="A484" s="15">
        <v>44840</v>
      </c>
      <c r="B484" s="2">
        <v>995757912</v>
      </c>
      <c r="C484" s="1" t="s">
        <v>341</v>
      </c>
      <c r="D484" s="1" t="s">
        <v>31</v>
      </c>
      <c r="E484" t="str">
        <f>INDEX(List!C:C, MATCH(D484, List!A:A, 0))</f>
        <v>P002</v>
      </c>
      <c r="F484" s="2">
        <v>1</v>
      </c>
      <c r="G484">
        <f>INDEX(List!D:D, MATCH(D484, List!A:A, 0))</f>
        <v>291</v>
      </c>
      <c r="H484">
        <f t="shared" si="29"/>
        <v>291</v>
      </c>
      <c r="I484">
        <f t="shared" si="30"/>
        <v>41</v>
      </c>
      <c r="J484" t="str">
        <f t="shared" si="28"/>
        <v>October</v>
      </c>
      <c r="K484" t="str">
        <f t="shared" si="31"/>
        <v>Thursday</v>
      </c>
      <c r="L484" s="21" t="s">
        <v>397</v>
      </c>
    </row>
    <row r="485" spans="1:12" ht="15" customHeight="1" thickBot="1" x14ac:dyDescent="0.35">
      <c r="A485" s="15">
        <v>44840</v>
      </c>
      <c r="B485" s="2">
        <v>995757913</v>
      </c>
      <c r="C485" s="1" t="s">
        <v>342</v>
      </c>
      <c r="D485" s="1" t="s">
        <v>31</v>
      </c>
      <c r="E485" t="str">
        <f>INDEX(List!C:C, MATCH(D485, List!A:A, 0))</f>
        <v>P002</v>
      </c>
      <c r="F485" s="2">
        <v>1</v>
      </c>
      <c r="G485">
        <f>INDEX(List!D:D, MATCH(D485, List!A:A, 0))</f>
        <v>291</v>
      </c>
      <c r="H485">
        <f t="shared" si="29"/>
        <v>291</v>
      </c>
      <c r="I485">
        <f t="shared" si="30"/>
        <v>41</v>
      </c>
      <c r="J485" t="str">
        <f t="shared" si="28"/>
        <v>October</v>
      </c>
      <c r="K485" t="str">
        <f t="shared" si="31"/>
        <v>Thursday</v>
      </c>
      <c r="L485" s="21" t="s">
        <v>397</v>
      </c>
    </row>
    <row r="486" spans="1:12" ht="15" customHeight="1" thickBot="1" x14ac:dyDescent="0.35">
      <c r="A486" s="15">
        <v>44873</v>
      </c>
      <c r="B486" s="2">
        <v>1018332477</v>
      </c>
      <c r="C486" s="1" t="s">
        <v>271</v>
      </c>
      <c r="D486" s="1" t="s">
        <v>38</v>
      </c>
      <c r="E486" t="str">
        <f>INDEX(List!C:C, MATCH(D486, List!A:A, 0))</f>
        <v>P012</v>
      </c>
      <c r="F486" s="2">
        <v>1</v>
      </c>
      <c r="G486">
        <f>INDEX(List!D:D, MATCH(D486, List!A:A, 0))</f>
        <v>857</v>
      </c>
      <c r="H486">
        <f t="shared" si="29"/>
        <v>857</v>
      </c>
      <c r="I486">
        <f t="shared" si="30"/>
        <v>46</v>
      </c>
      <c r="J486" t="str">
        <f t="shared" si="28"/>
        <v>November</v>
      </c>
      <c r="K486" t="str">
        <f t="shared" si="31"/>
        <v>Tuesday</v>
      </c>
      <c r="L486" s="21" t="s">
        <v>397</v>
      </c>
    </row>
    <row r="487" spans="1:12" ht="15" customHeight="1" thickBot="1" x14ac:dyDescent="0.35">
      <c r="A487" s="15">
        <v>44873</v>
      </c>
      <c r="B487" s="2">
        <v>1018332477</v>
      </c>
      <c r="C487" s="1" t="s">
        <v>271</v>
      </c>
      <c r="D487" s="1" t="s">
        <v>52</v>
      </c>
      <c r="E487" t="str">
        <f>INDEX(List!C:C, MATCH(D487, List!A:A, 0))</f>
        <v>P007</v>
      </c>
      <c r="F487" s="2">
        <v>2</v>
      </c>
      <c r="G487">
        <f>INDEX(List!D:D, MATCH(D487, List!A:A, 0))</f>
        <v>235</v>
      </c>
      <c r="H487">
        <f t="shared" si="29"/>
        <v>470</v>
      </c>
      <c r="I487">
        <f t="shared" si="30"/>
        <v>46</v>
      </c>
      <c r="J487" t="str">
        <f t="shared" si="28"/>
        <v>November</v>
      </c>
      <c r="K487" t="str">
        <f t="shared" si="31"/>
        <v>Tuesday</v>
      </c>
      <c r="L487" s="21" t="s">
        <v>398</v>
      </c>
    </row>
    <row r="488" spans="1:12" ht="15" customHeight="1" thickBot="1" x14ac:dyDescent="0.35">
      <c r="A488" s="15">
        <v>44873</v>
      </c>
      <c r="B488" s="2">
        <v>1018332476</v>
      </c>
      <c r="C488" s="1" t="s">
        <v>273</v>
      </c>
      <c r="D488" s="1" t="s">
        <v>52</v>
      </c>
      <c r="E488" t="str">
        <f>INDEX(List!C:C, MATCH(D488, List!A:A, 0))</f>
        <v>P007</v>
      </c>
      <c r="F488" s="2">
        <v>1</v>
      </c>
      <c r="G488">
        <f>INDEX(List!D:D, MATCH(D488, List!A:A, 0))</f>
        <v>235</v>
      </c>
      <c r="H488">
        <f t="shared" si="29"/>
        <v>235</v>
      </c>
      <c r="I488">
        <f t="shared" si="30"/>
        <v>46</v>
      </c>
      <c r="J488" t="str">
        <f t="shared" si="28"/>
        <v>November</v>
      </c>
      <c r="K488" t="str">
        <f t="shared" si="31"/>
        <v>Tuesday</v>
      </c>
      <c r="L488" s="21" t="s">
        <v>397</v>
      </c>
    </row>
    <row r="489" spans="1:12" ht="15" customHeight="1" thickBot="1" x14ac:dyDescent="0.35">
      <c r="A489" s="15">
        <v>44904</v>
      </c>
      <c r="B489" s="2">
        <v>1026709669</v>
      </c>
      <c r="C489" s="1" t="s">
        <v>178</v>
      </c>
      <c r="D489" s="1" t="s">
        <v>46</v>
      </c>
      <c r="E489" t="str">
        <f>INDEX(List!C:C, MATCH(D489, List!A:A, 0))</f>
        <v>P053</v>
      </c>
      <c r="F489" s="2">
        <v>1</v>
      </c>
      <c r="G489">
        <f>INDEX(List!D:D, MATCH(D489, List!A:A, 0))</f>
        <v>1893</v>
      </c>
      <c r="H489">
        <f t="shared" si="29"/>
        <v>1893</v>
      </c>
      <c r="I489">
        <f t="shared" si="30"/>
        <v>50</v>
      </c>
      <c r="J489" t="str">
        <f t="shared" si="28"/>
        <v>December</v>
      </c>
      <c r="K489" t="str">
        <f t="shared" si="31"/>
        <v>Friday</v>
      </c>
      <c r="L489" s="21" t="s">
        <v>397</v>
      </c>
    </row>
    <row r="490" spans="1:12" ht="15" customHeight="1" thickBot="1" x14ac:dyDescent="0.35">
      <c r="A490" s="15">
        <v>44904</v>
      </c>
      <c r="B490" s="2">
        <v>1026709668</v>
      </c>
      <c r="C490" s="1" t="s">
        <v>254</v>
      </c>
      <c r="D490" s="1" t="s">
        <v>55</v>
      </c>
      <c r="E490" t="str">
        <f>INDEX(List!C:C, MATCH(D490, List!A:A, 0))</f>
        <v>P016</v>
      </c>
      <c r="F490" s="2">
        <v>1</v>
      </c>
      <c r="G490">
        <f>INDEX(List!D:D, MATCH(D490, List!A:A, 0))</f>
        <v>60</v>
      </c>
      <c r="H490">
        <f t="shared" si="29"/>
        <v>60</v>
      </c>
      <c r="I490">
        <f t="shared" si="30"/>
        <v>50</v>
      </c>
      <c r="J490" t="str">
        <f t="shared" si="28"/>
        <v>December</v>
      </c>
      <c r="K490" t="str">
        <f t="shared" si="31"/>
        <v>Friday</v>
      </c>
      <c r="L490" s="21" t="s">
        <v>397</v>
      </c>
    </row>
    <row r="491" spans="1:12" ht="15" customHeight="1" thickBot="1" x14ac:dyDescent="0.35">
      <c r="A491" s="15">
        <v>44904</v>
      </c>
      <c r="B491" s="2">
        <v>1026709669</v>
      </c>
      <c r="C491" s="1" t="s">
        <v>178</v>
      </c>
      <c r="D491" s="1" t="s">
        <v>60</v>
      </c>
      <c r="E491" t="str">
        <f>INDEX(List!C:C, MATCH(D491, List!A:A, 0))</f>
        <v>P010</v>
      </c>
      <c r="F491" s="2">
        <v>2</v>
      </c>
      <c r="G491">
        <f>INDEX(List!D:D, MATCH(D491, List!A:A, 0))</f>
        <v>980</v>
      </c>
      <c r="H491">
        <f t="shared" si="29"/>
        <v>1960</v>
      </c>
      <c r="I491">
        <f t="shared" si="30"/>
        <v>50</v>
      </c>
      <c r="J491" t="str">
        <f t="shared" si="28"/>
        <v>December</v>
      </c>
      <c r="K491" t="str">
        <f t="shared" si="31"/>
        <v>Friday</v>
      </c>
      <c r="L491" s="21" t="s">
        <v>399</v>
      </c>
    </row>
    <row r="492" spans="1:12" ht="15" customHeight="1" thickBot="1" x14ac:dyDescent="0.35">
      <c r="A492" s="15">
        <v>44904</v>
      </c>
      <c r="B492" s="2">
        <v>1026709669</v>
      </c>
      <c r="C492" s="1" t="s">
        <v>178</v>
      </c>
      <c r="D492" s="1" t="s">
        <v>392</v>
      </c>
      <c r="E492" t="str">
        <f>INDEX(List!C:C, MATCH(D492, List!A:A, 0))</f>
        <v>P006</v>
      </c>
      <c r="F492" s="2">
        <v>3</v>
      </c>
      <c r="G492">
        <f>INDEX(List!D:D, MATCH(D492, List!A:A, 0))</f>
        <v>269</v>
      </c>
      <c r="H492">
        <f t="shared" si="29"/>
        <v>807</v>
      </c>
      <c r="I492">
        <f t="shared" si="30"/>
        <v>50</v>
      </c>
      <c r="J492" t="str">
        <f t="shared" si="28"/>
        <v>December</v>
      </c>
      <c r="K492" t="str">
        <f t="shared" si="31"/>
        <v>Friday</v>
      </c>
      <c r="L492" s="21" t="s">
        <v>397</v>
      </c>
    </row>
    <row r="493" spans="1:12" ht="15" customHeight="1" thickBot="1" x14ac:dyDescent="0.35">
      <c r="A493" s="15">
        <v>44904</v>
      </c>
      <c r="B493" s="2">
        <v>1026709669</v>
      </c>
      <c r="C493" s="1" t="s">
        <v>178</v>
      </c>
      <c r="D493" s="1" t="s">
        <v>56</v>
      </c>
      <c r="E493" t="str">
        <f>INDEX(List!C:C, MATCH(D493, List!A:A, 0))</f>
        <v>P005</v>
      </c>
      <c r="F493" s="2">
        <v>1</v>
      </c>
      <c r="G493">
        <f>INDEX(List!D:D, MATCH(D493, List!A:A, 0))</f>
        <v>172</v>
      </c>
      <c r="H493">
        <f t="shared" si="29"/>
        <v>172</v>
      </c>
      <c r="I493">
        <f t="shared" si="30"/>
        <v>50</v>
      </c>
      <c r="J493" t="str">
        <f t="shared" si="28"/>
        <v>December</v>
      </c>
      <c r="K493" t="str">
        <f t="shared" si="31"/>
        <v>Friday</v>
      </c>
      <c r="L493" s="21" t="s">
        <v>397</v>
      </c>
    </row>
    <row r="494" spans="1:12" ht="15" thickBot="1" x14ac:dyDescent="0.35">
      <c r="L494" s="5"/>
    </row>
    <row r="495" spans="1:12" ht="15" thickBot="1" x14ac:dyDescent="0.35">
      <c r="L495" s="5"/>
    </row>
    <row r="496" spans="1:12" ht="15" thickBot="1" x14ac:dyDescent="0.35">
      <c r="L496" s="5"/>
    </row>
    <row r="497" spans="12:12" ht="15" thickBot="1" x14ac:dyDescent="0.35">
      <c r="L497" s="5"/>
    </row>
    <row r="498" spans="12:12" ht="15" thickBot="1" x14ac:dyDescent="0.35">
      <c r="L498" s="5"/>
    </row>
    <row r="499" spans="12:12" ht="15" thickBot="1" x14ac:dyDescent="0.35">
      <c r="L499" s="5"/>
    </row>
    <row r="500" spans="12:12" ht="15" thickBot="1" x14ac:dyDescent="0.35">
      <c r="L500" s="5"/>
    </row>
    <row r="501" spans="12:12" ht="15" thickBot="1" x14ac:dyDescent="0.35">
      <c r="L501" s="5"/>
    </row>
    <row r="502" spans="12:12" ht="15" thickBot="1" x14ac:dyDescent="0.35">
      <c r="L502" s="5"/>
    </row>
    <row r="503" spans="12:12" ht="15" thickBot="1" x14ac:dyDescent="0.35">
      <c r="L503" s="5"/>
    </row>
    <row r="504" spans="12:12" ht="15" thickBot="1" x14ac:dyDescent="0.35">
      <c r="L504" s="5"/>
    </row>
    <row r="505" spans="12:12" ht="15" thickBot="1" x14ac:dyDescent="0.35">
      <c r="L505" s="5"/>
    </row>
    <row r="506" spans="12:12" ht="15" thickBot="1" x14ac:dyDescent="0.35">
      <c r="L506" s="5"/>
    </row>
    <row r="507" spans="12:12" ht="15" thickBot="1" x14ac:dyDescent="0.35">
      <c r="L507" s="5"/>
    </row>
    <row r="508" spans="12:12" ht="15" thickBot="1" x14ac:dyDescent="0.35">
      <c r="L508" s="5"/>
    </row>
    <row r="509" spans="12:12" ht="15" thickBot="1" x14ac:dyDescent="0.35">
      <c r="L509" s="5"/>
    </row>
    <row r="510" spans="12:12" ht="15" thickBot="1" x14ac:dyDescent="0.35">
      <c r="L510" s="5"/>
    </row>
    <row r="511" spans="12:12" ht="15" thickBot="1" x14ac:dyDescent="0.35">
      <c r="L511" s="5"/>
    </row>
    <row r="512" spans="12:12" ht="15" thickBot="1" x14ac:dyDescent="0.35">
      <c r="L512" s="5"/>
    </row>
    <row r="513" spans="12:12" ht="15" thickBot="1" x14ac:dyDescent="0.35">
      <c r="L513" s="5"/>
    </row>
    <row r="514" spans="12:12" ht="15" thickBot="1" x14ac:dyDescent="0.35">
      <c r="L514" s="5"/>
    </row>
    <row r="515" spans="12:12" ht="15" thickBot="1" x14ac:dyDescent="0.35">
      <c r="L515" s="5"/>
    </row>
    <row r="516" spans="12:12" ht="15" thickBot="1" x14ac:dyDescent="0.35">
      <c r="L516" s="5"/>
    </row>
    <row r="517" spans="12:12" ht="15" thickBot="1" x14ac:dyDescent="0.35">
      <c r="L517" s="5"/>
    </row>
    <row r="518" spans="12:12" ht="15" thickBot="1" x14ac:dyDescent="0.35">
      <c r="L518" s="5"/>
    </row>
    <row r="519" spans="12:12" ht="15" thickBot="1" x14ac:dyDescent="0.35">
      <c r="L519" s="5"/>
    </row>
    <row r="520" spans="12:12" ht="15" thickBot="1" x14ac:dyDescent="0.35">
      <c r="L520" s="5"/>
    </row>
    <row r="521" spans="12:12" ht="15" thickBot="1" x14ac:dyDescent="0.35">
      <c r="L521" s="5"/>
    </row>
    <row r="522" spans="12:12" ht="15" thickBot="1" x14ac:dyDescent="0.35">
      <c r="L522" s="5"/>
    </row>
    <row r="523" spans="12:12" ht="15" thickBot="1" x14ac:dyDescent="0.35">
      <c r="L523" s="5"/>
    </row>
    <row r="524" spans="12:12" ht="15" thickBot="1" x14ac:dyDescent="0.35">
      <c r="L524" s="5"/>
    </row>
    <row r="525" spans="12:12" ht="15" thickBot="1" x14ac:dyDescent="0.35">
      <c r="L525" s="5"/>
    </row>
    <row r="526" spans="12:12" ht="15" thickBot="1" x14ac:dyDescent="0.35">
      <c r="L526" s="5"/>
    </row>
    <row r="527" spans="12:12" ht="15" thickBot="1" x14ac:dyDescent="0.35">
      <c r="L527" s="5"/>
    </row>
    <row r="528" spans="12:12" ht="15" thickBot="1" x14ac:dyDescent="0.35">
      <c r="L528" s="5"/>
    </row>
    <row r="529" spans="12:12" ht="15" thickBot="1" x14ac:dyDescent="0.35">
      <c r="L529" s="5"/>
    </row>
    <row r="530" spans="12:12" ht="15" thickBot="1" x14ac:dyDescent="0.35">
      <c r="L530" s="5"/>
    </row>
    <row r="531" spans="12:12" ht="15" thickBot="1" x14ac:dyDescent="0.35">
      <c r="L531" s="5"/>
    </row>
    <row r="532" spans="12:12" ht="15" thickBot="1" x14ac:dyDescent="0.35">
      <c r="L532" s="5"/>
    </row>
    <row r="533" spans="12:12" ht="15" thickBot="1" x14ac:dyDescent="0.35">
      <c r="L533" s="5"/>
    </row>
    <row r="534" spans="12:12" ht="15" thickBot="1" x14ac:dyDescent="0.35">
      <c r="L534" s="5"/>
    </row>
    <row r="535" spans="12:12" ht="15" thickBot="1" x14ac:dyDescent="0.35">
      <c r="L535" s="5"/>
    </row>
    <row r="536" spans="12:12" ht="15" thickBot="1" x14ac:dyDescent="0.35">
      <c r="L536" s="5"/>
    </row>
    <row r="537" spans="12:12" ht="15" thickBot="1" x14ac:dyDescent="0.35">
      <c r="L537" s="5"/>
    </row>
    <row r="538" spans="12:12" ht="15" thickBot="1" x14ac:dyDescent="0.35">
      <c r="L538" s="5"/>
    </row>
    <row r="539" spans="12:12" ht="15" thickBot="1" x14ac:dyDescent="0.35">
      <c r="L539" s="5"/>
    </row>
    <row r="540" spans="12:12" ht="15" thickBot="1" x14ac:dyDescent="0.35">
      <c r="L540" s="5"/>
    </row>
    <row r="541" spans="12:12" ht="15" thickBot="1" x14ac:dyDescent="0.35">
      <c r="L541" s="5"/>
    </row>
    <row r="542" spans="12:12" ht="15" thickBot="1" x14ac:dyDescent="0.35">
      <c r="L542" s="5"/>
    </row>
    <row r="543" spans="12:12" ht="15" thickBot="1" x14ac:dyDescent="0.35">
      <c r="L543" s="5"/>
    </row>
    <row r="544" spans="12:12" ht="15" thickBot="1" x14ac:dyDescent="0.35">
      <c r="L544" s="5"/>
    </row>
    <row r="545" spans="12:12" ht="15" thickBot="1" x14ac:dyDescent="0.35">
      <c r="L545" s="5"/>
    </row>
    <row r="546" spans="12:12" ht="15" thickBot="1" x14ac:dyDescent="0.35">
      <c r="L546" s="5"/>
    </row>
    <row r="547" spans="12:12" ht="15" thickBot="1" x14ac:dyDescent="0.35">
      <c r="L547" s="5"/>
    </row>
    <row r="548" spans="12:12" ht="15" thickBot="1" x14ac:dyDescent="0.35">
      <c r="L548" s="5"/>
    </row>
    <row r="549" spans="12:12" ht="15" thickBot="1" x14ac:dyDescent="0.35">
      <c r="L549" s="5"/>
    </row>
    <row r="550" spans="12:12" ht="15" thickBot="1" x14ac:dyDescent="0.35">
      <c r="L550" s="5"/>
    </row>
    <row r="551" spans="12:12" ht="15" thickBot="1" x14ac:dyDescent="0.35">
      <c r="L551" s="5"/>
    </row>
    <row r="552" spans="12:12" ht="15" thickBot="1" x14ac:dyDescent="0.35">
      <c r="L552" s="5"/>
    </row>
    <row r="553" spans="12:12" ht="15" thickBot="1" x14ac:dyDescent="0.35">
      <c r="L553" s="5"/>
    </row>
    <row r="554" spans="12:12" ht="15" thickBot="1" x14ac:dyDescent="0.35">
      <c r="L554" s="5"/>
    </row>
    <row r="555" spans="12:12" ht="15" thickBot="1" x14ac:dyDescent="0.35">
      <c r="L555" s="5"/>
    </row>
    <row r="556" spans="12:12" ht="15" thickBot="1" x14ac:dyDescent="0.35">
      <c r="L556" s="5"/>
    </row>
    <row r="557" spans="12:12" ht="15" thickBot="1" x14ac:dyDescent="0.35">
      <c r="L557" s="5"/>
    </row>
    <row r="558" spans="12:12" ht="15" thickBot="1" x14ac:dyDescent="0.35">
      <c r="L558" s="5"/>
    </row>
    <row r="559" spans="12:12" ht="15" thickBot="1" x14ac:dyDescent="0.35">
      <c r="L559" s="5"/>
    </row>
    <row r="560" spans="12:12" ht="15" thickBot="1" x14ac:dyDescent="0.35">
      <c r="L560" s="5"/>
    </row>
    <row r="561" spans="12:12" ht="15" thickBot="1" x14ac:dyDescent="0.35">
      <c r="L561" s="5"/>
    </row>
    <row r="562" spans="12:12" ht="15" thickBot="1" x14ac:dyDescent="0.35">
      <c r="L562" s="5"/>
    </row>
    <row r="563" spans="12:12" ht="15" thickBot="1" x14ac:dyDescent="0.35">
      <c r="L563" s="5"/>
    </row>
    <row r="564" spans="12:12" ht="15" thickBot="1" x14ac:dyDescent="0.35">
      <c r="L564" s="5"/>
    </row>
    <row r="565" spans="12:12" ht="15" thickBot="1" x14ac:dyDescent="0.35">
      <c r="L565" s="5"/>
    </row>
    <row r="566" spans="12:12" ht="15" thickBot="1" x14ac:dyDescent="0.35">
      <c r="L566" s="5"/>
    </row>
    <row r="567" spans="12:12" ht="15" thickBot="1" x14ac:dyDescent="0.35">
      <c r="L567" s="5"/>
    </row>
    <row r="568" spans="12:12" ht="15" thickBot="1" x14ac:dyDescent="0.35">
      <c r="L568" s="5"/>
    </row>
    <row r="569" spans="12:12" ht="15" thickBot="1" x14ac:dyDescent="0.35">
      <c r="L569" s="5"/>
    </row>
    <row r="570" spans="12:12" ht="15" thickBot="1" x14ac:dyDescent="0.35">
      <c r="L570" s="5"/>
    </row>
    <row r="571" spans="12:12" ht="15" thickBot="1" x14ac:dyDescent="0.35">
      <c r="L571" s="5"/>
    </row>
    <row r="572" spans="12:12" ht="15" thickBot="1" x14ac:dyDescent="0.35">
      <c r="L572" s="5"/>
    </row>
    <row r="573" spans="12:12" ht="15" thickBot="1" x14ac:dyDescent="0.35">
      <c r="L573" s="5"/>
    </row>
    <row r="574" spans="12:12" ht="15" thickBot="1" x14ac:dyDescent="0.35">
      <c r="L574" s="5"/>
    </row>
    <row r="575" spans="12:12" ht="15" thickBot="1" x14ac:dyDescent="0.35">
      <c r="L575" s="5"/>
    </row>
    <row r="576" spans="12:12" ht="15" thickBot="1" x14ac:dyDescent="0.35">
      <c r="L576" s="5"/>
    </row>
    <row r="577" spans="12:12" ht="15" thickBot="1" x14ac:dyDescent="0.35">
      <c r="L577" s="5"/>
    </row>
    <row r="578" spans="12:12" ht="15" thickBot="1" x14ac:dyDescent="0.35">
      <c r="L578" s="5"/>
    </row>
    <row r="579" spans="12:12" ht="15" thickBot="1" x14ac:dyDescent="0.35">
      <c r="L579" s="5"/>
    </row>
    <row r="580" spans="12:12" ht="15" thickBot="1" x14ac:dyDescent="0.35">
      <c r="L580" s="5"/>
    </row>
    <row r="581" spans="12:12" ht="15" thickBot="1" x14ac:dyDescent="0.35">
      <c r="L581" s="5"/>
    </row>
    <row r="582" spans="12:12" ht="15" thickBot="1" x14ac:dyDescent="0.35">
      <c r="L582" s="5"/>
    </row>
    <row r="583" spans="12:12" ht="15" thickBot="1" x14ac:dyDescent="0.35">
      <c r="L583" s="5"/>
    </row>
    <row r="584" spans="12:12" ht="15" thickBot="1" x14ac:dyDescent="0.35">
      <c r="L584" s="5"/>
    </row>
    <row r="585" spans="12:12" ht="15" thickBot="1" x14ac:dyDescent="0.35">
      <c r="L585" s="5"/>
    </row>
    <row r="586" spans="12:12" ht="15" thickBot="1" x14ac:dyDescent="0.35">
      <c r="L586" s="5"/>
    </row>
    <row r="587" spans="12:12" ht="15" thickBot="1" x14ac:dyDescent="0.35">
      <c r="L587" s="5"/>
    </row>
    <row r="588" spans="12:12" ht="15" thickBot="1" x14ac:dyDescent="0.35">
      <c r="L588" s="5"/>
    </row>
    <row r="589" spans="12:12" ht="15" thickBot="1" x14ac:dyDescent="0.35">
      <c r="L589" s="5"/>
    </row>
    <row r="590" spans="12:12" ht="15" thickBot="1" x14ac:dyDescent="0.35">
      <c r="L590" s="5"/>
    </row>
    <row r="591" spans="12:12" ht="15" thickBot="1" x14ac:dyDescent="0.35">
      <c r="L591" s="5"/>
    </row>
    <row r="592" spans="12:12" ht="15" thickBot="1" x14ac:dyDescent="0.35">
      <c r="L592" s="5"/>
    </row>
    <row r="593" spans="12:12" ht="15" thickBot="1" x14ac:dyDescent="0.35">
      <c r="L593" s="5"/>
    </row>
    <row r="594" spans="12:12" ht="15" thickBot="1" x14ac:dyDescent="0.35">
      <c r="L594" s="5"/>
    </row>
    <row r="595" spans="12:12" ht="15" thickBot="1" x14ac:dyDescent="0.35">
      <c r="L595" s="5"/>
    </row>
    <row r="596" spans="12:12" ht="15" thickBot="1" x14ac:dyDescent="0.35">
      <c r="L596" s="5"/>
    </row>
    <row r="597" spans="12:12" ht="15" thickBot="1" x14ac:dyDescent="0.35">
      <c r="L597" s="5"/>
    </row>
    <row r="598" spans="12:12" ht="15" thickBot="1" x14ac:dyDescent="0.35">
      <c r="L598" s="5"/>
    </row>
    <row r="599" spans="12:12" ht="15" thickBot="1" x14ac:dyDescent="0.35">
      <c r="L599" s="5"/>
    </row>
    <row r="600" spans="12:12" ht="15" thickBot="1" x14ac:dyDescent="0.35">
      <c r="L600" s="5"/>
    </row>
    <row r="601" spans="12:12" ht="15" thickBot="1" x14ac:dyDescent="0.35">
      <c r="L601" s="5"/>
    </row>
    <row r="602" spans="12:12" ht="15" thickBot="1" x14ac:dyDescent="0.35">
      <c r="L602" s="5"/>
    </row>
    <row r="603" spans="12:12" ht="15" thickBot="1" x14ac:dyDescent="0.35">
      <c r="L603" s="5"/>
    </row>
    <row r="604" spans="12:12" ht="15" thickBot="1" x14ac:dyDescent="0.35">
      <c r="L604" s="5"/>
    </row>
    <row r="605" spans="12:12" ht="15" thickBot="1" x14ac:dyDescent="0.35">
      <c r="L605" s="5"/>
    </row>
    <row r="606" spans="12:12" ht="15" thickBot="1" x14ac:dyDescent="0.35">
      <c r="L606" s="1"/>
    </row>
    <row r="607" spans="12:12" ht="15" thickBot="1" x14ac:dyDescent="0.35">
      <c r="L607" s="5"/>
    </row>
    <row r="608" spans="12:12" ht="15" thickBot="1" x14ac:dyDescent="0.35">
      <c r="L608" s="5" t="s">
        <v>398</v>
      </c>
    </row>
    <row r="609" spans="12:12" ht="15" thickBot="1" x14ac:dyDescent="0.35">
      <c r="L609" s="5" t="s">
        <v>397</v>
      </c>
    </row>
    <row r="610" spans="12:12" ht="15" thickBot="1" x14ac:dyDescent="0.35">
      <c r="L610" s="5" t="s">
        <v>397</v>
      </c>
    </row>
    <row r="611" spans="12:12" ht="15" thickBot="1" x14ac:dyDescent="0.35">
      <c r="L611" s="1"/>
    </row>
    <row r="612" spans="12:12" ht="15" thickBot="1" x14ac:dyDescent="0.35">
      <c r="L612" s="5" t="s">
        <v>398</v>
      </c>
    </row>
    <row r="613" spans="12:12" ht="15" thickBot="1" x14ac:dyDescent="0.35">
      <c r="L613" s="5" t="s">
        <v>398</v>
      </c>
    </row>
    <row r="614" spans="12:12" ht="15" thickBot="1" x14ac:dyDescent="0.35">
      <c r="L614" s="5" t="s">
        <v>398</v>
      </c>
    </row>
    <row r="615" spans="12:12" ht="15" thickBot="1" x14ac:dyDescent="0.35">
      <c r="L615" s="5" t="s">
        <v>398</v>
      </c>
    </row>
    <row r="616" spans="12:12" ht="15" thickBot="1" x14ac:dyDescent="0.35">
      <c r="L616" s="5" t="s">
        <v>398</v>
      </c>
    </row>
    <row r="617" spans="12:12" ht="15" thickBot="1" x14ac:dyDescent="0.35">
      <c r="L617" s="5" t="s">
        <v>398</v>
      </c>
    </row>
    <row r="618" spans="12:12" ht="15" thickBot="1" x14ac:dyDescent="0.35">
      <c r="L618" s="5" t="s">
        <v>398</v>
      </c>
    </row>
    <row r="619" spans="12:12" ht="15" thickBot="1" x14ac:dyDescent="0.35">
      <c r="L619" s="5" t="s">
        <v>398</v>
      </c>
    </row>
    <row r="620" spans="12:12" ht="15" thickBot="1" x14ac:dyDescent="0.35">
      <c r="L620" s="5" t="s">
        <v>399</v>
      </c>
    </row>
    <row r="621" spans="12:12" ht="15" thickBot="1" x14ac:dyDescent="0.35">
      <c r="L621" s="5" t="s">
        <v>399</v>
      </c>
    </row>
    <row r="622" spans="12:12" ht="15" thickBot="1" x14ac:dyDescent="0.35">
      <c r="L622" s="5" t="s">
        <v>397</v>
      </c>
    </row>
    <row r="623" spans="12:12" ht="15" thickBot="1" x14ac:dyDescent="0.35">
      <c r="L623" s="5" t="s">
        <v>397</v>
      </c>
    </row>
    <row r="624" spans="12:12" ht="15" thickBot="1" x14ac:dyDescent="0.35">
      <c r="L624" s="5" t="s">
        <v>399</v>
      </c>
    </row>
    <row r="625" spans="12:12" ht="15" thickBot="1" x14ac:dyDescent="0.35">
      <c r="L625" s="5" t="s">
        <v>398</v>
      </c>
    </row>
    <row r="626" spans="12:12" ht="15" thickBot="1" x14ac:dyDescent="0.35">
      <c r="L626" s="5" t="s">
        <v>397</v>
      </c>
    </row>
    <row r="627" spans="12:12" ht="15" thickBot="1" x14ac:dyDescent="0.35">
      <c r="L627" s="5" t="s">
        <v>397</v>
      </c>
    </row>
    <row r="628" spans="12:12" ht="15" thickBot="1" x14ac:dyDescent="0.35">
      <c r="L628" s="5" t="s">
        <v>397</v>
      </c>
    </row>
    <row r="629" spans="12:12" ht="15" thickBot="1" x14ac:dyDescent="0.35">
      <c r="L629" s="5" t="s">
        <v>398</v>
      </c>
    </row>
    <row r="630" spans="12:12" ht="15" thickBot="1" x14ac:dyDescent="0.35">
      <c r="L630" s="5" t="s">
        <v>398</v>
      </c>
    </row>
    <row r="631" spans="12:12" ht="15" thickBot="1" x14ac:dyDescent="0.35">
      <c r="L631" s="5" t="s">
        <v>398</v>
      </c>
    </row>
    <row r="632" spans="12:12" ht="15" thickBot="1" x14ac:dyDescent="0.35">
      <c r="L632" s="5" t="s">
        <v>398</v>
      </c>
    </row>
    <row r="633" spans="12:12" ht="15" thickBot="1" x14ac:dyDescent="0.35">
      <c r="L633" s="5" t="s">
        <v>398</v>
      </c>
    </row>
    <row r="634" spans="12:12" ht="15" thickBot="1" x14ac:dyDescent="0.35">
      <c r="L634" s="5" t="s">
        <v>398</v>
      </c>
    </row>
    <row r="635" spans="12:12" ht="15" thickBot="1" x14ac:dyDescent="0.35">
      <c r="L635" s="5" t="s">
        <v>398</v>
      </c>
    </row>
    <row r="636" spans="12:12" ht="15" thickBot="1" x14ac:dyDescent="0.35">
      <c r="L636" s="5" t="s">
        <v>398</v>
      </c>
    </row>
    <row r="637" spans="12:12" ht="15" thickBot="1" x14ac:dyDescent="0.35">
      <c r="L637" s="5" t="s">
        <v>398</v>
      </c>
    </row>
    <row r="638" spans="12:12" ht="15" thickBot="1" x14ac:dyDescent="0.35">
      <c r="L638" s="5" t="s">
        <v>398</v>
      </c>
    </row>
    <row r="639" spans="12:12" ht="15" thickBot="1" x14ac:dyDescent="0.35">
      <c r="L639" s="5" t="s">
        <v>398</v>
      </c>
    </row>
    <row r="640" spans="12:12" ht="15" thickBot="1" x14ac:dyDescent="0.35">
      <c r="L640" s="5" t="s">
        <v>397</v>
      </c>
    </row>
    <row r="641" spans="12:12" ht="15" thickBot="1" x14ac:dyDescent="0.35">
      <c r="L641" s="5" t="s">
        <v>399</v>
      </c>
    </row>
    <row r="642" spans="12:12" ht="15" thickBot="1" x14ac:dyDescent="0.35">
      <c r="L642" s="5" t="s">
        <v>398</v>
      </c>
    </row>
    <row r="643" spans="12:12" ht="15" thickBot="1" x14ac:dyDescent="0.35">
      <c r="L643" s="5" t="s">
        <v>397</v>
      </c>
    </row>
    <row r="644" spans="12:12" ht="15" thickBot="1" x14ac:dyDescent="0.35">
      <c r="L644" s="5" t="s">
        <v>399</v>
      </c>
    </row>
    <row r="645" spans="12:12" ht="15" thickBot="1" x14ac:dyDescent="0.35">
      <c r="L645" s="5" t="s">
        <v>398</v>
      </c>
    </row>
    <row r="646" spans="12:12" ht="15" thickBot="1" x14ac:dyDescent="0.35">
      <c r="L646" s="5" t="s">
        <v>398</v>
      </c>
    </row>
    <row r="647" spans="12:12" ht="15" thickBot="1" x14ac:dyDescent="0.35">
      <c r="L647" s="5" t="s">
        <v>398</v>
      </c>
    </row>
    <row r="648" spans="12:12" ht="15" thickBot="1" x14ac:dyDescent="0.35">
      <c r="L648" s="5" t="s">
        <v>398</v>
      </c>
    </row>
    <row r="649" spans="12:12" ht="15" thickBot="1" x14ac:dyDescent="0.35">
      <c r="L649" s="5" t="s">
        <v>398</v>
      </c>
    </row>
    <row r="650" spans="12:12" ht="15" thickBot="1" x14ac:dyDescent="0.35">
      <c r="L650" s="5" t="s">
        <v>398</v>
      </c>
    </row>
    <row r="651" spans="12:12" ht="15" thickBot="1" x14ac:dyDescent="0.35">
      <c r="L651" s="5" t="s">
        <v>398</v>
      </c>
    </row>
    <row r="652" spans="12:12" ht="15" thickBot="1" x14ac:dyDescent="0.35">
      <c r="L652" s="5" t="s">
        <v>398</v>
      </c>
    </row>
    <row r="653" spans="12:12" ht="15" thickBot="1" x14ac:dyDescent="0.35">
      <c r="L653" s="5" t="s">
        <v>398</v>
      </c>
    </row>
    <row r="654" spans="12:12" ht="15" thickBot="1" x14ac:dyDescent="0.35">
      <c r="L654" s="5" t="s">
        <v>399</v>
      </c>
    </row>
    <row r="655" spans="12:12" ht="15" thickBot="1" x14ac:dyDescent="0.35">
      <c r="L655" s="5" t="s">
        <v>397</v>
      </c>
    </row>
    <row r="656" spans="12:12" ht="15" thickBot="1" x14ac:dyDescent="0.35">
      <c r="L656" s="5" t="s">
        <v>399</v>
      </c>
    </row>
    <row r="657" spans="12:12" ht="15" thickBot="1" x14ac:dyDescent="0.35">
      <c r="L657" s="5" t="s">
        <v>398</v>
      </c>
    </row>
    <row r="658" spans="12:12" ht="15" thickBot="1" x14ac:dyDescent="0.35">
      <c r="L658" s="5" t="s">
        <v>399</v>
      </c>
    </row>
    <row r="659" spans="12:12" ht="15" thickBot="1" x14ac:dyDescent="0.35">
      <c r="L659" s="5" t="s">
        <v>399</v>
      </c>
    </row>
    <row r="660" spans="12:12" ht="15" thickBot="1" x14ac:dyDescent="0.35">
      <c r="L660" s="5" t="s">
        <v>399</v>
      </c>
    </row>
    <row r="661" spans="12:12" ht="15" thickBot="1" x14ac:dyDescent="0.35">
      <c r="L661" s="5" t="s">
        <v>399</v>
      </c>
    </row>
    <row r="662" spans="12:12" ht="15" thickBot="1" x14ac:dyDescent="0.35">
      <c r="L662" s="5" t="s">
        <v>399</v>
      </c>
    </row>
    <row r="663" spans="12:12" ht="15" thickBot="1" x14ac:dyDescent="0.35">
      <c r="L663" s="5" t="s">
        <v>399</v>
      </c>
    </row>
    <row r="664" spans="12:12" ht="15" thickBot="1" x14ac:dyDescent="0.35">
      <c r="L664" s="5" t="s">
        <v>399</v>
      </c>
    </row>
    <row r="665" spans="12:12" ht="15" thickBot="1" x14ac:dyDescent="0.35">
      <c r="L665" s="5" t="s">
        <v>399</v>
      </c>
    </row>
    <row r="666" spans="12:12" ht="15" thickBot="1" x14ac:dyDescent="0.35">
      <c r="L666" s="5" t="s">
        <v>399</v>
      </c>
    </row>
    <row r="667" spans="12:12" ht="15" thickBot="1" x14ac:dyDescent="0.35">
      <c r="L667" s="5" t="s">
        <v>399</v>
      </c>
    </row>
    <row r="668" spans="12:12" ht="15" thickBot="1" x14ac:dyDescent="0.35">
      <c r="L668" s="5" t="s">
        <v>399</v>
      </c>
    </row>
    <row r="669" spans="12:12" ht="15" thickBot="1" x14ac:dyDescent="0.35">
      <c r="L669" s="5" t="s">
        <v>399</v>
      </c>
    </row>
    <row r="670" spans="12:12" ht="15" thickBot="1" x14ac:dyDescent="0.35">
      <c r="L670" s="5" t="s">
        <v>398</v>
      </c>
    </row>
    <row r="671" spans="12:12" ht="15" thickBot="1" x14ac:dyDescent="0.35">
      <c r="L671" s="5" t="s">
        <v>398</v>
      </c>
    </row>
    <row r="672" spans="12:12" ht="15" thickBot="1" x14ac:dyDescent="0.35">
      <c r="L672" s="5" t="s">
        <v>398</v>
      </c>
    </row>
    <row r="673" spans="12:12" ht="15" thickBot="1" x14ac:dyDescent="0.35">
      <c r="L673" s="5" t="s">
        <v>399</v>
      </c>
    </row>
    <row r="674" spans="12:12" ht="15" thickBot="1" x14ac:dyDescent="0.35">
      <c r="L674" s="5" t="s">
        <v>398</v>
      </c>
    </row>
    <row r="675" spans="12:12" ht="15" thickBot="1" x14ac:dyDescent="0.35">
      <c r="L675" s="5" t="s">
        <v>398</v>
      </c>
    </row>
    <row r="676" spans="12:12" ht="15" thickBot="1" x14ac:dyDescent="0.35">
      <c r="L676" s="5" t="s">
        <v>398</v>
      </c>
    </row>
    <row r="677" spans="12:12" ht="15" thickBot="1" x14ac:dyDescent="0.35">
      <c r="L677" s="5" t="s">
        <v>398</v>
      </c>
    </row>
    <row r="678" spans="12:12" ht="15" thickBot="1" x14ac:dyDescent="0.35">
      <c r="L678" s="5" t="s">
        <v>398</v>
      </c>
    </row>
    <row r="679" spans="12:12" ht="15" thickBot="1" x14ac:dyDescent="0.35">
      <c r="L679" s="5" t="s">
        <v>398</v>
      </c>
    </row>
    <row r="680" spans="12:12" ht="15" thickBot="1" x14ac:dyDescent="0.35">
      <c r="L680" s="5" t="s">
        <v>398</v>
      </c>
    </row>
    <row r="681" spans="12:12" ht="15" thickBot="1" x14ac:dyDescent="0.35">
      <c r="L681" s="5" t="s">
        <v>398</v>
      </c>
    </row>
    <row r="682" spans="12:12" ht="15" thickBot="1" x14ac:dyDescent="0.35">
      <c r="L682" s="5" t="s">
        <v>398</v>
      </c>
    </row>
    <row r="683" spans="12:12" ht="15" thickBot="1" x14ac:dyDescent="0.35">
      <c r="L683" s="5" t="s">
        <v>398</v>
      </c>
    </row>
    <row r="684" spans="12:12" ht="15" thickBot="1" x14ac:dyDescent="0.35">
      <c r="L684" s="5" t="s">
        <v>398</v>
      </c>
    </row>
    <row r="685" spans="12:12" ht="15" thickBot="1" x14ac:dyDescent="0.35">
      <c r="L685" s="5" t="s">
        <v>398</v>
      </c>
    </row>
    <row r="686" spans="12:12" ht="15" thickBot="1" x14ac:dyDescent="0.35">
      <c r="L686" s="5" t="s">
        <v>397</v>
      </c>
    </row>
    <row r="687" spans="12:12" ht="15" thickBot="1" x14ac:dyDescent="0.35">
      <c r="L687" s="5" t="s">
        <v>399</v>
      </c>
    </row>
    <row r="688" spans="12:12" ht="15" thickBot="1" x14ac:dyDescent="0.35">
      <c r="L688" s="5" t="s">
        <v>398</v>
      </c>
    </row>
    <row r="689" spans="12:12" ht="15" thickBot="1" x14ac:dyDescent="0.35">
      <c r="L689" s="5" t="s">
        <v>398</v>
      </c>
    </row>
    <row r="690" spans="12:12" ht="15" thickBot="1" x14ac:dyDescent="0.35">
      <c r="L690" s="5" t="s">
        <v>398</v>
      </c>
    </row>
    <row r="691" spans="12:12" ht="15" thickBot="1" x14ac:dyDescent="0.35">
      <c r="L691" s="5" t="s">
        <v>398</v>
      </c>
    </row>
    <row r="692" spans="12:12" ht="15" thickBot="1" x14ac:dyDescent="0.35">
      <c r="L692" s="5" t="s">
        <v>397</v>
      </c>
    </row>
    <row r="693" spans="12:12" ht="15" thickBot="1" x14ac:dyDescent="0.35">
      <c r="L693" s="5" t="s">
        <v>397</v>
      </c>
    </row>
    <row r="694" spans="12:12" ht="15" thickBot="1" x14ac:dyDescent="0.35">
      <c r="L694" s="5" t="s">
        <v>397</v>
      </c>
    </row>
    <row r="695" spans="12:12" ht="15" thickBot="1" x14ac:dyDescent="0.35">
      <c r="L695" s="5" t="s">
        <v>397</v>
      </c>
    </row>
    <row r="696" spans="12:12" ht="15" thickBot="1" x14ac:dyDescent="0.35">
      <c r="L696" s="5" t="s">
        <v>397</v>
      </c>
    </row>
    <row r="697" spans="12:12" ht="15" thickBot="1" x14ac:dyDescent="0.35">
      <c r="L697" s="5" t="s">
        <v>397</v>
      </c>
    </row>
    <row r="698" spans="12:12" ht="15" thickBot="1" x14ac:dyDescent="0.35">
      <c r="L698" s="5" t="s">
        <v>397</v>
      </c>
    </row>
    <row r="699" spans="12:12" ht="15" thickBot="1" x14ac:dyDescent="0.35">
      <c r="L699" s="5" t="s">
        <v>398</v>
      </c>
    </row>
    <row r="700" spans="12:12" ht="15" thickBot="1" x14ac:dyDescent="0.35">
      <c r="L700" s="5" t="s">
        <v>398</v>
      </c>
    </row>
    <row r="701" spans="12:12" ht="15" thickBot="1" x14ac:dyDescent="0.35">
      <c r="L701" s="5" t="s">
        <v>398</v>
      </c>
    </row>
    <row r="702" spans="12:12" ht="15" thickBot="1" x14ac:dyDescent="0.35">
      <c r="L702" s="5" t="s">
        <v>398</v>
      </c>
    </row>
    <row r="703" spans="12:12" ht="15" thickBot="1" x14ac:dyDescent="0.35">
      <c r="L703" s="5" t="s">
        <v>398</v>
      </c>
    </row>
    <row r="704" spans="12:12" ht="15" thickBot="1" x14ac:dyDescent="0.35">
      <c r="L704" s="5" t="s">
        <v>397</v>
      </c>
    </row>
    <row r="705" spans="12:12" ht="15" thickBot="1" x14ac:dyDescent="0.35">
      <c r="L705" s="5" t="s">
        <v>399</v>
      </c>
    </row>
    <row r="706" spans="12:12" ht="15" thickBot="1" x14ac:dyDescent="0.35">
      <c r="L706" s="5" t="s">
        <v>399</v>
      </c>
    </row>
    <row r="707" spans="12:12" ht="15" thickBot="1" x14ac:dyDescent="0.35">
      <c r="L707" s="5" t="s">
        <v>397</v>
      </c>
    </row>
    <row r="708" spans="12:12" ht="15" thickBot="1" x14ac:dyDescent="0.35">
      <c r="L708" s="5" t="s">
        <v>397</v>
      </c>
    </row>
    <row r="709" spans="12:12" ht="15" thickBot="1" x14ac:dyDescent="0.35">
      <c r="L709" s="5" t="s">
        <v>397</v>
      </c>
    </row>
    <row r="710" spans="12:12" ht="15" thickBot="1" x14ac:dyDescent="0.35">
      <c r="L710" s="5" t="s">
        <v>398</v>
      </c>
    </row>
    <row r="711" spans="12:12" ht="15" thickBot="1" x14ac:dyDescent="0.35">
      <c r="L711" s="5" t="s">
        <v>398</v>
      </c>
    </row>
    <row r="712" spans="12:12" ht="15" thickBot="1" x14ac:dyDescent="0.35">
      <c r="L712" s="5" t="s">
        <v>398</v>
      </c>
    </row>
    <row r="713" spans="12:12" ht="15" thickBot="1" x14ac:dyDescent="0.35">
      <c r="L713" s="5" t="s">
        <v>398</v>
      </c>
    </row>
    <row r="714" spans="12:12" ht="15" thickBot="1" x14ac:dyDescent="0.35">
      <c r="L714" s="5" t="s">
        <v>398</v>
      </c>
    </row>
    <row r="715" spans="12:12" ht="15" thickBot="1" x14ac:dyDescent="0.35">
      <c r="L715" s="5" t="s">
        <v>398</v>
      </c>
    </row>
    <row r="716" spans="12:12" ht="15" thickBot="1" x14ac:dyDescent="0.35">
      <c r="L716" s="5" t="s">
        <v>398</v>
      </c>
    </row>
    <row r="717" spans="12:12" ht="15" thickBot="1" x14ac:dyDescent="0.35">
      <c r="L717" s="5" t="s">
        <v>398</v>
      </c>
    </row>
    <row r="718" spans="12:12" ht="15" thickBot="1" x14ac:dyDescent="0.35">
      <c r="L718" s="5" t="s">
        <v>398</v>
      </c>
    </row>
    <row r="719" spans="12:12" ht="15" thickBot="1" x14ac:dyDescent="0.35">
      <c r="L719" s="5" t="s">
        <v>398</v>
      </c>
    </row>
    <row r="720" spans="12:12" ht="15" thickBot="1" x14ac:dyDescent="0.35">
      <c r="L720" s="5" t="s">
        <v>398</v>
      </c>
    </row>
    <row r="721" spans="12:12" ht="15" thickBot="1" x14ac:dyDescent="0.35">
      <c r="L721" s="5" t="s">
        <v>397</v>
      </c>
    </row>
    <row r="722" spans="12:12" ht="15" thickBot="1" x14ac:dyDescent="0.35">
      <c r="L722" s="5" t="s">
        <v>397</v>
      </c>
    </row>
    <row r="723" spans="12:12" ht="15" thickBot="1" x14ac:dyDescent="0.35">
      <c r="L723" s="5" t="s">
        <v>399</v>
      </c>
    </row>
    <row r="724" spans="12:12" ht="15" thickBot="1" x14ac:dyDescent="0.35">
      <c r="L724" s="5" t="s">
        <v>399</v>
      </c>
    </row>
    <row r="725" spans="12:12" x14ac:dyDescent="0.3">
      <c r="L725" s="17" t="s">
        <v>397</v>
      </c>
    </row>
  </sheetData>
  <sortState xmlns:xlrd2="http://schemas.microsoft.com/office/spreadsheetml/2017/richdata2" ref="A2:J493">
    <sortCondition ref="A1:A493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2178A-ADDE-4BE4-81DE-1DDD99DF7E96}">
  <dimension ref="A1:J242"/>
  <sheetViews>
    <sheetView zoomScale="28" workbookViewId="0">
      <selection activeCell="M4" sqref="M4"/>
    </sheetView>
  </sheetViews>
  <sheetFormatPr defaultRowHeight="14.4" x14ac:dyDescent="0.3"/>
  <cols>
    <col min="1" max="1" width="12.5546875" bestFit="1" customWidth="1"/>
    <col min="2" max="2" width="19.21875" bestFit="1" customWidth="1"/>
    <col min="5" max="5" width="10.5546875" bestFit="1" customWidth="1"/>
    <col min="6" max="6" width="18.44140625" bestFit="1" customWidth="1"/>
    <col min="9" max="9" width="10.88671875" customWidth="1"/>
  </cols>
  <sheetData>
    <row r="1" spans="1:10" x14ac:dyDescent="0.3">
      <c r="A1" s="18" t="s">
        <v>404</v>
      </c>
      <c r="B1" t="s">
        <v>403</v>
      </c>
      <c r="E1" s="18" t="s">
        <v>404</v>
      </c>
      <c r="F1" t="s">
        <v>403</v>
      </c>
    </row>
    <row r="2" spans="1:10" x14ac:dyDescent="0.3">
      <c r="A2" s="19" t="s">
        <v>177</v>
      </c>
      <c r="B2">
        <v>34866</v>
      </c>
      <c r="E2" s="19" t="s">
        <v>405</v>
      </c>
      <c r="F2">
        <v>719662</v>
      </c>
      <c r="I2" t="s">
        <v>429</v>
      </c>
      <c r="J2">
        <f>F2/100*20</f>
        <v>143932.4</v>
      </c>
    </row>
    <row r="3" spans="1:10" x14ac:dyDescent="0.3">
      <c r="A3" s="19" t="s">
        <v>188</v>
      </c>
      <c r="B3">
        <v>32238</v>
      </c>
      <c r="E3" s="19" t="s">
        <v>177</v>
      </c>
      <c r="F3">
        <v>34866</v>
      </c>
      <c r="I3" t="s">
        <v>430</v>
      </c>
      <c r="J3">
        <f>F2/100*15</f>
        <v>107949.3</v>
      </c>
    </row>
    <row r="4" spans="1:10" x14ac:dyDescent="0.3">
      <c r="A4" s="19" t="s">
        <v>304</v>
      </c>
      <c r="B4">
        <v>25856</v>
      </c>
      <c r="E4" s="19" t="s">
        <v>188</v>
      </c>
      <c r="F4">
        <v>32238</v>
      </c>
    </row>
    <row r="5" spans="1:10" x14ac:dyDescent="0.3">
      <c r="A5" s="19" t="s">
        <v>295</v>
      </c>
      <c r="B5">
        <v>15329</v>
      </c>
      <c r="E5" s="19" t="s">
        <v>304</v>
      </c>
      <c r="F5">
        <v>25856</v>
      </c>
    </row>
    <row r="6" spans="1:10" x14ac:dyDescent="0.3">
      <c r="A6" s="19" t="s">
        <v>310</v>
      </c>
      <c r="B6">
        <v>14784</v>
      </c>
      <c r="E6" s="19" t="s">
        <v>166</v>
      </c>
      <c r="F6">
        <v>19162</v>
      </c>
    </row>
    <row r="7" spans="1:10" x14ac:dyDescent="0.3">
      <c r="A7" s="19" t="s">
        <v>166</v>
      </c>
      <c r="B7">
        <v>19162</v>
      </c>
      <c r="E7" s="19" t="s">
        <v>191</v>
      </c>
      <c r="F7">
        <v>19008</v>
      </c>
    </row>
    <row r="8" spans="1:10" x14ac:dyDescent="0.3">
      <c r="A8" s="19" t="s">
        <v>162</v>
      </c>
      <c r="B8">
        <v>15170</v>
      </c>
      <c r="E8" s="19" t="s">
        <v>373</v>
      </c>
      <c r="F8">
        <v>16440</v>
      </c>
    </row>
    <row r="9" spans="1:10" x14ac:dyDescent="0.3">
      <c r="A9" s="19" t="s">
        <v>307</v>
      </c>
      <c r="B9">
        <v>15432</v>
      </c>
      <c r="E9" s="19" t="s">
        <v>190</v>
      </c>
      <c r="F9">
        <v>16410</v>
      </c>
    </row>
    <row r="10" spans="1:10" x14ac:dyDescent="0.3">
      <c r="A10" s="19" t="s">
        <v>322</v>
      </c>
      <c r="B10">
        <v>15868</v>
      </c>
      <c r="E10" s="19" t="s">
        <v>322</v>
      </c>
      <c r="F10">
        <v>15868</v>
      </c>
    </row>
    <row r="11" spans="1:10" x14ac:dyDescent="0.3">
      <c r="A11" s="19" t="s">
        <v>296</v>
      </c>
      <c r="B11">
        <v>13126</v>
      </c>
      <c r="E11" s="19" t="s">
        <v>307</v>
      </c>
      <c r="F11">
        <v>15432</v>
      </c>
    </row>
    <row r="12" spans="1:10" x14ac:dyDescent="0.3">
      <c r="A12" s="19" t="s">
        <v>367</v>
      </c>
      <c r="B12">
        <v>12016</v>
      </c>
      <c r="E12" s="19" t="s">
        <v>295</v>
      </c>
      <c r="F12">
        <v>15329</v>
      </c>
    </row>
    <row r="13" spans="1:10" x14ac:dyDescent="0.3">
      <c r="A13" s="19" t="s">
        <v>189</v>
      </c>
      <c r="B13">
        <v>9831</v>
      </c>
      <c r="E13" s="19" t="s">
        <v>162</v>
      </c>
      <c r="F13">
        <v>15170</v>
      </c>
    </row>
    <row r="14" spans="1:10" x14ac:dyDescent="0.3">
      <c r="A14" s="19" t="s">
        <v>311</v>
      </c>
      <c r="B14">
        <v>13402</v>
      </c>
      <c r="E14" s="19" t="s">
        <v>148</v>
      </c>
      <c r="F14">
        <v>14893</v>
      </c>
    </row>
    <row r="15" spans="1:10" x14ac:dyDescent="0.3">
      <c r="A15" s="19" t="s">
        <v>368</v>
      </c>
      <c r="B15">
        <v>10228</v>
      </c>
      <c r="E15" s="19" t="s">
        <v>310</v>
      </c>
      <c r="F15">
        <v>14784</v>
      </c>
    </row>
    <row r="16" spans="1:10" x14ac:dyDescent="0.3">
      <c r="A16" s="19" t="s">
        <v>190</v>
      </c>
      <c r="B16">
        <v>16410</v>
      </c>
      <c r="E16" s="19" t="s">
        <v>163</v>
      </c>
      <c r="F16">
        <v>14197</v>
      </c>
    </row>
    <row r="17" spans="1:6" x14ac:dyDescent="0.3">
      <c r="A17" s="19" t="s">
        <v>191</v>
      </c>
      <c r="B17">
        <v>19008</v>
      </c>
      <c r="E17" s="19" t="s">
        <v>149</v>
      </c>
      <c r="F17">
        <v>13676</v>
      </c>
    </row>
    <row r="18" spans="1:6" x14ac:dyDescent="0.3">
      <c r="A18" s="19" t="s">
        <v>148</v>
      </c>
      <c r="B18">
        <v>14893</v>
      </c>
      <c r="E18" s="19" t="s">
        <v>311</v>
      </c>
      <c r="F18">
        <v>13402</v>
      </c>
    </row>
    <row r="19" spans="1:6" x14ac:dyDescent="0.3">
      <c r="A19" s="19" t="s">
        <v>163</v>
      </c>
      <c r="B19">
        <v>14197</v>
      </c>
      <c r="E19" s="19" t="s">
        <v>364</v>
      </c>
      <c r="F19">
        <v>13172</v>
      </c>
    </row>
    <row r="20" spans="1:6" x14ac:dyDescent="0.3">
      <c r="A20" s="19" t="s">
        <v>146</v>
      </c>
      <c r="B20">
        <v>11383</v>
      </c>
      <c r="E20" s="19" t="s">
        <v>296</v>
      </c>
      <c r="F20">
        <v>13126</v>
      </c>
    </row>
    <row r="21" spans="1:6" x14ac:dyDescent="0.3">
      <c r="A21" s="19" t="s">
        <v>147</v>
      </c>
      <c r="B21">
        <v>11677</v>
      </c>
      <c r="E21" s="19" t="s">
        <v>367</v>
      </c>
      <c r="F21">
        <v>12016</v>
      </c>
    </row>
    <row r="22" spans="1:6" x14ac:dyDescent="0.3">
      <c r="A22" s="19" t="s">
        <v>149</v>
      </c>
      <c r="B22">
        <v>13676</v>
      </c>
      <c r="E22" s="19" t="s">
        <v>147</v>
      </c>
      <c r="F22">
        <v>11677</v>
      </c>
    </row>
    <row r="23" spans="1:6" x14ac:dyDescent="0.3">
      <c r="A23" s="19" t="s">
        <v>364</v>
      </c>
      <c r="B23">
        <v>13172</v>
      </c>
      <c r="E23" s="19" t="s">
        <v>146</v>
      </c>
      <c r="F23">
        <v>11383</v>
      </c>
    </row>
    <row r="24" spans="1:6" x14ac:dyDescent="0.3">
      <c r="A24" s="19" t="s">
        <v>291</v>
      </c>
      <c r="B24">
        <v>10538</v>
      </c>
      <c r="E24" s="19" t="s">
        <v>151</v>
      </c>
      <c r="F24">
        <v>10614</v>
      </c>
    </row>
    <row r="25" spans="1:6" x14ac:dyDescent="0.3">
      <c r="A25" s="19" t="s">
        <v>373</v>
      </c>
      <c r="B25">
        <v>16440</v>
      </c>
      <c r="E25" s="19" t="s">
        <v>291</v>
      </c>
      <c r="F25">
        <v>10538</v>
      </c>
    </row>
    <row r="26" spans="1:6" x14ac:dyDescent="0.3">
      <c r="A26" s="19" t="s">
        <v>150</v>
      </c>
      <c r="B26">
        <v>5830</v>
      </c>
      <c r="E26" s="19" t="s">
        <v>317</v>
      </c>
      <c r="F26">
        <v>10390</v>
      </c>
    </row>
    <row r="27" spans="1:6" x14ac:dyDescent="0.3">
      <c r="A27" s="19" t="s">
        <v>178</v>
      </c>
      <c r="B27">
        <v>4832</v>
      </c>
      <c r="E27" s="19" t="s">
        <v>318</v>
      </c>
      <c r="F27">
        <v>10390</v>
      </c>
    </row>
    <row r="28" spans="1:6" x14ac:dyDescent="0.3">
      <c r="A28" s="19" t="s">
        <v>297</v>
      </c>
      <c r="B28">
        <v>9632</v>
      </c>
      <c r="E28" s="19" t="s">
        <v>368</v>
      </c>
      <c r="F28">
        <v>10228</v>
      </c>
    </row>
    <row r="29" spans="1:6" x14ac:dyDescent="0.3">
      <c r="A29" s="19" t="s">
        <v>256</v>
      </c>
      <c r="B29">
        <v>8158</v>
      </c>
      <c r="E29" s="19" t="s">
        <v>189</v>
      </c>
      <c r="F29">
        <v>9831</v>
      </c>
    </row>
    <row r="30" spans="1:6" x14ac:dyDescent="0.3">
      <c r="A30" s="19" t="s">
        <v>151</v>
      </c>
      <c r="B30">
        <v>10614</v>
      </c>
      <c r="E30" s="19" t="s">
        <v>152</v>
      </c>
      <c r="F30">
        <v>9675</v>
      </c>
    </row>
    <row r="31" spans="1:6" x14ac:dyDescent="0.3">
      <c r="A31" s="19" t="s">
        <v>152</v>
      </c>
      <c r="B31">
        <v>9675</v>
      </c>
      <c r="E31" s="19" t="s">
        <v>297</v>
      </c>
      <c r="F31">
        <v>9632</v>
      </c>
    </row>
    <row r="32" spans="1:6" x14ac:dyDescent="0.3">
      <c r="A32" s="19" t="s">
        <v>298</v>
      </c>
      <c r="B32">
        <v>8030</v>
      </c>
      <c r="E32" s="19" t="s">
        <v>308</v>
      </c>
      <c r="F32">
        <v>9503</v>
      </c>
    </row>
    <row r="33" spans="1:6" x14ac:dyDescent="0.3">
      <c r="A33" s="19" t="s">
        <v>305</v>
      </c>
      <c r="B33">
        <v>9129</v>
      </c>
      <c r="E33" s="19" t="s">
        <v>305</v>
      </c>
      <c r="F33">
        <v>9129</v>
      </c>
    </row>
    <row r="34" spans="1:6" x14ac:dyDescent="0.3">
      <c r="A34" s="19" t="s">
        <v>299</v>
      </c>
      <c r="B34">
        <v>8958</v>
      </c>
      <c r="E34" s="19" t="s">
        <v>299</v>
      </c>
      <c r="F34">
        <v>8958</v>
      </c>
    </row>
    <row r="35" spans="1:6" x14ac:dyDescent="0.3">
      <c r="A35" s="19" t="s">
        <v>269</v>
      </c>
      <c r="B35">
        <v>8100</v>
      </c>
      <c r="E35" s="19" t="s">
        <v>306</v>
      </c>
      <c r="F35">
        <v>8612</v>
      </c>
    </row>
    <row r="36" spans="1:6" x14ac:dyDescent="0.3">
      <c r="A36" s="19" t="s">
        <v>308</v>
      </c>
      <c r="B36">
        <v>9503</v>
      </c>
      <c r="E36" s="19" t="s">
        <v>256</v>
      </c>
      <c r="F36">
        <v>8158</v>
      </c>
    </row>
    <row r="37" spans="1:6" x14ac:dyDescent="0.3">
      <c r="A37" s="19" t="s">
        <v>300</v>
      </c>
      <c r="B37">
        <v>6108</v>
      </c>
      <c r="E37" s="19" t="s">
        <v>269</v>
      </c>
      <c r="F37">
        <v>8100</v>
      </c>
    </row>
    <row r="38" spans="1:6" x14ac:dyDescent="0.3">
      <c r="A38" s="19" t="s">
        <v>294</v>
      </c>
      <c r="B38">
        <v>6230</v>
      </c>
      <c r="E38" s="19" t="s">
        <v>298</v>
      </c>
      <c r="F38">
        <v>8030</v>
      </c>
    </row>
    <row r="39" spans="1:6" x14ac:dyDescent="0.3">
      <c r="A39" s="19" t="s">
        <v>179</v>
      </c>
      <c r="B39">
        <v>5880</v>
      </c>
      <c r="E39" s="19" t="s">
        <v>170</v>
      </c>
      <c r="F39">
        <v>6962</v>
      </c>
    </row>
    <row r="40" spans="1:6" x14ac:dyDescent="0.3">
      <c r="A40" s="19" t="s">
        <v>170</v>
      </c>
      <c r="B40">
        <v>6962</v>
      </c>
      <c r="E40" s="19" t="s">
        <v>217</v>
      </c>
      <c r="F40">
        <v>6851</v>
      </c>
    </row>
    <row r="41" spans="1:6" x14ac:dyDescent="0.3">
      <c r="A41" s="19" t="s">
        <v>180</v>
      </c>
      <c r="B41">
        <v>5655</v>
      </c>
      <c r="E41" s="19" t="s">
        <v>294</v>
      </c>
      <c r="F41">
        <v>6230</v>
      </c>
    </row>
    <row r="42" spans="1:6" x14ac:dyDescent="0.3">
      <c r="A42" s="19" t="s">
        <v>144</v>
      </c>
      <c r="B42">
        <v>4306</v>
      </c>
      <c r="E42" s="19" t="s">
        <v>300</v>
      </c>
      <c r="F42">
        <v>6108</v>
      </c>
    </row>
    <row r="43" spans="1:6" x14ac:dyDescent="0.3">
      <c r="A43" s="19" t="s">
        <v>218</v>
      </c>
      <c r="B43">
        <v>5616</v>
      </c>
      <c r="E43" s="19" t="s">
        <v>179</v>
      </c>
      <c r="F43">
        <v>5880</v>
      </c>
    </row>
    <row r="44" spans="1:6" x14ac:dyDescent="0.3">
      <c r="A44" s="19" t="s">
        <v>192</v>
      </c>
      <c r="B44">
        <v>5291</v>
      </c>
      <c r="E44" s="19" t="s">
        <v>150</v>
      </c>
      <c r="F44">
        <v>5830</v>
      </c>
    </row>
    <row r="45" spans="1:6" x14ac:dyDescent="0.3">
      <c r="A45" s="19" t="s">
        <v>317</v>
      </c>
      <c r="B45">
        <v>10390</v>
      </c>
      <c r="E45" s="19" t="s">
        <v>180</v>
      </c>
      <c r="F45">
        <v>5655</v>
      </c>
    </row>
    <row r="46" spans="1:6" x14ac:dyDescent="0.3">
      <c r="A46" s="19" t="s">
        <v>318</v>
      </c>
      <c r="B46">
        <v>10390</v>
      </c>
      <c r="E46" s="19" t="s">
        <v>218</v>
      </c>
      <c r="F46">
        <v>5616</v>
      </c>
    </row>
    <row r="47" spans="1:6" x14ac:dyDescent="0.3">
      <c r="A47" s="19" t="s">
        <v>193</v>
      </c>
      <c r="B47">
        <v>4323</v>
      </c>
      <c r="E47" s="19" t="s">
        <v>164</v>
      </c>
      <c r="F47">
        <v>5453</v>
      </c>
    </row>
    <row r="48" spans="1:6" x14ac:dyDescent="0.3">
      <c r="A48" s="19" t="s">
        <v>319</v>
      </c>
      <c r="B48">
        <v>4306</v>
      </c>
      <c r="E48" s="19" t="s">
        <v>192</v>
      </c>
      <c r="F48">
        <v>5291</v>
      </c>
    </row>
    <row r="49" spans="1:6" x14ac:dyDescent="0.3">
      <c r="A49" s="19" t="s">
        <v>320</v>
      </c>
      <c r="B49">
        <v>4306</v>
      </c>
      <c r="E49" s="19" t="s">
        <v>178</v>
      </c>
      <c r="F49">
        <v>4832</v>
      </c>
    </row>
    <row r="50" spans="1:6" x14ac:dyDescent="0.3">
      <c r="A50" s="19" t="s">
        <v>301</v>
      </c>
      <c r="B50">
        <v>4514</v>
      </c>
      <c r="E50" s="19" t="s">
        <v>303</v>
      </c>
      <c r="F50">
        <v>4606</v>
      </c>
    </row>
    <row r="51" spans="1:6" x14ac:dyDescent="0.3">
      <c r="A51" s="19" t="s">
        <v>164</v>
      </c>
      <c r="B51">
        <v>5453</v>
      </c>
      <c r="E51" s="19" t="s">
        <v>374</v>
      </c>
      <c r="F51">
        <v>4605</v>
      </c>
    </row>
    <row r="52" spans="1:6" x14ac:dyDescent="0.3">
      <c r="A52" s="19" t="s">
        <v>181</v>
      </c>
      <c r="B52">
        <v>4396</v>
      </c>
      <c r="E52" s="19" t="s">
        <v>301</v>
      </c>
      <c r="F52">
        <v>4514</v>
      </c>
    </row>
    <row r="53" spans="1:6" x14ac:dyDescent="0.3">
      <c r="A53" s="19" t="s">
        <v>270</v>
      </c>
      <c r="B53">
        <v>3587</v>
      </c>
      <c r="E53" s="19" t="s">
        <v>181</v>
      </c>
      <c r="F53">
        <v>4396</v>
      </c>
    </row>
    <row r="54" spans="1:6" x14ac:dyDescent="0.3">
      <c r="A54" s="19" t="s">
        <v>217</v>
      </c>
      <c r="B54">
        <v>6851</v>
      </c>
      <c r="E54" s="19" t="s">
        <v>193</v>
      </c>
      <c r="F54">
        <v>4323</v>
      </c>
    </row>
    <row r="55" spans="1:6" x14ac:dyDescent="0.3">
      <c r="A55" s="19" t="s">
        <v>302</v>
      </c>
      <c r="B55">
        <v>3212</v>
      </c>
      <c r="E55" s="19" t="s">
        <v>144</v>
      </c>
      <c r="F55">
        <v>4306</v>
      </c>
    </row>
    <row r="56" spans="1:6" x14ac:dyDescent="0.3">
      <c r="A56" s="19" t="s">
        <v>292</v>
      </c>
      <c r="B56">
        <v>3206</v>
      </c>
      <c r="E56" s="19" t="s">
        <v>319</v>
      </c>
      <c r="F56">
        <v>4306</v>
      </c>
    </row>
    <row r="57" spans="1:6" x14ac:dyDescent="0.3">
      <c r="A57" s="19" t="s">
        <v>293</v>
      </c>
      <c r="B57">
        <v>3205</v>
      </c>
      <c r="E57" s="19" t="s">
        <v>320</v>
      </c>
      <c r="F57">
        <v>4306</v>
      </c>
    </row>
    <row r="58" spans="1:6" x14ac:dyDescent="0.3">
      <c r="A58" s="19" t="s">
        <v>194</v>
      </c>
      <c r="B58">
        <v>3028</v>
      </c>
      <c r="E58" s="19" t="s">
        <v>145</v>
      </c>
      <c r="F58">
        <v>4306</v>
      </c>
    </row>
    <row r="59" spans="1:6" x14ac:dyDescent="0.3">
      <c r="A59" s="19" t="s">
        <v>374</v>
      </c>
      <c r="B59">
        <v>4605</v>
      </c>
      <c r="E59" s="19" t="s">
        <v>154</v>
      </c>
      <c r="F59">
        <v>3602</v>
      </c>
    </row>
    <row r="60" spans="1:6" x14ac:dyDescent="0.3">
      <c r="A60" s="19" t="s">
        <v>323</v>
      </c>
      <c r="B60">
        <v>3136</v>
      </c>
      <c r="E60" s="19" t="s">
        <v>270</v>
      </c>
      <c r="F60">
        <v>3587</v>
      </c>
    </row>
    <row r="61" spans="1:6" x14ac:dyDescent="0.3">
      <c r="A61" s="19" t="s">
        <v>153</v>
      </c>
      <c r="B61">
        <v>3435</v>
      </c>
      <c r="E61" s="19" t="s">
        <v>165</v>
      </c>
      <c r="F61">
        <v>3509</v>
      </c>
    </row>
    <row r="62" spans="1:6" x14ac:dyDescent="0.3">
      <c r="A62" s="19" t="s">
        <v>154</v>
      </c>
      <c r="B62">
        <v>3602</v>
      </c>
      <c r="E62" s="19" t="s">
        <v>153</v>
      </c>
      <c r="F62">
        <v>3435</v>
      </c>
    </row>
    <row r="63" spans="1:6" x14ac:dyDescent="0.3">
      <c r="A63" s="19" t="s">
        <v>182</v>
      </c>
      <c r="B63">
        <v>2448</v>
      </c>
      <c r="E63" s="19" t="s">
        <v>302</v>
      </c>
      <c r="F63">
        <v>3212</v>
      </c>
    </row>
    <row r="64" spans="1:6" x14ac:dyDescent="0.3">
      <c r="A64" s="19" t="s">
        <v>306</v>
      </c>
      <c r="B64">
        <v>8612</v>
      </c>
      <c r="E64" s="19" t="s">
        <v>292</v>
      </c>
      <c r="F64">
        <v>3206</v>
      </c>
    </row>
    <row r="65" spans="1:6" x14ac:dyDescent="0.3">
      <c r="A65" s="19" t="s">
        <v>183</v>
      </c>
      <c r="B65">
        <v>1960</v>
      </c>
      <c r="E65" s="19" t="s">
        <v>293</v>
      </c>
      <c r="F65">
        <v>3205</v>
      </c>
    </row>
    <row r="66" spans="1:6" x14ac:dyDescent="0.3">
      <c r="A66" s="19" t="s">
        <v>303</v>
      </c>
      <c r="B66">
        <v>4606</v>
      </c>
      <c r="E66" s="19" t="s">
        <v>323</v>
      </c>
      <c r="F66">
        <v>3136</v>
      </c>
    </row>
    <row r="67" spans="1:6" x14ac:dyDescent="0.3">
      <c r="A67" s="19" t="s">
        <v>184</v>
      </c>
      <c r="B67">
        <v>1960</v>
      </c>
      <c r="E67" s="19" t="s">
        <v>194</v>
      </c>
      <c r="F67">
        <v>3028</v>
      </c>
    </row>
    <row r="68" spans="1:6" x14ac:dyDescent="0.3">
      <c r="A68" s="19" t="s">
        <v>155</v>
      </c>
      <c r="B68">
        <v>1817</v>
      </c>
      <c r="E68" s="19" t="s">
        <v>182</v>
      </c>
      <c r="F68">
        <v>2448</v>
      </c>
    </row>
    <row r="69" spans="1:6" x14ac:dyDescent="0.3">
      <c r="A69" s="19" t="s">
        <v>324</v>
      </c>
      <c r="B69">
        <v>1746</v>
      </c>
      <c r="E69" s="19" t="s">
        <v>370</v>
      </c>
      <c r="F69">
        <v>2429</v>
      </c>
    </row>
    <row r="70" spans="1:6" x14ac:dyDescent="0.3">
      <c r="A70" s="19" t="s">
        <v>325</v>
      </c>
      <c r="B70">
        <v>1746</v>
      </c>
      <c r="E70" s="19" t="s">
        <v>314</v>
      </c>
      <c r="F70">
        <v>2411</v>
      </c>
    </row>
    <row r="71" spans="1:6" x14ac:dyDescent="0.3">
      <c r="A71" s="19" t="s">
        <v>326</v>
      </c>
      <c r="B71">
        <v>1746</v>
      </c>
      <c r="E71" s="19" t="s">
        <v>378</v>
      </c>
      <c r="F71">
        <v>2099</v>
      </c>
    </row>
    <row r="72" spans="1:6" x14ac:dyDescent="0.3">
      <c r="A72" s="19" t="s">
        <v>327</v>
      </c>
      <c r="B72">
        <v>1746</v>
      </c>
      <c r="E72" s="19" t="s">
        <v>183</v>
      </c>
      <c r="F72">
        <v>1960</v>
      </c>
    </row>
    <row r="73" spans="1:6" x14ac:dyDescent="0.3">
      <c r="A73" s="19" t="s">
        <v>328</v>
      </c>
      <c r="B73">
        <v>1746</v>
      </c>
      <c r="E73" s="19" t="s">
        <v>184</v>
      </c>
      <c r="F73">
        <v>1960</v>
      </c>
    </row>
    <row r="74" spans="1:6" x14ac:dyDescent="0.3">
      <c r="A74" s="19" t="s">
        <v>195</v>
      </c>
      <c r="B74">
        <v>1750</v>
      </c>
      <c r="E74" s="19" t="s">
        <v>185</v>
      </c>
      <c r="F74">
        <v>1960</v>
      </c>
    </row>
    <row r="75" spans="1:6" x14ac:dyDescent="0.3">
      <c r="A75" s="19" t="s">
        <v>156</v>
      </c>
      <c r="B75">
        <v>1765</v>
      </c>
      <c r="E75" s="19" t="s">
        <v>155</v>
      </c>
      <c r="F75">
        <v>1817</v>
      </c>
    </row>
    <row r="76" spans="1:6" x14ac:dyDescent="0.3">
      <c r="A76" s="19" t="s">
        <v>329</v>
      </c>
      <c r="B76">
        <v>1746</v>
      </c>
      <c r="E76" s="19" t="s">
        <v>156</v>
      </c>
      <c r="F76">
        <v>1765</v>
      </c>
    </row>
    <row r="77" spans="1:6" x14ac:dyDescent="0.3">
      <c r="A77" s="19" t="s">
        <v>330</v>
      </c>
      <c r="B77">
        <v>1746</v>
      </c>
      <c r="E77" s="19" t="s">
        <v>195</v>
      </c>
      <c r="F77">
        <v>1750</v>
      </c>
    </row>
    <row r="78" spans="1:6" x14ac:dyDescent="0.3">
      <c r="A78" s="19" t="s">
        <v>196</v>
      </c>
      <c r="B78">
        <v>1518</v>
      </c>
      <c r="E78" s="19" t="s">
        <v>324</v>
      </c>
      <c r="F78">
        <v>1746</v>
      </c>
    </row>
    <row r="79" spans="1:6" x14ac:dyDescent="0.3">
      <c r="A79" s="19" t="s">
        <v>185</v>
      </c>
      <c r="B79">
        <v>1960</v>
      </c>
      <c r="E79" s="19" t="s">
        <v>325</v>
      </c>
      <c r="F79">
        <v>1746</v>
      </c>
    </row>
    <row r="80" spans="1:6" x14ac:dyDescent="0.3">
      <c r="A80" s="19" t="s">
        <v>197</v>
      </c>
      <c r="B80">
        <v>1608</v>
      </c>
      <c r="E80" s="19" t="s">
        <v>326</v>
      </c>
      <c r="F80">
        <v>1746</v>
      </c>
    </row>
    <row r="81" spans="1:6" x14ac:dyDescent="0.3">
      <c r="A81" s="19" t="s">
        <v>365</v>
      </c>
      <c r="B81">
        <v>1555</v>
      </c>
      <c r="E81" s="19" t="s">
        <v>327</v>
      </c>
      <c r="F81">
        <v>1746</v>
      </c>
    </row>
    <row r="82" spans="1:6" x14ac:dyDescent="0.3">
      <c r="A82" s="19" t="s">
        <v>366</v>
      </c>
      <c r="B82">
        <v>1555</v>
      </c>
      <c r="E82" s="19" t="s">
        <v>328</v>
      </c>
      <c r="F82">
        <v>1746</v>
      </c>
    </row>
    <row r="83" spans="1:6" x14ac:dyDescent="0.3">
      <c r="A83" s="19" t="s">
        <v>219</v>
      </c>
      <c r="B83">
        <v>1412</v>
      </c>
      <c r="E83" s="19" t="s">
        <v>329</v>
      </c>
      <c r="F83">
        <v>1746</v>
      </c>
    </row>
    <row r="84" spans="1:6" x14ac:dyDescent="0.3">
      <c r="A84" s="19" t="s">
        <v>314</v>
      </c>
      <c r="B84">
        <v>2411</v>
      </c>
      <c r="E84" s="19" t="s">
        <v>330</v>
      </c>
      <c r="F84">
        <v>1746</v>
      </c>
    </row>
    <row r="85" spans="1:6" x14ac:dyDescent="0.3">
      <c r="A85" s="19" t="s">
        <v>271</v>
      </c>
      <c r="B85">
        <v>1327</v>
      </c>
      <c r="E85" s="19" t="s">
        <v>197</v>
      </c>
      <c r="F85">
        <v>1608</v>
      </c>
    </row>
    <row r="86" spans="1:6" x14ac:dyDescent="0.3">
      <c r="A86" s="19" t="s">
        <v>369</v>
      </c>
      <c r="B86">
        <v>1390</v>
      </c>
      <c r="E86" s="19" t="s">
        <v>365</v>
      </c>
      <c r="F86">
        <v>1555</v>
      </c>
    </row>
    <row r="87" spans="1:6" x14ac:dyDescent="0.3">
      <c r="A87" s="19" t="s">
        <v>312</v>
      </c>
      <c r="B87">
        <v>1212</v>
      </c>
      <c r="E87" s="19" t="s">
        <v>366</v>
      </c>
      <c r="F87">
        <v>1555</v>
      </c>
    </row>
    <row r="88" spans="1:6" x14ac:dyDescent="0.3">
      <c r="A88" s="19" t="s">
        <v>313</v>
      </c>
      <c r="B88">
        <v>1212</v>
      </c>
      <c r="E88" s="19" t="s">
        <v>376</v>
      </c>
      <c r="F88">
        <v>1535</v>
      </c>
    </row>
    <row r="89" spans="1:6" x14ac:dyDescent="0.3">
      <c r="A89" s="19" t="s">
        <v>165</v>
      </c>
      <c r="B89">
        <v>3509</v>
      </c>
      <c r="E89" s="19" t="s">
        <v>196</v>
      </c>
      <c r="F89">
        <v>1518</v>
      </c>
    </row>
    <row r="90" spans="1:6" x14ac:dyDescent="0.3">
      <c r="A90" s="19" t="s">
        <v>309</v>
      </c>
      <c r="B90">
        <v>1095</v>
      </c>
      <c r="E90" s="19" t="s">
        <v>219</v>
      </c>
      <c r="F90">
        <v>1412</v>
      </c>
    </row>
    <row r="91" spans="1:6" x14ac:dyDescent="0.3">
      <c r="A91" s="19" t="s">
        <v>176</v>
      </c>
      <c r="B91">
        <v>1020</v>
      </c>
      <c r="E91" s="19" t="s">
        <v>369</v>
      </c>
      <c r="F91">
        <v>1390</v>
      </c>
    </row>
    <row r="92" spans="1:6" x14ac:dyDescent="0.3">
      <c r="A92" s="19" t="s">
        <v>376</v>
      </c>
      <c r="B92">
        <v>1535</v>
      </c>
      <c r="E92" s="19" t="s">
        <v>271</v>
      </c>
      <c r="F92">
        <v>1327</v>
      </c>
    </row>
    <row r="93" spans="1:6" x14ac:dyDescent="0.3">
      <c r="A93" s="19" t="s">
        <v>186</v>
      </c>
      <c r="B93">
        <v>980</v>
      </c>
      <c r="E93" s="19" t="s">
        <v>312</v>
      </c>
      <c r="F93">
        <v>1212</v>
      </c>
    </row>
    <row r="94" spans="1:6" x14ac:dyDescent="0.3">
      <c r="A94" s="19" t="s">
        <v>187</v>
      </c>
      <c r="B94">
        <v>980</v>
      </c>
      <c r="E94" s="19" t="s">
        <v>313</v>
      </c>
      <c r="F94">
        <v>1212</v>
      </c>
    </row>
    <row r="95" spans="1:6" x14ac:dyDescent="0.3">
      <c r="A95" s="19" t="s">
        <v>370</v>
      </c>
      <c r="B95">
        <v>2429</v>
      </c>
      <c r="E95" s="19" t="s">
        <v>309</v>
      </c>
      <c r="F95">
        <v>1095</v>
      </c>
    </row>
    <row r="96" spans="1:6" x14ac:dyDescent="0.3">
      <c r="A96" s="19" t="s">
        <v>375</v>
      </c>
      <c r="B96">
        <v>925</v>
      </c>
      <c r="E96" s="19" t="s">
        <v>176</v>
      </c>
      <c r="F96">
        <v>1020</v>
      </c>
    </row>
    <row r="97" spans="1:6" x14ac:dyDescent="0.3">
      <c r="A97" s="19" t="s">
        <v>272</v>
      </c>
      <c r="B97">
        <v>940</v>
      </c>
      <c r="E97" s="19" t="s">
        <v>186</v>
      </c>
      <c r="F97">
        <v>980</v>
      </c>
    </row>
    <row r="98" spans="1:6" x14ac:dyDescent="0.3">
      <c r="A98" s="19" t="s">
        <v>315</v>
      </c>
      <c r="B98">
        <v>857</v>
      </c>
      <c r="E98" s="19" t="s">
        <v>187</v>
      </c>
      <c r="F98">
        <v>980</v>
      </c>
    </row>
    <row r="99" spans="1:6" x14ac:dyDescent="0.3">
      <c r="A99" s="19" t="s">
        <v>167</v>
      </c>
      <c r="B99">
        <v>745</v>
      </c>
      <c r="E99" s="19" t="s">
        <v>272</v>
      </c>
      <c r="F99">
        <v>940</v>
      </c>
    </row>
    <row r="100" spans="1:6" x14ac:dyDescent="0.3">
      <c r="A100" s="19" t="s">
        <v>316</v>
      </c>
      <c r="B100">
        <v>697</v>
      </c>
      <c r="E100" s="19" t="s">
        <v>375</v>
      </c>
      <c r="F100">
        <v>925</v>
      </c>
    </row>
    <row r="101" spans="1:6" x14ac:dyDescent="0.3">
      <c r="A101" s="19" t="s">
        <v>381</v>
      </c>
      <c r="B101">
        <v>632</v>
      </c>
      <c r="E101" s="19" t="s">
        <v>315</v>
      </c>
      <c r="F101">
        <v>857</v>
      </c>
    </row>
    <row r="102" spans="1:6" x14ac:dyDescent="0.3">
      <c r="A102" s="19" t="s">
        <v>331</v>
      </c>
      <c r="B102">
        <v>582</v>
      </c>
      <c r="E102" s="19" t="s">
        <v>167</v>
      </c>
      <c r="F102">
        <v>745</v>
      </c>
    </row>
    <row r="103" spans="1:6" x14ac:dyDescent="0.3">
      <c r="A103" s="19" t="s">
        <v>332</v>
      </c>
      <c r="B103">
        <v>582</v>
      </c>
      <c r="E103" s="19" t="s">
        <v>316</v>
      </c>
      <c r="F103">
        <v>697</v>
      </c>
    </row>
    <row r="104" spans="1:6" x14ac:dyDescent="0.3">
      <c r="A104" s="19" t="s">
        <v>333</v>
      </c>
      <c r="B104">
        <v>582</v>
      </c>
      <c r="E104" s="19" t="s">
        <v>220</v>
      </c>
      <c r="F104">
        <v>688</v>
      </c>
    </row>
    <row r="105" spans="1:6" x14ac:dyDescent="0.3">
      <c r="A105" s="19" t="s">
        <v>220</v>
      </c>
      <c r="B105">
        <v>688</v>
      </c>
      <c r="E105" s="19" t="s">
        <v>381</v>
      </c>
      <c r="F105">
        <v>632</v>
      </c>
    </row>
    <row r="106" spans="1:6" x14ac:dyDescent="0.3">
      <c r="A106" s="19" t="s">
        <v>378</v>
      </c>
      <c r="B106">
        <v>2099</v>
      </c>
      <c r="E106" s="19" t="s">
        <v>331</v>
      </c>
      <c r="F106">
        <v>582</v>
      </c>
    </row>
    <row r="107" spans="1:6" x14ac:dyDescent="0.3">
      <c r="A107" s="19" t="s">
        <v>171</v>
      </c>
      <c r="B107">
        <v>497</v>
      </c>
      <c r="E107" s="19" t="s">
        <v>332</v>
      </c>
      <c r="F107">
        <v>582</v>
      </c>
    </row>
    <row r="108" spans="1:6" x14ac:dyDescent="0.3">
      <c r="A108" s="19" t="s">
        <v>372</v>
      </c>
      <c r="B108">
        <v>450</v>
      </c>
      <c r="E108" s="19" t="s">
        <v>333</v>
      </c>
      <c r="F108">
        <v>582</v>
      </c>
    </row>
    <row r="109" spans="1:6" x14ac:dyDescent="0.3">
      <c r="A109" s="19" t="s">
        <v>377</v>
      </c>
      <c r="B109">
        <v>349</v>
      </c>
      <c r="E109" s="19" t="s">
        <v>171</v>
      </c>
      <c r="F109">
        <v>497</v>
      </c>
    </row>
    <row r="110" spans="1:6" x14ac:dyDescent="0.3">
      <c r="A110" s="19" t="s">
        <v>379</v>
      </c>
      <c r="B110">
        <v>299</v>
      </c>
      <c r="E110" s="19" t="s">
        <v>372</v>
      </c>
      <c r="F110">
        <v>450</v>
      </c>
    </row>
    <row r="111" spans="1:6" x14ac:dyDescent="0.3">
      <c r="A111" s="19" t="s">
        <v>380</v>
      </c>
      <c r="B111">
        <v>299</v>
      </c>
      <c r="E111" s="19" t="s">
        <v>377</v>
      </c>
      <c r="F111">
        <v>349</v>
      </c>
    </row>
    <row r="112" spans="1:6" x14ac:dyDescent="0.3">
      <c r="A112" s="19" t="s">
        <v>382</v>
      </c>
      <c r="B112">
        <v>312</v>
      </c>
      <c r="E112" s="19" t="s">
        <v>382</v>
      </c>
      <c r="F112">
        <v>312</v>
      </c>
    </row>
    <row r="113" spans="1:6" x14ac:dyDescent="0.3">
      <c r="A113" s="19" t="s">
        <v>383</v>
      </c>
      <c r="B113">
        <v>312</v>
      </c>
      <c r="E113" s="19" t="s">
        <v>383</v>
      </c>
      <c r="F113">
        <v>312</v>
      </c>
    </row>
    <row r="114" spans="1:6" x14ac:dyDescent="0.3">
      <c r="A114" s="19" t="s">
        <v>321</v>
      </c>
      <c r="B114">
        <v>291</v>
      </c>
      <c r="E114" s="19" t="s">
        <v>379</v>
      </c>
      <c r="F114">
        <v>299</v>
      </c>
    </row>
    <row r="115" spans="1:6" x14ac:dyDescent="0.3">
      <c r="A115" s="19" t="s">
        <v>334</v>
      </c>
      <c r="B115">
        <v>291</v>
      </c>
      <c r="E115" s="19" t="s">
        <v>380</v>
      </c>
      <c r="F115">
        <v>299</v>
      </c>
    </row>
    <row r="116" spans="1:6" x14ac:dyDescent="0.3">
      <c r="A116" s="19" t="s">
        <v>335</v>
      </c>
      <c r="B116">
        <v>291</v>
      </c>
      <c r="E116" s="19" t="s">
        <v>321</v>
      </c>
      <c r="F116">
        <v>291</v>
      </c>
    </row>
    <row r="117" spans="1:6" x14ac:dyDescent="0.3">
      <c r="A117" s="19" t="s">
        <v>336</v>
      </c>
      <c r="B117">
        <v>291</v>
      </c>
      <c r="E117" s="19" t="s">
        <v>334</v>
      </c>
      <c r="F117">
        <v>291</v>
      </c>
    </row>
    <row r="118" spans="1:6" x14ac:dyDescent="0.3">
      <c r="A118" s="19" t="s">
        <v>337</v>
      </c>
      <c r="B118">
        <v>291</v>
      </c>
      <c r="E118" s="19" t="s">
        <v>335</v>
      </c>
      <c r="F118">
        <v>291</v>
      </c>
    </row>
    <row r="119" spans="1:6" x14ac:dyDescent="0.3">
      <c r="A119" s="19" t="s">
        <v>338</v>
      </c>
      <c r="B119">
        <v>291</v>
      </c>
      <c r="E119" s="19" t="s">
        <v>336</v>
      </c>
      <c r="F119">
        <v>291</v>
      </c>
    </row>
    <row r="120" spans="1:6" x14ac:dyDescent="0.3">
      <c r="A120" s="19" t="s">
        <v>339</v>
      </c>
      <c r="B120">
        <v>291</v>
      </c>
      <c r="E120" s="19" t="s">
        <v>337</v>
      </c>
      <c r="F120">
        <v>291</v>
      </c>
    </row>
    <row r="121" spans="1:6" x14ac:dyDescent="0.3">
      <c r="A121" s="19" t="s">
        <v>340</v>
      </c>
      <c r="B121">
        <v>291</v>
      </c>
      <c r="E121" s="19" t="s">
        <v>338</v>
      </c>
      <c r="F121">
        <v>291</v>
      </c>
    </row>
    <row r="122" spans="1:6" x14ac:dyDescent="0.3">
      <c r="A122" s="19" t="s">
        <v>341</v>
      </c>
      <c r="B122">
        <v>291</v>
      </c>
      <c r="E122" s="19" t="s">
        <v>339</v>
      </c>
      <c r="F122">
        <v>291</v>
      </c>
    </row>
    <row r="123" spans="1:6" x14ac:dyDescent="0.3">
      <c r="A123" s="19" t="s">
        <v>342</v>
      </c>
      <c r="B123">
        <v>291</v>
      </c>
      <c r="E123" s="19" t="s">
        <v>340</v>
      </c>
      <c r="F123">
        <v>291</v>
      </c>
    </row>
    <row r="124" spans="1:6" x14ac:dyDescent="0.3">
      <c r="A124" s="19" t="s">
        <v>343</v>
      </c>
      <c r="B124">
        <v>291</v>
      </c>
      <c r="E124" s="19" t="s">
        <v>341</v>
      </c>
      <c r="F124">
        <v>291</v>
      </c>
    </row>
    <row r="125" spans="1:6" x14ac:dyDescent="0.3">
      <c r="A125" s="19" t="s">
        <v>344</v>
      </c>
      <c r="B125">
        <v>291</v>
      </c>
      <c r="E125" s="19" t="s">
        <v>342</v>
      </c>
      <c r="F125">
        <v>291</v>
      </c>
    </row>
    <row r="126" spans="1:6" x14ac:dyDescent="0.3">
      <c r="A126" s="19" t="s">
        <v>345</v>
      </c>
      <c r="B126">
        <v>291</v>
      </c>
      <c r="E126" s="19" t="s">
        <v>343</v>
      </c>
      <c r="F126">
        <v>291</v>
      </c>
    </row>
    <row r="127" spans="1:6" x14ac:dyDescent="0.3">
      <c r="A127" s="19" t="s">
        <v>346</v>
      </c>
      <c r="B127">
        <v>291</v>
      </c>
      <c r="E127" s="19" t="s">
        <v>344</v>
      </c>
      <c r="F127">
        <v>291</v>
      </c>
    </row>
    <row r="128" spans="1:6" x14ac:dyDescent="0.3">
      <c r="A128" s="19" t="s">
        <v>347</v>
      </c>
      <c r="B128">
        <v>291</v>
      </c>
      <c r="E128" s="19" t="s">
        <v>345</v>
      </c>
      <c r="F128">
        <v>291</v>
      </c>
    </row>
    <row r="129" spans="1:6" x14ac:dyDescent="0.3">
      <c r="A129" s="19" t="s">
        <v>348</v>
      </c>
      <c r="B129">
        <v>291</v>
      </c>
      <c r="E129" s="19" t="s">
        <v>346</v>
      </c>
      <c r="F129">
        <v>291</v>
      </c>
    </row>
    <row r="130" spans="1:6" x14ac:dyDescent="0.3">
      <c r="A130" s="19" t="s">
        <v>349</v>
      </c>
      <c r="B130">
        <v>291</v>
      </c>
      <c r="E130" s="19" t="s">
        <v>347</v>
      </c>
      <c r="F130">
        <v>291</v>
      </c>
    </row>
    <row r="131" spans="1:6" x14ac:dyDescent="0.3">
      <c r="A131" s="19" t="s">
        <v>350</v>
      </c>
      <c r="B131">
        <v>291</v>
      </c>
      <c r="E131" s="19" t="s">
        <v>348</v>
      </c>
      <c r="F131">
        <v>291</v>
      </c>
    </row>
    <row r="132" spans="1:6" x14ac:dyDescent="0.3">
      <c r="A132" s="19" t="s">
        <v>351</v>
      </c>
      <c r="B132">
        <v>291</v>
      </c>
      <c r="E132" s="19" t="s">
        <v>349</v>
      </c>
      <c r="F132">
        <v>291</v>
      </c>
    </row>
    <row r="133" spans="1:6" x14ac:dyDescent="0.3">
      <c r="A133" s="19" t="s">
        <v>352</v>
      </c>
      <c r="B133">
        <v>291</v>
      </c>
      <c r="E133" s="19" t="s">
        <v>350</v>
      </c>
      <c r="F133">
        <v>291</v>
      </c>
    </row>
    <row r="134" spans="1:6" x14ac:dyDescent="0.3">
      <c r="A134" s="19" t="s">
        <v>353</v>
      </c>
      <c r="B134">
        <v>291</v>
      </c>
      <c r="E134" s="19" t="s">
        <v>351</v>
      </c>
      <c r="F134">
        <v>291</v>
      </c>
    </row>
    <row r="135" spans="1:6" x14ac:dyDescent="0.3">
      <c r="A135" s="19" t="s">
        <v>354</v>
      </c>
      <c r="B135">
        <v>291</v>
      </c>
      <c r="E135" s="19" t="s">
        <v>352</v>
      </c>
      <c r="F135">
        <v>291</v>
      </c>
    </row>
    <row r="136" spans="1:6" x14ac:dyDescent="0.3">
      <c r="A136" s="19" t="s">
        <v>355</v>
      </c>
      <c r="B136">
        <v>291</v>
      </c>
      <c r="E136" s="19" t="s">
        <v>353</v>
      </c>
      <c r="F136">
        <v>291</v>
      </c>
    </row>
    <row r="137" spans="1:6" x14ac:dyDescent="0.3">
      <c r="A137" s="19" t="s">
        <v>198</v>
      </c>
      <c r="B137">
        <v>269</v>
      </c>
      <c r="E137" s="19" t="s">
        <v>354</v>
      </c>
      <c r="F137">
        <v>291</v>
      </c>
    </row>
    <row r="138" spans="1:6" x14ac:dyDescent="0.3">
      <c r="A138" s="19" t="s">
        <v>356</v>
      </c>
      <c r="B138">
        <v>291</v>
      </c>
      <c r="E138" s="19" t="s">
        <v>355</v>
      </c>
      <c r="F138">
        <v>291</v>
      </c>
    </row>
    <row r="139" spans="1:6" x14ac:dyDescent="0.3">
      <c r="A139" s="19" t="s">
        <v>357</v>
      </c>
      <c r="B139">
        <v>291</v>
      </c>
      <c r="E139" s="19" t="s">
        <v>356</v>
      </c>
      <c r="F139">
        <v>291</v>
      </c>
    </row>
    <row r="140" spans="1:6" x14ac:dyDescent="0.3">
      <c r="A140" s="19" t="s">
        <v>358</v>
      </c>
      <c r="B140">
        <v>291</v>
      </c>
      <c r="E140" s="19" t="s">
        <v>357</v>
      </c>
      <c r="F140">
        <v>291</v>
      </c>
    </row>
    <row r="141" spans="1:6" x14ac:dyDescent="0.3">
      <c r="A141" s="19" t="s">
        <v>359</v>
      </c>
      <c r="B141">
        <v>291</v>
      </c>
      <c r="E141" s="19" t="s">
        <v>358</v>
      </c>
      <c r="F141">
        <v>291</v>
      </c>
    </row>
    <row r="142" spans="1:6" x14ac:dyDescent="0.3">
      <c r="A142" s="19" t="s">
        <v>360</v>
      </c>
      <c r="B142">
        <v>291</v>
      </c>
      <c r="E142" s="19" t="s">
        <v>359</v>
      </c>
      <c r="F142">
        <v>291</v>
      </c>
    </row>
    <row r="143" spans="1:6" x14ac:dyDescent="0.3">
      <c r="A143" s="19" t="s">
        <v>361</v>
      </c>
      <c r="B143">
        <v>291</v>
      </c>
      <c r="E143" s="19" t="s">
        <v>360</v>
      </c>
      <c r="F143">
        <v>291</v>
      </c>
    </row>
    <row r="144" spans="1:6" x14ac:dyDescent="0.3">
      <c r="A144" s="19" t="s">
        <v>362</v>
      </c>
      <c r="B144">
        <v>291</v>
      </c>
      <c r="E144" s="19" t="s">
        <v>361</v>
      </c>
      <c r="F144">
        <v>291</v>
      </c>
    </row>
    <row r="145" spans="1:6" x14ac:dyDescent="0.3">
      <c r="A145" s="19" t="s">
        <v>363</v>
      </c>
      <c r="B145">
        <v>291</v>
      </c>
      <c r="E145" s="19" t="s">
        <v>362</v>
      </c>
      <c r="F145">
        <v>291</v>
      </c>
    </row>
    <row r="146" spans="1:6" x14ac:dyDescent="0.3">
      <c r="A146" s="19" t="s">
        <v>273</v>
      </c>
      <c r="B146">
        <v>235</v>
      </c>
      <c r="E146" s="19" t="s">
        <v>363</v>
      </c>
      <c r="F146">
        <v>291</v>
      </c>
    </row>
    <row r="147" spans="1:6" x14ac:dyDescent="0.3">
      <c r="A147" s="19" t="s">
        <v>274</v>
      </c>
      <c r="B147">
        <v>235</v>
      </c>
      <c r="E147" s="19" t="s">
        <v>198</v>
      </c>
      <c r="F147">
        <v>269</v>
      </c>
    </row>
    <row r="148" spans="1:6" x14ac:dyDescent="0.3">
      <c r="A148" s="19" t="s">
        <v>275</v>
      </c>
      <c r="B148">
        <v>235</v>
      </c>
      <c r="E148" s="19" t="s">
        <v>199</v>
      </c>
      <c r="F148">
        <v>269</v>
      </c>
    </row>
    <row r="149" spans="1:6" x14ac:dyDescent="0.3">
      <c r="A149" s="19" t="s">
        <v>276</v>
      </c>
      <c r="B149">
        <v>235</v>
      </c>
      <c r="E149" s="19" t="s">
        <v>200</v>
      </c>
      <c r="F149">
        <v>269</v>
      </c>
    </row>
    <row r="150" spans="1:6" x14ac:dyDescent="0.3">
      <c r="A150" s="19" t="s">
        <v>277</v>
      </c>
      <c r="B150">
        <v>235</v>
      </c>
      <c r="E150" s="19" t="s">
        <v>201</v>
      </c>
      <c r="F150">
        <v>269</v>
      </c>
    </row>
    <row r="151" spans="1:6" x14ac:dyDescent="0.3">
      <c r="A151" s="19" t="s">
        <v>278</v>
      </c>
      <c r="B151">
        <v>235</v>
      </c>
      <c r="E151" s="19" t="s">
        <v>202</v>
      </c>
      <c r="F151">
        <v>269</v>
      </c>
    </row>
    <row r="152" spans="1:6" x14ac:dyDescent="0.3">
      <c r="A152" s="19" t="s">
        <v>279</v>
      </c>
      <c r="B152">
        <v>235</v>
      </c>
      <c r="E152" s="19" t="s">
        <v>273</v>
      </c>
      <c r="F152">
        <v>235</v>
      </c>
    </row>
    <row r="153" spans="1:6" x14ac:dyDescent="0.3">
      <c r="A153" s="19" t="s">
        <v>280</v>
      </c>
      <c r="B153">
        <v>235</v>
      </c>
      <c r="E153" s="19" t="s">
        <v>274</v>
      </c>
      <c r="F153">
        <v>235</v>
      </c>
    </row>
    <row r="154" spans="1:6" x14ac:dyDescent="0.3">
      <c r="A154" s="19" t="s">
        <v>281</v>
      </c>
      <c r="B154">
        <v>235</v>
      </c>
      <c r="E154" s="19" t="s">
        <v>275</v>
      </c>
      <c r="F154">
        <v>235</v>
      </c>
    </row>
    <row r="155" spans="1:6" x14ac:dyDescent="0.3">
      <c r="A155" s="19" t="s">
        <v>282</v>
      </c>
      <c r="B155">
        <v>235</v>
      </c>
      <c r="E155" s="19" t="s">
        <v>276</v>
      </c>
      <c r="F155">
        <v>235</v>
      </c>
    </row>
    <row r="156" spans="1:6" x14ac:dyDescent="0.3">
      <c r="A156" s="19" t="s">
        <v>283</v>
      </c>
      <c r="B156">
        <v>235</v>
      </c>
      <c r="E156" s="19" t="s">
        <v>277</v>
      </c>
      <c r="F156">
        <v>235</v>
      </c>
    </row>
    <row r="157" spans="1:6" x14ac:dyDescent="0.3">
      <c r="A157" s="19" t="s">
        <v>284</v>
      </c>
      <c r="B157">
        <v>235</v>
      </c>
      <c r="E157" s="19" t="s">
        <v>278</v>
      </c>
      <c r="F157">
        <v>235</v>
      </c>
    </row>
    <row r="158" spans="1:6" x14ac:dyDescent="0.3">
      <c r="A158" s="19" t="s">
        <v>285</v>
      </c>
      <c r="B158">
        <v>235</v>
      </c>
      <c r="E158" s="19" t="s">
        <v>279</v>
      </c>
      <c r="F158">
        <v>235</v>
      </c>
    </row>
    <row r="159" spans="1:6" x14ac:dyDescent="0.3">
      <c r="A159" s="19" t="s">
        <v>286</v>
      </c>
      <c r="B159">
        <v>235</v>
      </c>
      <c r="E159" s="19" t="s">
        <v>280</v>
      </c>
      <c r="F159">
        <v>235</v>
      </c>
    </row>
    <row r="160" spans="1:6" x14ac:dyDescent="0.3">
      <c r="A160" s="19" t="s">
        <v>287</v>
      </c>
      <c r="B160">
        <v>235</v>
      </c>
      <c r="E160" s="19" t="s">
        <v>281</v>
      </c>
      <c r="F160">
        <v>235</v>
      </c>
    </row>
    <row r="161" spans="1:6" x14ac:dyDescent="0.3">
      <c r="A161" s="19" t="s">
        <v>288</v>
      </c>
      <c r="B161">
        <v>235</v>
      </c>
      <c r="E161" s="19" t="s">
        <v>282</v>
      </c>
      <c r="F161">
        <v>235</v>
      </c>
    </row>
    <row r="162" spans="1:6" x14ac:dyDescent="0.3">
      <c r="A162" s="19" t="s">
        <v>289</v>
      </c>
      <c r="B162">
        <v>235</v>
      </c>
      <c r="E162" s="19" t="s">
        <v>283</v>
      </c>
      <c r="F162">
        <v>235</v>
      </c>
    </row>
    <row r="163" spans="1:6" x14ac:dyDescent="0.3">
      <c r="A163" s="19" t="s">
        <v>290</v>
      </c>
      <c r="B163">
        <v>235</v>
      </c>
      <c r="E163" s="19" t="s">
        <v>284</v>
      </c>
      <c r="F163">
        <v>235</v>
      </c>
    </row>
    <row r="164" spans="1:6" x14ac:dyDescent="0.3">
      <c r="A164" s="19" t="s">
        <v>199</v>
      </c>
      <c r="B164">
        <v>269</v>
      </c>
      <c r="E164" s="19" t="s">
        <v>285</v>
      </c>
      <c r="F164">
        <v>235</v>
      </c>
    </row>
    <row r="165" spans="1:6" x14ac:dyDescent="0.3">
      <c r="A165" s="19" t="s">
        <v>200</v>
      </c>
      <c r="B165">
        <v>269</v>
      </c>
      <c r="E165" s="19" t="s">
        <v>286</v>
      </c>
      <c r="F165">
        <v>235</v>
      </c>
    </row>
    <row r="166" spans="1:6" x14ac:dyDescent="0.3">
      <c r="A166" s="19" t="s">
        <v>201</v>
      </c>
      <c r="B166">
        <v>269</v>
      </c>
      <c r="E166" s="19" t="s">
        <v>287</v>
      </c>
      <c r="F166">
        <v>235</v>
      </c>
    </row>
    <row r="167" spans="1:6" x14ac:dyDescent="0.3">
      <c r="A167" s="19" t="s">
        <v>172</v>
      </c>
      <c r="B167">
        <v>210</v>
      </c>
      <c r="E167" s="19" t="s">
        <v>288</v>
      </c>
      <c r="F167">
        <v>235</v>
      </c>
    </row>
    <row r="168" spans="1:6" x14ac:dyDescent="0.3">
      <c r="A168" s="19" t="s">
        <v>173</v>
      </c>
      <c r="B168">
        <v>210</v>
      </c>
      <c r="E168" s="19" t="s">
        <v>289</v>
      </c>
      <c r="F168">
        <v>235</v>
      </c>
    </row>
    <row r="169" spans="1:6" x14ac:dyDescent="0.3">
      <c r="A169" s="19" t="s">
        <v>168</v>
      </c>
      <c r="B169">
        <v>210</v>
      </c>
      <c r="E169" s="19" t="s">
        <v>290</v>
      </c>
      <c r="F169">
        <v>235</v>
      </c>
    </row>
    <row r="170" spans="1:6" x14ac:dyDescent="0.3">
      <c r="A170" s="19" t="s">
        <v>174</v>
      </c>
      <c r="B170">
        <v>210</v>
      </c>
      <c r="E170" s="19" t="s">
        <v>172</v>
      </c>
      <c r="F170">
        <v>210</v>
      </c>
    </row>
    <row r="171" spans="1:6" x14ac:dyDescent="0.3">
      <c r="A171" s="19" t="s">
        <v>157</v>
      </c>
      <c r="B171">
        <v>210</v>
      </c>
      <c r="E171" s="19" t="s">
        <v>173</v>
      </c>
      <c r="F171">
        <v>210</v>
      </c>
    </row>
    <row r="172" spans="1:6" x14ac:dyDescent="0.3">
      <c r="A172" s="19" t="s">
        <v>158</v>
      </c>
      <c r="B172">
        <v>210</v>
      </c>
      <c r="E172" s="19" t="s">
        <v>168</v>
      </c>
      <c r="F172">
        <v>210</v>
      </c>
    </row>
    <row r="173" spans="1:6" x14ac:dyDescent="0.3">
      <c r="A173" s="19" t="s">
        <v>159</v>
      </c>
      <c r="B173">
        <v>210</v>
      </c>
      <c r="E173" s="19" t="s">
        <v>174</v>
      </c>
      <c r="F173">
        <v>210</v>
      </c>
    </row>
    <row r="174" spans="1:6" x14ac:dyDescent="0.3">
      <c r="A174" s="19" t="s">
        <v>160</v>
      </c>
      <c r="B174">
        <v>210</v>
      </c>
      <c r="E174" s="19" t="s">
        <v>157</v>
      </c>
      <c r="F174">
        <v>210</v>
      </c>
    </row>
    <row r="175" spans="1:6" x14ac:dyDescent="0.3">
      <c r="A175" s="19" t="s">
        <v>175</v>
      </c>
      <c r="B175">
        <v>210</v>
      </c>
      <c r="E175" s="19" t="s">
        <v>158</v>
      </c>
      <c r="F175">
        <v>210</v>
      </c>
    </row>
    <row r="176" spans="1:6" x14ac:dyDescent="0.3">
      <c r="A176" s="19" t="s">
        <v>161</v>
      </c>
      <c r="B176">
        <v>210</v>
      </c>
      <c r="E176" s="19" t="s">
        <v>159</v>
      </c>
      <c r="F176">
        <v>210</v>
      </c>
    </row>
    <row r="177" spans="1:6" x14ac:dyDescent="0.3">
      <c r="A177" s="19" t="s">
        <v>371</v>
      </c>
      <c r="B177">
        <v>189</v>
      </c>
      <c r="E177" s="19" t="s">
        <v>160</v>
      </c>
      <c r="F177">
        <v>210</v>
      </c>
    </row>
    <row r="178" spans="1:6" x14ac:dyDescent="0.3">
      <c r="A178" s="19" t="s">
        <v>169</v>
      </c>
      <c r="B178">
        <v>210</v>
      </c>
      <c r="E178" s="19" t="s">
        <v>175</v>
      </c>
      <c r="F178">
        <v>210</v>
      </c>
    </row>
    <row r="179" spans="1:6" x14ac:dyDescent="0.3">
      <c r="A179" s="19" t="s">
        <v>202</v>
      </c>
      <c r="B179">
        <v>269</v>
      </c>
      <c r="E179" s="19" t="s">
        <v>161</v>
      </c>
      <c r="F179">
        <v>210</v>
      </c>
    </row>
    <row r="180" spans="1:6" x14ac:dyDescent="0.3">
      <c r="A180" s="19" t="s">
        <v>221</v>
      </c>
      <c r="B180">
        <v>172</v>
      </c>
      <c r="E180" s="19" t="s">
        <v>169</v>
      </c>
      <c r="F180">
        <v>210</v>
      </c>
    </row>
    <row r="181" spans="1:6" x14ac:dyDescent="0.3">
      <c r="A181" s="19" t="s">
        <v>222</v>
      </c>
      <c r="B181">
        <v>172</v>
      </c>
      <c r="E181" s="19" t="s">
        <v>371</v>
      </c>
      <c r="F181">
        <v>189</v>
      </c>
    </row>
    <row r="182" spans="1:6" x14ac:dyDescent="0.3">
      <c r="A182" s="19" t="s">
        <v>223</v>
      </c>
      <c r="B182">
        <v>172</v>
      </c>
      <c r="E182" s="19" t="s">
        <v>221</v>
      </c>
      <c r="F182">
        <v>172</v>
      </c>
    </row>
    <row r="183" spans="1:6" x14ac:dyDescent="0.3">
      <c r="A183" s="19" t="s">
        <v>224</v>
      </c>
      <c r="B183">
        <v>172</v>
      </c>
      <c r="E183" s="19" t="s">
        <v>222</v>
      </c>
      <c r="F183">
        <v>172</v>
      </c>
    </row>
    <row r="184" spans="1:6" x14ac:dyDescent="0.3">
      <c r="A184" s="19" t="s">
        <v>225</v>
      </c>
      <c r="B184">
        <v>172</v>
      </c>
      <c r="E184" s="19" t="s">
        <v>223</v>
      </c>
      <c r="F184">
        <v>172</v>
      </c>
    </row>
    <row r="185" spans="1:6" x14ac:dyDescent="0.3">
      <c r="A185" s="19" t="s">
        <v>226</v>
      </c>
      <c r="B185">
        <v>172</v>
      </c>
      <c r="E185" s="19" t="s">
        <v>224</v>
      </c>
      <c r="F185">
        <v>172</v>
      </c>
    </row>
    <row r="186" spans="1:6" x14ac:dyDescent="0.3">
      <c r="A186" s="19" t="s">
        <v>227</v>
      </c>
      <c r="B186">
        <v>172</v>
      </c>
      <c r="E186" s="19" t="s">
        <v>225</v>
      </c>
      <c r="F186">
        <v>172</v>
      </c>
    </row>
    <row r="187" spans="1:6" x14ac:dyDescent="0.3">
      <c r="A187" s="19" t="s">
        <v>228</v>
      </c>
      <c r="B187">
        <v>172</v>
      </c>
      <c r="E187" s="19" t="s">
        <v>226</v>
      </c>
      <c r="F187">
        <v>172</v>
      </c>
    </row>
    <row r="188" spans="1:6" x14ac:dyDescent="0.3">
      <c r="A188" s="19" t="s">
        <v>229</v>
      </c>
      <c r="B188">
        <v>172</v>
      </c>
      <c r="E188" s="19" t="s">
        <v>227</v>
      </c>
      <c r="F188">
        <v>172</v>
      </c>
    </row>
    <row r="189" spans="1:6" x14ac:dyDescent="0.3">
      <c r="A189" s="19" t="s">
        <v>230</v>
      </c>
      <c r="B189">
        <v>172</v>
      </c>
      <c r="E189" s="19" t="s">
        <v>228</v>
      </c>
      <c r="F189">
        <v>172</v>
      </c>
    </row>
    <row r="190" spans="1:6" x14ac:dyDescent="0.3">
      <c r="A190" s="19" t="s">
        <v>231</v>
      </c>
      <c r="B190">
        <v>172</v>
      </c>
      <c r="E190" s="19" t="s">
        <v>229</v>
      </c>
      <c r="F190">
        <v>172</v>
      </c>
    </row>
    <row r="191" spans="1:6" x14ac:dyDescent="0.3">
      <c r="A191" s="19" t="s">
        <v>232</v>
      </c>
      <c r="B191">
        <v>172</v>
      </c>
      <c r="E191" s="19" t="s">
        <v>230</v>
      </c>
      <c r="F191">
        <v>172</v>
      </c>
    </row>
    <row r="192" spans="1:6" x14ac:dyDescent="0.3">
      <c r="A192" s="19" t="s">
        <v>233</v>
      </c>
      <c r="B192">
        <v>172</v>
      </c>
      <c r="E192" s="19" t="s">
        <v>231</v>
      </c>
      <c r="F192">
        <v>172</v>
      </c>
    </row>
    <row r="193" spans="1:6" x14ac:dyDescent="0.3">
      <c r="A193" s="19" t="s">
        <v>234</v>
      </c>
      <c r="B193">
        <v>172</v>
      </c>
      <c r="E193" s="19" t="s">
        <v>232</v>
      </c>
      <c r="F193">
        <v>172</v>
      </c>
    </row>
    <row r="194" spans="1:6" x14ac:dyDescent="0.3">
      <c r="A194" s="19" t="s">
        <v>235</v>
      </c>
      <c r="B194">
        <v>172</v>
      </c>
      <c r="E194" s="19" t="s">
        <v>233</v>
      </c>
      <c r="F194">
        <v>172</v>
      </c>
    </row>
    <row r="195" spans="1:6" x14ac:dyDescent="0.3">
      <c r="A195" s="19" t="s">
        <v>236</v>
      </c>
      <c r="B195">
        <v>172</v>
      </c>
      <c r="E195" s="19" t="s">
        <v>234</v>
      </c>
      <c r="F195">
        <v>172</v>
      </c>
    </row>
    <row r="196" spans="1:6" x14ac:dyDescent="0.3">
      <c r="A196" s="19" t="s">
        <v>237</v>
      </c>
      <c r="B196">
        <v>172</v>
      </c>
      <c r="E196" s="19" t="s">
        <v>235</v>
      </c>
      <c r="F196">
        <v>172</v>
      </c>
    </row>
    <row r="197" spans="1:6" x14ac:dyDescent="0.3">
      <c r="A197" s="19" t="s">
        <v>238</v>
      </c>
      <c r="B197">
        <v>172</v>
      </c>
      <c r="E197" s="19" t="s">
        <v>236</v>
      </c>
      <c r="F197">
        <v>172</v>
      </c>
    </row>
    <row r="198" spans="1:6" x14ac:dyDescent="0.3">
      <c r="A198" s="19" t="s">
        <v>239</v>
      </c>
      <c r="B198">
        <v>172</v>
      </c>
      <c r="E198" s="19" t="s">
        <v>237</v>
      </c>
      <c r="F198">
        <v>172</v>
      </c>
    </row>
    <row r="199" spans="1:6" x14ac:dyDescent="0.3">
      <c r="A199" s="19" t="s">
        <v>240</v>
      </c>
      <c r="B199">
        <v>172</v>
      </c>
      <c r="E199" s="19" t="s">
        <v>238</v>
      </c>
      <c r="F199">
        <v>172</v>
      </c>
    </row>
    <row r="200" spans="1:6" x14ac:dyDescent="0.3">
      <c r="A200" s="19" t="s">
        <v>203</v>
      </c>
      <c r="B200">
        <v>125</v>
      </c>
      <c r="E200" s="19" t="s">
        <v>239</v>
      </c>
      <c r="F200">
        <v>172</v>
      </c>
    </row>
    <row r="201" spans="1:6" x14ac:dyDescent="0.3">
      <c r="A201" s="19" t="s">
        <v>204</v>
      </c>
      <c r="B201">
        <v>125</v>
      </c>
      <c r="E201" s="19" t="s">
        <v>240</v>
      </c>
      <c r="F201">
        <v>172</v>
      </c>
    </row>
    <row r="202" spans="1:6" x14ac:dyDescent="0.3">
      <c r="A202" s="19" t="s">
        <v>205</v>
      </c>
      <c r="B202">
        <v>125</v>
      </c>
      <c r="E202" s="19" t="s">
        <v>203</v>
      </c>
      <c r="F202">
        <v>125</v>
      </c>
    </row>
    <row r="203" spans="1:6" x14ac:dyDescent="0.3">
      <c r="A203" s="19" t="s">
        <v>206</v>
      </c>
      <c r="B203">
        <v>125</v>
      </c>
      <c r="E203" s="19" t="s">
        <v>204</v>
      </c>
      <c r="F203">
        <v>125</v>
      </c>
    </row>
    <row r="204" spans="1:6" x14ac:dyDescent="0.3">
      <c r="A204" s="19" t="s">
        <v>207</v>
      </c>
      <c r="B204">
        <v>125</v>
      </c>
      <c r="E204" s="19" t="s">
        <v>205</v>
      </c>
      <c r="F204">
        <v>125</v>
      </c>
    </row>
    <row r="205" spans="1:6" x14ac:dyDescent="0.3">
      <c r="A205" s="19" t="s">
        <v>208</v>
      </c>
      <c r="B205">
        <v>125</v>
      </c>
      <c r="E205" s="19" t="s">
        <v>206</v>
      </c>
      <c r="F205">
        <v>125</v>
      </c>
    </row>
    <row r="206" spans="1:6" x14ac:dyDescent="0.3">
      <c r="A206" s="19" t="s">
        <v>209</v>
      </c>
      <c r="B206">
        <v>125</v>
      </c>
      <c r="E206" s="19" t="s">
        <v>207</v>
      </c>
      <c r="F206">
        <v>125</v>
      </c>
    </row>
    <row r="207" spans="1:6" x14ac:dyDescent="0.3">
      <c r="A207" s="19" t="s">
        <v>210</v>
      </c>
      <c r="B207">
        <v>125</v>
      </c>
      <c r="E207" s="19" t="s">
        <v>208</v>
      </c>
      <c r="F207">
        <v>125</v>
      </c>
    </row>
    <row r="208" spans="1:6" x14ac:dyDescent="0.3">
      <c r="A208" s="19" t="s">
        <v>211</v>
      </c>
      <c r="B208">
        <v>125</v>
      </c>
      <c r="E208" s="19" t="s">
        <v>209</v>
      </c>
      <c r="F208">
        <v>125</v>
      </c>
    </row>
    <row r="209" spans="1:6" x14ac:dyDescent="0.3">
      <c r="A209" s="19" t="s">
        <v>212</v>
      </c>
      <c r="B209">
        <v>125</v>
      </c>
      <c r="E209" s="19" t="s">
        <v>210</v>
      </c>
      <c r="F209">
        <v>125</v>
      </c>
    </row>
    <row r="210" spans="1:6" x14ac:dyDescent="0.3">
      <c r="A210" s="19" t="s">
        <v>213</v>
      </c>
      <c r="B210">
        <v>125</v>
      </c>
      <c r="E210" s="19" t="s">
        <v>211</v>
      </c>
      <c r="F210">
        <v>125</v>
      </c>
    </row>
    <row r="211" spans="1:6" x14ac:dyDescent="0.3">
      <c r="A211" s="19" t="s">
        <v>214</v>
      </c>
      <c r="B211">
        <v>125</v>
      </c>
      <c r="E211" s="19" t="s">
        <v>212</v>
      </c>
      <c r="F211">
        <v>125</v>
      </c>
    </row>
    <row r="212" spans="1:6" x14ac:dyDescent="0.3">
      <c r="A212" s="19" t="s">
        <v>215</v>
      </c>
      <c r="B212">
        <v>125</v>
      </c>
      <c r="E212" s="19" t="s">
        <v>213</v>
      </c>
      <c r="F212">
        <v>125</v>
      </c>
    </row>
    <row r="213" spans="1:6" x14ac:dyDescent="0.3">
      <c r="A213" s="19" t="s">
        <v>216</v>
      </c>
      <c r="B213">
        <v>125</v>
      </c>
      <c r="E213" s="19" t="s">
        <v>214</v>
      </c>
      <c r="F213">
        <v>125</v>
      </c>
    </row>
    <row r="214" spans="1:6" x14ac:dyDescent="0.3">
      <c r="A214" s="19" t="s">
        <v>257</v>
      </c>
      <c r="B214">
        <v>110</v>
      </c>
      <c r="E214" s="19" t="s">
        <v>215</v>
      </c>
      <c r="F214">
        <v>125</v>
      </c>
    </row>
    <row r="215" spans="1:6" x14ac:dyDescent="0.3">
      <c r="A215" s="19" t="s">
        <v>258</v>
      </c>
      <c r="B215">
        <v>110</v>
      </c>
      <c r="E215" s="19" t="s">
        <v>216</v>
      </c>
      <c r="F215">
        <v>125</v>
      </c>
    </row>
    <row r="216" spans="1:6" x14ac:dyDescent="0.3">
      <c r="A216" s="19" t="s">
        <v>259</v>
      </c>
      <c r="B216">
        <v>110</v>
      </c>
      <c r="E216" s="19" t="s">
        <v>257</v>
      </c>
      <c r="F216">
        <v>110</v>
      </c>
    </row>
    <row r="217" spans="1:6" x14ac:dyDescent="0.3">
      <c r="A217" s="19" t="s">
        <v>260</v>
      </c>
      <c r="B217">
        <v>110</v>
      </c>
      <c r="E217" s="19" t="s">
        <v>258</v>
      </c>
      <c r="F217">
        <v>110</v>
      </c>
    </row>
    <row r="218" spans="1:6" x14ac:dyDescent="0.3">
      <c r="A218" s="19" t="s">
        <v>261</v>
      </c>
      <c r="B218">
        <v>110</v>
      </c>
      <c r="E218" s="19" t="s">
        <v>259</v>
      </c>
      <c r="F218">
        <v>110</v>
      </c>
    </row>
    <row r="219" spans="1:6" x14ac:dyDescent="0.3">
      <c r="A219" s="19" t="s">
        <v>262</v>
      </c>
      <c r="B219">
        <v>110</v>
      </c>
      <c r="E219" s="19" t="s">
        <v>260</v>
      </c>
      <c r="F219">
        <v>110</v>
      </c>
    </row>
    <row r="220" spans="1:6" x14ac:dyDescent="0.3">
      <c r="A220" s="19" t="s">
        <v>263</v>
      </c>
      <c r="B220">
        <v>110</v>
      </c>
      <c r="E220" s="19" t="s">
        <v>261</v>
      </c>
      <c r="F220">
        <v>110</v>
      </c>
    </row>
    <row r="221" spans="1:6" x14ac:dyDescent="0.3">
      <c r="A221" s="19" t="s">
        <v>264</v>
      </c>
      <c r="B221">
        <v>110</v>
      </c>
      <c r="E221" s="19" t="s">
        <v>262</v>
      </c>
      <c r="F221">
        <v>110</v>
      </c>
    </row>
    <row r="222" spans="1:6" x14ac:dyDescent="0.3">
      <c r="A222" s="19" t="s">
        <v>265</v>
      </c>
      <c r="B222">
        <v>110</v>
      </c>
      <c r="E222" s="19" t="s">
        <v>263</v>
      </c>
      <c r="F222">
        <v>110</v>
      </c>
    </row>
    <row r="223" spans="1:6" x14ac:dyDescent="0.3">
      <c r="A223" s="19" t="s">
        <v>266</v>
      </c>
      <c r="B223">
        <v>110</v>
      </c>
      <c r="E223" s="19" t="s">
        <v>264</v>
      </c>
      <c r="F223">
        <v>110</v>
      </c>
    </row>
    <row r="224" spans="1:6" x14ac:dyDescent="0.3">
      <c r="A224" s="19" t="s">
        <v>267</v>
      </c>
      <c r="B224">
        <v>110</v>
      </c>
      <c r="E224" s="19" t="s">
        <v>265</v>
      </c>
      <c r="F224">
        <v>110</v>
      </c>
    </row>
    <row r="225" spans="1:6" x14ac:dyDescent="0.3">
      <c r="A225" s="19" t="s">
        <v>268</v>
      </c>
      <c r="B225">
        <v>110</v>
      </c>
      <c r="E225" s="19" t="s">
        <v>266</v>
      </c>
      <c r="F225">
        <v>110</v>
      </c>
    </row>
    <row r="226" spans="1:6" x14ac:dyDescent="0.3">
      <c r="A226" s="19" t="s">
        <v>241</v>
      </c>
      <c r="B226">
        <v>60</v>
      </c>
      <c r="E226" s="19" t="s">
        <v>267</v>
      </c>
      <c r="F226">
        <v>110</v>
      </c>
    </row>
    <row r="227" spans="1:6" x14ac:dyDescent="0.3">
      <c r="A227" s="19" t="s">
        <v>242</v>
      </c>
      <c r="B227">
        <v>60</v>
      </c>
      <c r="E227" s="19" t="s">
        <v>268</v>
      </c>
      <c r="F227">
        <v>110</v>
      </c>
    </row>
    <row r="228" spans="1:6" x14ac:dyDescent="0.3">
      <c r="A228" s="19" t="s">
        <v>243</v>
      </c>
      <c r="B228">
        <v>60</v>
      </c>
      <c r="E228" s="19" t="s">
        <v>241</v>
      </c>
      <c r="F228">
        <v>60</v>
      </c>
    </row>
    <row r="229" spans="1:6" x14ac:dyDescent="0.3">
      <c r="A229" s="19" t="s">
        <v>244</v>
      </c>
      <c r="B229">
        <v>60</v>
      </c>
      <c r="E229" s="19" t="s">
        <v>242</v>
      </c>
      <c r="F229">
        <v>60</v>
      </c>
    </row>
    <row r="230" spans="1:6" x14ac:dyDescent="0.3">
      <c r="A230" s="19" t="s">
        <v>245</v>
      </c>
      <c r="B230">
        <v>60</v>
      </c>
      <c r="E230" s="19" t="s">
        <v>243</v>
      </c>
      <c r="F230">
        <v>60</v>
      </c>
    </row>
    <row r="231" spans="1:6" x14ac:dyDescent="0.3">
      <c r="A231" s="19" t="s">
        <v>246</v>
      </c>
      <c r="B231">
        <v>60</v>
      </c>
      <c r="E231" s="19" t="s">
        <v>244</v>
      </c>
      <c r="F231">
        <v>60</v>
      </c>
    </row>
    <row r="232" spans="1:6" x14ac:dyDescent="0.3">
      <c r="A232" s="19" t="s">
        <v>247</v>
      </c>
      <c r="B232">
        <v>60</v>
      </c>
      <c r="E232" s="19" t="s">
        <v>245</v>
      </c>
      <c r="F232">
        <v>60</v>
      </c>
    </row>
    <row r="233" spans="1:6" x14ac:dyDescent="0.3">
      <c r="A233" s="19" t="s">
        <v>248</v>
      </c>
      <c r="B233">
        <v>60</v>
      </c>
      <c r="E233" s="19" t="s">
        <v>246</v>
      </c>
      <c r="F233">
        <v>60</v>
      </c>
    </row>
    <row r="234" spans="1:6" x14ac:dyDescent="0.3">
      <c r="A234" s="19" t="s">
        <v>249</v>
      </c>
      <c r="B234">
        <v>60</v>
      </c>
      <c r="E234" s="19" t="s">
        <v>247</v>
      </c>
      <c r="F234">
        <v>60</v>
      </c>
    </row>
    <row r="235" spans="1:6" x14ac:dyDescent="0.3">
      <c r="A235" s="19" t="s">
        <v>250</v>
      </c>
      <c r="B235">
        <v>60</v>
      </c>
      <c r="E235" s="19" t="s">
        <v>248</v>
      </c>
      <c r="F235">
        <v>60</v>
      </c>
    </row>
    <row r="236" spans="1:6" x14ac:dyDescent="0.3">
      <c r="A236" s="19" t="s">
        <v>251</v>
      </c>
      <c r="B236">
        <v>60</v>
      </c>
      <c r="E236" s="19" t="s">
        <v>249</v>
      </c>
      <c r="F236">
        <v>60</v>
      </c>
    </row>
    <row r="237" spans="1:6" x14ac:dyDescent="0.3">
      <c r="A237" s="19" t="s">
        <v>252</v>
      </c>
      <c r="B237">
        <v>60</v>
      </c>
      <c r="E237" s="19" t="s">
        <v>250</v>
      </c>
      <c r="F237">
        <v>60</v>
      </c>
    </row>
    <row r="238" spans="1:6" x14ac:dyDescent="0.3">
      <c r="A238" s="19" t="s">
        <v>253</v>
      </c>
      <c r="B238">
        <v>60</v>
      </c>
      <c r="E238" s="19" t="s">
        <v>251</v>
      </c>
      <c r="F238">
        <v>60</v>
      </c>
    </row>
    <row r="239" spans="1:6" x14ac:dyDescent="0.3">
      <c r="A239" s="19" t="s">
        <v>254</v>
      </c>
      <c r="B239">
        <v>60</v>
      </c>
      <c r="E239" s="19" t="s">
        <v>252</v>
      </c>
      <c r="F239">
        <v>60</v>
      </c>
    </row>
    <row r="240" spans="1:6" x14ac:dyDescent="0.3">
      <c r="A240" s="19" t="s">
        <v>255</v>
      </c>
      <c r="B240">
        <v>60</v>
      </c>
      <c r="E240" s="19" t="s">
        <v>253</v>
      </c>
      <c r="F240">
        <v>60</v>
      </c>
    </row>
    <row r="241" spans="1:6" x14ac:dyDescent="0.3">
      <c r="A241" s="19" t="s">
        <v>145</v>
      </c>
      <c r="B241">
        <v>4306</v>
      </c>
      <c r="E241" s="19" t="s">
        <v>254</v>
      </c>
      <c r="F241">
        <v>60</v>
      </c>
    </row>
    <row r="242" spans="1:6" x14ac:dyDescent="0.3">
      <c r="A242" s="19" t="s">
        <v>405</v>
      </c>
      <c r="B242">
        <v>719662</v>
      </c>
      <c r="E242" s="19" t="s">
        <v>255</v>
      </c>
      <c r="F242">
        <v>60</v>
      </c>
    </row>
  </sheetData>
  <sortState xmlns:xlrd2="http://schemas.microsoft.com/office/spreadsheetml/2017/richdata2" ref="E2:F242">
    <sortCondition descending="1" ref="F1:F242"/>
  </sortState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0C2DE-2D8F-4C8D-84A2-B06C68347697}">
  <dimension ref="A2:H73"/>
  <sheetViews>
    <sheetView zoomScale="25" workbookViewId="0">
      <selection activeCell="W12" sqref="W12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9.21875" bestFit="1" customWidth="1"/>
    <col min="6" max="6" width="10.33203125" bestFit="1" customWidth="1"/>
    <col min="7" max="7" width="19.21875" bestFit="1" customWidth="1"/>
    <col min="8" max="8" width="14.88671875" bestFit="1" customWidth="1"/>
  </cols>
  <sheetData>
    <row r="2" spans="1:8" x14ac:dyDescent="0.3">
      <c r="A2" s="18" t="s">
        <v>404</v>
      </c>
      <c r="B2" t="s">
        <v>402</v>
      </c>
      <c r="C2" t="s">
        <v>403</v>
      </c>
      <c r="F2" s="20" t="s">
        <v>391</v>
      </c>
      <c r="G2" s="20" t="s">
        <v>452</v>
      </c>
      <c r="H2" s="20" t="s">
        <v>453</v>
      </c>
    </row>
    <row r="3" spans="1:8" x14ac:dyDescent="0.3">
      <c r="A3" s="19" t="s">
        <v>71</v>
      </c>
      <c r="B3">
        <v>212</v>
      </c>
      <c r="C3">
        <v>1484</v>
      </c>
      <c r="F3" s="19" t="s">
        <v>454</v>
      </c>
      <c r="G3">
        <v>1484</v>
      </c>
      <c r="H3">
        <v>212</v>
      </c>
    </row>
    <row r="4" spans="1:8" x14ac:dyDescent="0.3">
      <c r="A4" s="19" t="s">
        <v>72</v>
      </c>
      <c r="B4">
        <v>158</v>
      </c>
      <c r="C4">
        <v>45978</v>
      </c>
      <c r="F4" s="19" t="s">
        <v>455</v>
      </c>
      <c r="G4">
        <v>45978</v>
      </c>
      <c r="H4">
        <v>158</v>
      </c>
    </row>
    <row r="5" spans="1:8" x14ac:dyDescent="0.3">
      <c r="A5" s="19" t="s">
        <v>73</v>
      </c>
      <c r="B5">
        <v>120</v>
      </c>
      <c r="C5">
        <v>840</v>
      </c>
      <c r="F5" s="19" t="s">
        <v>456</v>
      </c>
      <c r="G5">
        <v>840</v>
      </c>
      <c r="H5">
        <v>120</v>
      </c>
    </row>
    <row r="6" spans="1:8" x14ac:dyDescent="0.3">
      <c r="A6" s="19" t="s">
        <v>74</v>
      </c>
      <c r="B6">
        <v>62</v>
      </c>
      <c r="C6">
        <v>434</v>
      </c>
      <c r="F6" s="19" t="s">
        <v>457</v>
      </c>
      <c r="G6">
        <v>434</v>
      </c>
      <c r="H6">
        <v>62</v>
      </c>
    </row>
    <row r="7" spans="1:8" x14ac:dyDescent="0.3">
      <c r="A7" s="19" t="s">
        <v>75</v>
      </c>
      <c r="B7">
        <v>44</v>
      </c>
      <c r="C7">
        <v>7568</v>
      </c>
      <c r="F7" s="19" t="s">
        <v>458</v>
      </c>
      <c r="G7">
        <v>7568</v>
      </c>
      <c r="H7">
        <v>44</v>
      </c>
    </row>
    <row r="8" spans="1:8" x14ac:dyDescent="0.3">
      <c r="A8" s="19" t="s">
        <v>76</v>
      </c>
      <c r="B8">
        <v>42</v>
      </c>
      <c r="C8">
        <v>11298</v>
      </c>
      <c r="F8" s="19" t="s">
        <v>459</v>
      </c>
      <c r="G8">
        <v>11298</v>
      </c>
      <c r="H8">
        <v>42</v>
      </c>
    </row>
    <row r="9" spans="1:8" x14ac:dyDescent="0.3">
      <c r="A9" s="19" t="s">
        <v>77</v>
      </c>
      <c r="B9">
        <v>36</v>
      </c>
      <c r="C9">
        <v>8460</v>
      </c>
      <c r="F9" s="19" t="s">
        <v>460</v>
      </c>
      <c r="G9">
        <v>8460</v>
      </c>
      <c r="H9">
        <v>36</v>
      </c>
    </row>
    <row r="10" spans="1:8" x14ac:dyDescent="0.3">
      <c r="A10" s="19" t="s">
        <v>78</v>
      </c>
      <c r="B10">
        <v>32</v>
      </c>
      <c r="C10">
        <v>51392</v>
      </c>
      <c r="F10" s="19" t="s">
        <v>461</v>
      </c>
      <c r="G10">
        <v>51392</v>
      </c>
      <c r="H10">
        <v>32</v>
      </c>
    </row>
    <row r="11" spans="1:8" x14ac:dyDescent="0.3">
      <c r="A11" s="19" t="s">
        <v>79</v>
      </c>
      <c r="B11">
        <v>27</v>
      </c>
      <c r="C11">
        <v>66528</v>
      </c>
      <c r="F11" s="19" t="s">
        <v>462</v>
      </c>
      <c r="G11">
        <v>66528</v>
      </c>
      <c r="H11">
        <v>27</v>
      </c>
    </row>
    <row r="12" spans="1:8" x14ac:dyDescent="0.3">
      <c r="A12" s="19" t="s">
        <v>80</v>
      </c>
      <c r="B12">
        <v>25</v>
      </c>
      <c r="C12">
        <v>24500</v>
      </c>
      <c r="F12" s="19" t="s">
        <v>463</v>
      </c>
      <c r="G12">
        <v>24500</v>
      </c>
      <c r="H12">
        <v>25</v>
      </c>
    </row>
    <row r="13" spans="1:8" x14ac:dyDescent="0.3">
      <c r="A13" s="19" t="s">
        <v>81</v>
      </c>
      <c r="B13">
        <v>21</v>
      </c>
      <c r="C13">
        <v>29190</v>
      </c>
      <c r="F13" s="19" t="s">
        <v>464</v>
      </c>
      <c r="G13">
        <v>29190</v>
      </c>
      <c r="H13">
        <v>21</v>
      </c>
    </row>
    <row r="14" spans="1:8" x14ac:dyDescent="0.3">
      <c r="A14" s="19" t="s">
        <v>82</v>
      </c>
      <c r="B14">
        <v>18</v>
      </c>
      <c r="C14">
        <v>15426</v>
      </c>
      <c r="F14" s="19" t="s">
        <v>465</v>
      </c>
      <c r="G14">
        <v>15426</v>
      </c>
      <c r="H14">
        <v>18</v>
      </c>
    </row>
    <row r="15" spans="1:8" x14ac:dyDescent="0.3">
      <c r="A15" s="19" t="s">
        <v>83</v>
      </c>
      <c r="B15">
        <v>16</v>
      </c>
      <c r="C15">
        <v>1760</v>
      </c>
      <c r="F15" s="19" t="s">
        <v>466</v>
      </c>
      <c r="G15">
        <v>1760</v>
      </c>
      <c r="H15">
        <v>16</v>
      </c>
    </row>
    <row r="16" spans="1:8" x14ac:dyDescent="0.3">
      <c r="A16" s="19" t="s">
        <v>84</v>
      </c>
      <c r="B16">
        <v>16</v>
      </c>
      <c r="C16">
        <v>2000</v>
      </c>
      <c r="F16" s="19" t="s">
        <v>467</v>
      </c>
      <c r="G16">
        <v>2000</v>
      </c>
      <c r="H16">
        <v>16</v>
      </c>
    </row>
    <row r="17" spans="1:8" x14ac:dyDescent="0.3">
      <c r="A17" s="19" t="s">
        <v>85</v>
      </c>
      <c r="B17">
        <v>19</v>
      </c>
      <c r="C17">
        <v>81814</v>
      </c>
      <c r="F17" s="19" t="s">
        <v>468</v>
      </c>
      <c r="G17">
        <v>81814</v>
      </c>
      <c r="H17">
        <v>19</v>
      </c>
    </row>
    <row r="18" spans="1:8" x14ac:dyDescent="0.3">
      <c r="A18" s="19" t="s">
        <v>86</v>
      </c>
      <c r="B18">
        <v>15</v>
      </c>
      <c r="C18">
        <v>900</v>
      </c>
      <c r="F18" s="19" t="s">
        <v>469</v>
      </c>
      <c r="G18">
        <v>900</v>
      </c>
      <c r="H18">
        <v>15</v>
      </c>
    </row>
    <row r="19" spans="1:8" x14ac:dyDescent="0.3">
      <c r="A19" s="19" t="s">
        <v>87</v>
      </c>
      <c r="B19">
        <v>15</v>
      </c>
      <c r="C19">
        <v>7320</v>
      </c>
      <c r="F19" s="19" t="s">
        <v>470</v>
      </c>
      <c r="G19">
        <v>7320</v>
      </c>
      <c r="H19">
        <v>15</v>
      </c>
    </row>
    <row r="20" spans="1:8" x14ac:dyDescent="0.3">
      <c r="A20" s="19" t="s">
        <v>88</v>
      </c>
      <c r="B20">
        <v>15</v>
      </c>
      <c r="C20">
        <v>7320</v>
      </c>
      <c r="F20" s="19" t="s">
        <v>471</v>
      </c>
      <c r="G20">
        <v>7320</v>
      </c>
      <c r="H20">
        <v>15</v>
      </c>
    </row>
    <row r="21" spans="1:8" x14ac:dyDescent="0.3">
      <c r="A21" s="19" t="s">
        <v>89</v>
      </c>
      <c r="B21">
        <v>13</v>
      </c>
      <c r="C21">
        <v>3900</v>
      </c>
      <c r="F21" s="19" t="s">
        <v>472</v>
      </c>
      <c r="G21">
        <v>3900</v>
      </c>
      <c r="H21">
        <v>13</v>
      </c>
    </row>
    <row r="22" spans="1:8" x14ac:dyDescent="0.3">
      <c r="A22" s="19" t="s">
        <v>90</v>
      </c>
      <c r="B22">
        <v>13</v>
      </c>
      <c r="C22">
        <v>12740</v>
      </c>
      <c r="F22" s="19" t="s">
        <v>473</v>
      </c>
      <c r="G22">
        <v>12740</v>
      </c>
      <c r="H22">
        <v>13</v>
      </c>
    </row>
    <row r="23" spans="1:8" x14ac:dyDescent="0.3">
      <c r="A23" s="19" t="s">
        <v>91</v>
      </c>
      <c r="B23">
        <v>12</v>
      </c>
      <c r="C23">
        <v>12168</v>
      </c>
      <c r="F23" s="19" t="s">
        <v>474</v>
      </c>
      <c r="G23">
        <v>12168</v>
      </c>
      <c r="H23">
        <v>12</v>
      </c>
    </row>
    <row r="24" spans="1:8" x14ac:dyDescent="0.3">
      <c r="A24" s="19" t="s">
        <v>92</v>
      </c>
      <c r="B24">
        <v>12</v>
      </c>
      <c r="C24">
        <v>2052</v>
      </c>
      <c r="F24" s="19" t="s">
        <v>475</v>
      </c>
      <c r="G24">
        <v>2052</v>
      </c>
      <c r="H24">
        <v>12</v>
      </c>
    </row>
    <row r="25" spans="1:8" x14ac:dyDescent="0.3">
      <c r="A25" s="19" t="s">
        <v>93</v>
      </c>
      <c r="B25">
        <v>12</v>
      </c>
      <c r="C25">
        <v>18660</v>
      </c>
      <c r="F25" s="19" t="s">
        <v>476</v>
      </c>
      <c r="G25">
        <v>18660</v>
      </c>
      <c r="H25">
        <v>12</v>
      </c>
    </row>
    <row r="26" spans="1:8" x14ac:dyDescent="0.3">
      <c r="A26" s="19" t="s">
        <v>94</v>
      </c>
      <c r="B26">
        <v>11</v>
      </c>
      <c r="C26">
        <v>13332</v>
      </c>
      <c r="F26" s="19" t="s">
        <v>477</v>
      </c>
      <c r="G26">
        <v>13332</v>
      </c>
      <c r="H26">
        <v>11</v>
      </c>
    </row>
    <row r="27" spans="1:8" x14ac:dyDescent="0.3">
      <c r="A27" s="19" t="s">
        <v>95</v>
      </c>
      <c r="B27">
        <v>11</v>
      </c>
      <c r="C27">
        <v>5610</v>
      </c>
      <c r="F27" s="19" t="s">
        <v>478</v>
      </c>
      <c r="G27">
        <v>5610</v>
      </c>
      <c r="H27">
        <v>11</v>
      </c>
    </row>
    <row r="28" spans="1:8" x14ac:dyDescent="0.3">
      <c r="A28" s="19" t="s">
        <v>96</v>
      </c>
      <c r="B28">
        <v>10</v>
      </c>
      <c r="C28">
        <v>6970</v>
      </c>
      <c r="F28" s="19" t="s">
        <v>479</v>
      </c>
      <c r="G28">
        <v>6970</v>
      </c>
      <c r="H28">
        <v>10</v>
      </c>
    </row>
    <row r="29" spans="1:8" x14ac:dyDescent="0.3">
      <c r="A29" s="19" t="s">
        <v>97</v>
      </c>
      <c r="B29">
        <v>10</v>
      </c>
      <c r="C29">
        <v>12540</v>
      </c>
      <c r="F29" s="19" t="s">
        <v>480</v>
      </c>
      <c r="G29">
        <v>12540</v>
      </c>
      <c r="H29">
        <v>10</v>
      </c>
    </row>
    <row r="30" spans="1:8" x14ac:dyDescent="0.3">
      <c r="A30" s="19" t="s">
        <v>98</v>
      </c>
      <c r="B30">
        <v>10</v>
      </c>
      <c r="C30">
        <v>5100</v>
      </c>
      <c r="F30" s="19" t="s">
        <v>481</v>
      </c>
      <c r="G30">
        <v>5100</v>
      </c>
      <c r="H30">
        <v>10</v>
      </c>
    </row>
    <row r="31" spans="1:8" x14ac:dyDescent="0.3">
      <c r="A31" s="19" t="s">
        <v>99</v>
      </c>
      <c r="B31">
        <v>8</v>
      </c>
      <c r="C31">
        <v>3600</v>
      </c>
      <c r="F31" s="19" t="s">
        <v>482</v>
      </c>
      <c r="G31">
        <v>3600</v>
      </c>
      <c r="H31">
        <v>8</v>
      </c>
    </row>
    <row r="32" spans="1:8" x14ac:dyDescent="0.3">
      <c r="A32" s="19" t="s">
        <v>100</v>
      </c>
      <c r="B32">
        <v>8</v>
      </c>
      <c r="C32">
        <v>2496</v>
      </c>
      <c r="F32" s="19" t="s">
        <v>483</v>
      </c>
      <c r="G32">
        <v>2496</v>
      </c>
      <c r="H32">
        <v>8</v>
      </c>
    </row>
    <row r="33" spans="1:3" x14ac:dyDescent="0.3">
      <c r="A33" s="19" t="s">
        <v>101</v>
      </c>
      <c r="B33">
        <v>7</v>
      </c>
      <c r="C33">
        <v>2443</v>
      </c>
    </row>
    <row r="34" spans="1:3" x14ac:dyDescent="0.3">
      <c r="A34" s="19" t="s">
        <v>102</v>
      </c>
      <c r="B34">
        <v>7</v>
      </c>
      <c r="C34">
        <v>2555</v>
      </c>
    </row>
    <row r="35" spans="1:3" x14ac:dyDescent="0.3">
      <c r="A35" s="19" t="s">
        <v>103</v>
      </c>
      <c r="B35">
        <v>7</v>
      </c>
      <c r="C35">
        <v>4879</v>
      </c>
    </row>
    <row r="36" spans="1:3" x14ac:dyDescent="0.3">
      <c r="A36" s="19" t="s">
        <v>104</v>
      </c>
      <c r="B36">
        <v>8</v>
      </c>
      <c r="C36">
        <v>27344</v>
      </c>
    </row>
    <row r="37" spans="1:3" x14ac:dyDescent="0.3">
      <c r="A37" s="19" t="s">
        <v>105</v>
      </c>
      <c r="B37">
        <v>7</v>
      </c>
      <c r="C37">
        <v>6748</v>
      </c>
    </row>
    <row r="38" spans="1:3" x14ac:dyDescent="0.3">
      <c r="A38" s="19" t="s">
        <v>106</v>
      </c>
      <c r="B38">
        <v>6</v>
      </c>
      <c r="C38">
        <v>4188</v>
      </c>
    </row>
    <row r="39" spans="1:3" x14ac:dyDescent="0.3">
      <c r="A39" s="19" t="s">
        <v>107</v>
      </c>
      <c r="B39">
        <v>6</v>
      </c>
      <c r="C39">
        <v>6570</v>
      </c>
    </row>
    <row r="40" spans="1:3" x14ac:dyDescent="0.3">
      <c r="A40" s="19" t="s">
        <v>108</v>
      </c>
      <c r="B40">
        <v>6</v>
      </c>
      <c r="C40">
        <v>1644</v>
      </c>
    </row>
    <row r="41" spans="1:3" x14ac:dyDescent="0.3">
      <c r="A41" s="19" t="s">
        <v>109</v>
      </c>
      <c r="B41">
        <v>6</v>
      </c>
      <c r="C41">
        <v>3060</v>
      </c>
    </row>
    <row r="42" spans="1:3" x14ac:dyDescent="0.3">
      <c r="A42" s="19" t="s">
        <v>110</v>
      </c>
      <c r="B42">
        <v>5</v>
      </c>
      <c r="C42">
        <v>3570</v>
      </c>
    </row>
    <row r="43" spans="1:3" x14ac:dyDescent="0.3">
      <c r="A43" s="19" t="s">
        <v>111</v>
      </c>
      <c r="B43">
        <v>7</v>
      </c>
      <c r="C43">
        <v>18893</v>
      </c>
    </row>
    <row r="44" spans="1:3" x14ac:dyDescent="0.3">
      <c r="A44" s="19" t="s">
        <v>112</v>
      </c>
      <c r="B44">
        <v>5</v>
      </c>
      <c r="C44">
        <v>4415</v>
      </c>
    </row>
    <row r="45" spans="1:3" x14ac:dyDescent="0.3">
      <c r="A45" s="19" t="s">
        <v>113</v>
      </c>
      <c r="B45">
        <v>6</v>
      </c>
      <c r="C45">
        <v>12306</v>
      </c>
    </row>
    <row r="46" spans="1:3" x14ac:dyDescent="0.3">
      <c r="A46" s="19" t="s">
        <v>114</v>
      </c>
      <c r="B46">
        <v>5</v>
      </c>
      <c r="C46">
        <v>4820</v>
      </c>
    </row>
    <row r="47" spans="1:3" x14ac:dyDescent="0.3">
      <c r="A47" s="19" t="s">
        <v>115</v>
      </c>
      <c r="B47">
        <v>4</v>
      </c>
      <c r="C47">
        <v>2188</v>
      </c>
    </row>
    <row r="48" spans="1:3" x14ac:dyDescent="0.3">
      <c r="A48" s="19" t="s">
        <v>116</v>
      </c>
      <c r="B48">
        <v>4</v>
      </c>
      <c r="C48">
        <v>23316</v>
      </c>
    </row>
    <row r="49" spans="1:3" x14ac:dyDescent="0.3">
      <c r="A49" s="19" t="s">
        <v>117</v>
      </c>
      <c r="B49">
        <v>5</v>
      </c>
      <c r="C49">
        <v>1745</v>
      </c>
    </row>
    <row r="50" spans="1:3" x14ac:dyDescent="0.3">
      <c r="A50" s="19" t="s">
        <v>118</v>
      </c>
      <c r="B50">
        <v>4</v>
      </c>
      <c r="C50">
        <v>2440</v>
      </c>
    </row>
    <row r="51" spans="1:3" x14ac:dyDescent="0.3">
      <c r="A51" s="19" t="s">
        <v>119</v>
      </c>
      <c r="B51">
        <v>6</v>
      </c>
      <c r="C51">
        <v>2700</v>
      </c>
    </row>
    <row r="52" spans="1:3" x14ac:dyDescent="0.3">
      <c r="A52" s="19" t="s">
        <v>120</v>
      </c>
      <c r="B52">
        <v>5</v>
      </c>
      <c r="C52">
        <v>8035</v>
      </c>
    </row>
    <row r="53" spans="1:3" x14ac:dyDescent="0.3">
      <c r="A53" s="19" t="s">
        <v>121</v>
      </c>
      <c r="B53">
        <v>4</v>
      </c>
      <c r="C53">
        <v>2788</v>
      </c>
    </row>
    <row r="54" spans="1:3" x14ac:dyDescent="0.3">
      <c r="A54" s="19" t="s">
        <v>122</v>
      </c>
      <c r="B54">
        <v>5</v>
      </c>
      <c r="C54">
        <v>16645</v>
      </c>
    </row>
    <row r="55" spans="1:3" x14ac:dyDescent="0.3">
      <c r="A55" s="19" t="s">
        <v>123</v>
      </c>
      <c r="B55">
        <v>4</v>
      </c>
      <c r="C55">
        <v>7572</v>
      </c>
    </row>
    <row r="56" spans="1:3" x14ac:dyDescent="0.3">
      <c r="A56" s="19" t="s">
        <v>124</v>
      </c>
      <c r="B56">
        <v>4</v>
      </c>
      <c r="C56">
        <v>1988</v>
      </c>
    </row>
    <row r="57" spans="1:3" x14ac:dyDescent="0.3">
      <c r="A57" s="19" t="s">
        <v>125</v>
      </c>
      <c r="B57">
        <v>3</v>
      </c>
      <c r="C57">
        <v>948</v>
      </c>
    </row>
    <row r="58" spans="1:3" x14ac:dyDescent="0.3">
      <c r="A58" s="19" t="s">
        <v>126</v>
      </c>
      <c r="B58">
        <v>5</v>
      </c>
      <c r="C58">
        <v>14475</v>
      </c>
    </row>
    <row r="59" spans="1:3" x14ac:dyDescent="0.3">
      <c r="A59" s="19" t="s">
        <v>127</v>
      </c>
      <c r="B59">
        <v>3</v>
      </c>
      <c r="C59">
        <v>1647</v>
      </c>
    </row>
    <row r="60" spans="1:3" x14ac:dyDescent="0.3">
      <c r="A60" s="19" t="s">
        <v>128</v>
      </c>
      <c r="B60">
        <v>3</v>
      </c>
      <c r="C60">
        <v>1680</v>
      </c>
    </row>
    <row r="61" spans="1:3" x14ac:dyDescent="0.3">
      <c r="A61" s="19" t="s">
        <v>129</v>
      </c>
      <c r="B61">
        <v>3</v>
      </c>
      <c r="C61">
        <v>1680</v>
      </c>
    </row>
    <row r="62" spans="1:3" x14ac:dyDescent="0.3">
      <c r="A62" s="19" t="s">
        <v>130</v>
      </c>
      <c r="B62">
        <v>3</v>
      </c>
      <c r="C62">
        <v>567</v>
      </c>
    </row>
    <row r="63" spans="1:3" x14ac:dyDescent="0.3">
      <c r="A63" s="19" t="s">
        <v>131</v>
      </c>
      <c r="B63">
        <v>3</v>
      </c>
      <c r="C63">
        <v>750</v>
      </c>
    </row>
    <row r="64" spans="1:3" x14ac:dyDescent="0.3">
      <c r="A64" s="19" t="s">
        <v>132</v>
      </c>
      <c r="B64">
        <v>3</v>
      </c>
      <c r="C64">
        <v>1530</v>
      </c>
    </row>
    <row r="65" spans="1:3" x14ac:dyDescent="0.3">
      <c r="A65" s="19" t="s">
        <v>133</v>
      </c>
      <c r="B65">
        <v>3</v>
      </c>
      <c r="C65">
        <v>5148</v>
      </c>
    </row>
    <row r="66" spans="1:3" x14ac:dyDescent="0.3">
      <c r="A66" s="19" t="s">
        <v>134</v>
      </c>
      <c r="B66">
        <v>2</v>
      </c>
      <c r="C66">
        <v>598</v>
      </c>
    </row>
    <row r="67" spans="1:3" x14ac:dyDescent="0.3">
      <c r="A67" s="19" t="s">
        <v>135</v>
      </c>
      <c r="B67">
        <v>10</v>
      </c>
      <c r="C67">
        <v>29990</v>
      </c>
    </row>
    <row r="68" spans="1:3" x14ac:dyDescent="0.3">
      <c r="A68" s="19" t="s">
        <v>136</v>
      </c>
      <c r="B68">
        <v>5</v>
      </c>
      <c r="C68">
        <v>945</v>
      </c>
    </row>
    <row r="69" spans="1:3" x14ac:dyDescent="0.3">
      <c r="A69" s="19" t="s">
        <v>137</v>
      </c>
      <c r="B69">
        <v>6</v>
      </c>
      <c r="C69">
        <v>14334</v>
      </c>
    </row>
    <row r="70" spans="1:3" x14ac:dyDescent="0.3">
      <c r="A70" s="19" t="s">
        <v>138</v>
      </c>
      <c r="B70">
        <v>1</v>
      </c>
      <c r="C70">
        <v>1658</v>
      </c>
    </row>
    <row r="71" spans="1:3" x14ac:dyDescent="0.3">
      <c r="A71" s="19" t="s">
        <v>139</v>
      </c>
      <c r="B71">
        <v>3</v>
      </c>
      <c r="C71">
        <v>6297</v>
      </c>
    </row>
    <row r="72" spans="1:3" x14ac:dyDescent="0.3">
      <c r="A72" s="19" t="s">
        <v>140</v>
      </c>
      <c r="B72">
        <v>1</v>
      </c>
      <c r="C72">
        <v>1183</v>
      </c>
    </row>
    <row r="73" spans="1:3" x14ac:dyDescent="0.3">
      <c r="A73" s="19" t="s">
        <v>405</v>
      </c>
      <c r="B73">
        <v>1213</v>
      </c>
      <c r="C73">
        <v>719662</v>
      </c>
    </row>
  </sheetData>
  <phoneticPr fontId="6" type="noConversion"/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A9EF-1928-4B71-AEC3-3B0428D6921E}">
  <dimension ref="A1:AJ243"/>
  <sheetViews>
    <sheetView zoomScale="17" workbookViewId="0">
      <selection activeCell="AL22" sqref="AL22"/>
    </sheetView>
  </sheetViews>
  <sheetFormatPr defaultRowHeight="14.4" x14ac:dyDescent="0.3"/>
  <cols>
    <col min="1" max="1" width="16.21875" bestFit="1" customWidth="1"/>
    <col min="2" max="2" width="18.33203125" customWidth="1"/>
    <col min="5" max="5" width="20.109375" bestFit="1" customWidth="1"/>
    <col min="6" max="6" width="7.77734375" hidden="1" customWidth="1"/>
    <col min="7" max="7" width="8.88671875" style="40"/>
    <col min="10" max="10" width="17" bestFit="1" customWidth="1"/>
    <col min="11" max="11" width="19.21875" bestFit="1" customWidth="1"/>
    <col min="13" max="13" width="10.33203125" bestFit="1" customWidth="1"/>
    <col min="14" max="14" width="20.88671875" bestFit="1" customWidth="1"/>
    <col min="19" max="19" width="18.6640625" bestFit="1" customWidth="1"/>
    <col min="20" max="20" width="19.21875" bestFit="1" customWidth="1"/>
    <col min="23" max="23" width="10.33203125" bestFit="1" customWidth="1"/>
    <col min="24" max="24" width="22.5546875" bestFit="1" customWidth="1"/>
    <col min="29" max="29" width="18.109375" bestFit="1" customWidth="1"/>
    <col min="30" max="30" width="14.88671875" bestFit="1" customWidth="1"/>
    <col min="33" max="33" width="10.33203125" bestFit="1" customWidth="1"/>
    <col min="34" max="34" width="21.77734375" bestFit="1" customWidth="1"/>
    <col min="35" max="35" width="0" hidden="1" customWidth="1"/>
  </cols>
  <sheetData>
    <row r="1" spans="1:36" s="41" customFormat="1" ht="21.6" thickBot="1" x14ac:dyDescent="0.45">
      <c r="A1" s="41" t="s">
        <v>445</v>
      </c>
      <c r="E1" s="41" t="s">
        <v>444</v>
      </c>
      <c r="G1" s="42"/>
      <c r="J1" s="41" t="s">
        <v>443</v>
      </c>
      <c r="N1" s="41" t="s">
        <v>442</v>
      </c>
      <c r="S1" s="41" t="s">
        <v>441</v>
      </c>
      <c r="X1" s="41" t="s">
        <v>440</v>
      </c>
      <c r="AC1" s="41" t="s">
        <v>439</v>
      </c>
      <c r="AH1" s="41" t="s">
        <v>438</v>
      </c>
    </row>
    <row r="2" spans="1:36" ht="15" thickBot="1" x14ac:dyDescent="0.35">
      <c r="A2" s="5" t="s">
        <v>391</v>
      </c>
      <c r="B2" s="4" t="s">
        <v>435</v>
      </c>
      <c r="D2" s="5" t="s">
        <v>391</v>
      </c>
      <c r="E2" s="4" t="s">
        <v>435</v>
      </c>
      <c r="F2" t="s">
        <v>436</v>
      </c>
      <c r="G2" s="40" t="s">
        <v>437</v>
      </c>
      <c r="J2" s="18" t="s">
        <v>404</v>
      </c>
      <c r="K2" t="s">
        <v>403</v>
      </c>
      <c r="M2" s="20" t="s">
        <v>391</v>
      </c>
      <c r="N2" s="20" t="s">
        <v>403</v>
      </c>
      <c r="O2" t="s">
        <v>436</v>
      </c>
      <c r="P2" t="s">
        <v>437</v>
      </c>
      <c r="S2" s="18" t="s">
        <v>404</v>
      </c>
      <c r="T2" t="s">
        <v>403</v>
      </c>
      <c r="W2" s="20" t="s">
        <v>404</v>
      </c>
      <c r="X2" s="20" t="s">
        <v>403</v>
      </c>
      <c r="Y2" t="s">
        <v>436</v>
      </c>
      <c r="Z2" t="s">
        <v>437</v>
      </c>
      <c r="AC2" s="18" t="s">
        <v>404</v>
      </c>
      <c r="AD2" t="s">
        <v>402</v>
      </c>
      <c r="AG2" s="20" t="s">
        <v>404</v>
      </c>
      <c r="AH2" s="20" t="s">
        <v>402</v>
      </c>
      <c r="AI2" t="s">
        <v>436</v>
      </c>
      <c r="AJ2" t="s">
        <v>437</v>
      </c>
    </row>
    <row r="3" spans="1:36" ht="15" thickBot="1" x14ac:dyDescent="0.35">
      <c r="A3" s="5" t="s">
        <v>71</v>
      </c>
      <c r="B3" s="6">
        <v>212</v>
      </c>
      <c r="D3" s="5" t="s">
        <v>71</v>
      </c>
      <c r="E3" s="6">
        <v>212</v>
      </c>
      <c r="F3">
        <f>E3</f>
        <v>212</v>
      </c>
      <c r="G3" s="40">
        <f>F3/1206</f>
        <v>0.175787728026534</v>
      </c>
      <c r="J3" s="19" t="s">
        <v>71</v>
      </c>
      <c r="K3">
        <v>1484</v>
      </c>
      <c r="M3" s="19" t="s">
        <v>85</v>
      </c>
      <c r="N3">
        <v>81814</v>
      </c>
      <c r="O3">
        <f>N3</f>
        <v>81814</v>
      </c>
      <c r="P3" s="40">
        <f>O3/719662</f>
        <v>0.11368392384202584</v>
      </c>
      <c r="S3" s="19" t="s">
        <v>177</v>
      </c>
      <c r="T3">
        <v>34866</v>
      </c>
      <c r="W3" s="19" t="s">
        <v>177</v>
      </c>
      <c r="X3">
        <v>34866</v>
      </c>
      <c r="Y3">
        <f>X3</f>
        <v>34866</v>
      </c>
      <c r="Z3" s="40">
        <f>Y3/719662</f>
        <v>4.8447743524043234E-2</v>
      </c>
      <c r="AC3" s="19" t="s">
        <v>177</v>
      </c>
      <c r="AD3">
        <v>22</v>
      </c>
      <c r="AG3" s="19" t="s">
        <v>155</v>
      </c>
      <c r="AH3">
        <v>31</v>
      </c>
      <c r="AI3">
        <f>AH3</f>
        <v>31</v>
      </c>
      <c r="AJ3" s="40">
        <f>AI3/1213</f>
        <v>2.5556471558120363E-2</v>
      </c>
    </row>
    <row r="4" spans="1:36" ht="15" thickBot="1" x14ac:dyDescent="0.35">
      <c r="A4" s="5" t="s">
        <v>72</v>
      </c>
      <c r="B4" s="6">
        <v>158</v>
      </c>
      <c r="D4" s="5" t="s">
        <v>72</v>
      </c>
      <c r="E4" s="6">
        <v>158</v>
      </c>
      <c r="F4">
        <f>F3+E4</f>
        <v>370</v>
      </c>
      <c r="G4" s="40">
        <f t="shared" ref="G4:G67" si="0">F4/1206</f>
        <v>0.30679933665008291</v>
      </c>
      <c r="J4" s="19" t="s">
        <v>72</v>
      </c>
      <c r="K4">
        <v>45978</v>
      </c>
      <c r="M4" s="19" t="s">
        <v>79</v>
      </c>
      <c r="N4">
        <v>66528</v>
      </c>
      <c r="O4">
        <f>N4+O3</f>
        <v>148342</v>
      </c>
      <c r="P4" s="40">
        <f t="shared" ref="P4:P67" si="1">O4/719662</f>
        <v>0.20612732088119146</v>
      </c>
      <c r="S4" s="19" t="s">
        <v>188</v>
      </c>
      <c r="T4">
        <v>32238</v>
      </c>
      <c r="W4" s="19" t="s">
        <v>188</v>
      </c>
      <c r="X4">
        <v>32238</v>
      </c>
      <c r="Y4">
        <f>X4+Y3</f>
        <v>67104</v>
      </c>
      <c r="Z4" s="40">
        <f t="shared" ref="Z4:Z67" si="2">Y4/719662</f>
        <v>9.3243772771106431E-2</v>
      </c>
      <c r="AC4" s="19" t="s">
        <v>188</v>
      </c>
      <c r="AD4">
        <v>30</v>
      </c>
      <c r="AG4" s="19" t="s">
        <v>156</v>
      </c>
      <c r="AH4">
        <v>31</v>
      </c>
      <c r="AI4">
        <f>AH4+AI3</f>
        <v>62</v>
      </c>
      <c r="AJ4" s="40">
        <f t="shared" ref="AJ4:AJ67" si="3">AI4/1213</f>
        <v>5.1112943116240726E-2</v>
      </c>
    </row>
    <row r="5" spans="1:36" ht="15" thickBot="1" x14ac:dyDescent="0.35">
      <c r="A5" s="5" t="s">
        <v>73</v>
      </c>
      <c r="B5" s="6">
        <v>120</v>
      </c>
      <c r="D5" s="5" t="s">
        <v>73</v>
      </c>
      <c r="E5" s="6">
        <v>120</v>
      </c>
      <c r="F5">
        <f t="shared" ref="F5:F68" si="4">F4+E5</f>
        <v>490</v>
      </c>
      <c r="G5" s="40">
        <f t="shared" si="0"/>
        <v>0.40630182421227196</v>
      </c>
      <c r="J5" s="19" t="s">
        <v>73</v>
      </c>
      <c r="K5">
        <v>840</v>
      </c>
      <c r="M5" s="19" t="s">
        <v>78</v>
      </c>
      <c r="N5">
        <v>51392</v>
      </c>
      <c r="O5">
        <f t="shared" ref="O5:O68" si="5">N5+O4</f>
        <v>199734</v>
      </c>
      <c r="P5" s="40">
        <f t="shared" si="1"/>
        <v>0.27753862229768977</v>
      </c>
      <c r="S5" s="19" t="s">
        <v>304</v>
      </c>
      <c r="T5">
        <v>25856</v>
      </c>
      <c r="W5" s="19" t="s">
        <v>304</v>
      </c>
      <c r="X5">
        <v>25856</v>
      </c>
      <c r="Y5">
        <f t="shared" ref="Y5:Y68" si="6">X5+Y4</f>
        <v>92960</v>
      </c>
      <c r="Z5" s="40">
        <f t="shared" si="2"/>
        <v>0.12917175007156137</v>
      </c>
      <c r="AC5" s="19" t="s">
        <v>304</v>
      </c>
      <c r="AD5">
        <v>13</v>
      </c>
      <c r="AG5" s="19" t="s">
        <v>188</v>
      </c>
      <c r="AH5">
        <v>30</v>
      </c>
      <c r="AI5">
        <f t="shared" ref="AI5:AI68" si="7">AH5+AI4</f>
        <v>92</v>
      </c>
      <c r="AJ5" s="40">
        <f t="shared" si="3"/>
        <v>7.5845012366034623E-2</v>
      </c>
    </row>
    <row r="6" spans="1:36" ht="15" thickBot="1" x14ac:dyDescent="0.35">
      <c r="A6" s="5" t="s">
        <v>74</v>
      </c>
      <c r="B6" s="6">
        <v>62</v>
      </c>
      <c r="D6" s="5" t="s">
        <v>74</v>
      </c>
      <c r="E6" s="6">
        <v>62</v>
      </c>
      <c r="F6">
        <f t="shared" si="4"/>
        <v>552</v>
      </c>
      <c r="G6" s="40">
        <f t="shared" si="0"/>
        <v>0.45771144278606968</v>
      </c>
      <c r="J6" s="19" t="s">
        <v>74</v>
      </c>
      <c r="K6">
        <v>434</v>
      </c>
      <c r="M6" s="19" t="s">
        <v>72</v>
      </c>
      <c r="N6">
        <v>45978</v>
      </c>
      <c r="O6">
        <f t="shared" si="5"/>
        <v>245712</v>
      </c>
      <c r="P6" s="40">
        <f t="shared" si="1"/>
        <v>0.34142694765042481</v>
      </c>
      <c r="S6" s="19" t="s">
        <v>295</v>
      </c>
      <c r="T6">
        <v>15329</v>
      </c>
      <c r="W6" s="19" t="s">
        <v>166</v>
      </c>
      <c r="X6">
        <v>19162</v>
      </c>
      <c r="Y6">
        <f t="shared" si="6"/>
        <v>112122</v>
      </c>
      <c r="Z6" s="40">
        <f t="shared" si="2"/>
        <v>0.15579813857060676</v>
      </c>
      <c r="AC6" s="19" t="s">
        <v>295</v>
      </c>
      <c r="AD6">
        <v>9</v>
      </c>
      <c r="AG6" s="19" t="s">
        <v>172</v>
      </c>
      <c r="AH6">
        <v>30</v>
      </c>
      <c r="AI6">
        <f t="shared" si="7"/>
        <v>122</v>
      </c>
      <c r="AJ6" s="40">
        <f t="shared" si="3"/>
        <v>0.10057708161582853</v>
      </c>
    </row>
    <row r="7" spans="1:36" ht="15" thickBot="1" x14ac:dyDescent="0.35">
      <c r="A7" s="5" t="s">
        <v>75</v>
      </c>
      <c r="B7" s="6">
        <v>44</v>
      </c>
      <c r="D7" s="5" t="s">
        <v>75</v>
      </c>
      <c r="E7" s="6">
        <v>44</v>
      </c>
      <c r="F7">
        <f t="shared" si="4"/>
        <v>596</v>
      </c>
      <c r="G7" s="40">
        <f t="shared" si="0"/>
        <v>0.494195688225539</v>
      </c>
      <c r="J7" s="19" t="s">
        <v>75</v>
      </c>
      <c r="K7">
        <v>7568</v>
      </c>
      <c r="M7" s="19" t="s">
        <v>135</v>
      </c>
      <c r="N7">
        <v>29990</v>
      </c>
      <c r="O7">
        <f t="shared" si="5"/>
        <v>275702</v>
      </c>
      <c r="P7" s="40">
        <f t="shared" si="1"/>
        <v>0.38309928827699669</v>
      </c>
      <c r="S7" s="19" t="s">
        <v>310</v>
      </c>
      <c r="T7">
        <v>14784</v>
      </c>
      <c r="W7" s="19" t="s">
        <v>191</v>
      </c>
      <c r="X7">
        <v>19008</v>
      </c>
      <c r="Y7">
        <f t="shared" si="6"/>
        <v>131130</v>
      </c>
      <c r="Z7" s="40">
        <f t="shared" si="2"/>
        <v>0.18221053772465406</v>
      </c>
      <c r="AC7" s="19" t="s">
        <v>310</v>
      </c>
      <c r="AD7">
        <v>6</v>
      </c>
      <c r="AG7" s="19" t="s">
        <v>173</v>
      </c>
      <c r="AH7">
        <v>30</v>
      </c>
      <c r="AI7">
        <f t="shared" si="7"/>
        <v>152</v>
      </c>
      <c r="AJ7" s="40">
        <f t="shared" si="3"/>
        <v>0.12530915086562242</v>
      </c>
    </row>
    <row r="8" spans="1:36" ht="15" thickBot="1" x14ac:dyDescent="0.35">
      <c r="A8" s="5" t="s">
        <v>76</v>
      </c>
      <c r="B8" s="6">
        <v>42</v>
      </c>
      <c r="D8" s="5" t="s">
        <v>76</v>
      </c>
      <c r="E8" s="6">
        <v>42</v>
      </c>
      <c r="F8">
        <f t="shared" si="4"/>
        <v>638</v>
      </c>
      <c r="G8" s="40">
        <f t="shared" si="0"/>
        <v>0.52902155887230518</v>
      </c>
      <c r="J8" s="19" t="s">
        <v>76</v>
      </c>
      <c r="K8">
        <v>11298</v>
      </c>
      <c r="M8" s="19" t="s">
        <v>81</v>
      </c>
      <c r="N8">
        <v>29190</v>
      </c>
      <c r="O8">
        <f t="shared" si="5"/>
        <v>304892</v>
      </c>
      <c r="P8" s="40">
        <f t="shared" si="1"/>
        <v>0.42365999594253967</v>
      </c>
      <c r="S8" s="19" t="s">
        <v>166</v>
      </c>
      <c r="T8">
        <v>19162</v>
      </c>
      <c r="W8" s="19" t="s">
        <v>373</v>
      </c>
      <c r="X8">
        <v>16440</v>
      </c>
      <c r="Y8">
        <f t="shared" si="6"/>
        <v>147570</v>
      </c>
      <c r="Z8" s="40">
        <f t="shared" si="2"/>
        <v>0.20505459507379853</v>
      </c>
      <c r="AC8" s="19" t="s">
        <v>166</v>
      </c>
      <c r="AD8">
        <v>10</v>
      </c>
      <c r="AG8" s="19" t="s">
        <v>168</v>
      </c>
      <c r="AH8">
        <v>30</v>
      </c>
      <c r="AI8">
        <f t="shared" si="7"/>
        <v>182</v>
      </c>
      <c r="AJ8" s="40">
        <f t="shared" si="3"/>
        <v>0.15004122011541632</v>
      </c>
    </row>
    <row r="9" spans="1:36" ht="15" thickBot="1" x14ac:dyDescent="0.35">
      <c r="A9" s="5" t="s">
        <v>77</v>
      </c>
      <c r="B9" s="6">
        <v>36</v>
      </c>
      <c r="D9" s="5" t="s">
        <v>77</v>
      </c>
      <c r="E9" s="6">
        <v>36</v>
      </c>
      <c r="F9">
        <f t="shared" si="4"/>
        <v>674</v>
      </c>
      <c r="G9" s="40">
        <f t="shared" si="0"/>
        <v>0.55887230514096187</v>
      </c>
      <c r="J9" s="19" t="s">
        <v>77</v>
      </c>
      <c r="K9">
        <v>8460</v>
      </c>
      <c r="M9" s="19" t="s">
        <v>104</v>
      </c>
      <c r="N9">
        <v>27344</v>
      </c>
      <c r="O9">
        <f t="shared" si="5"/>
        <v>332236</v>
      </c>
      <c r="P9" s="40">
        <f t="shared" si="1"/>
        <v>0.46165561055050841</v>
      </c>
      <c r="S9" s="19" t="s">
        <v>162</v>
      </c>
      <c r="T9">
        <v>15170</v>
      </c>
      <c r="W9" s="19" t="s">
        <v>190</v>
      </c>
      <c r="X9">
        <v>16410</v>
      </c>
      <c r="Y9">
        <f t="shared" si="6"/>
        <v>163980</v>
      </c>
      <c r="Z9" s="40">
        <f t="shared" si="2"/>
        <v>0.2278569661869044</v>
      </c>
      <c r="AC9" s="19" t="s">
        <v>162</v>
      </c>
      <c r="AD9">
        <v>20</v>
      </c>
      <c r="AG9" s="19" t="s">
        <v>174</v>
      </c>
      <c r="AH9">
        <v>30</v>
      </c>
      <c r="AI9">
        <f t="shared" si="7"/>
        <v>212</v>
      </c>
      <c r="AJ9" s="40">
        <f t="shared" si="3"/>
        <v>0.17477328936521022</v>
      </c>
    </row>
    <row r="10" spans="1:36" ht="15" thickBot="1" x14ac:dyDescent="0.35">
      <c r="A10" s="5" t="s">
        <v>78</v>
      </c>
      <c r="B10" s="6">
        <v>32</v>
      </c>
      <c r="D10" s="5" t="s">
        <v>78</v>
      </c>
      <c r="E10" s="6">
        <v>32</v>
      </c>
      <c r="F10">
        <f t="shared" si="4"/>
        <v>706</v>
      </c>
      <c r="G10" s="40">
        <f t="shared" si="0"/>
        <v>0.58540630182421227</v>
      </c>
      <c r="J10" s="19" t="s">
        <v>78</v>
      </c>
      <c r="K10">
        <v>51392</v>
      </c>
      <c r="M10" s="19" t="s">
        <v>80</v>
      </c>
      <c r="N10">
        <v>24500</v>
      </c>
      <c r="O10">
        <f t="shared" si="5"/>
        <v>356736</v>
      </c>
      <c r="P10" s="40">
        <f t="shared" si="1"/>
        <v>0.49569936998201936</v>
      </c>
      <c r="S10" s="19" t="s">
        <v>307</v>
      </c>
      <c r="T10">
        <v>15432</v>
      </c>
      <c r="W10" s="19" t="s">
        <v>322</v>
      </c>
      <c r="X10">
        <v>15868</v>
      </c>
      <c r="Y10">
        <f t="shared" si="6"/>
        <v>179848</v>
      </c>
      <c r="Z10" s="40">
        <f t="shared" si="2"/>
        <v>0.24990620596891319</v>
      </c>
      <c r="AC10" s="19" t="s">
        <v>307</v>
      </c>
      <c r="AD10">
        <v>17</v>
      </c>
      <c r="AG10" s="19" t="s">
        <v>157</v>
      </c>
      <c r="AH10">
        <v>30</v>
      </c>
      <c r="AI10">
        <f t="shared" si="7"/>
        <v>242</v>
      </c>
      <c r="AJ10" s="40">
        <f t="shared" si="3"/>
        <v>0.19950535861500412</v>
      </c>
    </row>
    <row r="11" spans="1:36" ht="15" thickBot="1" x14ac:dyDescent="0.35">
      <c r="A11" s="5" t="s">
        <v>79</v>
      </c>
      <c r="B11" s="6">
        <v>27</v>
      </c>
      <c r="D11" s="5" t="s">
        <v>79</v>
      </c>
      <c r="E11" s="6">
        <v>27</v>
      </c>
      <c r="F11">
        <f t="shared" si="4"/>
        <v>733</v>
      </c>
      <c r="G11" s="40">
        <f t="shared" si="0"/>
        <v>0.60779436152570476</v>
      </c>
      <c r="J11" s="19" t="s">
        <v>79</v>
      </c>
      <c r="K11">
        <v>66528</v>
      </c>
      <c r="M11" s="19" t="s">
        <v>116</v>
      </c>
      <c r="N11">
        <v>23316</v>
      </c>
      <c r="O11">
        <f t="shared" si="5"/>
        <v>380052</v>
      </c>
      <c r="P11" s="40">
        <f t="shared" si="1"/>
        <v>0.52809791263120742</v>
      </c>
      <c r="S11" s="19" t="s">
        <v>322</v>
      </c>
      <c r="T11">
        <v>15868</v>
      </c>
      <c r="W11" s="19" t="s">
        <v>307</v>
      </c>
      <c r="X11">
        <v>15432</v>
      </c>
      <c r="Y11">
        <f t="shared" si="6"/>
        <v>195280</v>
      </c>
      <c r="Z11" s="40">
        <f t="shared" si="2"/>
        <v>0.27134960578716122</v>
      </c>
      <c r="AC11" s="19" t="s">
        <v>322</v>
      </c>
      <c r="AD11">
        <v>8</v>
      </c>
      <c r="AG11" s="19" t="s">
        <v>158</v>
      </c>
      <c r="AH11">
        <v>30</v>
      </c>
      <c r="AI11">
        <f t="shared" si="7"/>
        <v>272</v>
      </c>
      <c r="AJ11" s="40">
        <f t="shared" si="3"/>
        <v>0.22423742786479803</v>
      </c>
    </row>
    <row r="12" spans="1:36" ht="15" thickBot="1" x14ac:dyDescent="0.35">
      <c r="A12" s="5" t="s">
        <v>80</v>
      </c>
      <c r="B12" s="6">
        <v>25</v>
      </c>
      <c r="D12" s="5" t="s">
        <v>80</v>
      </c>
      <c r="E12" s="6">
        <v>25</v>
      </c>
      <c r="F12">
        <f t="shared" si="4"/>
        <v>758</v>
      </c>
      <c r="G12" s="40">
        <f t="shared" si="0"/>
        <v>0.62852404643449422</v>
      </c>
      <c r="J12" s="19" t="s">
        <v>80</v>
      </c>
      <c r="K12">
        <v>24500</v>
      </c>
      <c r="M12" s="19" t="s">
        <v>111</v>
      </c>
      <c r="N12">
        <v>18893</v>
      </c>
      <c r="O12">
        <f t="shared" si="5"/>
        <v>398945</v>
      </c>
      <c r="P12" s="40">
        <f t="shared" si="1"/>
        <v>0.55435051454710682</v>
      </c>
      <c r="S12" s="19" t="s">
        <v>296</v>
      </c>
      <c r="T12">
        <v>13126</v>
      </c>
      <c r="W12" s="19" t="s">
        <v>295</v>
      </c>
      <c r="X12">
        <v>15329</v>
      </c>
      <c r="Y12">
        <f t="shared" si="6"/>
        <v>210609</v>
      </c>
      <c r="Z12" s="40">
        <f t="shared" si="2"/>
        <v>0.29264988286167676</v>
      </c>
      <c r="AC12" s="19" t="s">
        <v>296</v>
      </c>
      <c r="AD12">
        <v>12</v>
      </c>
      <c r="AG12" s="19" t="s">
        <v>159</v>
      </c>
      <c r="AH12">
        <v>30</v>
      </c>
      <c r="AI12">
        <f t="shared" si="7"/>
        <v>302</v>
      </c>
      <c r="AJ12" s="40">
        <f t="shared" si="3"/>
        <v>0.24896949711459193</v>
      </c>
    </row>
    <row r="13" spans="1:36" ht="15" thickBot="1" x14ac:dyDescent="0.35">
      <c r="A13" s="5" t="s">
        <v>81</v>
      </c>
      <c r="B13" s="6">
        <v>20</v>
      </c>
      <c r="D13" s="5" t="s">
        <v>81</v>
      </c>
      <c r="E13" s="6">
        <v>20</v>
      </c>
      <c r="F13">
        <f t="shared" si="4"/>
        <v>778</v>
      </c>
      <c r="G13" s="40">
        <f t="shared" si="0"/>
        <v>0.64510779436152565</v>
      </c>
      <c r="J13" s="19" t="s">
        <v>81</v>
      </c>
      <c r="K13">
        <v>29190</v>
      </c>
      <c r="M13" s="19" t="s">
        <v>93</v>
      </c>
      <c r="N13">
        <v>18660</v>
      </c>
      <c r="O13">
        <f t="shared" si="5"/>
        <v>417605</v>
      </c>
      <c r="P13" s="40">
        <f t="shared" si="1"/>
        <v>0.58027935336310654</v>
      </c>
      <c r="S13" s="19" t="s">
        <v>367</v>
      </c>
      <c r="T13">
        <v>12016</v>
      </c>
      <c r="W13" s="19" t="s">
        <v>162</v>
      </c>
      <c r="X13">
        <v>15170</v>
      </c>
      <c r="Y13">
        <f t="shared" si="6"/>
        <v>225779</v>
      </c>
      <c r="Z13" s="40">
        <f t="shared" si="2"/>
        <v>0.31372922288518779</v>
      </c>
      <c r="AC13" s="19" t="s">
        <v>367</v>
      </c>
      <c r="AD13">
        <v>7</v>
      </c>
      <c r="AG13" s="19" t="s">
        <v>160</v>
      </c>
      <c r="AH13">
        <v>30</v>
      </c>
      <c r="AI13">
        <f t="shared" si="7"/>
        <v>332</v>
      </c>
      <c r="AJ13" s="40">
        <f t="shared" si="3"/>
        <v>0.27370156636438581</v>
      </c>
    </row>
    <row r="14" spans="1:36" ht="15" thickBot="1" x14ac:dyDescent="0.35">
      <c r="A14" s="5" t="s">
        <v>82</v>
      </c>
      <c r="B14" s="6">
        <v>18</v>
      </c>
      <c r="D14" s="5" t="s">
        <v>82</v>
      </c>
      <c r="E14" s="6">
        <v>18</v>
      </c>
      <c r="F14">
        <f t="shared" si="4"/>
        <v>796</v>
      </c>
      <c r="G14" s="40">
        <f t="shared" si="0"/>
        <v>0.66003316749585406</v>
      </c>
      <c r="J14" s="19" t="s">
        <v>82</v>
      </c>
      <c r="K14">
        <v>15426</v>
      </c>
      <c r="M14" s="19" t="s">
        <v>122</v>
      </c>
      <c r="N14">
        <v>16645</v>
      </c>
      <c r="O14">
        <f t="shared" si="5"/>
        <v>434250</v>
      </c>
      <c r="P14" s="40">
        <f t="shared" si="1"/>
        <v>0.60340826665851466</v>
      </c>
      <c r="S14" s="19" t="s">
        <v>189</v>
      </c>
      <c r="T14">
        <v>9831</v>
      </c>
      <c r="W14" s="19" t="s">
        <v>148</v>
      </c>
      <c r="X14">
        <v>14893</v>
      </c>
      <c r="Y14">
        <f t="shared" si="6"/>
        <v>240672</v>
      </c>
      <c r="Z14" s="40">
        <f t="shared" si="2"/>
        <v>0.33442365999594253</v>
      </c>
      <c r="AC14" s="19" t="s">
        <v>189</v>
      </c>
      <c r="AD14">
        <v>9</v>
      </c>
      <c r="AG14" s="19" t="s">
        <v>175</v>
      </c>
      <c r="AH14">
        <v>30</v>
      </c>
      <c r="AI14">
        <f t="shared" si="7"/>
        <v>362</v>
      </c>
      <c r="AJ14" s="40">
        <f t="shared" si="3"/>
        <v>0.29843363561417974</v>
      </c>
    </row>
    <row r="15" spans="1:36" ht="15" thickBot="1" x14ac:dyDescent="0.35">
      <c r="A15" s="5" t="s">
        <v>83</v>
      </c>
      <c r="B15" s="6">
        <v>16</v>
      </c>
      <c r="D15" s="5" t="s">
        <v>83</v>
      </c>
      <c r="E15" s="6">
        <v>16</v>
      </c>
      <c r="F15">
        <f t="shared" si="4"/>
        <v>812</v>
      </c>
      <c r="G15" s="40">
        <f t="shared" si="0"/>
        <v>0.67330016583747931</v>
      </c>
      <c r="J15" s="19" t="s">
        <v>83</v>
      </c>
      <c r="K15">
        <v>1760</v>
      </c>
      <c r="M15" s="19" t="s">
        <v>82</v>
      </c>
      <c r="N15">
        <v>15426</v>
      </c>
      <c r="O15">
        <f t="shared" si="5"/>
        <v>449676</v>
      </c>
      <c r="P15" s="40">
        <f t="shared" si="1"/>
        <v>0.62484332922955499</v>
      </c>
      <c r="S15" s="19" t="s">
        <v>311</v>
      </c>
      <c r="T15">
        <v>13402</v>
      </c>
      <c r="W15" s="19" t="s">
        <v>310</v>
      </c>
      <c r="X15">
        <v>14784</v>
      </c>
      <c r="Y15">
        <f t="shared" si="6"/>
        <v>255456</v>
      </c>
      <c r="Z15" s="40">
        <f t="shared" si="2"/>
        <v>0.3549666371157571</v>
      </c>
      <c r="AC15" s="19" t="s">
        <v>311</v>
      </c>
      <c r="AD15">
        <v>16</v>
      </c>
      <c r="AG15" s="19" t="s">
        <v>161</v>
      </c>
      <c r="AH15">
        <v>30</v>
      </c>
      <c r="AI15">
        <f t="shared" si="7"/>
        <v>392</v>
      </c>
      <c r="AJ15" s="40">
        <f t="shared" si="3"/>
        <v>0.32316570486397361</v>
      </c>
    </row>
    <row r="16" spans="1:36" ht="15" thickBot="1" x14ac:dyDescent="0.35">
      <c r="A16" s="5" t="s">
        <v>84</v>
      </c>
      <c r="B16" s="6">
        <v>16</v>
      </c>
      <c r="D16" s="5" t="s">
        <v>84</v>
      </c>
      <c r="E16" s="6">
        <v>16</v>
      </c>
      <c r="F16">
        <f t="shared" si="4"/>
        <v>828</v>
      </c>
      <c r="G16" s="40">
        <f t="shared" si="0"/>
        <v>0.68656716417910446</v>
      </c>
      <c r="J16" s="19" t="s">
        <v>84</v>
      </c>
      <c r="K16">
        <v>2000</v>
      </c>
      <c r="M16" s="19" t="s">
        <v>126</v>
      </c>
      <c r="N16">
        <v>14475</v>
      </c>
      <c r="O16">
        <f t="shared" si="5"/>
        <v>464151</v>
      </c>
      <c r="P16" s="40">
        <f t="shared" si="1"/>
        <v>0.64495693811817212</v>
      </c>
      <c r="S16" s="19" t="s">
        <v>368</v>
      </c>
      <c r="T16">
        <v>10228</v>
      </c>
      <c r="W16" s="19" t="s">
        <v>163</v>
      </c>
      <c r="X16">
        <v>14197</v>
      </c>
      <c r="Y16">
        <f t="shared" si="6"/>
        <v>269653</v>
      </c>
      <c r="Z16" s="40">
        <f t="shared" si="2"/>
        <v>0.37469395355041674</v>
      </c>
      <c r="AC16" s="19" t="s">
        <v>368</v>
      </c>
      <c r="AD16">
        <v>5</v>
      </c>
      <c r="AG16" s="19" t="s">
        <v>169</v>
      </c>
      <c r="AH16">
        <v>30</v>
      </c>
      <c r="AI16">
        <f t="shared" si="7"/>
        <v>422</v>
      </c>
      <c r="AJ16" s="40">
        <f t="shared" si="3"/>
        <v>0.34789777411376754</v>
      </c>
    </row>
    <row r="17" spans="1:36" ht="15" thickBot="1" x14ac:dyDescent="0.35">
      <c r="A17" s="5" t="s">
        <v>85</v>
      </c>
      <c r="B17" s="6">
        <v>16</v>
      </c>
      <c r="D17" s="5" t="s">
        <v>85</v>
      </c>
      <c r="E17" s="6">
        <v>16</v>
      </c>
      <c r="F17">
        <f t="shared" si="4"/>
        <v>844</v>
      </c>
      <c r="G17" s="40">
        <f t="shared" si="0"/>
        <v>0.69983416252072972</v>
      </c>
      <c r="J17" s="19" t="s">
        <v>85</v>
      </c>
      <c r="K17">
        <v>81814</v>
      </c>
      <c r="M17" s="19" t="s">
        <v>137</v>
      </c>
      <c r="N17">
        <v>14334</v>
      </c>
      <c r="O17">
        <f t="shared" si="5"/>
        <v>478485</v>
      </c>
      <c r="P17" s="40">
        <f t="shared" si="1"/>
        <v>0.66487462169740796</v>
      </c>
      <c r="S17" s="19" t="s">
        <v>190</v>
      </c>
      <c r="T17">
        <v>16410</v>
      </c>
      <c r="W17" s="19" t="s">
        <v>149</v>
      </c>
      <c r="X17">
        <v>13676</v>
      </c>
      <c r="Y17">
        <f t="shared" si="6"/>
        <v>283329</v>
      </c>
      <c r="Z17" s="40">
        <f t="shared" si="2"/>
        <v>0.39369731901920624</v>
      </c>
      <c r="AC17" s="19" t="s">
        <v>190</v>
      </c>
      <c r="AD17">
        <v>12</v>
      </c>
      <c r="AG17" s="19" t="s">
        <v>148</v>
      </c>
      <c r="AH17">
        <v>23</v>
      </c>
      <c r="AI17">
        <f t="shared" si="7"/>
        <v>445</v>
      </c>
      <c r="AJ17" s="40">
        <f t="shared" si="3"/>
        <v>0.36685902720527619</v>
      </c>
    </row>
    <row r="18" spans="1:36" ht="15" thickBot="1" x14ac:dyDescent="0.35">
      <c r="A18" s="5" t="s">
        <v>86</v>
      </c>
      <c r="B18" s="6">
        <v>15</v>
      </c>
      <c r="D18" s="5" t="s">
        <v>86</v>
      </c>
      <c r="E18" s="6">
        <v>15</v>
      </c>
      <c r="F18">
        <f t="shared" si="4"/>
        <v>859</v>
      </c>
      <c r="G18" s="40">
        <f t="shared" si="0"/>
        <v>0.71227197346600335</v>
      </c>
      <c r="J18" s="19" t="s">
        <v>86</v>
      </c>
      <c r="K18">
        <v>900</v>
      </c>
      <c r="M18" s="19" t="s">
        <v>94</v>
      </c>
      <c r="N18">
        <v>13332</v>
      </c>
      <c r="O18">
        <f t="shared" si="5"/>
        <v>491817</v>
      </c>
      <c r="P18" s="40">
        <f t="shared" si="1"/>
        <v>0.68339998499295507</v>
      </c>
      <c r="S18" s="19" t="s">
        <v>191</v>
      </c>
      <c r="T18">
        <v>19008</v>
      </c>
      <c r="W18" s="19" t="s">
        <v>311</v>
      </c>
      <c r="X18">
        <v>13402</v>
      </c>
      <c r="Y18">
        <f t="shared" si="6"/>
        <v>296731</v>
      </c>
      <c r="Z18" s="40">
        <f t="shared" si="2"/>
        <v>0.41231995019884332</v>
      </c>
      <c r="AC18" s="19" t="s">
        <v>191</v>
      </c>
      <c r="AD18">
        <v>18</v>
      </c>
      <c r="AG18" s="19" t="s">
        <v>217</v>
      </c>
      <c r="AH18">
        <v>23</v>
      </c>
      <c r="AI18">
        <f t="shared" si="7"/>
        <v>468</v>
      </c>
      <c r="AJ18" s="40">
        <f t="shared" si="3"/>
        <v>0.38582028029678483</v>
      </c>
    </row>
    <row r="19" spans="1:36" ht="15" thickBot="1" x14ac:dyDescent="0.35">
      <c r="A19" s="5" t="s">
        <v>87</v>
      </c>
      <c r="B19" s="6">
        <v>15</v>
      </c>
      <c r="D19" s="5" t="s">
        <v>87</v>
      </c>
      <c r="E19" s="6">
        <v>15</v>
      </c>
      <c r="F19">
        <f t="shared" si="4"/>
        <v>874</v>
      </c>
      <c r="G19" s="40">
        <f t="shared" si="0"/>
        <v>0.72470978441127698</v>
      </c>
      <c r="J19" s="19" t="s">
        <v>87</v>
      </c>
      <c r="K19">
        <v>7320</v>
      </c>
      <c r="M19" s="19" t="s">
        <v>90</v>
      </c>
      <c r="N19">
        <v>12740</v>
      </c>
      <c r="O19">
        <f t="shared" si="5"/>
        <v>504557</v>
      </c>
      <c r="P19" s="40">
        <f t="shared" si="1"/>
        <v>0.70110273989734073</v>
      </c>
      <c r="S19" s="19" t="s">
        <v>148</v>
      </c>
      <c r="T19">
        <v>14893</v>
      </c>
      <c r="W19" s="19" t="s">
        <v>364</v>
      </c>
      <c r="X19">
        <v>13172</v>
      </c>
      <c r="Y19">
        <f t="shared" si="6"/>
        <v>309903</v>
      </c>
      <c r="Z19" s="40">
        <f t="shared" si="2"/>
        <v>0.43062298690218465</v>
      </c>
      <c r="AC19" s="19" t="s">
        <v>148</v>
      </c>
      <c r="AD19">
        <v>23</v>
      </c>
      <c r="AG19" s="19" t="s">
        <v>177</v>
      </c>
      <c r="AH19">
        <v>22</v>
      </c>
      <c r="AI19">
        <f t="shared" si="7"/>
        <v>490</v>
      </c>
      <c r="AJ19" s="40">
        <f t="shared" si="3"/>
        <v>0.403957131079967</v>
      </c>
    </row>
    <row r="20" spans="1:36" ht="15" thickBot="1" x14ac:dyDescent="0.35">
      <c r="A20" s="5" t="s">
        <v>88</v>
      </c>
      <c r="B20" s="6">
        <v>15</v>
      </c>
      <c r="D20" s="5" t="s">
        <v>88</v>
      </c>
      <c r="E20" s="6">
        <v>15</v>
      </c>
      <c r="F20">
        <f t="shared" si="4"/>
        <v>889</v>
      </c>
      <c r="G20" s="40">
        <f t="shared" si="0"/>
        <v>0.73714759535655061</v>
      </c>
      <c r="J20" s="19" t="s">
        <v>88</v>
      </c>
      <c r="K20">
        <v>7320</v>
      </c>
      <c r="M20" s="19" t="s">
        <v>97</v>
      </c>
      <c r="N20">
        <v>12540</v>
      </c>
      <c r="O20">
        <f t="shared" si="5"/>
        <v>517097</v>
      </c>
      <c r="P20" s="40">
        <f t="shared" si="1"/>
        <v>0.71852758656146909</v>
      </c>
      <c r="S20" s="19" t="s">
        <v>163</v>
      </c>
      <c r="T20">
        <v>14197</v>
      </c>
      <c r="W20" s="19" t="s">
        <v>296</v>
      </c>
      <c r="X20">
        <v>13126</v>
      </c>
      <c r="Y20">
        <f t="shared" si="6"/>
        <v>323029</v>
      </c>
      <c r="Z20" s="40">
        <f t="shared" si="2"/>
        <v>0.44886210471026677</v>
      </c>
      <c r="AC20" s="19" t="s">
        <v>163</v>
      </c>
      <c r="AD20">
        <v>10</v>
      </c>
      <c r="AG20" s="19" t="s">
        <v>162</v>
      </c>
      <c r="AH20">
        <v>20</v>
      </c>
      <c r="AI20">
        <f t="shared" si="7"/>
        <v>510</v>
      </c>
      <c r="AJ20" s="40">
        <f t="shared" si="3"/>
        <v>0.42044517724649627</v>
      </c>
    </row>
    <row r="21" spans="1:36" ht="15" thickBot="1" x14ac:dyDescent="0.35">
      <c r="A21" s="5" t="s">
        <v>89</v>
      </c>
      <c r="B21" s="6">
        <v>13</v>
      </c>
      <c r="D21" s="5" t="s">
        <v>89</v>
      </c>
      <c r="E21" s="6">
        <v>13</v>
      </c>
      <c r="F21">
        <f t="shared" si="4"/>
        <v>902</v>
      </c>
      <c r="G21" s="40">
        <f t="shared" si="0"/>
        <v>0.7479270315091211</v>
      </c>
      <c r="J21" s="19" t="s">
        <v>89</v>
      </c>
      <c r="K21">
        <v>3900</v>
      </c>
      <c r="M21" s="19" t="s">
        <v>113</v>
      </c>
      <c r="N21">
        <v>12306</v>
      </c>
      <c r="O21">
        <f t="shared" si="5"/>
        <v>529403</v>
      </c>
      <c r="P21" s="40">
        <f t="shared" si="1"/>
        <v>0.73562728058449656</v>
      </c>
      <c r="S21" s="19" t="s">
        <v>146</v>
      </c>
      <c r="T21">
        <v>11383</v>
      </c>
      <c r="W21" s="19" t="s">
        <v>367</v>
      </c>
      <c r="X21">
        <v>12016</v>
      </c>
      <c r="Y21">
        <f t="shared" si="6"/>
        <v>335045</v>
      </c>
      <c r="Z21" s="40">
        <f t="shared" si="2"/>
        <v>0.46555883178492125</v>
      </c>
      <c r="AC21" s="19" t="s">
        <v>146</v>
      </c>
      <c r="AD21">
        <v>8</v>
      </c>
      <c r="AG21" s="19" t="s">
        <v>191</v>
      </c>
      <c r="AH21">
        <v>18</v>
      </c>
      <c r="AI21">
        <f t="shared" si="7"/>
        <v>528</v>
      </c>
      <c r="AJ21" s="40">
        <f t="shared" si="3"/>
        <v>0.43528441879637264</v>
      </c>
    </row>
    <row r="22" spans="1:36" ht="15" thickBot="1" x14ac:dyDescent="0.35">
      <c r="A22" s="5" t="s">
        <v>90</v>
      </c>
      <c r="B22" s="6">
        <v>13</v>
      </c>
      <c r="D22" s="5" t="s">
        <v>90</v>
      </c>
      <c r="E22" s="6">
        <v>13</v>
      </c>
      <c r="F22">
        <f t="shared" si="4"/>
        <v>915</v>
      </c>
      <c r="G22" s="40">
        <f t="shared" si="0"/>
        <v>0.75870646766169159</v>
      </c>
      <c r="J22" s="19" t="s">
        <v>90</v>
      </c>
      <c r="K22">
        <v>12740</v>
      </c>
      <c r="M22" s="19" t="s">
        <v>91</v>
      </c>
      <c r="N22">
        <v>12168</v>
      </c>
      <c r="O22">
        <f t="shared" si="5"/>
        <v>541571</v>
      </c>
      <c r="P22" s="40">
        <f t="shared" si="1"/>
        <v>0.7525352179217466</v>
      </c>
      <c r="S22" s="19" t="s">
        <v>147</v>
      </c>
      <c r="T22">
        <v>11677</v>
      </c>
      <c r="W22" s="19" t="s">
        <v>147</v>
      </c>
      <c r="X22">
        <v>11677</v>
      </c>
      <c r="Y22">
        <f t="shared" si="6"/>
        <v>346722</v>
      </c>
      <c r="Z22" s="40">
        <f t="shared" si="2"/>
        <v>0.48178450439233972</v>
      </c>
      <c r="AC22" s="19" t="s">
        <v>147</v>
      </c>
      <c r="AD22">
        <v>7</v>
      </c>
      <c r="AG22" s="19" t="s">
        <v>149</v>
      </c>
      <c r="AH22">
        <v>18</v>
      </c>
      <c r="AI22">
        <f t="shared" si="7"/>
        <v>546</v>
      </c>
      <c r="AJ22" s="40">
        <f t="shared" si="3"/>
        <v>0.45012366034624895</v>
      </c>
    </row>
    <row r="23" spans="1:36" ht="15" thickBot="1" x14ac:dyDescent="0.35">
      <c r="A23" s="5" t="s">
        <v>91</v>
      </c>
      <c r="B23" s="6">
        <v>12</v>
      </c>
      <c r="D23" s="5" t="s">
        <v>91</v>
      </c>
      <c r="E23" s="6">
        <v>12</v>
      </c>
      <c r="F23">
        <f t="shared" si="4"/>
        <v>927</v>
      </c>
      <c r="G23" s="40">
        <f t="shared" si="0"/>
        <v>0.76865671641791045</v>
      </c>
      <c r="J23" s="19" t="s">
        <v>91</v>
      </c>
      <c r="K23">
        <v>12168</v>
      </c>
      <c r="M23" s="19" t="s">
        <v>76</v>
      </c>
      <c r="N23">
        <v>11298</v>
      </c>
      <c r="O23">
        <f t="shared" si="5"/>
        <v>552869</v>
      </c>
      <c r="P23" s="40">
        <f t="shared" si="1"/>
        <v>0.7682342544138776</v>
      </c>
      <c r="S23" s="19" t="s">
        <v>149</v>
      </c>
      <c r="T23">
        <v>13676</v>
      </c>
      <c r="W23" s="19" t="s">
        <v>146</v>
      </c>
      <c r="X23">
        <v>11383</v>
      </c>
      <c r="Y23">
        <f t="shared" si="6"/>
        <v>358105</v>
      </c>
      <c r="Z23" s="40">
        <f t="shared" si="2"/>
        <v>0.49760165188658007</v>
      </c>
      <c r="AC23" s="19" t="s">
        <v>149</v>
      </c>
      <c r="AD23">
        <v>18</v>
      </c>
      <c r="AG23" s="19" t="s">
        <v>307</v>
      </c>
      <c r="AH23">
        <v>17</v>
      </c>
      <c r="AI23">
        <f t="shared" si="7"/>
        <v>563</v>
      </c>
      <c r="AJ23" s="40">
        <f t="shared" si="3"/>
        <v>0.46413849958779885</v>
      </c>
    </row>
    <row r="24" spans="1:36" ht="15" thickBot="1" x14ac:dyDescent="0.35">
      <c r="A24" s="5" t="s">
        <v>92</v>
      </c>
      <c r="B24" s="6">
        <v>12</v>
      </c>
      <c r="D24" s="5" t="s">
        <v>92</v>
      </c>
      <c r="E24" s="6">
        <v>12</v>
      </c>
      <c r="F24">
        <f t="shared" si="4"/>
        <v>939</v>
      </c>
      <c r="G24" s="40">
        <f t="shared" si="0"/>
        <v>0.77860696517412931</v>
      </c>
      <c r="J24" s="19" t="s">
        <v>92</v>
      </c>
      <c r="K24">
        <v>2052</v>
      </c>
      <c r="M24" s="19" t="s">
        <v>77</v>
      </c>
      <c r="N24">
        <v>8460</v>
      </c>
      <c r="O24">
        <f t="shared" si="5"/>
        <v>561329</v>
      </c>
      <c r="P24" s="40">
        <f t="shared" si="1"/>
        <v>0.77998977297675853</v>
      </c>
      <c r="S24" s="19" t="s">
        <v>364</v>
      </c>
      <c r="T24">
        <v>13172</v>
      </c>
      <c r="W24" s="19" t="s">
        <v>151</v>
      </c>
      <c r="X24">
        <v>10614</v>
      </c>
      <c r="Y24">
        <f t="shared" si="6"/>
        <v>368719</v>
      </c>
      <c r="Z24" s="40">
        <f t="shared" si="2"/>
        <v>0.5123502421970314</v>
      </c>
      <c r="AC24" s="19" t="s">
        <v>364</v>
      </c>
      <c r="AD24">
        <v>12</v>
      </c>
      <c r="AG24" s="19" t="s">
        <v>180</v>
      </c>
      <c r="AH24">
        <v>17</v>
      </c>
      <c r="AI24">
        <f t="shared" si="7"/>
        <v>580</v>
      </c>
      <c r="AJ24" s="40">
        <f t="shared" si="3"/>
        <v>0.47815333882934874</v>
      </c>
    </row>
    <row r="25" spans="1:36" ht="15" thickBot="1" x14ac:dyDescent="0.35">
      <c r="A25" s="5" t="s">
        <v>93</v>
      </c>
      <c r="B25" s="6">
        <v>11</v>
      </c>
      <c r="D25" s="5" t="s">
        <v>93</v>
      </c>
      <c r="E25" s="6">
        <v>11</v>
      </c>
      <c r="F25">
        <f t="shared" si="4"/>
        <v>950</v>
      </c>
      <c r="G25" s="40">
        <f t="shared" si="0"/>
        <v>0.78772802653399665</v>
      </c>
      <c r="J25" s="19" t="s">
        <v>93</v>
      </c>
      <c r="K25">
        <v>18660</v>
      </c>
      <c r="M25" s="19" t="s">
        <v>120</v>
      </c>
      <c r="N25">
        <v>8035</v>
      </c>
      <c r="O25">
        <f t="shared" si="5"/>
        <v>569364</v>
      </c>
      <c r="P25" s="40">
        <f t="shared" si="1"/>
        <v>0.79115473652909285</v>
      </c>
      <c r="S25" s="19" t="s">
        <v>291</v>
      </c>
      <c r="T25">
        <v>10538</v>
      </c>
      <c r="W25" s="19" t="s">
        <v>291</v>
      </c>
      <c r="X25">
        <v>10538</v>
      </c>
      <c r="Y25">
        <f t="shared" si="6"/>
        <v>379257</v>
      </c>
      <c r="Z25" s="40">
        <f t="shared" si="2"/>
        <v>0.52699322737618493</v>
      </c>
      <c r="AC25" s="19" t="s">
        <v>291</v>
      </c>
      <c r="AD25">
        <v>7</v>
      </c>
      <c r="AG25" s="19" t="s">
        <v>311</v>
      </c>
      <c r="AH25">
        <v>16</v>
      </c>
      <c r="AI25">
        <f t="shared" si="7"/>
        <v>596</v>
      </c>
      <c r="AJ25" s="40">
        <f t="shared" si="3"/>
        <v>0.49134377576257215</v>
      </c>
    </row>
    <row r="26" spans="1:36" ht="15" thickBot="1" x14ac:dyDescent="0.35">
      <c r="A26" s="5" t="s">
        <v>94</v>
      </c>
      <c r="B26" s="6">
        <v>11</v>
      </c>
      <c r="D26" s="5" t="s">
        <v>94</v>
      </c>
      <c r="E26" s="6">
        <v>11</v>
      </c>
      <c r="F26">
        <f t="shared" si="4"/>
        <v>961</v>
      </c>
      <c r="G26" s="40">
        <f t="shared" si="0"/>
        <v>0.79684908789386399</v>
      </c>
      <c r="J26" s="19" t="s">
        <v>94</v>
      </c>
      <c r="K26">
        <v>13332</v>
      </c>
      <c r="M26" s="19" t="s">
        <v>123</v>
      </c>
      <c r="N26">
        <v>7572</v>
      </c>
      <c r="O26">
        <f t="shared" si="5"/>
        <v>576936</v>
      </c>
      <c r="P26" s="40">
        <f t="shared" si="1"/>
        <v>0.80167634250523168</v>
      </c>
      <c r="S26" s="19" t="s">
        <v>373</v>
      </c>
      <c r="T26">
        <v>16440</v>
      </c>
      <c r="W26" s="19" t="s">
        <v>317</v>
      </c>
      <c r="X26">
        <v>10390</v>
      </c>
      <c r="Y26">
        <f t="shared" si="6"/>
        <v>389647</v>
      </c>
      <c r="Z26" s="40">
        <f t="shared" si="2"/>
        <v>0.54143056045754812</v>
      </c>
      <c r="AC26" s="19" t="s">
        <v>373</v>
      </c>
      <c r="AD26">
        <v>6</v>
      </c>
      <c r="AG26" s="19" t="s">
        <v>170</v>
      </c>
      <c r="AH26">
        <v>16</v>
      </c>
      <c r="AI26">
        <f t="shared" si="7"/>
        <v>612</v>
      </c>
      <c r="AJ26" s="40">
        <f t="shared" si="3"/>
        <v>0.50453421269579557</v>
      </c>
    </row>
    <row r="27" spans="1:36" ht="15" thickBot="1" x14ac:dyDescent="0.35">
      <c r="A27" s="5" t="s">
        <v>95</v>
      </c>
      <c r="B27" s="6">
        <v>11</v>
      </c>
      <c r="D27" s="5" t="s">
        <v>95</v>
      </c>
      <c r="E27" s="6">
        <v>11</v>
      </c>
      <c r="F27">
        <f t="shared" si="4"/>
        <v>972</v>
      </c>
      <c r="G27" s="40">
        <f t="shared" si="0"/>
        <v>0.80597014925373134</v>
      </c>
      <c r="J27" s="19" t="s">
        <v>95</v>
      </c>
      <c r="K27">
        <v>5610</v>
      </c>
      <c r="M27" s="19" t="s">
        <v>75</v>
      </c>
      <c r="N27">
        <v>7568</v>
      </c>
      <c r="O27">
        <f t="shared" si="5"/>
        <v>584504</v>
      </c>
      <c r="P27" s="40">
        <f t="shared" si="1"/>
        <v>0.81219239031656532</v>
      </c>
      <c r="S27" s="19" t="s">
        <v>150</v>
      </c>
      <c r="T27">
        <v>5830</v>
      </c>
      <c r="W27" s="19" t="s">
        <v>318</v>
      </c>
      <c r="X27">
        <v>10390</v>
      </c>
      <c r="Y27">
        <f t="shared" si="6"/>
        <v>400037</v>
      </c>
      <c r="Z27" s="40">
        <f t="shared" si="2"/>
        <v>0.55586789353891131</v>
      </c>
      <c r="AC27" s="19" t="s">
        <v>150</v>
      </c>
      <c r="AD27">
        <v>15</v>
      </c>
      <c r="AG27" s="19" t="s">
        <v>150</v>
      </c>
      <c r="AH27">
        <v>15</v>
      </c>
      <c r="AI27">
        <f t="shared" si="7"/>
        <v>627</v>
      </c>
      <c r="AJ27" s="40">
        <f t="shared" si="3"/>
        <v>0.51690024732069251</v>
      </c>
    </row>
    <row r="28" spans="1:36" ht="15" thickBot="1" x14ac:dyDescent="0.35">
      <c r="A28" s="5" t="s">
        <v>138</v>
      </c>
      <c r="B28" s="6">
        <v>11</v>
      </c>
      <c r="D28" s="5" t="s">
        <v>96</v>
      </c>
      <c r="E28" s="6">
        <v>10</v>
      </c>
      <c r="F28">
        <f t="shared" si="4"/>
        <v>982</v>
      </c>
      <c r="G28" s="40">
        <f t="shared" si="0"/>
        <v>0.81426202321724706</v>
      </c>
      <c r="J28" s="19" t="s">
        <v>96</v>
      </c>
      <c r="K28">
        <v>6970</v>
      </c>
      <c r="M28" s="19" t="s">
        <v>87</v>
      </c>
      <c r="N28">
        <v>7320</v>
      </c>
      <c r="O28">
        <f t="shared" si="5"/>
        <v>591824</v>
      </c>
      <c r="P28" s="40">
        <f t="shared" si="1"/>
        <v>0.82236383190997997</v>
      </c>
      <c r="S28" s="19" t="s">
        <v>178</v>
      </c>
      <c r="T28">
        <v>4832</v>
      </c>
      <c r="W28" s="19" t="s">
        <v>368</v>
      </c>
      <c r="X28">
        <v>10228</v>
      </c>
      <c r="Y28">
        <f t="shared" si="6"/>
        <v>410265</v>
      </c>
      <c r="Z28" s="40">
        <f t="shared" si="2"/>
        <v>0.57008012094566618</v>
      </c>
      <c r="AC28" s="19" t="s">
        <v>178</v>
      </c>
      <c r="AD28">
        <v>7</v>
      </c>
      <c r="AG28" s="19" t="s">
        <v>152</v>
      </c>
      <c r="AH28">
        <v>14</v>
      </c>
      <c r="AI28">
        <f t="shared" si="7"/>
        <v>641</v>
      </c>
      <c r="AJ28" s="40">
        <f t="shared" si="3"/>
        <v>0.52844187963726297</v>
      </c>
    </row>
    <row r="29" spans="1:36" ht="15" thickBot="1" x14ac:dyDescent="0.35">
      <c r="A29" s="5" t="s">
        <v>96</v>
      </c>
      <c r="B29" s="6">
        <v>10</v>
      </c>
      <c r="D29" s="5" t="s">
        <v>97</v>
      </c>
      <c r="E29" s="6">
        <v>10</v>
      </c>
      <c r="F29">
        <f t="shared" si="4"/>
        <v>992</v>
      </c>
      <c r="G29" s="40">
        <f t="shared" si="0"/>
        <v>0.82255389718076288</v>
      </c>
      <c r="J29" s="19" t="s">
        <v>97</v>
      </c>
      <c r="K29">
        <v>12540</v>
      </c>
      <c r="M29" s="19" t="s">
        <v>88</v>
      </c>
      <c r="N29">
        <v>7320</v>
      </c>
      <c r="O29">
        <f t="shared" si="5"/>
        <v>599144</v>
      </c>
      <c r="P29" s="40">
        <f t="shared" si="1"/>
        <v>0.83253527350339462</v>
      </c>
      <c r="S29" s="19" t="s">
        <v>297</v>
      </c>
      <c r="T29">
        <v>9632</v>
      </c>
      <c r="W29" s="19" t="s">
        <v>189</v>
      </c>
      <c r="X29">
        <v>9831</v>
      </c>
      <c r="Y29">
        <f t="shared" si="6"/>
        <v>420096</v>
      </c>
      <c r="Z29" s="40">
        <f t="shared" si="2"/>
        <v>0.58374070049551041</v>
      </c>
      <c r="AC29" s="19" t="s">
        <v>297</v>
      </c>
      <c r="AD29">
        <v>4</v>
      </c>
      <c r="AG29" s="19" t="s">
        <v>304</v>
      </c>
      <c r="AH29">
        <v>13</v>
      </c>
      <c r="AI29">
        <f t="shared" si="7"/>
        <v>654</v>
      </c>
      <c r="AJ29" s="40">
        <f t="shared" si="3"/>
        <v>0.53915910964550706</v>
      </c>
    </row>
    <row r="30" spans="1:36" ht="15" thickBot="1" x14ac:dyDescent="0.35">
      <c r="A30" s="5" t="s">
        <v>97</v>
      </c>
      <c r="B30" s="6">
        <v>10</v>
      </c>
      <c r="D30" s="5" t="s">
        <v>98</v>
      </c>
      <c r="E30" s="6">
        <v>10</v>
      </c>
      <c r="F30">
        <f t="shared" si="4"/>
        <v>1002</v>
      </c>
      <c r="G30" s="40">
        <f t="shared" si="0"/>
        <v>0.8308457711442786</v>
      </c>
      <c r="J30" s="19" t="s">
        <v>98</v>
      </c>
      <c r="K30">
        <v>5100</v>
      </c>
      <c r="M30" s="19" t="s">
        <v>96</v>
      </c>
      <c r="N30">
        <v>6970</v>
      </c>
      <c r="O30">
        <f t="shared" si="5"/>
        <v>606114</v>
      </c>
      <c r="P30" s="40">
        <f t="shared" si="1"/>
        <v>0.84222037567635921</v>
      </c>
      <c r="S30" s="19" t="s">
        <v>256</v>
      </c>
      <c r="T30">
        <v>8158</v>
      </c>
      <c r="W30" s="19" t="s">
        <v>152</v>
      </c>
      <c r="X30">
        <v>9675</v>
      </c>
      <c r="Y30">
        <f t="shared" si="6"/>
        <v>429771</v>
      </c>
      <c r="Z30" s="40">
        <f t="shared" si="2"/>
        <v>0.59718451161795394</v>
      </c>
      <c r="AC30" s="19" t="s">
        <v>256</v>
      </c>
      <c r="AD30">
        <v>4</v>
      </c>
      <c r="AG30" s="19" t="s">
        <v>192</v>
      </c>
      <c r="AH30">
        <v>13</v>
      </c>
      <c r="AI30">
        <f t="shared" si="7"/>
        <v>667</v>
      </c>
      <c r="AJ30" s="40">
        <f t="shared" si="3"/>
        <v>0.54987633965375105</v>
      </c>
    </row>
    <row r="31" spans="1:36" ht="15" thickBot="1" x14ac:dyDescent="0.35">
      <c r="A31" s="5" t="s">
        <v>98</v>
      </c>
      <c r="B31" s="6">
        <v>10</v>
      </c>
      <c r="D31" s="5" t="s">
        <v>99</v>
      </c>
      <c r="E31" s="6">
        <v>8</v>
      </c>
      <c r="F31">
        <f t="shared" si="4"/>
        <v>1010</v>
      </c>
      <c r="G31" s="40">
        <f t="shared" si="0"/>
        <v>0.83747927031509117</v>
      </c>
      <c r="J31" s="19" t="s">
        <v>99</v>
      </c>
      <c r="K31">
        <v>3600</v>
      </c>
      <c r="M31" s="19" t="s">
        <v>105</v>
      </c>
      <c r="N31">
        <v>6748</v>
      </c>
      <c r="O31">
        <f t="shared" si="5"/>
        <v>612862</v>
      </c>
      <c r="P31" s="40">
        <f t="shared" si="1"/>
        <v>0.85159699970263814</v>
      </c>
      <c r="S31" s="19" t="s">
        <v>151</v>
      </c>
      <c r="T31">
        <v>10614</v>
      </c>
      <c r="W31" s="19" t="s">
        <v>297</v>
      </c>
      <c r="X31">
        <v>9632</v>
      </c>
      <c r="Y31">
        <f t="shared" si="6"/>
        <v>439403</v>
      </c>
      <c r="Z31" s="40">
        <f t="shared" si="2"/>
        <v>0.6105685724687423</v>
      </c>
      <c r="AC31" s="19" t="s">
        <v>151</v>
      </c>
      <c r="AD31">
        <v>11</v>
      </c>
      <c r="AG31" s="19" t="s">
        <v>296</v>
      </c>
      <c r="AH31">
        <v>12</v>
      </c>
      <c r="AI31">
        <f t="shared" si="7"/>
        <v>679</v>
      </c>
      <c r="AJ31" s="40">
        <f t="shared" si="3"/>
        <v>0.55976916735366855</v>
      </c>
    </row>
    <row r="32" spans="1:36" ht="15" thickBot="1" x14ac:dyDescent="0.35">
      <c r="A32" s="5" t="s">
        <v>99</v>
      </c>
      <c r="B32" s="6">
        <v>8</v>
      </c>
      <c r="D32" s="5" t="s">
        <v>100</v>
      </c>
      <c r="E32" s="6">
        <v>7</v>
      </c>
      <c r="F32">
        <f t="shared" si="4"/>
        <v>1017</v>
      </c>
      <c r="G32" s="40">
        <f t="shared" si="0"/>
        <v>0.84328358208955223</v>
      </c>
      <c r="J32" s="19" t="s">
        <v>100</v>
      </c>
      <c r="K32">
        <v>2496</v>
      </c>
      <c r="M32" s="19" t="s">
        <v>107</v>
      </c>
      <c r="N32">
        <v>6570</v>
      </c>
      <c r="O32">
        <f t="shared" si="5"/>
        <v>619432</v>
      </c>
      <c r="P32" s="40">
        <f t="shared" si="1"/>
        <v>0.86072628539508822</v>
      </c>
      <c r="S32" s="19" t="s">
        <v>152</v>
      </c>
      <c r="T32">
        <v>9675</v>
      </c>
      <c r="W32" s="19" t="s">
        <v>308</v>
      </c>
      <c r="X32">
        <v>9503</v>
      </c>
      <c r="Y32">
        <f t="shared" si="6"/>
        <v>448906</v>
      </c>
      <c r="Z32" s="40">
        <f t="shared" si="2"/>
        <v>0.6237733825045646</v>
      </c>
      <c r="AC32" s="19" t="s">
        <v>152</v>
      </c>
      <c r="AD32">
        <v>14</v>
      </c>
      <c r="AG32" s="19" t="s">
        <v>190</v>
      </c>
      <c r="AH32">
        <v>12</v>
      </c>
      <c r="AI32">
        <f t="shared" si="7"/>
        <v>691</v>
      </c>
      <c r="AJ32" s="40">
        <f t="shared" si="3"/>
        <v>0.56966199505358617</v>
      </c>
    </row>
    <row r="33" spans="1:36" ht="15" thickBot="1" x14ac:dyDescent="0.35">
      <c r="A33" s="5" t="s">
        <v>100</v>
      </c>
      <c r="B33" s="6">
        <v>7</v>
      </c>
      <c r="D33" s="5" t="s">
        <v>101</v>
      </c>
      <c r="E33" s="6">
        <v>7</v>
      </c>
      <c r="F33">
        <f t="shared" si="4"/>
        <v>1024</v>
      </c>
      <c r="G33" s="40">
        <f t="shared" si="0"/>
        <v>0.84908789386401329</v>
      </c>
      <c r="J33" s="19" t="s">
        <v>101</v>
      </c>
      <c r="K33">
        <v>2443</v>
      </c>
      <c r="M33" s="19" t="s">
        <v>139</v>
      </c>
      <c r="N33">
        <v>6297</v>
      </c>
      <c r="O33">
        <f t="shared" si="5"/>
        <v>625729</v>
      </c>
      <c r="P33" s="40">
        <f t="shared" si="1"/>
        <v>0.86947622633958721</v>
      </c>
      <c r="S33" s="19" t="s">
        <v>298</v>
      </c>
      <c r="T33">
        <v>8030</v>
      </c>
      <c r="W33" s="19" t="s">
        <v>305</v>
      </c>
      <c r="X33">
        <v>9129</v>
      </c>
      <c r="Y33">
        <f t="shared" si="6"/>
        <v>458035</v>
      </c>
      <c r="Z33" s="40">
        <f t="shared" si="2"/>
        <v>0.63645850413110594</v>
      </c>
      <c r="AC33" s="19" t="s">
        <v>298</v>
      </c>
      <c r="AD33">
        <v>5</v>
      </c>
      <c r="AG33" s="19" t="s">
        <v>364</v>
      </c>
      <c r="AH33">
        <v>12</v>
      </c>
      <c r="AI33">
        <f t="shared" si="7"/>
        <v>703</v>
      </c>
      <c r="AJ33" s="40">
        <f t="shared" si="3"/>
        <v>0.57955482275350367</v>
      </c>
    </row>
    <row r="34" spans="1:36" ht="15" thickBot="1" x14ac:dyDescent="0.35">
      <c r="A34" s="5" t="s">
        <v>101</v>
      </c>
      <c r="B34" s="6">
        <v>7</v>
      </c>
      <c r="D34" s="5" t="s">
        <v>102</v>
      </c>
      <c r="E34" s="6">
        <v>7</v>
      </c>
      <c r="F34">
        <f t="shared" si="4"/>
        <v>1031</v>
      </c>
      <c r="G34" s="40">
        <f t="shared" si="0"/>
        <v>0.85489220563847435</v>
      </c>
      <c r="J34" s="19" t="s">
        <v>102</v>
      </c>
      <c r="K34">
        <v>2555</v>
      </c>
      <c r="M34" s="19" t="s">
        <v>95</v>
      </c>
      <c r="N34">
        <v>5610</v>
      </c>
      <c r="O34">
        <f t="shared" si="5"/>
        <v>631339</v>
      </c>
      <c r="P34" s="40">
        <f t="shared" si="1"/>
        <v>0.87727155247880251</v>
      </c>
      <c r="S34" s="19" t="s">
        <v>305</v>
      </c>
      <c r="T34">
        <v>9129</v>
      </c>
      <c r="W34" s="19" t="s">
        <v>299</v>
      </c>
      <c r="X34">
        <v>8958</v>
      </c>
      <c r="Y34">
        <f t="shared" si="6"/>
        <v>466993</v>
      </c>
      <c r="Z34" s="40">
        <f t="shared" si="2"/>
        <v>0.64890601421222738</v>
      </c>
      <c r="AC34" s="19" t="s">
        <v>305</v>
      </c>
      <c r="AD34">
        <v>7</v>
      </c>
      <c r="AG34" s="19" t="s">
        <v>151</v>
      </c>
      <c r="AH34">
        <v>11</v>
      </c>
      <c r="AI34">
        <f t="shared" si="7"/>
        <v>714</v>
      </c>
      <c r="AJ34" s="40">
        <f t="shared" si="3"/>
        <v>0.58862324814509481</v>
      </c>
    </row>
    <row r="35" spans="1:36" ht="15" thickBot="1" x14ac:dyDescent="0.35">
      <c r="A35" s="5" t="s">
        <v>102</v>
      </c>
      <c r="B35" s="6">
        <v>7</v>
      </c>
      <c r="D35" s="5" t="s">
        <v>103</v>
      </c>
      <c r="E35" s="6">
        <v>7</v>
      </c>
      <c r="F35">
        <f t="shared" si="4"/>
        <v>1038</v>
      </c>
      <c r="G35" s="40">
        <f t="shared" si="0"/>
        <v>0.86069651741293529</v>
      </c>
      <c r="J35" s="19" t="s">
        <v>103</v>
      </c>
      <c r="K35">
        <v>4879</v>
      </c>
      <c r="M35" s="19" t="s">
        <v>133</v>
      </c>
      <c r="N35">
        <v>5148</v>
      </c>
      <c r="O35">
        <f t="shared" si="5"/>
        <v>636487</v>
      </c>
      <c r="P35" s="40">
        <f t="shared" si="1"/>
        <v>0.88442491058302375</v>
      </c>
      <c r="S35" s="19" t="s">
        <v>299</v>
      </c>
      <c r="T35">
        <v>8958</v>
      </c>
      <c r="W35" s="19" t="s">
        <v>306</v>
      </c>
      <c r="X35">
        <v>8612</v>
      </c>
      <c r="Y35">
        <f t="shared" si="6"/>
        <v>475605</v>
      </c>
      <c r="Z35" s="40">
        <f t="shared" si="2"/>
        <v>0.66087274303770382</v>
      </c>
      <c r="AC35" s="19" t="s">
        <v>299</v>
      </c>
      <c r="AD35">
        <v>5</v>
      </c>
      <c r="AG35" s="19" t="s">
        <v>166</v>
      </c>
      <c r="AH35">
        <v>10</v>
      </c>
      <c r="AI35">
        <f t="shared" si="7"/>
        <v>724</v>
      </c>
      <c r="AJ35" s="40">
        <f t="shared" si="3"/>
        <v>0.59686727122835948</v>
      </c>
    </row>
    <row r="36" spans="1:36" ht="15" thickBot="1" x14ac:dyDescent="0.35">
      <c r="A36" s="5" t="s">
        <v>103</v>
      </c>
      <c r="B36" s="6">
        <v>7</v>
      </c>
      <c r="D36" s="5" t="s">
        <v>104</v>
      </c>
      <c r="E36" s="6">
        <v>7</v>
      </c>
      <c r="F36">
        <f t="shared" si="4"/>
        <v>1045</v>
      </c>
      <c r="G36" s="40">
        <f t="shared" si="0"/>
        <v>0.86650082918739635</v>
      </c>
      <c r="J36" s="19" t="s">
        <v>104</v>
      </c>
      <c r="K36">
        <v>27344</v>
      </c>
      <c r="M36" s="19" t="s">
        <v>98</v>
      </c>
      <c r="N36">
        <v>5100</v>
      </c>
      <c r="O36">
        <f t="shared" si="5"/>
        <v>641587</v>
      </c>
      <c r="P36" s="40">
        <f t="shared" si="1"/>
        <v>0.89151157070958309</v>
      </c>
      <c r="S36" s="19" t="s">
        <v>269</v>
      </c>
      <c r="T36">
        <v>8100</v>
      </c>
      <c r="W36" s="19" t="s">
        <v>256</v>
      </c>
      <c r="X36">
        <v>8158</v>
      </c>
      <c r="Y36">
        <f t="shared" si="6"/>
        <v>483763</v>
      </c>
      <c r="Z36" s="40">
        <f t="shared" si="2"/>
        <v>0.67220862015779625</v>
      </c>
      <c r="AC36" s="19" t="s">
        <v>269</v>
      </c>
      <c r="AD36">
        <v>7</v>
      </c>
      <c r="AG36" s="19" t="s">
        <v>163</v>
      </c>
      <c r="AH36">
        <v>10</v>
      </c>
      <c r="AI36">
        <f t="shared" si="7"/>
        <v>734</v>
      </c>
      <c r="AJ36" s="40">
        <f t="shared" si="3"/>
        <v>0.60511129431162403</v>
      </c>
    </row>
    <row r="37" spans="1:36" ht="15" thickBot="1" x14ac:dyDescent="0.35">
      <c r="A37" s="5" t="s">
        <v>104</v>
      </c>
      <c r="B37" s="6">
        <v>7</v>
      </c>
      <c r="D37" s="5" t="s">
        <v>105</v>
      </c>
      <c r="E37" s="6">
        <v>7</v>
      </c>
      <c r="F37">
        <f t="shared" si="4"/>
        <v>1052</v>
      </c>
      <c r="G37" s="40">
        <f t="shared" si="0"/>
        <v>0.87230514096185741</v>
      </c>
      <c r="J37" s="19" t="s">
        <v>105</v>
      </c>
      <c r="K37">
        <v>6748</v>
      </c>
      <c r="M37" s="19" t="s">
        <v>103</v>
      </c>
      <c r="N37">
        <v>4879</v>
      </c>
      <c r="O37">
        <f t="shared" si="5"/>
        <v>646466</v>
      </c>
      <c r="P37" s="40">
        <f t="shared" si="1"/>
        <v>0.89829114223065831</v>
      </c>
      <c r="S37" s="19" t="s">
        <v>308</v>
      </c>
      <c r="T37">
        <v>9503</v>
      </c>
      <c r="W37" s="19" t="s">
        <v>269</v>
      </c>
      <c r="X37">
        <v>8100</v>
      </c>
      <c r="Y37">
        <f t="shared" si="6"/>
        <v>491863</v>
      </c>
      <c r="Z37" s="40">
        <f t="shared" si="2"/>
        <v>0.68346390388821421</v>
      </c>
      <c r="AC37" s="19" t="s">
        <v>308</v>
      </c>
      <c r="AD37">
        <v>4</v>
      </c>
      <c r="AG37" s="19" t="s">
        <v>295</v>
      </c>
      <c r="AH37">
        <v>9</v>
      </c>
      <c r="AI37">
        <f t="shared" si="7"/>
        <v>743</v>
      </c>
      <c r="AJ37" s="40">
        <f t="shared" si="3"/>
        <v>0.61253091508656221</v>
      </c>
    </row>
    <row r="38" spans="1:36" ht="15" thickBot="1" x14ac:dyDescent="0.35">
      <c r="A38" s="5" t="s">
        <v>105</v>
      </c>
      <c r="B38" s="6">
        <v>7</v>
      </c>
      <c r="D38" s="5" t="s">
        <v>106</v>
      </c>
      <c r="E38" s="6">
        <v>6</v>
      </c>
      <c r="F38">
        <f t="shared" si="4"/>
        <v>1058</v>
      </c>
      <c r="G38" s="40">
        <f t="shared" si="0"/>
        <v>0.87728026533996684</v>
      </c>
      <c r="J38" s="19" t="s">
        <v>106</v>
      </c>
      <c r="K38">
        <v>4188</v>
      </c>
      <c r="M38" s="19" t="s">
        <v>114</v>
      </c>
      <c r="N38">
        <v>4820</v>
      </c>
      <c r="O38">
        <f t="shared" si="5"/>
        <v>651286</v>
      </c>
      <c r="P38" s="40">
        <f t="shared" si="1"/>
        <v>0.90498873082085762</v>
      </c>
      <c r="S38" s="19" t="s">
        <v>300</v>
      </c>
      <c r="T38">
        <v>6108</v>
      </c>
      <c r="W38" s="19" t="s">
        <v>298</v>
      </c>
      <c r="X38">
        <v>8030</v>
      </c>
      <c r="Y38">
        <f t="shared" si="6"/>
        <v>499893</v>
      </c>
      <c r="Z38" s="40">
        <f t="shared" si="2"/>
        <v>0.69462191973454201</v>
      </c>
      <c r="AC38" s="19" t="s">
        <v>300</v>
      </c>
      <c r="AD38">
        <v>4</v>
      </c>
      <c r="AG38" s="19" t="s">
        <v>189</v>
      </c>
      <c r="AH38">
        <v>9</v>
      </c>
      <c r="AI38">
        <f t="shared" si="7"/>
        <v>752</v>
      </c>
      <c r="AJ38" s="40">
        <f t="shared" si="3"/>
        <v>0.6199505358615004</v>
      </c>
    </row>
    <row r="39" spans="1:36" ht="15" thickBot="1" x14ac:dyDescent="0.35">
      <c r="A39" s="5" t="s">
        <v>106</v>
      </c>
      <c r="B39" s="6">
        <v>6</v>
      </c>
      <c r="D39" s="5" t="s">
        <v>107</v>
      </c>
      <c r="E39" s="6">
        <v>6</v>
      </c>
      <c r="F39">
        <f t="shared" si="4"/>
        <v>1064</v>
      </c>
      <c r="G39" s="40">
        <f t="shared" si="0"/>
        <v>0.88225538971807627</v>
      </c>
      <c r="J39" s="19" t="s">
        <v>107</v>
      </c>
      <c r="K39">
        <v>6570</v>
      </c>
      <c r="M39" s="19" t="s">
        <v>112</v>
      </c>
      <c r="N39">
        <v>4415</v>
      </c>
      <c r="O39">
        <f t="shared" si="5"/>
        <v>655701</v>
      </c>
      <c r="P39" s="40">
        <f t="shared" si="1"/>
        <v>0.91112355522453592</v>
      </c>
      <c r="S39" s="19" t="s">
        <v>294</v>
      </c>
      <c r="T39">
        <v>6230</v>
      </c>
      <c r="W39" s="19" t="s">
        <v>170</v>
      </c>
      <c r="X39">
        <v>6962</v>
      </c>
      <c r="Y39">
        <f t="shared" si="6"/>
        <v>506855</v>
      </c>
      <c r="Z39" s="40">
        <f t="shared" si="2"/>
        <v>0.70429590557789634</v>
      </c>
      <c r="AC39" s="19" t="s">
        <v>294</v>
      </c>
      <c r="AD39">
        <v>7</v>
      </c>
      <c r="AG39" s="19" t="s">
        <v>374</v>
      </c>
      <c r="AH39">
        <v>9</v>
      </c>
      <c r="AI39">
        <f t="shared" si="7"/>
        <v>761</v>
      </c>
      <c r="AJ39" s="40">
        <f t="shared" si="3"/>
        <v>0.62737015663643858</v>
      </c>
    </row>
    <row r="40" spans="1:36" ht="15" thickBot="1" x14ac:dyDescent="0.35">
      <c r="A40" s="5" t="s">
        <v>107</v>
      </c>
      <c r="B40" s="6">
        <v>6</v>
      </c>
      <c r="D40" s="5" t="s">
        <v>108</v>
      </c>
      <c r="E40" s="6">
        <v>6</v>
      </c>
      <c r="F40">
        <f t="shared" si="4"/>
        <v>1070</v>
      </c>
      <c r="G40" s="40">
        <f t="shared" si="0"/>
        <v>0.8872305140961857</v>
      </c>
      <c r="J40" s="19" t="s">
        <v>108</v>
      </c>
      <c r="K40">
        <v>1644</v>
      </c>
      <c r="M40" s="19" t="s">
        <v>106</v>
      </c>
      <c r="N40">
        <v>4188</v>
      </c>
      <c r="O40">
        <f t="shared" si="5"/>
        <v>659889</v>
      </c>
      <c r="P40" s="40">
        <f t="shared" si="1"/>
        <v>0.91694295377552237</v>
      </c>
      <c r="S40" s="19" t="s">
        <v>179</v>
      </c>
      <c r="T40">
        <v>5880</v>
      </c>
      <c r="W40" s="19" t="s">
        <v>217</v>
      </c>
      <c r="X40">
        <v>6851</v>
      </c>
      <c r="Y40">
        <f t="shared" si="6"/>
        <v>513706</v>
      </c>
      <c r="Z40" s="40">
        <f t="shared" si="2"/>
        <v>0.71381565234790778</v>
      </c>
      <c r="AC40" s="19" t="s">
        <v>179</v>
      </c>
      <c r="AD40">
        <v>6</v>
      </c>
      <c r="AG40" s="19" t="s">
        <v>153</v>
      </c>
      <c r="AH40">
        <v>9</v>
      </c>
      <c r="AI40">
        <f t="shared" si="7"/>
        <v>770</v>
      </c>
      <c r="AJ40" s="40">
        <f t="shared" si="3"/>
        <v>0.63478977741137677</v>
      </c>
    </row>
    <row r="41" spans="1:36" ht="15" thickBot="1" x14ac:dyDescent="0.35">
      <c r="A41" s="5" t="s">
        <v>108</v>
      </c>
      <c r="B41" s="6">
        <v>6</v>
      </c>
      <c r="D41" s="5" t="s">
        <v>109</v>
      </c>
      <c r="E41" s="6">
        <v>6</v>
      </c>
      <c r="F41">
        <f t="shared" si="4"/>
        <v>1076</v>
      </c>
      <c r="G41" s="40">
        <f t="shared" si="0"/>
        <v>0.89220563847429524</v>
      </c>
      <c r="J41" s="19" t="s">
        <v>109</v>
      </c>
      <c r="K41">
        <v>3060</v>
      </c>
      <c r="M41" s="19" t="s">
        <v>89</v>
      </c>
      <c r="N41">
        <v>3900</v>
      </c>
      <c r="O41">
        <f t="shared" si="5"/>
        <v>663789</v>
      </c>
      <c r="P41" s="40">
        <f t="shared" si="1"/>
        <v>0.92236216446053843</v>
      </c>
      <c r="S41" s="19" t="s">
        <v>170</v>
      </c>
      <c r="T41">
        <v>6962</v>
      </c>
      <c r="W41" s="19" t="s">
        <v>294</v>
      </c>
      <c r="X41">
        <v>6230</v>
      </c>
      <c r="Y41">
        <f t="shared" si="6"/>
        <v>519936</v>
      </c>
      <c r="Z41" s="40">
        <f t="shared" si="2"/>
        <v>0.72247249403192049</v>
      </c>
      <c r="AC41" s="19" t="s">
        <v>170</v>
      </c>
      <c r="AD41">
        <v>16</v>
      </c>
      <c r="AG41" s="19" t="s">
        <v>322</v>
      </c>
      <c r="AH41">
        <v>8</v>
      </c>
      <c r="AI41">
        <f t="shared" si="7"/>
        <v>778</v>
      </c>
      <c r="AJ41" s="40">
        <f t="shared" si="3"/>
        <v>0.64138499587798847</v>
      </c>
    </row>
    <row r="42" spans="1:36" ht="15" thickBot="1" x14ac:dyDescent="0.35">
      <c r="A42" s="5" t="s">
        <v>109</v>
      </c>
      <c r="B42" s="6">
        <v>6</v>
      </c>
      <c r="D42" s="5" t="s">
        <v>110</v>
      </c>
      <c r="E42" s="6">
        <v>5</v>
      </c>
      <c r="F42">
        <f t="shared" si="4"/>
        <v>1081</v>
      </c>
      <c r="G42" s="40">
        <f t="shared" si="0"/>
        <v>0.89635157545605304</v>
      </c>
      <c r="J42" s="19" t="s">
        <v>110</v>
      </c>
      <c r="K42">
        <v>3570</v>
      </c>
      <c r="M42" s="19" t="s">
        <v>99</v>
      </c>
      <c r="N42">
        <v>3600</v>
      </c>
      <c r="O42">
        <f t="shared" si="5"/>
        <v>667389</v>
      </c>
      <c r="P42" s="40">
        <f t="shared" si="1"/>
        <v>0.92736451278516863</v>
      </c>
      <c r="S42" s="19" t="s">
        <v>180</v>
      </c>
      <c r="T42">
        <v>5655</v>
      </c>
      <c r="W42" s="19" t="s">
        <v>300</v>
      </c>
      <c r="X42">
        <v>6108</v>
      </c>
      <c r="Y42">
        <f t="shared" si="6"/>
        <v>526044</v>
      </c>
      <c r="Z42" s="40">
        <f t="shared" si="2"/>
        <v>0.7309598116893764</v>
      </c>
      <c r="AC42" s="19" t="s">
        <v>180</v>
      </c>
      <c r="AD42">
        <v>17</v>
      </c>
      <c r="AG42" s="19" t="s">
        <v>146</v>
      </c>
      <c r="AH42">
        <v>8</v>
      </c>
      <c r="AI42">
        <f t="shared" si="7"/>
        <v>786</v>
      </c>
      <c r="AJ42" s="40">
        <f t="shared" si="3"/>
        <v>0.64798021434460018</v>
      </c>
    </row>
    <row r="43" spans="1:36" ht="15" thickBot="1" x14ac:dyDescent="0.35">
      <c r="A43" s="5" t="s">
        <v>135</v>
      </c>
      <c r="B43" s="6">
        <v>6</v>
      </c>
      <c r="D43" s="5" t="s">
        <v>111</v>
      </c>
      <c r="E43" s="6">
        <v>5</v>
      </c>
      <c r="F43">
        <f t="shared" si="4"/>
        <v>1086</v>
      </c>
      <c r="G43" s="40">
        <f t="shared" si="0"/>
        <v>0.90049751243781095</v>
      </c>
      <c r="J43" s="19" t="s">
        <v>111</v>
      </c>
      <c r="K43">
        <v>18893</v>
      </c>
      <c r="M43" s="19" t="s">
        <v>110</v>
      </c>
      <c r="N43">
        <v>3570</v>
      </c>
      <c r="O43">
        <f t="shared" si="5"/>
        <v>670959</v>
      </c>
      <c r="P43" s="40">
        <f t="shared" si="1"/>
        <v>0.93232517487376021</v>
      </c>
      <c r="S43" s="19" t="s">
        <v>144</v>
      </c>
      <c r="T43">
        <v>4306</v>
      </c>
      <c r="W43" s="19" t="s">
        <v>179</v>
      </c>
      <c r="X43">
        <v>5880</v>
      </c>
      <c r="Y43">
        <f t="shared" si="6"/>
        <v>531924</v>
      </c>
      <c r="Z43" s="40">
        <f t="shared" si="2"/>
        <v>0.73913031395293904</v>
      </c>
      <c r="AC43" s="19" t="s">
        <v>144</v>
      </c>
      <c r="AD43">
        <v>1</v>
      </c>
      <c r="AG43" s="19" t="s">
        <v>270</v>
      </c>
      <c r="AH43">
        <v>8</v>
      </c>
      <c r="AI43">
        <f t="shared" si="7"/>
        <v>794</v>
      </c>
      <c r="AJ43" s="40">
        <f t="shared" si="3"/>
        <v>0.65457543281121189</v>
      </c>
    </row>
    <row r="44" spans="1:36" ht="15" thickBot="1" x14ac:dyDescent="0.35">
      <c r="A44" s="5" t="s">
        <v>139</v>
      </c>
      <c r="B44" s="6">
        <v>6</v>
      </c>
      <c r="D44" s="5" t="s">
        <v>112</v>
      </c>
      <c r="E44" s="6">
        <v>5</v>
      </c>
      <c r="F44">
        <f t="shared" si="4"/>
        <v>1091</v>
      </c>
      <c r="G44" s="40">
        <f t="shared" si="0"/>
        <v>0.90464344941956887</v>
      </c>
      <c r="J44" s="19" t="s">
        <v>112</v>
      </c>
      <c r="K44">
        <v>4415</v>
      </c>
      <c r="M44" s="19" t="s">
        <v>109</v>
      </c>
      <c r="N44">
        <v>3060</v>
      </c>
      <c r="O44">
        <f t="shared" si="5"/>
        <v>674019</v>
      </c>
      <c r="P44" s="40">
        <f t="shared" si="1"/>
        <v>0.93657717094969584</v>
      </c>
      <c r="S44" s="19" t="s">
        <v>218</v>
      </c>
      <c r="T44">
        <v>5616</v>
      </c>
      <c r="W44" s="19" t="s">
        <v>150</v>
      </c>
      <c r="X44">
        <v>5830</v>
      </c>
      <c r="Y44">
        <f t="shared" si="6"/>
        <v>537754</v>
      </c>
      <c r="Z44" s="40">
        <f t="shared" si="2"/>
        <v>0.74723133915643736</v>
      </c>
      <c r="AC44" s="19" t="s">
        <v>218</v>
      </c>
      <c r="AD44">
        <v>6</v>
      </c>
      <c r="AG44" s="19" t="s">
        <v>194</v>
      </c>
      <c r="AH44">
        <v>8</v>
      </c>
      <c r="AI44">
        <f t="shared" si="7"/>
        <v>802</v>
      </c>
      <c r="AJ44" s="40">
        <f t="shared" si="3"/>
        <v>0.6611706512778236</v>
      </c>
    </row>
    <row r="45" spans="1:36" ht="15" thickBot="1" x14ac:dyDescent="0.35">
      <c r="A45" s="5" t="s">
        <v>110</v>
      </c>
      <c r="B45" s="6">
        <v>5</v>
      </c>
      <c r="D45" s="5" t="s">
        <v>113</v>
      </c>
      <c r="E45" s="6">
        <v>5</v>
      </c>
      <c r="F45">
        <f t="shared" si="4"/>
        <v>1096</v>
      </c>
      <c r="G45" s="40">
        <f t="shared" si="0"/>
        <v>0.90878938640132667</v>
      </c>
      <c r="J45" s="19" t="s">
        <v>113</v>
      </c>
      <c r="K45">
        <v>12306</v>
      </c>
      <c r="M45" s="19" t="s">
        <v>121</v>
      </c>
      <c r="N45">
        <v>2788</v>
      </c>
      <c r="O45">
        <f t="shared" si="5"/>
        <v>676807</v>
      </c>
      <c r="P45" s="40">
        <f t="shared" si="1"/>
        <v>0.94045121181888169</v>
      </c>
      <c r="S45" s="19" t="s">
        <v>192</v>
      </c>
      <c r="T45">
        <v>5291</v>
      </c>
      <c r="W45" s="19" t="s">
        <v>180</v>
      </c>
      <c r="X45">
        <v>5655</v>
      </c>
      <c r="Y45">
        <f t="shared" si="6"/>
        <v>543409</v>
      </c>
      <c r="Z45" s="40">
        <f t="shared" si="2"/>
        <v>0.75508919464971058</v>
      </c>
      <c r="AC45" s="19" t="s">
        <v>192</v>
      </c>
      <c r="AD45">
        <v>13</v>
      </c>
      <c r="AG45" s="19" t="s">
        <v>154</v>
      </c>
      <c r="AH45">
        <v>8</v>
      </c>
      <c r="AI45">
        <f t="shared" si="7"/>
        <v>810</v>
      </c>
      <c r="AJ45" s="40">
        <f t="shared" si="3"/>
        <v>0.6677658697444353</v>
      </c>
    </row>
    <row r="46" spans="1:36" ht="15" thickBot="1" x14ac:dyDescent="0.35">
      <c r="A46" s="5" t="s">
        <v>111</v>
      </c>
      <c r="B46" s="6">
        <v>5</v>
      </c>
      <c r="D46" s="5" t="s">
        <v>114</v>
      </c>
      <c r="E46" s="6">
        <v>5</v>
      </c>
      <c r="F46">
        <f t="shared" si="4"/>
        <v>1101</v>
      </c>
      <c r="G46" s="40">
        <f t="shared" si="0"/>
        <v>0.91293532338308458</v>
      </c>
      <c r="J46" s="19" t="s">
        <v>114</v>
      </c>
      <c r="K46">
        <v>4820</v>
      </c>
      <c r="M46" s="19" t="s">
        <v>119</v>
      </c>
      <c r="N46">
        <v>2700</v>
      </c>
      <c r="O46">
        <f t="shared" si="5"/>
        <v>679507</v>
      </c>
      <c r="P46" s="40">
        <f t="shared" si="1"/>
        <v>0.94420297306235423</v>
      </c>
      <c r="S46" s="19" t="s">
        <v>317</v>
      </c>
      <c r="T46">
        <v>10390</v>
      </c>
      <c r="W46" s="19" t="s">
        <v>218</v>
      </c>
      <c r="X46">
        <v>5616</v>
      </c>
      <c r="Y46">
        <f t="shared" si="6"/>
        <v>549025</v>
      </c>
      <c r="Z46" s="40">
        <f t="shared" si="2"/>
        <v>0.7628928580361336</v>
      </c>
      <c r="AC46" s="19" t="s">
        <v>317</v>
      </c>
      <c r="AD46">
        <v>7</v>
      </c>
      <c r="AG46" s="19" t="s">
        <v>367</v>
      </c>
      <c r="AH46">
        <v>7</v>
      </c>
      <c r="AI46">
        <f t="shared" si="7"/>
        <v>817</v>
      </c>
      <c r="AJ46" s="40">
        <f t="shared" si="3"/>
        <v>0.67353668590272053</v>
      </c>
    </row>
    <row r="47" spans="1:36" ht="15" thickBot="1" x14ac:dyDescent="0.35">
      <c r="A47" s="5" t="s">
        <v>112</v>
      </c>
      <c r="B47" s="6">
        <v>5</v>
      </c>
      <c r="D47" s="5" t="s">
        <v>115</v>
      </c>
      <c r="E47" s="6">
        <v>4</v>
      </c>
      <c r="F47">
        <f t="shared" si="4"/>
        <v>1105</v>
      </c>
      <c r="G47" s="40">
        <f t="shared" si="0"/>
        <v>0.91625207296849087</v>
      </c>
      <c r="J47" s="19" t="s">
        <v>115</v>
      </c>
      <c r="K47">
        <v>2188</v>
      </c>
      <c r="M47" s="19" t="s">
        <v>102</v>
      </c>
      <c r="N47">
        <v>2555</v>
      </c>
      <c r="O47">
        <f t="shared" si="5"/>
        <v>682062</v>
      </c>
      <c r="P47" s="40">
        <f t="shared" si="1"/>
        <v>0.94775325083164041</v>
      </c>
      <c r="S47" s="19" t="s">
        <v>318</v>
      </c>
      <c r="T47">
        <v>10390</v>
      </c>
      <c r="W47" s="19" t="s">
        <v>164</v>
      </c>
      <c r="X47">
        <v>5453</v>
      </c>
      <c r="Y47">
        <f t="shared" si="6"/>
        <v>554478</v>
      </c>
      <c r="Z47" s="40">
        <f t="shared" si="2"/>
        <v>0.77047002620674709</v>
      </c>
      <c r="AC47" s="19" t="s">
        <v>318</v>
      </c>
      <c r="AD47">
        <v>7</v>
      </c>
      <c r="AG47" s="19" t="s">
        <v>147</v>
      </c>
      <c r="AH47">
        <v>7</v>
      </c>
      <c r="AI47">
        <f t="shared" si="7"/>
        <v>824</v>
      </c>
      <c r="AJ47" s="40">
        <f t="shared" si="3"/>
        <v>0.67930750206100576</v>
      </c>
    </row>
    <row r="48" spans="1:36" ht="15" thickBot="1" x14ac:dyDescent="0.35">
      <c r="A48" s="5" t="s">
        <v>113</v>
      </c>
      <c r="B48" s="6">
        <v>5</v>
      </c>
      <c r="D48" s="5" t="s">
        <v>116</v>
      </c>
      <c r="E48" s="6">
        <v>4</v>
      </c>
      <c r="F48">
        <f t="shared" si="4"/>
        <v>1109</v>
      </c>
      <c r="G48" s="40">
        <f t="shared" si="0"/>
        <v>0.91956882255389716</v>
      </c>
      <c r="J48" s="19" t="s">
        <v>116</v>
      </c>
      <c r="K48">
        <v>23316</v>
      </c>
      <c r="M48" s="19" t="s">
        <v>100</v>
      </c>
      <c r="N48">
        <v>2496</v>
      </c>
      <c r="O48">
        <f t="shared" si="5"/>
        <v>684558</v>
      </c>
      <c r="P48" s="40">
        <f t="shared" si="1"/>
        <v>0.95122154567005068</v>
      </c>
      <c r="S48" s="19" t="s">
        <v>193</v>
      </c>
      <c r="T48">
        <v>4323</v>
      </c>
      <c r="W48" s="19" t="s">
        <v>192</v>
      </c>
      <c r="X48">
        <v>5291</v>
      </c>
      <c r="Y48">
        <f t="shared" si="6"/>
        <v>559769</v>
      </c>
      <c r="Z48" s="40">
        <f t="shared" si="2"/>
        <v>0.77782208870275216</v>
      </c>
      <c r="AC48" s="19" t="s">
        <v>193</v>
      </c>
      <c r="AD48">
        <v>6</v>
      </c>
      <c r="AG48" s="19" t="s">
        <v>291</v>
      </c>
      <c r="AH48">
        <v>7</v>
      </c>
      <c r="AI48">
        <f t="shared" si="7"/>
        <v>831</v>
      </c>
      <c r="AJ48" s="40">
        <f t="shared" si="3"/>
        <v>0.68507831821929099</v>
      </c>
    </row>
    <row r="49" spans="1:36" ht="15" thickBot="1" x14ac:dyDescent="0.35">
      <c r="A49" s="5" t="s">
        <v>114</v>
      </c>
      <c r="B49" s="6">
        <v>5</v>
      </c>
      <c r="D49" s="5" t="s">
        <v>117</v>
      </c>
      <c r="E49" s="6">
        <v>4</v>
      </c>
      <c r="F49">
        <f t="shared" si="4"/>
        <v>1113</v>
      </c>
      <c r="G49" s="40">
        <f t="shared" si="0"/>
        <v>0.92288557213930345</v>
      </c>
      <c r="J49" s="19" t="s">
        <v>117</v>
      </c>
      <c r="K49">
        <v>1745</v>
      </c>
      <c r="M49" s="19" t="s">
        <v>101</v>
      </c>
      <c r="N49">
        <v>2443</v>
      </c>
      <c r="O49">
        <f t="shared" si="5"/>
        <v>687001</v>
      </c>
      <c r="P49" s="40">
        <f t="shared" si="1"/>
        <v>0.95461619482479276</v>
      </c>
      <c r="S49" s="19" t="s">
        <v>319</v>
      </c>
      <c r="T49">
        <v>4306</v>
      </c>
      <c r="W49" s="19" t="s">
        <v>178</v>
      </c>
      <c r="X49">
        <v>4832</v>
      </c>
      <c r="Y49">
        <f t="shared" si="6"/>
        <v>564601</v>
      </c>
      <c r="Z49" s="40">
        <f t="shared" si="2"/>
        <v>0.7845363517873668</v>
      </c>
      <c r="AC49" s="19" t="s">
        <v>319</v>
      </c>
      <c r="AD49">
        <v>1</v>
      </c>
      <c r="AG49" s="19" t="s">
        <v>178</v>
      </c>
      <c r="AH49">
        <v>7</v>
      </c>
      <c r="AI49">
        <f t="shared" si="7"/>
        <v>838</v>
      </c>
      <c r="AJ49" s="40">
        <f t="shared" si="3"/>
        <v>0.69084913437757622</v>
      </c>
    </row>
    <row r="50" spans="1:36" ht="15" thickBot="1" x14ac:dyDescent="0.35">
      <c r="A50" s="5" t="s">
        <v>136</v>
      </c>
      <c r="B50" s="6">
        <v>5</v>
      </c>
      <c r="D50" s="5" t="s">
        <v>118</v>
      </c>
      <c r="E50" s="6">
        <v>4</v>
      </c>
      <c r="F50">
        <f t="shared" si="4"/>
        <v>1117</v>
      </c>
      <c r="G50" s="40">
        <f t="shared" si="0"/>
        <v>0.92620232172470973</v>
      </c>
      <c r="J50" s="19" t="s">
        <v>118</v>
      </c>
      <c r="K50">
        <v>2440</v>
      </c>
      <c r="M50" s="19" t="s">
        <v>118</v>
      </c>
      <c r="N50">
        <v>2440</v>
      </c>
      <c r="O50">
        <f t="shared" si="5"/>
        <v>689441</v>
      </c>
      <c r="P50" s="40">
        <f t="shared" si="1"/>
        <v>0.95800667535593098</v>
      </c>
      <c r="S50" s="19" t="s">
        <v>320</v>
      </c>
      <c r="T50">
        <v>4306</v>
      </c>
      <c r="W50" s="19" t="s">
        <v>303</v>
      </c>
      <c r="X50">
        <v>4606</v>
      </c>
      <c r="Y50">
        <f t="shared" si="6"/>
        <v>569207</v>
      </c>
      <c r="Z50" s="40">
        <f t="shared" si="2"/>
        <v>0.79093657856049093</v>
      </c>
      <c r="AC50" s="19" t="s">
        <v>320</v>
      </c>
      <c r="AD50">
        <v>1</v>
      </c>
      <c r="AG50" s="19" t="s">
        <v>305</v>
      </c>
      <c r="AH50">
        <v>7</v>
      </c>
      <c r="AI50">
        <f t="shared" si="7"/>
        <v>845</v>
      </c>
      <c r="AJ50" s="40">
        <f t="shared" si="3"/>
        <v>0.69661995053586145</v>
      </c>
    </row>
    <row r="51" spans="1:36" ht="15" thickBot="1" x14ac:dyDescent="0.35">
      <c r="A51" s="5" t="s">
        <v>140</v>
      </c>
      <c r="B51" s="6">
        <v>5</v>
      </c>
      <c r="D51" s="5" t="s">
        <v>119</v>
      </c>
      <c r="E51" s="6">
        <v>4</v>
      </c>
      <c r="F51">
        <f t="shared" si="4"/>
        <v>1121</v>
      </c>
      <c r="G51" s="40">
        <f t="shared" si="0"/>
        <v>0.92951907131011613</v>
      </c>
      <c r="J51" s="19" t="s">
        <v>119</v>
      </c>
      <c r="K51">
        <v>2700</v>
      </c>
      <c r="M51" s="19" t="s">
        <v>115</v>
      </c>
      <c r="N51">
        <v>2188</v>
      </c>
      <c r="O51">
        <f t="shared" si="5"/>
        <v>691629</v>
      </c>
      <c r="P51" s="40">
        <f t="shared" si="1"/>
        <v>0.96104699150434514</v>
      </c>
      <c r="S51" s="19" t="s">
        <v>301</v>
      </c>
      <c r="T51">
        <v>4514</v>
      </c>
      <c r="W51" s="19" t="s">
        <v>374</v>
      </c>
      <c r="X51">
        <v>4605</v>
      </c>
      <c r="Y51">
        <f t="shared" si="6"/>
        <v>573812</v>
      </c>
      <c r="Z51" s="40">
        <f t="shared" si="2"/>
        <v>0.79733541579241363</v>
      </c>
      <c r="AC51" s="19" t="s">
        <v>301</v>
      </c>
      <c r="AD51">
        <v>4</v>
      </c>
      <c r="AG51" s="19" t="s">
        <v>269</v>
      </c>
      <c r="AH51">
        <v>7</v>
      </c>
      <c r="AI51">
        <f t="shared" si="7"/>
        <v>852</v>
      </c>
      <c r="AJ51" s="40">
        <f t="shared" si="3"/>
        <v>0.7023907666941468</v>
      </c>
    </row>
    <row r="52" spans="1:36" ht="15" thickBot="1" x14ac:dyDescent="0.35">
      <c r="A52" s="5" t="s">
        <v>115</v>
      </c>
      <c r="B52" s="6">
        <v>4</v>
      </c>
      <c r="D52" s="5" t="s">
        <v>120</v>
      </c>
      <c r="E52" s="6">
        <v>4</v>
      </c>
      <c r="F52">
        <f t="shared" si="4"/>
        <v>1125</v>
      </c>
      <c r="G52" s="40">
        <f t="shared" si="0"/>
        <v>0.93283582089552242</v>
      </c>
      <c r="J52" s="19" t="s">
        <v>120</v>
      </c>
      <c r="K52">
        <v>8035</v>
      </c>
      <c r="M52" s="19" t="s">
        <v>92</v>
      </c>
      <c r="N52">
        <v>2052</v>
      </c>
      <c r="O52">
        <f t="shared" si="5"/>
        <v>693681</v>
      </c>
      <c r="P52" s="40">
        <f t="shared" si="1"/>
        <v>0.9638983300493843</v>
      </c>
      <c r="S52" s="19" t="s">
        <v>164</v>
      </c>
      <c r="T52">
        <v>5453</v>
      </c>
      <c r="W52" s="19" t="s">
        <v>301</v>
      </c>
      <c r="X52">
        <v>4514</v>
      </c>
      <c r="Y52">
        <f t="shared" si="6"/>
        <v>578326</v>
      </c>
      <c r="Z52" s="40">
        <f t="shared" si="2"/>
        <v>0.80360780477501936</v>
      </c>
      <c r="AC52" s="19" t="s">
        <v>164</v>
      </c>
      <c r="AD52">
        <v>6</v>
      </c>
      <c r="AG52" s="19" t="s">
        <v>294</v>
      </c>
      <c r="AH52">
        <v>7</v>
      </c>
      <c r="AI52">
        <f t="shared" si="7"/>
        <v>859</v>
      </c>
      <c r="AJ52" s="40">
        <f t="shared" si="3"/>
        <v>0.70816158285243203</v>
      </c>
    </row>
    <row r="53" spans="1:36" ht="15" thickBot="1" x14ac:dyDescent="0.35">
      <c r="A53" s="5" t="s">
        <v>116</v>
      </c>
      <c r="B53" s="6">
        <v>4</v>
      </c>
      <c r="D53" s="5" t="s">
        <v>121</v>
      </c>
      <c r="E53" s="6">
        <v>4</v>
      </c>
      <c r="F53">
        <f t="shared" si="4"/>
        <v>1129</v>
      </c>
      <c r="G53" s="40">
        <f t="shared" si="0"/>
        <v>0.9361525704809287</v>
      </c>
      <c r="J53" s="19" t="s">
        <v>121</v>
      </c>
      <c r="K53">
        <v>2788</v>
      </c>
      <c r="M53" s="19" t="s">
        <v>84</v>
      </c>
      <c r="N53">
        <v>2000</v>
      </c>
      <c r="O53">
        <f t="shared" si="5"/>
        <v>695681</v>
      </c>
      <c r="P53" s="40">
        <f t="shared" si="1"/>
        <v>0.9666774124519566</v>
      </c>
      <c r="S53" s="19" t="s">
        <v>181</v>
      </c>
      <c r="T53">
        <v>4396</v>
      </c>
      <c r="W53" s="19" t="s">
        <v>181</v>
      </c>
      <c r="X53">
        <v>4396</v>
      </c>
      <c r="Y53">
        <f t="shared" si="6"/>
        <v>582722</v>
      </c>
      <c r="Z53" s="40">
        <f t="shared" si="2"/>
        <v>0.80971622789587339</v>
      </c>
      <c r="AC53" s="19" t="s">
        <v>181</v>
      </c>
      <c r="AD53">
        <v>7</v>
      </c>
      <c r="AG53" s="19" t="s">
        <v>317</v>
      </c>
      <c r="AH53">
        <v>7</v>
      </c>
      <c r="AI53">
        <f t="shared" si="7"/>
        <v>866</v>
      </c>
      <c r="AJ53" s="40">
        <f t="shared" si="3"/>
        <v>0.71393239901071726</v>
      </c>
    </row>
    <row r="54" spans="1:36" ht="15" thickBot="1" x14ac:dyDescent="0.35">
      <c r="A54" s="5" t="s">
        <v>117</v>
      </c>
      <c r="B54" s="6">
        <v>4</v>
      </c>
      <c r="D54" s="5" t="s">
        <v>122</v>
      </c>
      <c r="E54" s="6">
        <v>4</v>
      </c>
      <c r="F54">
        <f t="shared" si="4"/>
        <v>1133</v>
      </c>
      <c r="G54" s="40">
        <f t="shared" si="0"/>
        <v>0.93946932006633499</v>
      </c>
      <c r="J54" s="19" t="s">
        <v>122</v>
      </c>
      <c r="K54">
        <v>16645</v>
      </c>
      <c r="M54" s="19" t="s">
        <v>124</v>
      </c>
      <c r="N54">
        <v>1988</v>
      </c>
      <c r="O54">
        <f t="shared" si="5"/>
        <v>697669</v>
      </c>
      <c r="P54" s="40">
        <f t="shared" si="1"/>
        <v>0.96943982036011345</v>
      </c>
      <c r="S54" s="19" t="s">
        <v>270</v>
      </c>
      <c r="T54">
        <v>3587</v>
      </c>
      <c r="W54" s="19" t="s">
        <v>193</v>
      </c>
      <c r="X54">
        <v>4323</v>
      </c>
      <c r="Y54">
        <f t="shared" si="6"/>
        <v>587045</v>
      </c>
      <c r="Z54" s="40">
        <f t="shared" si="2"/>
        <v>0.8157232145090334</v>
      </c>
      <c r="AC54" s="19" t="s">
        <v>270</v>
      </c>
      <c r="AD54">
        <v>8</v>
      </c>
      <c r="AG54" s="19" t="s">
        <v>318</v>
      </c>
      <c r="AH54">
        <v>7</v>
      </c>
      <c r="AI54">
        <f t="shared" si="7"/>
        <v>873</v>
      </c>
      <c r="AJ54" s="40">
        <f t="shared" si="3"/>
        <v>0.71970321516900249</v>
      </c>
    </row>
    <row r="55" spans="1:36" ht="15" thickBot="1" x14ac:dyDescent="0.35">
      <c r="A55" s="5" t="s">
        <v>118</v>
      </c>
      <c r="B55" s="6">
        <v>4</v>
      </c>
      <c r="D55" s="5" t="s">
        <v>123</v>
      </c>
      <c r="E55" s="6">
        <v>4</v>
      </c>
      <c r="F55">
        <f t="shared" si="4"/>
        <v>1137</v>
      </c>
      <c r="G55" s="40">
        <f t="shared" si="0"/>
        <v>0.94278606965174128</v>
      </c>
      <c r="J55" s="19" t="s">
        <v>123</v>
      </c>
      <c r="K55">
        <v>7572</v>
      </c>
      <c r="M55" s="19" t="s">
        <v>83</v>
      </c>
      <c r="N55">
        <v>1760</v>
      </c>
      <c r="O55">
        <f t="shared" si="5"/>
        <v>699429</v>
      </c>
      <c r="P55" s="40">
        <f t="shared" si="1"/>
        <v>0.97188541287437713</v>
      </c>
      <c r="S55" s="19" t="s">
        <v>217</v>
      </c>
      <c r="T55">
        <v>6851</v>
      </c>
      <c r="W55" s="19" t="s">
        <v>144</v>
      </c>
      <c r="X55">
        <v>4306</v>
      </c>
      <c r="Y55">
        <f t="shared" si="6"/>
        <v>591351</v>
      </c>
      <c r="Z55" s="40">
        <f t="shared" si="2"/>
        <v>0.82170657892177157</v>
      </c>
      <c r="AC55" s="19" t="s">
        <v>217</v>
      </c>
      <c r="AD55">
        <v>23</v>
      </c>
      <c r="AG55" s="19" t="s">
        <v>181</v>
      </c>
      <c r="AH55">
        <v>7</v>
      </c>
      <c r="AI55">
        <f t="shared" si="7"/>
        <v>880</v>
      </c>
      <c r="AJ55" s="40">
        <f t="shared" si="3"/>
        <v>0.72547403132728772</v>
      </c>
    </row>
    <row r="56" spans="1:36" ht="15" thickBot="1" x14ac:dyDescent="0.35">
      <c r="A56" s="5" t="s">
        <v>119</v>
      </c>
      <c r="B56" s="6">
        <v>4</v>
      </c>
      <c r="D56" s="5" t="s">
        <v>124</v>
      </c>
      <c r="E56" s="6">
        <v>4</v>
      </c>
      <c r="F56">
        <f t="shared" si="4"/>
        <v>1141</v>
      </c>
      <c r="G56" s="40">
        <f t="shared" si="0"/>
        <v>0.94610281923714756</v>
      </c>
      <c r="J56" s="19" t="s">
        <v>124</v>
      </c>
      <c r="K56">
        <v>1988</v>
      </c>
      <c r="M56" s="19" t="s">
        <v>117</v>
      </c>
      <c r="N56">
        <v>1745</v>
      </c>
      <c r="O56">
        <f t="shared" si="5"/>
        <v>701174</v>
      </c>
      <c r="P56" s="40">
        <f t="shared" si="1"/>
        <v>0.9743101622706215</v>
      </c>
      <c r="S56" s="19" t="s">
        <v>302</v>
      </c>
      <c r="T56">
        <v>3212</v>
      </c>
      <c r="W56" s="19" t="s">
        <v>319</v>
      </c>
      <c r="X56">
        <v>4306</v>
      </c>
      <c r="Y56">
        <f t="shared" si="6"/>
        <v>595657</v>
      </c>
      <c r="Z56" s="40">
        <f t="shared" si="2"/>
        <v>0.82768994333450985</v>
      </c>
      <c r="AC56" s="19" t="s">
        <v>302</v>
      </c>
      <c r="AD56">
        <v>2</v>
      </c>
      <c r="AG56" s="19" t="s">
        <v>323</v>
      </c>
      <c r="AH56">
        <v>7</v>
      </c>
      <c r="AI56">
        <f t="shared" si="7"/>
        <v>887</v>
      </c>
      <c r="AJ56" s="40">
        <f t="shared" si="3"/>
        <v>0.73124484748557295</v>
      </c>
    </row>
    <row r="57" spans="1:36" ht="15" thickBot="1" x14ac:dyDescent="0.35">
      <c r="A57" s="5" t="s">
        <v>120</v>
      </c>
      <c r="B57" s="6">
        <v>4</v>
      </c>
      <c r="D57" s="5" t="s">
        <v>125</v>
      </c>
      <c r="E57" s="6">
        <v>3</v>
      </c>
      <c r="F57">
        <f t="shared" si="4"/>
        <v>1144</v>
      </c>
      <c r="G57" s="40">
        <f t="shared" si="0"/>
        <v>0.94859038142620233</v>
      </c>
      <c r="J57" s="19" t="s">
        <v>125</v>
      </c>
      <c r="K57">
        <v>948</v>
      </c>
      <c r="M57" s="19" t="s">
        <v>128</v>
      </c>
      <c r="N57">
        <v>1680</v>
      </c>
      <c r="O57">
        <f t="shared" si="5"/>
        <v>702854</v>
      </c>
      <c r="P57" s="40">
        <f t="shared" si="1"/>
        <v>0.97664459148878224</v>
      </c>
      <c r="S57" s="19" t="s">
        <v>292</v>
      </c>
      <c r="T57">
        <v>3206</v>
      </c>
      <c r="W57" s="19" t="s">
        <v>320</v>
      </c>
      <c r="X57">
        <v>4306</v>
      </c>
      <c r="Y57">
        <f t="shared" si="6"/>
        <v>599963</v>
      </c>
      <c r="Z57" s="40">
        <f t="shared" si="2"/>
        <v>0.83367330774724802</v>
      </c>
      <c r="AC57" s="19" t="s">
        <v>292</v>
      </c>
      <c r="AD57">
        <v>3</v>
      </c>
      <c r="AG57" s="19" t="s">
        <v>310</v>
      </c>
      <c r="AH57">
        <v>6</v>
      </c>
      <c r="AI57">
        <f t="shared" si="7"/>
        <v>893</v>
      </c>
      <c r="AJ57" s="40">
        <f t="shared" si="3"/>
        <v>0.7361912613355317</v>
      </c>
    </row>
    <row r="58" spans="1:36" ht="15" thickBot="1" x14ac:dyDescent="0.35">
      <c r="A58" s="5" t="s">
        <v>121</v>
      </c>
      <c r="B58" s="6">
        <v>4</v>
      </c>
      <c r="D58" s="5" t="s">
        <v>126</v>
      </c>
      <c r="E58" s="6">
        <v>3</v>
      </c>
      <c r="F58">
        <f t="shared" si="4"/>
        <v>1147</v>
      </c>
      <c r="G58" s="40">
        <f t="shared" si="0"/>
        <v>0.95107794361525699</v>
      </c>
      <c r="J58" s="19" t="s">
        <v>126</v>
      </c>
      <c r="K58">
        <v>14475</v>
      </c>
      <c r="M58" s="19" t="s">
        <v>129</v>
      </c>
      <c r="N58">
        <v>1680</v>
      </c>
      <c r="O58">
        <f t="shared" si="5"/>
        <v>704534</v>
      </c>
      <c r="P58" s="40">
        <f t="shared" si="1"/>
        <v>0.97897902070694298</v>
      </c>
      <c r="S58" s="19" t="s">
        <v>293</v>
      </c>
      <c r="T58">
        <v>3205</v>
      </c>
      <c r="W58" s="19" t="s">
        <v>145</v>
      </c>
      <c r="X58">
        <v>4306</v>
      </c>
      <c r="Y58">
        <f t="shared" si="6"/>
        <v>604269</v>
      </c>
      <c r="Z58" s="40">
        <f t="shared" si="2"/>
        <v>0.83965667215998618</v>
      </c>
      <c r="AC58" s="19" t="s">
        <v>293</v>
      </c>
      <c r="AD58">
        <v>3</v>
      </c>
      <c r="AG58" s="19" t="s">
        <v>373</v>
      </c>
      <c r="AH58">
        <v>6</v>
      </c>
      <c r="AI58">
        <f t="shared" si="7"/>
        <v>899</v>
      </c>
      <c r="AJ58" s="40">
        <f t="shared" si="3"/>
        <v>0.74113767518549056</v>
      </c>
    </row>
    <row r="59" spans="1:36" ht="15" thickBot="1" x14ac:dyDescent="0.35">
      <c r="A59" s="5" t="s">
        <v>122</v>
      </c>
      <c r="B59" s="6">
        <v>4</v>
      </c>
      <c r="D59" s="5" t="s">
        <v>127</v>
      </c>
      <c r="E59" s="6">
        <v>3</v>
      </c>
      <c r="F59">
        <f t="shared" si="4"/>
        <v>1150</v>
      </c>
      <c r="G59" s="40">
        <f t="shared" si="0"/>
        <v>0.95356550580431176</v>
      </c>
      <c r="J59" s="19" t="s">
        <v>127</v>
      </c>
      <c r="K59">
        <v>1647</v>
      </c>
      <c r="M59" s="19" t="s">
        <v>138</v>
      </c>
      <c r="N59">
        <v>1658</v>
      </c>
      <c r="O59">
        <f t="shared" si="5"/>
        <v>706192</v>
      </c>
      <c r="P59" s="40">
        <f t="shared" si="1"/>
        <v>0.98128288001867547</v>
      </c>
      <c r="S59" s="19" t="s">
        <v>194</v>
      </c>
      <c r="T59">
        <v>3028</v>
      </c>
      <c r="W59" s="19" t="s">
        <v>154</v>
      </c>
      <c r="X59">
        <v>3602</v>
      </c>
      <c r="Y59">
        <f t="shared" si="6"/>
        <v>607871</v>
      </c>
      <c r="Z59" s="40">
        <f t="shared" si="2"/>
        <v>0.84466179956701892</v>
      </c>
      <c r="AC59" s="19" t="s">
        <v>194</v>
      </c>
      <c r="AD59">
        <v>8</v>
      </c>
      <c r="AG59" s="19" t="s">
        <v>179</v>
      </c>
      <c r="AH59">
        <v>6</v>
      </c>
      <c r="AI59">
        <f t="shared" si="7"/>
        <v>905</v>
      </c>
      <c r="AJ59" s="40">
        <f t="shared" si="3"/>
        <v>0.74608408903544932</v>
      </c>
    </row>
    <row r="60" spans="1:36" ht="15" thickBot="1" x14ac:dyDescent="0.35">
      <c r="A60" s="5" t="s">
        <v>123</v>
      </c>
      <c r="B60" s="6">
        <v>4</v>
      </c>
      <c r="D60" s="5" t="s">
        <v>128</v>
      </c>
      <c r="E60" s="6">
        <v>3</v>
      </c>
      <c r="F60">
        <f t="shared" si="4"/>
        <v>1153</v>
      </c>
      <c r="G60" s="40">
        <f t="shared" si="0"/>
        <v>0.95605306799336653</v>
      </c>
      <c r="J60" s="19" t="s">
        <v>128</v>
      </c>
      <c r="K60">
        <v>1680</v>
      </c>
      <c r="M60" s="19" t="s">
        <v>127</v>
      </c>
      <c r="N60">
        <v>1647</v>
      </c>
      <c r="O60">
        <f t="shared" si="5"/>
        <v>707839</v>
      </c>
      <c r="P60" s="40">
        <f t="shared" si="1"/>
        <v>0.98357145437719373</v>
      </c>
      <c r="S60" s="19" t="s">
        <v>374</v>
      </c>
      <c r="T60">
        <v>4605</v>
      </c>
      <c r="W60" s="19" t="s">
        <v>270</v>
      </c>
      <c r="X60">
        <v>3587</v>
      </c>
      <c r="Y60">
        <f t="shared" si="6"/>
        <v>611458</v>
      </c>
      <c r="Z60" s="40">
        <f t="shared" si="2"/>
        <v>0.84964608385603246</v>
      </c>
      <c r="AC60" s="19" t="s">
        <v>374</v>
      </c>
      <c r="AD60">
        <v>9</v>
      </c>
      <c r="AG60" s="19" t="s">
        <v>218</v>
      </c>
      <c r="AH60">
        <v>6</v>
      </c>
      <c r="AI60">
        <f t="shared" si="7"/>
        <v>911</v>
      </c>
      <c r="AJ60" s="40">
        <f t="shared" si="3"/>
        <v>0.75103050288540807</v>
      </c>
    </row>
    <row r="61" spans="1:36" ht="15" thickBot="1" x14ac:dyDescent="0.35">
      <c r="A61" s="5" t="s">
        <v>124</v>
      </c>
      <c r="B61" s="6">
        <v>4</v>
      </c>
      <c r="D61" s="5" t="s">
        <v>129</v>
      </c>
      <c r="E61" s="6">
        <v>3</v>
      </c>
      <c r="F61">
        <f t="shared" si="4"/>
        <v>1156</v>
      </c>
      <c r="G61" s="40">
        <f t="shared" si="0"/>
        <v>0.95854063018242119</v>
      </c>
      <c r="J61" s="19" t="s">
        <v>129</v>
      </c>
      <c r="K61">
        <v>1680</v>
      </c>
      <c r="M61" s="19" t="s">
        <v>108</v>
      </c>
      <c r="N61">
        <v>1644</v>
      </c>
      <c r="O61">
        <f t="shared" si="5"/>
        <v>709483</v>
      </c>
      <c r="P61" s="40">
        <f t="shared" si="1"/>
        <v>0.98585586011210813</v>
      </c>
      <c r="S61" s="19" t="s">
        <v>323</v>
      </c>
      <c r="T61">
        <v>3136</v>
      </c>
      <c r="W61" s="19" t="s">
        <v>165</v>
      </c>
      <c r="X61">
        <v>3509</v>
      </c>
      <c r="Y61">
        <f t="shared" si="6"/>
        <v>614967</v>
      </c>
      <c r="Z61" s="40">
        <f t="shared" si="2"/>
        <v>0.8545219839313456</v>
      </c>
      <c r="AC61" s="19" t="s">
        <v>323</v>
      </c>
      <c r="AD61">
        <v>7</v>
      </c>
      <c r="AG61" s="19" t="s">
        <v>193</v>
      </c>
      <c r="AH61">
        <v>6</v>
      </c>
      <c r="AI61">
        <f t="shared" si="7"/>
        <v>917</v>
      </c>
      <c r="AJ61" s="40">
        <f t="shared" si="3"/>
        <v>0.75597691673536682</v>
      </c>
    </row>
    <row r="62" spans="1:36" ht="15" thickBot="1" x14ac:dyDescent="0.35">
      <c r="A62" s="5" t="s">
        <v>125</v>
      </c>
      <c r="B62" s="6">
        <v>3</v>
      </c>
      <c r="D62" s="5" t="s">
        <v>130</v>
      </c>
      <c r="E62" s="6">
        <v>3</v>
      </c>
      <c r="F62">
        <f t="shared" si="4"/>
        <v>1159</v>
      </c>
      <c r="G62" s="40">
        <f t="shared" si="0"/>
        <v>0.96102819237147596</v>
      </c>
      <c r="J62" s="19" t="s">
        <v>130</v>
      </c>
      <c r="K62">
        <v>567</v>
      </c>
      <c r="M62" s="19" t="s">
        <v>132</v>
      </c>
      <c r="N62">
        <v>1530</v>
      </c>
      <c r="O62">
        <f t="shared" si="5"/>
        <v>711013</v>
      </c>
      <c r="P62" s="40">
        <f t="shared" si="1"/>
        <v>0.987981858150076</v>
      </c>
      <c r="S62" s="19" t="s">
        <v>153</v>
      </c>
      <c r="T62">
        <v>3435</v>
      </c>
      <c r="W62" s="19" t="s">
        <v>153</v>
      </c>
      <c r="X62">
        <v>3435</v>
      </c>
      <c r="Y62">
        <f t="shared" si="6"/>
        <v>618402</v>
      </c>
      <c r="Z62" s="40">
        <f t="shared" si="2"/>
        <v>0.85929505795776351</v>
      </c>
      <c r="AC62" s="19" t="s">
        <v>153</v>
      </c>
      <c r="AD62">
        <v>9</v>
      </c>
      <c r="AG62" s="19" t="s">
        <v>164</v>
      </c>
      <c r="AH62">
        <v>6</v>
      </c>
      <c r="AI62">
        <f t="shared" si="7"/>
        <v>923</v>
      </c>
      <c r="AJ62" s="40">
        <f t="shared" si="3"/>
        <v>0.76092333058532569</v>
      </c>
    </row>
    <row r="63" spans="1:36" ht="15" thickBot="1" x14ac:dyDescent="0.35">
      <c r="A63" s="5" t="s">
        <v>126</v>
      </c>
      <c r="B63" s="6">
        <v>3</v>
      </c>
      <c r="D63" s="5" t="s">
        <v>131</v>
      </c>
      <c r="E63" s="6">
        <v>3</v>
      </c>
      <c r="F63">
        <f t="shared" si="4"/>
        <v>1162</v>
      </c>
      <c r="G63" s="40">
        <f t="shared" si="0"/>
        <v>0.96351575456053073</v>
      </c>
      <c r="J63" s="19" t="s">
        <v>131</v>
      </c>
      <c r="K63">
        <v>750</v>
      </c>
      <c r="M63" s="19" t="s">
        <v>71</v>
      </c>
      <c r="N63">
        <v>1484</v>
      </c>
      <c r="O63">
        <f t="shared" si="5"/>
        <v>712497</v>
      </c>
      <c r="P63" s="40">
        <f t="shared" si="1"/>
        <v>0.99004393729278461</v>
      </c>
      <c r="S63" s="19" t="s">
        <v>154</v>
      </c>
      <c r="T63">
        <v>3602</v>
      </c>
      <c r="W63" s="19" t="s">
        <v>302</v>
      </c>
      <c r="X63">
        <v>3212</v>
      </c>
      <c r="Y63">
        <f t="shared" si="6"/>
        <v>621614</v>
      </c>
      <c r="Z63" s="40">
        <f t="shared" si="2"/>
        <v>0.86375826429629465</v>
      </c>
      <c r="AC63" s="19" t="s">
        <v>154</v>
      </c>
      <c r="AD63">
        <v>8</v>
      </c>
      <c r="AG63" s="19" t="s">
        <v>324</v>
      </c>
      <c r="AH63">
        <v>6</v>
      </c>
      <c r="AI63">
        <f t="shared" si="7"/>
        <v>929</v>
      </c>
      <c r="AJ63" s="40">
        <f t="shared" si="3"/>
        <v>0.76586974443528444</v>
      </c>
    </row>
    <row r="64" spans="1:36" ht="15" thickBot="1" x14ac:dyDescent="0.35">
      <c r="A64" s="5" t="s">
        <v>127</v>
      </c>
      <c r="B64" s="6">
        <v>3</v>
      </c>
      <c r="D64" s="5" t="s">
        <v>132</v>
      </c>
      <c r="E64" s="6">
        <v>3</v>
      </c>
      <c r="F64">
        <f t="shared" si="4"/>
        <v>1165</v>
      </c>
      <c r="G64" s="40">
        <f t="shared" si="0"/>
        <v>0.96600331674958539</v>
      </c>
      <c r="J64" s="19" t="s">
        <v>132</v>
      </c>
      <c r="K64">
        <v>1530</v>
      </c>
      <c r="M64" s="19" t="s">
        <v>140</v>
      </c>
      <c r="N64">
        <v>1183</v>
      </c>
      <c r="O64">
        <f t="shared" si="5"/>
        <v>713680</v>
      </c>
      <c r="P64" s="40">
        <f t="shared" si="1"/>
        <v>0.99168776453390617</v>
      </c>
      <c r="S64" s="19" t="s">
        <v>182</v>
      </c>
      <c r="T64">
        <v>2448</v>
      </c>
      <c r="W64" s="19" t="s">
        <v>292</v>
      </c>
      <c r="X64">
        <v>3206</v>
      </c>
      <c r="Y64">
        <f t="shared" si="6"/>
        <v>624820</v>
      </c>
      <c r="Z64" s="40">
        <f t="shared" si="2"/>
        <v>0.86821313338761807</v>
      </c>
      <c r="AC64" s="19" t="s">
        <v>182</v>
      </c>
      <c r="AD64">
        <v>3</v>
      </c>
      <c r="AG64" s="19" t="s">
        <v>325</v>
      </c>
      <c r="AH64">
        <v>6</v>
      </c>
      <c r="AI64">
        <f t="shared" si="7"/>
        <v>935</v>
      </c>
      <c r="AJ64" s="40">
        <f t="shared" si="3"/>
        <v>0.77081615828524319</v>
      </c>
    </row>
    <row r="65" spans="1:36" ht="15" thickBot="1" x14ac:dyDescent="0.35">
      <c r="A65" s="5" t="s">
        <v>128</v>
      </c>
      <c r="B65" s="6">
        <v>3</v>
      </c>
      <c r="D65" s="5" t="s">
        <v>133</v>
      </c>
      <c r="E65" s="6">
        <v>3</v>
      </c>
      <c r="F65">
        <f t="shared" si="4"/>
        <v>1168</v>
      </c>
      <c r="G65" s="40">
        <f t="shared" si="0"/>
        <v>0.96849087893864017</v>
      </c>
      <c r="J65" s="19" t="s">
        <v>133</v>
      </c>
      <c r="K65">
        <v>5148</v>
      </c>
      <c r="M65" s="19" t="s">
        <v>125</v>
      </c>
      <c r="N65">
        <v>948</v>
      </c>
      <c r="O65">
        <f t="shared" si="5"/>
        <v>714628</v>
      </c>
      <c r="P65" s="40">
        <f t="shared" si="1"/>
        <v>0.99300504959272551</v>
      </c>
      <c r="S65" s="19" t="s">
        <v>306</v>
      </c>
      <c r="T65">
        <v>8612</v>
      </c>
      <c r="W65" s="19" t="s">
        <v>293</v>
      </c>
      <c r="X65">
        <v>3205</v>
      </c>
      <c r="Y65">
        <f t="shared" si="6"/>
        <v>628025</v>
      </c>
      <c r="Z65" s="40">
        <f t="shared" si="2"/>
        <v>0.87266661293774017</v>
      </c>
      <c r="AC65" s="19" t="s">
        <v>306</v>
      </c>
      <c r="AD65">
        <v>2</v>
      </c>
      <c r="AG65" s="19" t="s">
        <v>326</v>
      </c>
      <c r="AH65">
        <v>6</v>
      </c>
      <c r="AI65">
        <f t="shared" si="7"/>
        <v>941</v>
      </c>
      <c r="AJ65" s="40">
        <f t="shared" si="3"/>
        <v>0.77576257213520194</v>
      </c>
    </row>
    <row r="66" spans="1:36" ht="15" thickBot="1" x14ac:dyDescent="0.35">
      <c r="A66" s="5" t="s">
        <v>129</v>
      </c>
      <c r="B66" s="6">
        <v>3</v>
      </c>
      <c r="D66" s="5" t="s">
        <v>134</v>
      </c>
      <c r="E66" s="6">
        <v>2</v>
      </c>
      <c r="F66">
        <f t="shared" si="4"/>
        <v>1170</v>
      </c>
      <c r="G66" s="40">
        <f t="shared" si="0"/>
        <v>0.97014925373134331</v>
      </c>
      <c r="J66" s="19" t="s">
        <v>134</v>
      </c>
      <c r="K66">
        <v>598</v>
      </c>
      <c r="M66" s="19" t="s">
        <v>136</v>
      </c>
      <c r="N66">
        <v>945</v>
      </c>
      <c r="O66">
        <f t="shared" si="5"/>
        <v>715573</v>
      </c>
      <c r="P66" s="40">
        <f t="shared" si="1"/>
        <v>0.99431816602794088</v>
      </c>
      <c r="S66" s="19" t="s">
        <v>183</v>
      </c>
      <c r="T66">
        <v>1960</v>
      </c>
      <c r="W66" s="19" t="s">
        <v>323</v>
      </c>
      <c r="X66">
        <v>3136</v>
      </c>
      <c r="Y66">
        <f t="shared" si="6"/>
        <v>631161</v>
      </c>
      <c r="Z66" s="40">
        <f t="shared" si="2"/>
        <v>0.87702421414497356</v>
      </c>
      <c r="AC66" s="19" t="s">
        <v>183</v>
      </c>
      <c r="AD66">
        <v>2</v>
      </c>
      <c r="AG66" s="19" t="s">
        <v>327</v>
      </c>
      <c r="AH66">
        <v>6</v>
      </c>
      <c r="AI66">
        <f t="shared" si="7"/>
        <v>947</v>
      </c>
      <c r="AJ66" s="40">
        <f t="shared" si="3"/>
        <v>0.78070898598516081</v>
      </c>
    </row>
    <row r="67" spans="1:36" ht="15" thickBot="1" x14ac:dyDescent="0.35">
      <c r="A67" s="5" t="s">
        <v>130</v>
      </c>
      <c r="B67" s="6">
        <v>3</v>
      </c>
      <c r="D67" s="5" t="s">
        <v>135</v>
      </c>
      <c r="E67" s="6">
        <v>6</v>
      </c>
      <c r="F67">
        <f t="shared" si="4"/>
        <v>1176</v>
      </c>
      <c r="G67" s="40">
        <f t="shared" si="0"/>
        <v>0.97512437810945274</v>
      </c>
      <c r="J67" s="19" t="s">
        <v>135</v>
      </c>
      <c r="K67">
        <v>29990</v>
      </c>
      <c r="M67" s="19" t="s">
        <v>86</v>
      </c>
      <c r="N67">
        <v>900</v>
      </c>
      <c r="O67">
        <f t="shared" si="5"/>
        <v>716473</v>
      </c>
      <c r="P67" s="40">
        <f t="shared" si="1"/>
        <v>0.99556875310909843</v>
      </c>
      <c r="S67" s="19" t="s">
        <v>303</v>
      </c>
      <c r="T67">
        <v>4606</v>
      </c>
      <c r="W67" s="19" t="s">
        <v>194</v>
      </c>
      <c r="X67">
        <v>3028</v>
      </c>
      <c r="Y67">
        <f t="shared" si="6"/>
        <v>634189</v>
      </c>
      <c r="Z67" s="40">
        <f t="shared" si="2"/>
        <v>0.88123174490246814</v>
      </c>
      <c r="AC67" s="19" t="s">
        <v>303</v>
      </c>
      <c r="AD67">
        <v>4</v>
      </c>
      <c r="AG67" s="19" t="s">
        <v>328</v>
      </c>
      <c r="AH67">
        <v>6</v>
      </c>
      <c r="AI67">
        <f t="shared" si="7"/>
        <v>953</v>
      </c>
      <c r="AJ67" s="40">
        <f t="shared" si="3"/>
        <v>0.78565539983511956</v>
      </c>
    </row>
    <row r="68" spans="1:36" ht="15" thickBot="1" x14ac:dyDescent="0.35">
      <c r="A68" s="5" t="s">
        <v>131</v>
      </c>
      <c r="B68" s="6">
        <v>3</v>
      </c>
      <c r="D68" s="5" t="s">
        <v>136</v>
      </c>
      <c r="E68" s="6">
        <v>5</v>
      </c>
      <c r="F68">
        <f t="shared" si="4"/>
        <v>1181</v>
      </c>
      <c r="G68" s="40">
        <f t="shared" ref="G68:G72" si="8">F68/1206</f>
        <v>0.97927031509121065</v>
      </c>
      <c r="J68" s="19" t="s">
        <v>136</v>
      </c>
      <c r="K68">
        <v>945</v>
      </c>
      <c r="M68" s="19" t="s">
        <v>73</v>
      </c>
      <c r="N68">
        <v>840</v>
      </c>
      <c r="O68">
        <f t="shared" si="5"/>
        <v>717313</v>
      </c>
      <c r="P68" s="40">
        <f t="shared" ref="P68:P72" si="9">O68/719662</f>
        <v>0.99673596771817885</v>
      </c>
      <c r="S68" s="19" t="s">
        <v>184</v>
      </c>
      <c r="T68">
        <v>1960</v>
      </c>
      <c r="W68" s="19" t="s">
        <v>182</v>
      </c>
      <c r="X68">
        <v>2448</v>
      </c>
      <c r="Y68">
        <f t="shared" si="6"/>
        <v>636637</v>
      </c>
      <c r="Z68" s="40">
        <f t="shared" ref="Z68:Z131" si="10">Y68/719662</f>
        <v>0.88463334176321662</v>
      </c>
      <c r="AC68" s="19" t="s">
        <v>184</v>
      </c>
      <c r="AD68">
        <v>2</v>
      </c>
      <c r="AG68" s="19" t="s">
        <v>329</v>
      </c>
      <c r="AH68">
        <v>6</v>
      </c>
      <c r="AI68">
        <f t="shared" si="7"/>
        <v>959</v>
      </c>
      <c r="AJ68" s="40">
        <f t="shared" ref="AJ68:AJ131" si="11">AI68/1213</f>
        <v>0.79060181368507831</v>
      </c>
    </row>
    <row r="69" spans="1:36" ht="15" thickBot="1" x14ac:dyDescent="0.35">
      <c r="A69" s="5" t="s">
        <v>132</v>
      </c>
      <c r="B69" s="6">
        <v>3</v>
      </c>
      <c r="D69" s="5" t="s">
        <v>137</v>
      </c>
      <c r="E69" s="6">
        <v>3</v>
      </c>
      <c r="F69">
        <f t="shared" ref="F69:F72" si="12">F68+E69</f>
        <v>1184</v>
      </c>
      <c r="G69" s="40">
        <f t="shared" si="8"/>
        <v>0.98175787728026531</v>
      </c>
      <c r="J69" s="19" t="s">
        <v>137</v>
      </c>
      <c r="K69">
        <v>14334</v>
      </c>
      <c r="M69" s="19" t="s">
        <v>131</v>
      </c>
      <c r="N69">
        <v>750</v>
      </c>
      <c r="O69">
        <f t="shared" ref="O69:O72" si="13">N69+O68</f>
        <v>718063</v>
      </c>
      <c r="P69" s="40">
        <f t="shared" si="9"/>
        <v>0.99777812361914342</v>
      </c>
      <c r="S69" s="19" t="s">
        <v>155</v>
      </c>
      <c r="T69">
        <v>1817</v>
      </c>
      <c r="W69" s="19" t="s">
        <v>370</v>
      </c>
      <c r="X69">
        <v>2429</v>
      </c>
      <c r="Y69">
        <f t="shared" ref="Y69:Y132" si="14">X69+Y68</f>
        <v>639066</v>
      </c>
      <c r="Z69" s="40">
        <f t="shared" si="10"/>
        <v>0.88800853734114071</v>
      </c>
      <c r="AC69" s="19" t="s">
        <v>155</v>
      </c>
      <c r="AD69">
        <v>31</v>
      </c>
      <c r="AG69" s="19" t="s">
        <v>330</v>
      </c>
      <c r="AH69">
        <v>6</v>
      </c>
      <c r="AI69">
        <f t="shared" ref="AI69:AI132" si="15">AH69+AI68</f>
        <v>965</v>
      </c>
      <c r="AJ69" s="40">
        <f t="shared" si="11"/>
        <v>0.79554822753503707</v>
      </c>
    </row>
    <row r="70" spans="1:36" ht="15" thickBot="1" x14ac:dyDescent="0.35">
      <c r="A70" s="5" t="s">
        <v>133</v>
      </c>
      <c r="B70" s="6">
        <v>3</v>
      </c>
      <c r="D70" s="5" t="s">
        <v>138</v>
      </c>
      <c r="E70" s="6">
        <v>11</v>
      </c>
      <c r="F70">
        <f t="shared" si="12"/>
        <v>1195</v>
      </c>
      <c r="G70" s="40">
        <f t="shared" si="8"/>
        <v>0.99087893864013266</v>
      </c>
      <c r="J70" s="19" t="s">
        <v>138</v>
      </c>
      <c r="K70">
        <v>1658</v>
      </c>
      <c r="M70" s="19" t="s">
        <v>134</v>
      </c>
      <c r="N70">
        <v>598</v>
      </c>
      <c r="O70">
        <f t="shared" si="13"/>
        <v>718661</v>
      </c>
      <c r="P70" s="40">
        <f t="shared" si="9"/>
        <v>0.99860906925751258</v>
      </c>
      <c r="S70" s="19" t="s">
        <v>324</v>
      </c>
      <c r="T70">
        <v>1746</v>
      </c>
      <c r="W70" s="19" t="s">
        <v>314</v>
      </c>
      <c r="X70">
        <v>2411</v>
      </c>
      <c r="Y70">
        <f t="shared" si="14"/>
        <v>641477</v>
      </c>
      <c r="Z70" s="40">
        <f t="shared" si="10"/>
        <v>0.89135872117744164</v>
      </c>
      <c r="AC70" s="19" t="s">
        <v>324</v>
      </c>
      <c r="AD70">
        <v>6</v>
      </c>
      <c r="AG70" s="19" t="s">
        <v>197</v>
      </c>
      <c r="AH70">
        <v>6</v>
      </c>
      <c r="AI70">
        <f t="shared" si="15"/>
        <v>971</v>
      </c>
      <c r="AJ70" s="40">
        <f t="shared" si="11"/>
        <v>0.80049464138499593</v>
      </c>
    </row>
    <row r="71" spans="1:36" ht="15" thickBot="1" x14ac:dyDescent="0.35">
      <c r="A71" s="5" t="s">
        <v>137</v>
      </c>
      <c r="B71" s="6">
        <v>3</v>
      </c>
      <c r="D71" s="5" t="s">
        <v>139</v>
      </c>
      <c r="E71" s="6">
        <v>6</v>
      </c>
      <c r="F71">
        <f t="shared" si="12"/>
        <v>1201</v>
      </c>
      <c r="G71" s="40">
        <f t="shared" si="8"/>
        <v>0.99585406301824209</v>
      </c>
      <c r="J71" s="19" t="s">
        <v>139</v>
      </c>
      <c r="K71">
        <v>6297</v>
      </c>
      <c r="M71" s="19" t="s">
        <v>130</v>
      </c>
      <c r="N71">
        <v>567</v>
      </c>
      <c r="O71">
        <f t="shared" si="13"/>
        <v>719228</v>
      </c>
      <c r="P71" s="40">
        <f t="shared" si="9"/>
        <v>0.9993969391186418</v>
      </c>
      <c r="S71" s="19" t="s">
        <v>325</v>
      </c>
      <c r="T71">
        <v>1746</v>
      </c>
      <c r="W71" s="19" t="s">
        <v>378</v>
      </c>
      <c r="X71">
        <v>2099</v>
      </c>
      <c r="Y71">
        <f t="shared" si="14"/>
        <v>643576</v>
      </c>
      <c r="Z71" s="40">
        <f t="shared" si="10"/>
        <v>0.89427536815894126</v>
      </c>
      <c r="AC71" s="19" t="s">
        <v>325</v>
      </c>
      <c r="AD71">
        <v>6</v>
      </c>
      <c r="AG71" s="19" t="s">
        <v>368</v>
      </c>
      <c r="AH71">
        <v>5</v>
      </c>
      <c r="AI71">
        <f t="shared" si="15"/>
        <v>976</v>
      </c>
      <c r="AJ71" s="40">
        <f t="shared" si="11"/>
        <v>0.80461665292662821</v>
      </c>
    </row>
    <row r="72" spans="1:36" ht="15" thickBot="1" x14ac:dyDescent="0.35">
      <c r="A72" s="5" t="s">
        <v>134</v>
      </c>
      <c r="B72" s="6">
        <v>2</v>
      </c>
      <c r="D72" s="5" t="s">
        <v>140</v>
      </c>
      <c r="E72" s="6">
        <v>5</v>
      </c>
      <c r="F72">
        <f t="shared" si="12"/>
        <v>1206</v>
      </c>
      <c r="G72" s="40">
        <f t="shared" si="8"/>
        <v>1</v>
      </c>
      <c r="J72" s="19" t="s">
        <v>140</v>
      </c>
      <c r="K72">
        <v>1183</v>
      </c>
      <c r="M72" s="19" t="s">
        <v>74</v>
      </c>
      <c r="N72">
        <v>434</v>
      </c>
      <c r="O72">
        <f t="shared" si="13"/>
        <v>719662</v>
      </c>
      <c r="P72" s="40">
        <f t="shared" si="9"/>
        <v>1</v>
      </c>
      <c r="S72" s="19" t="s">
        <v>326</v>
      </c>
      <c r="T72">
        <v>1746</v>
      </c>
      <c r="W72" s="19" t="s">
        <v>183</v>
      </c>
      <c r="X72">
        <v>1960</v>
      </c>
      <c r="Y72">
        <f t="shared" si="14"/>
        <v>645536</v>
      </c>
      <c r="Z72" s="40">
        <f t="shared" si="10"/>
        <v>0.89699886891346214</v>
      </c>
      <c r="AC72" s="19" t="s">
        <v>326</v>
      </c>
      <c r="AD72">
        <v>6</v>
      </c>
      <c r="AG72" s="19" t="s">
        <v>298</v>
      </c>
      <c r="AH72">
        <v>5</v>
      </c>
      <c r="AI72">
        <f t="shared" si="15"/>
        <v>981</v>
      </c>
      <c r="AJ72" s="40">
        <f t="shared" si="11"/>
        <v>0.80873866446826048</v>
      </c>
    </row>
    <row r="73" spans="1:36" x14ac:dyDescent="0.3">
      <c r="J73" s="19" t="s">
        <v>405</v>
      </c>
      <c r="K73">
        <v>719662</v>
      </c>
      <c r="S73" s="19" t="s">
        <v>327</v>
      </c>
      <c r="T73">
        <v>1746</v>
      </c>
      <c r="W73" s="19" t="s">
        <v>184</v>
      </c>
      <c r="X73">
        <v>1960</v>
      </c>
      <c r="Y73">
        <f t="shared" si="14"/>
        <v>647496</v>
      </c>
      <c r="Z73" s="40">
        <f t="shared" si="10"/>
        <v>0.89972236966798302</v>
      </c>
      <c r="AC73" s="19" t="s">
        <v>327</v>
      </c>
      <c r="AD73">
        <v>6</v>
      </c>
      <c r="AG73" s="19" t="s">
        <v>299</v>
      </c>
      <c r="AH73">
        <v>5</v>
      </c>
      <c r="AI73">
        <f t="shared" si="15"/>
        <v>986</v>
      </c>
      <c r="AJ73" s="40">
        <f t="shared" si="11"/>
        <v>0.81286067600989287</v>
      </c>
    </row>
    <row r="74" spans="1:36" x14ac:dyDescent="0.3">
      <c r="S74" s="19" t="s">
        <v>328</v>
      </c>
      <c r="T74">
        <v>1746</v>
      </c>
      <c r="W74" s="19" t="s">
        <v>185</v>
      </c>
      <c r="X74">
        <v>1960</v>
      </c>
      <c r="Y74">
        <f t="shared" si="14"/>
        <v>649456</v>
      </c>
      <c r="Z74" s="40">
        <f t="shared" si="10"/>
        <v>0.9024458704225039</v>
      </c>
      <c r="AC74" s="19" t="s">
        <v>328</v>
      </c>
      <c r="AD74">
        <v>6</v>
      </c>
      <c r="AG74" s="19" t="s">
        <v>297</v>
      </c>
      <c r="AH74">
        <v>4</v>
      </c>
      <c r="AI74">
        <f t="shared" si="15"/>
        <v>990</v>
      </c>
      <c r="AJ74" s="40">
        <f t="shared" si="11"/>
        <v>0.81615828524319867</v>
      </c>
    </row>
    <row r="75" spans="1:36" x14ac:dyDescent="0.3">
      <c r="S75" s="19" t="s">
        <v>195</v>
      </c>
      <c r="T75">
        <v>1750</v>
      </c>
      <c r="W75" s="19" t="s">
        <v>155</v>
      </c>
      <c r="X75">
        <v>1817</v>
      </c>
      <c r="Y75">
        <f t="shared" si="14"/>
        <v>651273</v>
      </c>
      <c r="Z75" s="40">
        <f t="shared" si="10"/>
        <v>0.90497066678524085</v>
      </c>
      <c r="AC75" s="19" t="s">
        <v>195</v>
      </c>
      <c r="AD75">
        <v>3</v>
      </c>
      <c r="AG75" s="19" t="s">
        <v>256</v>
      </c>
      <c r="AH75">
        <v>4</v>
      </c>
      <c r="AI75">
        <f t="shared" si="15"/>
        <v>994</v>
      </c>
      <c r="AJ75" s="40">
        <f t="shared" si="11"/>
        <v>0.81945589447650458</v>
      </c>
    </row>
    <row r="76" spans="1:36" x14ac:dyDescent="0.3">
      <c r="S76" s="19" t="s">
        <v>156</v>
      </c>
      <c r="T76">
        <v>1765</v>
      </c>
      <c r="W76" s="19" t="s">
        <v>156</v>
      </c>
      <c r="X76">
        <v>1765</v>
      </c>
      <c r="Y76">
        <f t="shared" si="14"/>
        <v>653038</v>
      </c>
      <c r="Z76" s="40">
        <f t="shared" si="10"/>
        <v>0.90742320700551093</v>
      </c>
      <c r="AC76" s="19" t="s">
        <v>156</v>
      </c>
      <c r="AD76">
        <v>31</v>
      </c>
      <c r="AG76" s="19" t="s">
        <v>308</v>
      </c>
      <c r="AH76">
        <v>4</v>
      </c>
      <c r="AI76">
        <f t="shared" si="15"/>
        <v>998</v>
      </c>
      <c r="AJ76" s="40">
        <f t="shared" si="11"/>
        <v>0.82275350370981037</v>
      </c>
    </row>
    <row r="77" spans="1:36" x14ac:dyDescent="0.3">
      <c r="S77" s="19" t="s">
        <v>329</v>
      </c>
      <c r="T77">
        <v>1746</v>
      </c>
      <c r="W77" s="19" t="s">
        <v>195</v>
      </c>
      <c r="X77">
        <v>1750</v>
      </c>
      <c r="Y77">
        <f t="shared" si="14"/>
        <v>654788</v>
      </c>
      <c r="Z77" s="40">
        <f t="shared" si="10"/>
        <v>0.90985490410776171</v>
      </c>
      <c r="AC77" s="19" t="s">
        <v>329</v>
      </c>
      <c r="AD77">
        <v>6</v>
      </c>
      <c r="AG77" s="19" t="s">
        <v>300</v>
      </c>
      <c r="AH77">
        <v>4</v>
      </c>
      <c r="AI77">
        <f t="shared" si="15"/>
        <v>1002</v>
      </c>
      <c r="AJ77" s="40">
        <f t="shared" si="11"/>
        <v>0.82605111294311628</v>
      </c>
    </row>
    <row r="78" spans="1:36" x14ac:dyDescent="0.3">
      <c r="S78" s="19" t="s">
        <v>330</v>
      </c>
      <c r="T78">
        <v>1746</v>
      </c>
      <c r="W78" s="19" t="s">
        <v>324</v>
      </c>
      <c r="X78">
        <v>1746</v>
      </c>
      <c r="Y78">
        <f t="shared" si="14"/>
        <v>656534</v>
      </c>
      <c r="Z78" s="40">
        <f t="shared" si="10"/>
        <v>0.9122810430452073</v>
      </c>
      <c r="AC78" s="19" t="s">
        <v>330</v>
      </c>
      <c r="AD78">
        <v>6</v>
      </c>
      <c r="AG78" s="19" t="s">
        <v>301</v>
      </c>
      <c r="AH78">
        <v>4</v>
      </c>
      <c r="AI78">
        <f t="shared" si="15"/>
        <v>1006</v>
      </c>
      <c r="AJ78" s="40">
        <f t="shared" si="11"/>
        <v>0.82934872217642208</v>
      </c>
    </row>
    <row r="79" spans="1:36" x14ac:dyDescent="0.3">
      <c r="S79" s="19" t="s">
        <v>196</v>
      </c>
      <c r="T79">
        <v>1518</v>
      </c>
      <c r="W79" s="19" t="s">
        <v>325</v>
      </c>
      <c r="X79">
        <v>1746</v>
      </c>
      <c r="Y79">
        <f t="shared" si="14"/>
        <v>658280</v>
      </c>
      <c r="Z79" s="40">
        <f t="shared" si="10"/>
        <v>0.91470718198265299</v>
      </c>
      <c r="AC79" s="19" t="s">
        <v>196</v>
      </c>
      <c r="AD79">
        <v>3</v>
      </c>
      <c r="AG79" s="19" t="s">
        <v>303</v>
      </c>
      <c r="AH79">
        <v>4</v>
      </c>
      <c r="AI79">
        <f t="shared" si="15"/>
        <v>1010</v>
      </c>
      <c r="AJ79" s="40">
        <f t="shared" si="11"/>
        <v>0.83264633140972799</v>
      </c>
    </row>
    <row r="80" spans="1:36" x14ac:dyDescent="0.3">
      <c r="S80" s="19" t="s">
        <v>185</v>
      </c>
      <c r="T80">
        <v>1960</v>
      </c>
      <c r="W80" s="19" t="s">
        <v>326</v>
      </c>
      <c r="X80">
        <v>1746</v>
      </c>
      <c r="Y80">
        <f t="shared" si="14"/>
        <v>660026</v>
      </c>
      <c r="Z80" s="40">
        <f t="shared" si="10"/>
        <v>0.91713332092009858</v>
      </c>
      <c r="AC80" s="19" t="s">
        <v>185</v>
      </c>
      <c r="AD80">
        <v>2</v>
      </c>
      <c r="AG80" s="19" t="s">
        <v>219</v>
      </c>
      <c r="AH80">
        <v>4</v>
      </c>
      <c r="AI80">
        <f t="shared" si="15"/>
        <v>1014</v>
      </c>
      <c r="AJ80" s="40">
        <f t="shared" si="11"/>
        <v>0.83594394064303379</v>
      </c>
    </row>
    <row r="81" spans="19:36" x14ac:dyDescent="0.3">
      <c r="S81" s="19" t="s">
        <v>197</v>
      </c>
      <c r="T81">
        <v>1608</v>
      </c>
      <c r="W81" s="19" t="s">
        <v>327</v>
      </c>
      <c r="X81">
        <v>1746</v>
      </c>
      <c r="Y81">
        <f t="shared" si="14"/>
        <v>661772</v>
      </c>
      <c r="Z81" s="40">
        <f t="shared" si="10"/>
        <v>0.91955945985754428</v>
      </c>
      <c r="AC81" s="19" t="s">
        <v>197</v>
      </c>
      <c r="AD81">
        <v>6</v>
      </c>
      <c r="AG81" s="19" t="s">
        <v>272</v>
      </c>
      <c r="AH81">
        <v>4</v>
      </c>
      <c r="AI81">
        <f t="shared" si="15"/>
        <v>1018</v>
      </c>
      <c r="AJ81" s="40">
        <f t="shared" si="11"/>
        <v>0.8392415498763397</v>
      </c>
    </row>
    <row r="82" spans="19:36" x14ac:dyDescent="0.3">
      <c r="S82" s="19" t="s">
        <v>365</v>
      </c>
      <c r="T82">
        <v>1555</v>
      </c>
      <c r="W82" s="19" t="s">
        <v>328</v>
      </c>
      <c r="X82">
        <v>1746</v>
      </c>
      <c r="Y82">
        <f t="shared" si="14"/>
        <v>663518</v>
      </c>
      <c r="Z82" s="40">
        <f t="shared" si="10"/>
        <v>0.92198559879498987</v>
      </c>
      <c r="AC82" s="19" t="s">
        <v>365</v>
      </c>
      <c r="AD82">
        <v>1</v>
      </c>
      <c r="AG82" s="19" t="s">
        <v>220</v>
      </c>
      <c r="AH82">
        <v>4</v>
      </c>
      <c r="AI82">
        <f t="shared" si="15"/>
        <v>1022</v>
      </c>
      <c r="AJ82" s="40">
        <f t="shared" si="11"/>
        <v>0.8425391591096455</v>
      </c>
    </row>
    <row r="83" spans="19:36" x14ac:dyDescent="0.3">
      <c r="S83" s="19" t="s">
        <v>366</v>
      </c>
      <c r="T83">
        <v>1555</v>
      </c>
      <c r="W83" s="19" t="s">
        <v>329</v>
      </c>
      <c r="X83">
        <v>1746</v>
      </c>
      <c r="Y83">
        <f t="shared" si="14"/>
        <v>665264</v>
      </c>
      <c r="Z83" s="40">
        <f t="shared" si="10"/>
        <v>0.92441173773243546</v>
      </c>
      <c r="AC83" s="19" t="s">
        <v>366</v>
      </c>
      <c r="AD83">
        <v>1</v>
      </c>
      <c r="AG83" s="19" t="s">
        <v>292</v>
      </c>
      <c r="AH83">
        <v>3</v>
      </c>
      <c r="AI83">
        <f t="shared" si="15"/>
        <v>1025</v>
      </c>
      <c r="AJ83" s="40">
        <f t="shared" si="11"/>
        <v>0.84501236603462493</v>
      </c>
    </row>
    <row r="84" spans="19:36" x14ac:dyDescent="0.3">
      <c r="S84" s="19" t="s">
        <v>219</v>
      </c>
      <c r="T84">
        <v>1412</v>
      </c>
      <c r="W84" s="19" t="s">
        <v>330</v>
      </c>
      <c r="X84">
        <v>1746</v>
      </c>
      <c r="Y84">
        <f t="shared" si="14"/>
        <v>667010</v>
      </c>
      <c r="Z84" s="40">
        <f t="shared" si="10"/>
        <v>0.92683787666988116</v>
      </c>
      <c r="AC84" s="19" t="s">
        <v>219</v>
      </c>
      <c r="AD84">
        <v>4</v>
      </c>
      <c r="AG84" s="19" t="s">
        <v>293</v>
      </c>
      <c r="AH84">
        <v>3</v>
      </c>
      <c r="AI84">
        <f t="shared" si="15"/>
        <v>1028</v>
      </c>
      <c r="AJ84" s="40">
        <f t="shared" si="11"/>
        <v>0.84748557295960425</v>
      </c>
    </row>
    <row r="85" spans="19:36" x14ac:dyDescent="0.3">
      <c r="S85" s="19" t="s">
        <v>314</v>
      </c>
      <c r="T85">
        <v>2411</v>
      </c>
      <c r="W85" s="19" t="s">
        <v>197</v>
      </c>
      <c r="X85">
        <v>1608</v>
      </c>
      <c r="Y85">
        <f t="shared" si="14"/>
        <v>668618</v>
      </c>
      <c r="Z85" s="40">
        <f t="shared" si="10"/>
        <v>0.92907225892154932</v>
      </c>
      <c r="AC85" s="19" t="s">
        <v>314</v>
      </c>
      <c r="AD85">
        <v>3</v>
      </c>
      <c r="AG85" s="19" t="s">
        <v>182</v>
      </c>
      <c r="AH85">
        <v>3</v>
      </c>
      <c r="AI85">
        <f t="shared" si="15"/>
        <v>1031</v>
      </c>
      <c r="AJ85" s="40">
        <f t="shared" si="11"/>
        <v>0.84995877988458368</v>
      </c>
    </row>
    <row r="86" spans="19:36" x14ac:dyDescent="0.3">
      <c r="S86" s="19" t="s">
        <v>271</v>
      </c>
      <c r="T86">
        <v>1327</v>
      </c>
      <c r="W86" s="19" t="s">
        <v>365</v>
      </c>
      <c r="X86">
        <v>1555</v>
      </c>
      <c r="Y86">
        <f t="shared" si="14"/>
        <v>670173</v>
      </c>
      <c r="Z86" s="40">
        <f t="shared" si="10"/>
        <v>0.9312329954895493</v>
      </c>
      <c r="AC86" s="19" t="s">
        <v>271</v>
      </c>
      <c r="AD86">
        <v>3</v>
      </c>
      <c r="AG86" s="19" t="s">
        <v>195</v>
      </c>
      <c r="AH86">
        <v>3</v>
      </c>
      <c r="AI86">
        <f t="shared" si="15"/>
        <v>1034</v>
      </c>
      <c r="AJ86" s="40">
        <f t="shared" si="11"/>
        <v>0.85243198680956311</v>
      </c>
    </row>
    <row r="87" spans="19:36" x14ac:dyDescent="0.3">
      <c r="S87" s="19" t="s">
        <v>369</v>
      </c>
      <c r="T87">
        <v>1390</v>
      </c>
      <c r="W87" s="19" t="s">
        <v>366</v>
      </c>
      <c r="X87">
        <v>1555</v>
      </c>
      <c r="Y87">
        <f t="shared" si="14"/>
        <v>671728</v>
      </c>
      <c r="Z87" s="40">
        <f t="shared" si="10"/>
        <v>0.93339373205754927</v>
      </c>
      <c r="AC87" s="19" t="s">
        <v>369</v>
      </c>
      <c r="AD87">
        <v>1</v>
      </c>
      <c r="AG87" s="19" t="s">
        <v>196</v>
      </c>
      <c r="AH87">
        <v>3</v>
      </c>
      <c r="AI87">
        <f t="shared" si="15"/>
        <v>1037</v>
      </c>
      <c r="AJ87" s="40">
        <f t="shared" si="11"/>
        <v>0.85490519373454243</v>
      </c>
    </row>
    <row r="88" spans="19:36" x14ac:dyDescent="0.3">
      <c r="S88" s="19" t="s">
        <v>312</v>
      </c>
      <c r="T88">
        <v>1212</v>
      </c>
      <c r="W88" s="19" t="s">
        <v>376</v>
      </c>
      <c r="X88">
        <v>1535</v>
      </c>
      <c r="Y88">
        <f t="shared" si="14"/>
        <v>673263</v>
      </c>
      <c r="Z88" s="40">
        <f t="shared" si="10"/>
        <v>0.93552667780152354</v>
      </c>
      <c r="AC88" s="19" t="s">
        <v>312</v>
      </c>
      <c r="AD88">
        <v>1</v>
      </c>
      <c r="AG88" s="19" t="s">
        <v>314</v>
      </c>
      <c r="AH88">
        <v>3</v>
      </c>
      <c r="AI88">
        <f t="shared" si="15"/>
        <v>1040</v>
      </c>
      <c r="AJ88" s="40">
        <f t="shared" si="11"/>
        <v>0.85737840065952187</v>
      </c>
    </row>
    <row r="89" spans="19:36" x14ac:dyDescent="0.3">
      <c r="S89" s="19" t="s">
        <v>313</v>
      </c>
      <c r="T89">
        <v>1212</v>
      </c>
      <c r="W89" s="19" t="s">
        <v>196</v>
      </c>
      <c r="X89">
        <v>1518</v>
      </c>
      <c r="Y89">
        <f t="shared" si="14"/>
        <v>674781</v>
      </c>
      <c r="Z89" s="40">
        <f t="shared" si="10"/>
        <v>0.93763600134507585</v>
      </c>
      <c r="AC89" s="19" t="s">
        <v>313</v>
      </c>
      <c r="AD89">
        <v>1</v>
      </c>
      <c r="AG89" s="19" t="s">
        <v>271</v>
      </c>
      <c r="AH89">
        <v>3</v>
      </c>
      <c r="AI89">
        <f t="shared" si="15"/>
        <v>1043</v>
      </c>
      <c r="AJ89" s="40">
        <f t="shared" si="11"/>
        <v>0.85985160758450119</v>
      </c>
    </row>
    <row r="90" spans="19:36" x14ac:dyDescent="0.3">
      <c r="S90" s="19" t="s">
        <v>165</v>
      </c>
      <c r="T90">
        <v>3509</v>
      </c>
      <c r="W90" s="19" t="s">
        <v>219</v>
      </c>
      <c r="X90">
        <v>1412</v>
      </c>
      <c r="Y90">
        <f t="shared" si="14"/>
        <v>676193</v>
      </c>
      <c r="Z90" s="40">
        <f t="shared" si="10"/>
        <v>0.9395980335212919</v>
      </c>
      <c r="AC90" s="19" t="s">
        <v>165</v>
      </c>
      <c r="AD90">
        <v>2</v>
      </c>
      <c r="AG90" s="19" t="s">
        <v>376</v>
      </c>
      <c r="AH90">
        <v>3</v>
      </c>
      <c r="AI90">
        <f t="shared" si="15"/>
        <v>1046</v>
      </c>
      <c r="AJ90" s="40">
        <f t="shared" si="11"/>
        <v>0.86232481450948062</v>
      </c>
    </row>
    <row r="91" spans="19:36" x14ac:dyDescent="0.3">
      <c r="S91" s="19" t="s">
        <v>309</v>
      </c>
      <c r="T91">
        <v>1095</v>
      </c>
      <c r="W91" s="19" t="s">
        <v>369</v>
      </c>
      <c r="X91">
        <v>1390</v>
      </c>
      <c r="Y91">
        <f t="shared" si="14"/>
        <v>677583</v>
      </c>
      <c r="Z91" s="40">
        <f t="shared" si="10"/>
        <v>0.9415294957910797</v>
      </c>
      <c r="AC91" s="19" t="s">
        <v>309</v>
      </c>
      <c r="AD91">
        <v>1</v>
      </c>
      <c r="AG91" s="19" t="s">
        <v>370</v>
      </c>
      <c r="AH91">
        <v>3</v>
      </c>
      <c r="AI91">
        <f t="shared" si="15"/>
        <v>1049</v>
      </c>
      <c r="AJ91" s="40">
        <f t="shared" si="11"/>
        <v>0.86479802143446005</v>
      </c>
    </row>
    <row r="92" spans="19:36" x14ac:dyDescent="0.3">
      <c r="S92" s="19" t="s">
        <v>176</v>
      </c>
      <c r="T92">
        <v>1020</v>
      </c>
      <c r="W92" s="19" t="s">
        <v>271</v>
      </c>
      <c r="X92">
        <v>1327</v>
      </c>
      <c r="Y92">
        <f t="shared" si="14"/>
        <v>678910</v>
      </c>
      <c r="Z92" s="40">
        <f t="shared" si="10"/>
        <v>0.9433734169651864</v>
      </c>
      <c r="AC92" s="19" t="s">
        <v>176</v>
      </c>
      <c r="AD92">
        <v>2</v>
      </c>
      <c r="AG92" s="19" t="s">
        <v>302</v>
      </c>
      <c r="AH92">
        <v>2</v>
      </c>
      <c r="AI92">
        <f t="shared" si="15"/>
        <v>1051</v>
      </c>
      <c r="AJ92" s="40">
        <f t="shared" si="11"/>
        <v>0.86644682605111289</v>
      </c>
    </row>
    <row r="93" spans="19:36" x14ac:dyDescent="0.3">
      <c r="S93" s="19" t="s">
        <v>376</v>
      </c>
      <c r="T93">
        <v>1535</v>
      </c>
      <c r="W93" s="19" t="s">
        <v>312</v>
      </c>
      <c r="X93">
        <v>1212</v>
      </c>
      <c r="Y93">
        <f t="shared" si="14"/>
        <v>680122</v>
      </c>
      <c r="Z93" s="40">
        <f t="shared" si="10"/>
        <v>0.94505754090114524</v>
      </c>
      <c r="AC93" s="19" t="s">
        <v>376</v>
      </c>
      <c r="AD93">
        <v>3</v>
      </c>
      <c r="AG93" s="19" t="s">
        <v>306</v>
      </c>
      <c r="AH93">
        <v>2</v>
      </c>
      <c r="AI93">
        <f t="shared" si="15"/>
        <v>1053</v>
      </c>
      <c r="AJ93" s="40">
        <f t="shared" si="11"/>
        <v>0.86809563066776585</v>
      </c>
    </row>
    <row r="94" spans="19:36" x14ac:dyDescent="0.3">
      <c r="S94" s="19" t="s">
        <v>186</v>
      </c>
      <c r="T94">
        <v>980</v>
      </c>
      <c r="W94" s="19" t="s">
        <v>313</v>
      </c>
      <c r="X94">
        <v>1212</v>
      </c>
      <c r="Y94">
        <f t="shared" si="14"/>
        <v>681334</v>
      </c>
      <c r="Z94" s="40">
        <f t="shared" si="10"/>
        <v>0.94674166483710409</v>
      </c>
      <c r="AC94" s="19" t="s">
        <v>186</v>
      </c>
      <c r="AD94">
        <v>1</v>
      </c>
      <c r="AG94" s="19" t="s">
        <v>183</v>
      </c>
      <c r="AH94">
        <v>2</v>
      </c>
      <c r="AI94">
        <f t="shared" si="15"/>
        <v>1055</v>
      </c>
      <c r="AJ94" s="40">
        <f t="shared" si="11"/>
        <v>0.8697444352844188</v>
      </c>
    </row>
    <row r="95" spans="19:36" x14ac:dyDescent="0.3">
      <c r="S95" s="19" t="s">
        <v>187</v>
      </c>
      <c r="T95">
        <v>980</v>
      </c>
      <c r="W95" s="19" t="s">
        <v>309</v>
      </c>
      <c r="X95">
        <v>1095</v>
      </c>
      <c r="Y95">
        <f t="shared" si="14"/>
        <v>682429</v>
      </c>
      <c r="Z95" s="40">
        <f t="shared" si="10"/>
        <v>0.94826321245251244</v>
      </c>
      <c r="AC95" s="19" t="s">
        <v>187</v>
      </c>
      <c r="AD95">
        <v>1</v>
      </c>
      <c r="AG95" s="19" t="s">
        <v>184</v>
      </c>
      <c r="AH95">
        <v>2</v>
      </c>
      <c r="AI95">
        <f t="shared" si="15"/>
        <v>1057</v>
      </c>
      <c r="AJ95" s="40">
        <f t="shared" si="11"/>
        <v>0.87139323990107176</v>
      </c>
    </row>
    <row r="96" spans="19:36" x14ac:dyDescent="0.3">
      <c r="S96" s="19" t="s">
        <v>370</v>
      </c>
      <c r="T96">
        <v>2429</v>
      </c>
      <c r="W96" s="19" t="s">
        <v>176</v>
      </c>
      <c r="X96">
        <v>1020</v>
      </c>
      <c r="Y96">
        <f t="shared" si="14"/>
        <v>683449</v>
      </c>
      <c r="Z96" s="40">
        <f t="shared" si="10"/>
        <v>0.94968054447782435</v>
      </c>
      <c r="AC96" s="19" t="s">
        <v>370</v>
      </c>
      <c r="AD96">
        <v>3</v>
      </c>
      <c r="AG96" s="19" t="s">
        <v>185</v>
      </c>
      <c r="AH96">
        <v>2</v>
      </c>
      <c r="AI96">
        <f t="shared" si="15"/>
        <v>1059</v>
      </c>
      <c r="AJ96" s="40">
        <f t="shared" si="11"/>
        <v>0.8730420445177246</v>
      </c>
    </row>
    <row r="97" spans="19:36" x14ac:dyDescent="0.3">
      <c r="S97" s="19" t="s">
        <v>375</v>
      </c>
      <c r="T97">
        <v>925</v>
      </c>
      <c r="W97" s="19" t="s">
        <v>186</v>
      </c>
      <c r="X97">
        <v>980</v>
      </c>
      <c r="Y97">
        <f t="shared" si="14"/>
        <v>684429</v>
      </c>
      <c r="Z97" s="40">
        <f t="shared" si="10"/>
        <v>0.95104229485508474</v>
      </c>
      <c r="AC97" s="19" t="s">
        <v>375</v>
      </c>
      <c r="AD97">
        <v>2</v>
      </c>
      <c r="AG97" s="19" t="s">
        <v>165</v>
      </c>
      <c r="AH97">
        <v>2</v>
      </c>
      <c r="AI97">
        <f t="shared" si="15"/>
        <v>1061</v>
      </c>
      <c r="AJ97" s="40">
        <f t="shared" si="11"/>
        <v>0.87469084913437756</v>
      </c>
    </row>
    <row r="98" spans="19:36" x14ac:dyDescent="0.3">
      <c r="S98" s="19" t="s">
        <v>272</v>
      </c>
      <c r="T98">
        <v>940</v>
      </c>
      <c r="W98" s="19" t="s">
        <v>187</v>
      </c>
      <c r="X98">
        <v>980</v>
      </c>
      <c r="Y98">
        <f t="shared" si="14"/>
        <v>685409</v>
      </c>
      <c r="Z98" s="40">
        <f t="shared" si="10"/>
        <v>0.95240404523234523</v>
      </c>
      <c r="AC98" s="19" t="s">
        <v>272</v>
      </c>
      <c r="AD98">
        <v>4</v>
      </c>
      <c r="AG98" s="19" t="s">
        <v>176</v>
      </c>
      <c r="AH98">
        <v>2</v>
      </c>
      <c r="AI98">
        <f t="shared" si="15"/>
        <v>1063</v>
      </c>
      <c r="AJ98" s="40">
        <f t="shared" si="11"/>
        <v>0.87633965375103051</v>
      </c>
    </row>
    <row r="99" spans="19:36" x14ac:dyDescent="0.3">
      <c r="S99" s="19" t="s">
        <v>315</v>
      </c>
      <c r="T99">
        <v>857</v>
      </c>
      <c r="W99" s="19" t="s">
        <v>272</v>
      </c>
      <c r="X99">
        <v>940</v>
      </c>
      <c r="Y99">
        <f t="shared" si="14"/>
        <v>686349</v>
      </c>
      <c r="Z99" s="40">
        <f t="shared" si="10"/>
        <v>0.9537102139615542</v>
      </c>
      <c r="AC99" s="19" t="s">
        <v>315</v>
      </c>
      <c r="AD99">
        <v>1</v>
      </c>
      <c r="AG99" s="19" t="s">
        <v>375</v>
      </c>
      <c r="AH99">
        <v>2</v>
      </c>
      <c r="AI99">
        <f t="shared" si="15"/>
        <v>1065</v>
      </c>
      <c r="AJ99" s="40">
        <f t="shared" si="11"/>
        <v>0.87798845836768347</v>
      </c>
    </row>
    <row r="100" spans="19:36" x14ac:dyDescent="0.3">
      <c r="S100" s="19" t="s">
        <v>167</v>
      </c>
      <c r="T100">
        <v>745</v>
      </c>
      <c r="W100" s="19" t="s">
        <v>375</v>
      </c>
      <c r="X100">
        <v>925</v>
      </c>
      <c r="Y100">
        <f t="shared" si="14"/>
        <v>687274</v>
      </c>
      <c r="Z100" s="40">
        <f t="shared" si="10"/>
        <v>0.95499553957274386</v>
      </c>
      <c r="AC100" s="19" t="s">
        <v>167</v>
      </c>
      <c r="AD100">
        <v>2</v>
      </c>
      <c r="AG100" s="19" t="s">
        <v>167</v>
      </c>
      <c r="AH100">
        <v>2</v>
      </c>
      <c r="AI100">
        <f t="shared" si="15"/>
        <v>1067</v>
      </c>
      <c r="AJ100" s="40">
        <f t="shared" si="11"/>
        <v>0.87963726298433631</v>
      </c>
    </row>
    <row r="101" spans="19:36" x14ac:dyDescent="0.3">
      <c r="S101" s="19" t="s">
        <v>316</v>
      </c>
      <c r="T101">
        <v>697</v>
      </c>
      <c r="W101" s="19" t="s">
        <v>315</v>
      </c>
      <c r="X101">
        <v>857</v>
      </c>
      <c r="Y101">
        <f t="shared" si="14"/>
        <v>688131</v>
      </c>
      <c r="Z101" s="40">
        <f t="shared" si="10"/>
        <v>0.95618637638224613</v>
      </c>
      <c r="AC101" s="19" t="s">
        <v>316</v>
      </c>
      <c r="AD101">
        <v>1</v>
      </c>
      <c r="AG101" s="19" t="s">
        <v>381</v>
      </c>
      <c r="AH101">
        <v>2</v>
      </c>
      <c r="AI101">
        <f t="shared" si="15"/>
        <v>1069</v>
      </c>
      <c r="AJ101" s="40">
        <f t="shared" si="11"/>
        <v>0.88128606760098926</v>
      </c>
    </row>
    <row r="102" spans="19:36" x14ac:dyDescent="0.3">
      <c r="S102" s="19" t="s">
        <v>381</v>
      </c>
      <c r="T102">
        <v>632</v>
      </c>
      <c r="W102" s="19" t="s">
        <v>167</v>
      </c>
      <c r="X102">
        <v>745</v>
      </c>
      <c r="Y102">
        <f t="shared" si="14"/>
        <v>688876</v>
      </c>
      <c r="Z102" s="40">
        <f t="shared" si="10"/>
        <v>0.9572215845772043</v>
      </c>
      <c r="AC102" s="19" t="s">
        <v>381</v>
      </c>
      <c r="AD102">
        <v>2</v>
      </c>
      <c r="AG102" s="19" t="s">
        <v>331</v>
      </c>
      <c r="AH102">
        <v>2</v>
      </c>
      <c r="AI102">
        <f t="shared" si="15"/>
        <v>1071</v>
      </c>
      <c r="AJ102" s="40">
        <f t="shared" si="11"/>
        <v>0.88293487221764222</v>
      </c>
    </row>
    <row r="103" spans="19:36" x14ac:dyDescent="0.3">
      <c r="S103" s="19" t="s">
        <v>331</v>
      </c>
      <c r="T103">
        <v>582</v>
      </c>
      <c r="W103" s="19" t="s">
        <v>316</v>
      </c>
      <c r="X103">
        <v>697</v>
      </c>
      <c r="Y103">
        <f t="shared" si="14"/>
        <v>689573</v>
      </c>
      <c r="Z103" s="40">
        <f t="shared" si="10"/>
        <v>0.95819009479450079</v>
      </c>
      <c r="AC103" s="19" t="s">
        <v>331</v>
      </c>
      <c r="AD103">
        <v>2</v>
      </c>
      <c r="AG103" s="19" t="s">
        <v>332</v>
      </c>
      <c r="AH103">
        <v>2</v>
      </c>
      <c r="AI103">
        <f t="shared" si="15"/>
        <v>1073</v>
      </c>
      <c r="AJ103" s="40">
        <f t="shared" si="11"/>
        <v>0.88458367683429517</v>
      </c>
    </row>
    <row r="104" spans="19:36" x14ac:dyDescent="0.3">
      <c r="S104" s="19" t="s">
        <v>332</v>
      </c>
      <c r="T104">
        <v>582</v>
      </c>
      <c r="W104" s="19" t="s">
        <v>220</v>
      </c>
      <c r="X104">
        <v>688</v>
      </c>
      <c r="Y104">
        <f t="shared" si="14"/>
        <v>690261</v>
      </c>
      <c r="Z104" s="40">
        <f t="shared" si="10"/>
        <v>0.95914609914098559</v>
      </c>
      <c r="AC104" s="19" t="s">
        <v>332</v>
      </c>
      <c r="AD104">
        <v>2</v>
      </c>
      <c r="AG104" s="19" t="s">
        <v>333</v>
      </c>
      <c r="AH104">
        <v>2</v>
      </c>
      <c r="AI104">
        <f t="shared" si="15"/>
        <v>1075</v>
      </c>
      <c r="AJ104" s="40">
        <f t="shared" si="11"/>
        <v>0.88623248145094802</v>
      </c>
    </row>
    <row r="105" spans="19:36" x14ac:dyDescent="0.3">
      <c r="S105" s="19" t="s">
        <v>333</v>
      </c>
      <c r="T105">
        <v>582</v>
      </c>
      <c r="W105" s="19" t="s">
        <v>381</v>
      </c>
      <c r="X105">
        <v>632</v>
      </c>
      <c r="Y105">
        <f t="shared" si="14"/>
        <v>690893</v>
      </c>
      <c r="Z105" s="40">
        <f t="shared" si="10"/>
        <v>0.96002428918019844</v>
      </c>
      <c r="AC105" s="19" t="s">
        <v>333</v>
      </c>
      <c r="AD105">
        <v>2</v>
      </c>
      <c r="AG105" s="19" t="s">
        <v>144</v>
      </c>
      <c r="AH105">
        <v>1</v>
      </c>
      <c r="AI105">
        <f t="shared" si="15"/>
        <v>1076</v>
      </c>
      <c r="AJ105" s="40">
        <f t="shared" si="11"/>
        <v>0.88705688375927449</v>
      </c>
    </row>
    <row r="106" spans="19:36" x14ac:dyDescent="0.3">
      <c r="S106" s="19" t="s">
        <v>220</v>
      </c>
      <c r="T106">
        <v>688</v>
      </c>
      <c r="W106" s="19" t="s">
        <v>331</v>
      </c>
      <c r="X106">
        <v>582</v>
      </c>
      <c r="Y106">
        <f t="shared" si="14"/>
        <v>691475</v>
      </c>
      <c r="Z106" s="40">
        <f t="shared" si="10"/>
        <v>0.96083300215934697</v>
      </c>
      <c r="AC106" s="19" t="s">
        <v>220</v>
      </c>
      <c r="AD106">
        <v>4</v>
      </c>
      <c r="AG106" s="19" t="s">
        <v>319</v>
      </c>
      <c r="AH106">
        <v>1</v>
      </c>
      <c r="AI106">
        <f t="shared" si="15"/>
        <v>1077</v>
      </c>
      <c r="AJ106" s="40">
        <f t="shared" si="11"/>
        <v>0.88788128606760097</v>
      </c>
    </row>
    <row r="107" spans="19:36" x14ac:dyDescent="0.3">
      <c r="S107" s="19" t="s">
        <v>378</v>
      </c>
      <c r="T107">
        <v>2099</v>
      </c>
      <c r="W107" s="19" t="s">
        <v>332</v>
      </c>
      <c r="X107">
        <v>582</v>
      </c>
      <c r="Y107">
        <f t="shared" si="14"/>
        <v>692057</v>
      </c>
      <c r="Z107" s="40">
        <f t="shared" si="10"/>
        <v>0.96164171513849561</v>
      </c>
      <c r="AC107" s="19" t="s">
        <v>378</v>
      </c>
      <c r="AD107">
        <v>1</v>
      </c>
      <c r="AG107" s="19" t="s">
        <v>320</v>
      </c>
      <c r="AH107">
        <v>1</v>
      </c>
      <c r="AI107">
        <f t="shared" si="15"/>
        <v>1078</v>
      </c>
      <c r="AJ107" s="40">
        <f t="shared" si="11"/>
        <v>0.88870568837592745</v>
      </c>
    </row>
    <row r="108" spans="19:36" x14ac:dyDescent="0.3">
      <c r="S108" s="19" t="s">
        <v>171</v>
      </c>
      <c r="T108">
        <v>497</v>
      </c>
      <c r="W108" s="19" t="s">
        <v>333</v>
      </c>
      <c r="X108">
        <v>582</v>
      </c>
      <c r="Y108">
        <f t="shared" si="14"/>
        <v>692639</v>
      </c>
      <c r="Z108" s="40">
        <f t="shared" si="10"/>
        <v>0.96245042811764414</v>
      </c>
      <c r="AC108" s="19" t="s">
        <v>171</v>
      </c>
      <c r="AD108">
        <v>1</v>
      </c>
      <c r="AG108" s="19" t="s">
        <v>365</v>
      </c>
      <c r="AH108">
        <v>1</v>
      </c>
      <c r="AI108">
        <f t="shared" si="15"/>
        <v>1079</v>
      </c>
      <c r="AJ108" s="40">
        <f t="shared" si="11"/>
        <v>0.88953009068425393</v>
      </c>
    </row>
    <row r="109" spans="19:36" x14ac:dyDescent="0.3">
      <c r="S109" s="19" t="s">
        <v>372</v>
      </c>
      <c r="T109">
        <v>450</v>
      </c>
      <c r="W109" s="19" t="s">
        <v>171</v>
      </c>
      <c r="X109">
        <v>497</v>
      </c>
      <c r="Y109">
        <f t="shared" si="14"/>
        <v>693136</v>
      </c>
      <c r="Z109" s="40">
        <f t="shared" si="10"/>
        <v>0.96314103009468333</v>
      </c>
      <c r="AC109" s="19" t="s">
        <v>372</v>
      </c>
      <c r="AD109">
        <v>1</v>
      </c>
      <c r="AG109" s="19" t="s">
        <v>366</v>
      </c>
      <c r="AH109">
        <v>1</v>
      </c>
      <c r="AI109">
        <f t="shared" si="15"/>
        <v>1080</v>
      </c>
      <c r="AJ109" s="40">
        <f t="shared" si="11"/>
        <v>0.8903544929925804</v>
      </c>
    </row>
    <row r="110" spans="19:36" x14ac:dyDescent="0.3">
      <c r="S110" s="19" t="s">
        <v>377</v>
      </c>
      <c r="T110">
        <v>349</v>
      </c>
      <c r="W110" s="19" t="s">
        <v>372</v>
      </c>
      <c r="X110">
        <v>450</v>
      </c>
      <c r="Y110">
        <f t="shared" si="14"/>
        <v>693586</v>
      </c>
      <c r="Z110" s="40">
        <f t="shared" si="10"/>
        <v>0.96376632363526216</v>
      </c>
      <c r="AC110" s="19" t="s">
        <v>377</v>
      </c>
      <c r="AD110">
        <v>1</v>
      </c>
      <c r="AG110" s="19" t="s">
        <v>369</v>
      </c>
      <c r="AH110">
        <v>1</v>
      </c>
      <c r="AI110">
        <f t="shared" si="15"/>
        <v>1081</v>
      </c>
      <c r="AJ110" s="40">
        <f t="shared" si="11"/>
        <v>0.89117889530090688</v>
      </c>
    </row>
    <row r="111" spans="19:36" x14ac:dyDescent="0.3">
      <c r="S111" s="19" t="s">
        <v>379</v>
      </c>
      <c r="T111">
        <v>299</v>
      </c>
      <c r="W111" s="19" t="s">
        <v>377</v>
      </c>
      <c r="X111">
        <v>349</v>
      </c>
      <c r="Y111">
        <f t="shared" si="14"/>
        <v>693935</v>
      </c>
      <c r="Z111" s="40">
        <f t="shared" si="10"/>
        <v>0.96425127351451101</v>
      </c>
      <c r="AC111" s="19" t="s">
        <v>379</v>
      </c>
      <c r="AD111">
        <v>1</v>
      </c>
      <c r="AG111" s="19" t="s">
        <v>312</v>
      </c>
      <c r="AH111">
        <v>1</v>
      </c>
      <c r="AI111">
        <f t="shared" si="15"/>
        <v>1082</v>
      </c>
      <c r="AJ111" s="40">
        <f t="shared" si="11"/>
        <v>0.89200329760923336</v>
      </c>
    </row>
    <row r="112" spans="19:36" x14ac:dyDescent="0.3">
      <c r="S112" s="19" t="s">
        <v>380</v>
      </c>
      <c r="T112">
        <v>299</v>
      </c>
      <c r="W112" s="19" t="s">
        <v>382</v>
      </c>
      <c r="X112">
        <v>312</v>
      </c>
      <c r="Y112">
        <f t="shared" si="14"/>
        <v>694247</v>
      </c>
      <c r="Z112" s="40">
        <f t="shared" si="10"/>
        <v>0.96468481036931231</v>
      </c>
      <c r="AC112" s="19" t="s">
        <v>380</v>
      </c>
      <c r="AD112">
        <v>1</v>
      </c>
      <c r="AG112" s="19" t="s">
        <v>313</v>
      </c>
      <c r="AH112">
        <v>1</v>
      </c>
      <c r="AI112">
        <f t="shared" si="15"/>
        <v>1083</v>
      </c>
      <c r="AJ112" s="40">
        <f t="shared" si="11"/>
        <v>0.89282769991755973</v>
      </c>
    </row>
    <row r="113" spans="19:36" x14ac:dyDescent="0.3">
      <c r="S113" s="19" t="s">
        <v>382</v>
      </c>
      <c r="T113">
        <v>312</v>
      </c>
      <c r="W113" s="19" t="s">
        <v>383</v>
      </c>
      <c r="X113">
        <v>312</v>
      </c>
      <c r="Y113">
        <f t="shared" si="14"/>
        <v>694559</v>
      </c>
      <c r="Z113" s="40">
        <f t="shared" si="10"/>
        <v>0.96511834722411349</v>
      </c>
      <c r="AC113" s="19" t="s">
        <v>382</v>
      </c>
      <c r="AD113">
        <v>1</v>
      </c>
      <c r="AG113" s="19" t="s">
        <v>309</v>
      </c>
      <c r="AH113">
        <v>1</v>
      </c>
      <c r="AI113">
        <f t="shared" si="15"/>
        <v>1084</v>
      </c>
      <c r="AJ113" s="40">
        <f t="shared" si="11"/>
        <v>0.8936521022258862</v>
      </c>
    </row>
    <row r="114" spans="19:36" x14ac:dyDescent="0.3">
      <c r="S114" s="19" t="s">
        <v>383</v>
      </c>
      <c r="T114">
        <v>312</v>
      </c>
      <c r="W114" s="19" t="s">
        <v>379</v>
      </c>
      <c r="X114">
        <v>299</v>
      </c>
      <c r="Y114">
        <f t="shared" si="14"/>
        <v>694858</v>
      </c>
      <c r="Z114" s="40">
        <f t="shared" si="10"/>
        <v>0.96553382004329813</v>
      </c>
      <c r="AC114" s="19" t="s">
        <v>383</v>
      </c>
      <c r="AD114">
        <v>1</v>
      </c>
      <c r="AG114" s="19" t="s">
        <v>186</v>
      </c>
      <c r="AH114">
        <v>1</v>
      </c>
      <c r="AI114">
        <f t="shared" si="15"/>
        <v>1085</v>
      </c>
      <c r="AJ114" s="40">
        <f t="shared" si="11"/>
        <v>0.89447650453421268</v>
      </c>
    </row>
    <row r="115" spans="19:36" x14ac:dyDescent="0.3">
      <c r="S115" s="19" t="s">
        <v>321</v>
      </c>
      <c r="T115">
        <v>291</v>
      </c>
      <c r="W115" s="19" t="s">
        <v>380</v>
      </c>
      <c r="X115">
        <v>299</v>
      </c>
      <c r="Y115">
        <f t="shared" si="14"/>
        <v>695157</v>
      </c>
      <c r="Z115" s="40">
        <f t="shared" si="10"/>
        <v>0.96594929286248266</v>
      </c>
      <c r="AC115" s="19" t="s">
        <v>321</v>
      </c>
      <c r="AD115">
        <v>1</v>
      </c>
      <c r="AG115" s="19" t="s">
        <v>187</v>
      </c>
      <c r="AH115">
        <v>1</v>
      </c>
      <c r="AI115">
        <f t="shared" si="15"/>
        <v>1086</v>
      </c>
      <c r="AJ115" s="40">
        <f t="shared" si="11"/>
        <v>0.89530090684253916</v>
      </c>
    </row>
    <row r="116" spans="19:36" x14ac:dyDescent="0.3">
      <c r="S116" s="19" t="s">
        <v>334</v>
      </c>
      <c r="T116">
        <v>291</v>
      </c>
      <c r="W116" s="19" t="s">
        <v>321</v>
      </c>
      <c r="X116">
        <v>291</v>
      </c>
      <c r="Y116">
        <f t="shared" si="14"/>
        <v>695448</v>
      </c>
      <c r="Z116" s="40">
        <f t="shared" si="10"/>
        <v>0.96635364935205692</v>
      </c>
      <c r="AC116" s="19" t="s">
        <v>334</v>
      </c>
      <c r="AD116">
        <v>1</v>
      </c>
      <c r="AG116" s="19" t="s">
        <v>315</v>
      </c>
      <c r="AH116">
        <v>1</v>
      </c>
      <c r="AI116">
        <f t="shared" si="15"/>
        <v>1087</v>
      </c>
      <c r="AJ116" s="40">
        <f t="shared" si="11"/>
        <v>0.89612530915086563</v>
      </c>
    </row>
    <row r="117" spans="19:36" x14ac:dyDescent="0.3">
      <c r="S117" s="19" t="s">
        <v>335</v>
      </c>
      <c r="T117">
        <v>291</v>
      </c>
      <c r="W117" s="19" t="s">
        <v>334</v>
      </c>
      <c r="X117">
        <v>291</v>
      </c>
      <c r="Y117">
        <f t="shared" si="14"/>
        <v>695739</v>
      </c>
      <c r="Z117" s="40">
        <f t="shared" si="10"/>
        <v>0.96675800584163119</v>
      </c>
      <c r="AC117" s="19" t="s">
        <v>335</v>
      </c>
      <c r="AD117">
        <v>1</v>
      </c>
      <c r="AG117" s="19" t="s">
        <v>316</v>
      </c>
      <c r="AH117">
        <v>1</v>
      </c>
      <c r="AI117">
        <f t="shared" si="15"/>
        <v>1088</v>
      </c>
      <c r="AJ117" s="40">
        <f t="shared" si="11"/>
        <v>0.89694971145919211</v>
      </c>
    </row>
    <row r="118" spans="19:36" x14ac:dyDescent="0.3">
      <c r="S118" s="19" t="s">
        <v>336</v>
      </c>
      <c r="T118">
        <v>291</v>
      </c>
      <c r="W118" s="19" t="s">
        <v>335</v>
      </c>
      <c r="X118">
        <v>291</v>
      </c>
      <c r="Y118">
        <f t="shared" si="14"/>
        <v>696030</v>
      </c>
      <c r="Z118" s="40">
        <f t="shared" si="10"/>
        <v>0.96716236233120545</v>
      </c>
      <c r="AC118" s="19" t="s">
        <v>336</v>
      </c>
      <c r="AD118">
        <v>1</v>
      </c>
      <c r="AG118" s="19" t="s">
        <v>378</v>
      </c>
      <c r="AH118">
        <v>1</v>
      </c>
      <c r="AI118">
        <f t="shared" si="15"/>
        <v>1089</v>
      </c>
      <c r="AJ118" s="40">
        <f t="shared" si="11"/>
        <v>0.89777411376751859</v>
      </c>
    </row>
    <row r="119" spans="19:36" x14ac:dyDescent="0.3">
      <c r="S119" s="19" t="s">
        <v>337</v>
      </c>
      <c r="T119">
        <v>291</v>
      </c>
      <c r="W119" s="19" t="s">
        <v>336</v>
      </c>
      <c r="X119">
        <v>291</v>
      </c>
      <c r="Y119">
        <f t="shared" si="14"/>
        <v>696321</v>
      </c>
      <c r="Z119" s="40">
        <f t="shared" si="10"/>
        <v>0.96756671882077971</v>
      </c>
      <c r="AC119" s="19" t="s">
        <v>337</v>
      </c>
      <c r="AD119">
        <v>1</v>
      </c>
      <c r="AG119" s="19" t="s">
        <v>171</v>
      </c>
      <c r="AH119">
        <v>1</v>
      </c>
      <c r="AI119">
        <f t="shared" si="15"/>
        <v>1090</v>
      </c>
      <c r="AJ119" s="40">
        <f t="shared" si="11"/>
        <v>0.89859851607584507</v>
      </c>
    </row>
    <row r="120" spans="19:36" x14ac:dyDescent="0.3">
      <c r="S120" s="19" t="s">
        <v>338</v>
      </c>
      <c r="T120">
        <v>291</v>
      </c>
      <c r="W120" s="19" t="s">
        <v>337</v>
      </c>
      <c r="X120">
        <v>291</v>
      </c>
      <c r="Y120">
        <f t="shared" si="14"/>
        <v>696612</v>
      </c>
      <c r="Z120" s="40">
        <f t="shared" si="10"/>
        <v>0.96797107531035398</v>
      </c>
      <c r="AC120" s="19" t="s">
        <v>338</v>
      </c>
      <c r="AD120">
        <v>1</v>
      </c>
      <c r="AG120" s="19" t="s">
        <v>372</v>
      </c>
      <c r="AH120">
        <v>1</v>
      </c>
      <c r="AI120">
        <f t="shared" si="15"/>
        <v>1091</v>
      </c>
      <c r="AJ120" s="40">
        <f t="shared" si="11"/>
        <v>0.89942291838417143</v>
      </c>
    </row>
    <row r="121" spans="19:36" x14ac:dyDescent="0.3">
      <c r="S121" s="19" t="s">
        <v>339</v>
      </c>
      <c r="T121">
        <v>291</v>
      </c>
      <c r="W121" s="19" t="s">
        <v>338</v>
      </c>
      <c r="X121">
        <v>291</v>
      </c>
      <c r="Y121">
        <f t="shared" si="14"/>
        <v>696903</v>
      </c>
      <c r="Z121" s="40">
        <f t="shared" si="10"/>
        <v>0.96837543179992835</v>
      </c>
      <c r="AC121" s="19" t="s">
        <v>339</v>
      </c>
      <c r="AD121">
        <v>1</v>
      </c>
      <c r="AG121" s="19" t="s">
        <v>377</v>
      </c>
      <c r="AH121">
        <v>1</v>
      </c>
      <c r="AI121">
        <f t="shared" si="15"/>
        <v>1092</v>
      </c>
      <c r="AJ121" s="40">
        <f t="shared" si="11"/>
        <v>0.90024732069249791</v>
      </c>
    </row>
    <row r="122" spans="19:36" x14ac:dyDescent="0.3">
      <c r="S122" s="19" t="s">
        <v>340</v>
      </c>
      <c r="T122">
        <v>291</v>
      </c>
      <c r="W122" s="19" t="s">
        <v>339</v>
      </c>
      <c r="X122">
        <v>291</v>
      </c>
      <c r="Y122">
        <f t="shared" si="14"/>
        <v>697194</v>
      </c>
      <c r="Z122" s="40">
        <f t="shared" si="10"/>
        <v>0.96877978828950262</v>
      </c>
      <c r="AC122" s="19" t="s">
        <v>340</v>
      </c>
      <c r="AD122">
        <v>1</v>
      </c>
      <c r="AG122" s="19" t="s">
        <v>379</v>
      </c>
      <c r="AH122">
        <v>1</v>
      </c>
      <c r="AI122">
        <f t="shared" si="15"/>
        <v>1093</v>
      </c>
      <c r="AJ122" s="40">
        <f t="shared" si="11"/>
        <v>0.90107172300082439</v>
      </c>
    </row>
    <row r="123" spans="19:36" x14ac:dyDescent="0.3">
      <c r="S123" s="19" t="s">
        <v>341</v>
      </c>
      <c r="T123">
        <v>291</v>
      </c>
      <c r="W123" s="19" t="s">
        <v>340</v>
      </c>
      <c r="X123">
        <v>291</v>
      </c>
      <c r="Y123">
        <f t="shared" si="14"/>
        <v>697485</v>
      </c>
      <c r="Z123" s="40">
        <f t="shared" si="10"/>
        <v>0.96918414477907688</v>
      </c>
      <c r="AC123" s="19" t="s">
        <v>341</v>
      </c>
      <c r="AD123">
        <v>1</v>
      </c>
      <c r="AG123" s="19" t="s">
        <v>380</v>
      </c>
      <c r="AH123">
        <v>1</v>
      </c>
      <c r="AI123">
        <f t="shared" si="15"/>
        <v>1094</v>
      </c>
      <c r="AJ123" s="40">
        <f t="shared" si="11"/>
        <v>0.90189612530915086</v>
      </c>
    </row>
    <row r="124" spans="19:36" x14ac:dyDescent="0.3">
      <c r="S124" s="19" t="s">
        <v>342</v>
      </c>
      <c r="T124">
        <v>291</v>
      </c>
      <c r="W124" s="19" t="s">
        <v>341</v>
      </c>
      <c r="X124">
        <v>291</v>
      </c>
      <c r="Y124">
        <f t="shared" si="14"/>
        <v>697776</v>
      </c>
      <c r="Z124" s="40">
        <f t="shared" si="10"/>
        <v>0.96958850126865115</v>
      </c>
      <c r="AC124" s="19" t="s">
        <v>342</v>
      </c>
      <c r="AD124">
        <v>1</v>
      </c>
      <c r="AG124" s="19" t="s">
        <v>382</v>
      </c>
      <c r="AH124">
        <v>1</v>
      </c>
      <c r="AI124">
        <f t="shared" si="15"/>
        <v>1095</v>
      </c>
      <c r="AJ124" s="40">
        <f t="shared" si="11"/>
        <v>0.90272052761747734</v>
      </c>
    </row>
    <row r="125" spans="19:36" x14ac:dyDescent="0.3">
      <c r="S125" s="19" t="s">
        <v>343</v>
      </c>
      <c r="T125">
        <v>291</v>
      </c>
      <c r="W125" s="19" t="s">
        <v>342</v>
      </c>
      <c r="X125">
        <v>291</v>
      </c>
      <c r="Y125">
        <f t="shared" si="14"/>
        <v>698067</v>
      </c>
      <c r="Z125" s="40">
        <f t="shared" si="10"/>
        <v>0.96999285775822541</v>
      </c>
      <c r="AC125" s="19" t="s">
        <v>343</v>
      </c>
      <c r="AD125">
        <v>1</v>
      </c>
      <c r="AG125" s="19" t="s">
        <v>383</v>
      </c>
      <c r="AH125">
        <v>1</v>
      </c>
      <c r="AI125">
        <f t="shared" si="15"/>
        <v>1096</v>
      </c>
      <c r="AJ125" s="40">
        <f t="shared" si="11"/>
        <v>0.90354492992580382</v>
      </c>
    </row>
    <row r="126" spans="19:36" x14ac:dyDescent="0.3">
      <c r="S126" s="19" t="s">
        <v>344</v>
      </c>
      <c r="T126">
        <v>291</v>
      </c>
      <c r="W126" s="19" t="s">
        <v>343</v>
      </c>
      <c r="X126">
        <v>291</v>
      </c>
      <c r="Y126">
        <f t="shared" si="14"/>
        <v>698358</v>
      </c>
      <c r="Z126" s="40">
        <f t="shared" si="10"/>
        <v>0.97039721424779968</v>
      </c>
      <c r="AC126" s="19" t="s">
        <v>344</v>
      </c>
      <c r="AD126">
        <v>1</v>
      </c>
      <c r="AG126" s="19" t="s">
        <v>321</v>
      </c>
      <c r="AH126">
        <v>1</v>
      </c>
      <c r="AI126">
        <f t="shared" si="15"/>
        <v>1097</v>
      </c>
      <c r="AJ126" s="40">
        <f t="shared" si="11"/>
        <v>0.9043693322341303</v>
      </c>
    </row>
    <row r="127" spans="19:36" x14ac:dyDescent="0.3">
      <c r="S127" s="19" t="s">
        <v>345</v>
      </c>
      <c r="T127">
        <v>291</v>
      </c>
      <c r="W127" s="19" t="s">
        <v>344</v>
      </c>
      <c r="X127">
        <v>291</v>
      </c>
      <c r="Y127">
        <f t="shared" si="14"/>
        <v>698649</v>
      </c>
      <c r="Z127" s="40">
        <f t="shared" si="10"/>
        <v>0.97080157073737394</v>
      </c>
      <c r="AC127" s="19" t="s">
        <v>345</v>
      </c>
      <c r="AD127">
        <v>1</v>
      </c>
      <c r="AG127" s="19" t="s">
        <v>334</v>
      </c>
      <c r="AH127">
        <v>1</v>
      </c>
      <c r="AI127">
        <f t="shared" si="15"/>
        <v>1098</v>
      </c>
      <c r="AJ127" s="40">
        <f t="shared" si="11"/>
        <v>0.90519373454245677</v>
      </c>
    </row>
    <row r="128" spans="19:36" x14ac:dyDescent="0.3">
      <c r="S128" s="19" t="s">
        <v>346</v>
      </c>
      <c r="T128">
        <v>291</v>
      </c>
      <c r="W128" s="19" t="s">
        <v>345</v>
      </c>
      <c r="X128">
        <v>291</v>
      </c>
      <c r="Y128">
        <f t="shared" si="14"/>
        <v>698940</v>
      </c>
      <c r="Z128" s="40">
        <f t="shared" si="10"/>
        <v>0.97120592722694821</v>
      </c>
      <c r="AC128" s="19" t="s">
        <v>346</v>
      </c>
      <c r="AD128">
        <v>1</v>
      </c>
      <c r="AG128" s="19" t="s">
        <v>335</v>
      </c>
      <c r="AH128">
        <v>1</v>
      </c>
      <c r="AI128">
        <f t="shared" si="15"/>
        <v>1099</v>
      </c>
      <c r="AJ128" s="40">
        <f t="shared" si="11"/>
        <v>0.90601813685078314</v>
      </c>
    </row>
    <row r="129" spans="19:36" x14ac:dyDescent="0.3">
      <c r="S129" s="19" t="s">
        <v>347</v>
      </c>
      <c r="T129">
        <v>291</v>
      </c>
      <c r="W129" s="19" t="s">
        <v>346</v>
      </c>
      <c r="X129">
        <v>291</v>
      </c>
      <c r="Y129">
        <f t="shared" si="14"/>
        <v>699231</v>
      </c>
      <c r="Z129" s="40">
        <f t="shared" si="10"/>
        <v>0.97161028371652247</v>
      </c>
      <c r="AC129" s="19" t="s">
        <v>347</v>
      </c>
      <c r="AD129">
        <v>1</v>
      </c>
      <c r="AG129" s="19" t="s">
        <v>336</v>
      </c>
      <c r="AH129">
        <v>1</v>
      </c>
      <c r="AI129">
        <f t="shared" si="15"/>
        <v>1100</v>
      </c>
      <c r="AJ129" s="40">
        <f t="shared" si="11"/>
        <v>0.90684253915910962</v>
      </c>
    </row>
    <row r="130" spans="19:36" x14ac:dyDescent="0.3">
      <c r="S130" s="19" t="s">
        <v>348</v>
      </c>
      <c r="T130">
        <v>291</v>
      </c>
      <c r="W130" s="19" t="s">
        <v>347</v>
      </c>
      <c r="X130">
        <v>291</v>
      </c>
      <c r="Y130">
        <f t="shared" si="14"/>
        <v>699522</v>
      </c>
      <c r="Z130" s="40">
        <f t="shared" si="10"/>
        <v>0.97201464020609674</v>
      </c>
      <c r="AC130" s="19" t="s">
        <v>348</v>
      </c>
      <c r="AD130">
        <v>1</v>
      </c>
      <c r="AG130" s="19" t="s">
        <v>337</v>
      </c>
      <c r="AH130">
        <v>1</v>
      </c>
      <c r="AI130">
        <f t="shared" si="15"/>
        <v>1101</v>
      </c>
      <c r="AJ130" s="40">
        <f t="shared" si="11"/>
        <v>0.90766694146743609</v>
      </c>
    </row>
    <row r="131" spans="19:36" x14ac:dyDescent="0.3">
      <c r="S131" s="19" t="s">
        <v>349</v>
      </c>
      <c r="T131">
        <v>291</v>
      </c>
      <c r="W131" s="19" t="s">
        <v>348</v>
      </c>
      <c r="X131">
        <v>291</v>
      </c>
      <c r="Y131">
        <f t="shared" si="14"/>
        <v>699813</v>
      </c>
      <c r="Z131" s="40">
        <f t="shared" si="10"/>
        <v>0.972418996695671</v>
      </c>
      <c r="AC131" s="19" t="s">
        <v>349</v>
      </c>
      <c r="AD131">
        <v>1</v>
      </c>
      <c r="AG131" s="19" t="s">
        <v>338</v>
      </c>
      <c r="AH131">
        <v>1</v>
      </c>
      <c r="AI131">
        <f t="shared" si="15"/>
        <v>1102</v>
      </c>
      <c r="AJ131" s="40">
        <f t="shared" si="11"/>
        <v>0.90849134377576257</v>
      </c>
    </row>
    <row r="132" spans="19:36" x14ac:dyDescent="0.3">
      <c r="S132" s="19" t="s">
        <v>350</v>
      </c>
      <c r="T132">
        <v>291</v>
      </c>
      <c r="W132" s="19" t="s">
        <v>349</v>
      </c>
      <c r="X132">
        <v>291</v>
      </c>
      <c r="Y132">
        <f t="shared" si="14"/>
        <v>700104</v>
      </c>
      <c r="Z132" s="40">
        <f t="shared" ref="Z132:Z195" si="16">Y132/719662</f>
        <v>0.97282335318524527</v>
      </c>
      <c r="AC132" s="19" t="s">
        <v>350</v>
      </c>
      <c r="AD132">
        <v>1</v>
      </c>
      <c r="AG132" s="19" t="s">
        <v>339</v>
      </c>
      <c r="AH132">
        <v>1</v>
      </c>
      <c r="AI132">
        <f t="shared" si="15"/>
        <v>1103</v>
      </c>
      <c r="AJ132" s="40">
        <f t="shared" ref="AJ132:AJ195" si="17">AI132/1213</f>
        <v>0.90931574608408905</v>
      </c>
    </row>
    <row r="133" spans="19:36" x14ac:dyDescent="0.3">
      <c r="S133" s="19" t="s">
        <v>351</v>
      </c>
      <c r="T133">
        <v>291</v>
      </c>
      <c r="W133" s="19" t="s">
        <v>350</v>
      </c>
      <c r="X133">
        <v>291</v>
      </c>
      <c r="Y133">
        <f t="shared" ref="Y133:Y196" si="18">X133+Y132</f>
        <v>700395</v>
      </c>
      <c r="Z133" s="40">
        <f t="shared" si="16"/>
        <v>0.97322770967481953</v>
      </c>
      <c r="AC133" s="19" t="s">
        <v>351</v>
      </c>
      <c r="AD133">
        <v>1</v>
      </c>
      <c r="AG133" s="19" t="s">
        <v>340</v>
      </c>
      <c r="AH133">
        <v>1</v>
      </c>
      <c r="AI133">
        <f t="shared" ref="AI133:AI196" si="19">AH133+AI132</f>
        <v>1104</v>
      </c>
      <c r="AJ133" s="40">
        <f t="shared" si="17"/>
        <v>0.91014014839241553</v>
      </c>
    </row>
    <row r="134" spans="19:36" x14ac:dyDescent="0.3">
      <c r="S134" s="19" t="s">
        <v>352</v>
      </c>
      <c r="T134">
        <v>291</v>
      </c>
      <c r="W134" s="19" t="s">
        <v>351</v>
      </c>
      <c r="X134">
        <v>291</v>
      </c>
      <c r="Y134">
        <f t="shared" si="18"/>
        <v>700686</v>
      </c>
      <c r="Z134" s="40">
        <f t="shared" si="16"/>
        <v>0.97363206616439379</v>
      </c>
      <c r="AC134" s="19" t="s">
        <v>352</v>
      </c>
      <c r="AD134">
        <v>1</v>
      </c>
      <c r="AG134" s="19" t="s">
        <v>341</v>
      </c>
      <c r="AH134">
        <v>1</v>
      </c>
      <c r="AI134">
        <f t="shared" si="19"/>
        <v>1105</v>
      </c>
      <c r="AJ134" s="40">
        <f t="shared" si="17"/>
        <v>0.910964550700742</v>
      </c>
    </row>
    <row r="135" spans="19:36" x14ac:dyDescent="0.3">
      <c r="S135" s="19" t="s">
        <v>353</v>
      </c>
      <c r="T135">
        <v>291</v>
      </c>
      <c r="W135" s="19" t="s">
        <v>352</v>
      </c>
      <c r="X135">
        <v>291</v>
      </c>
      <c r="Y135">
        <f t="shared" si="18"/>
        <v>700977</v>
      </c>
      <c r="Z135" s="40">
        <f t="shared" si="16"/>
        <v>0.97403642265396806</v>
      </c>
      <c r="AC135" s="19" t="s">
        <v>353</v>
      </c>
      <c r="AD135">
        <v>1</v>
      </c>
      <c r="AG135" s="19" t="s">
        <v>342</v>
      </c>
      <c r="AH135">
        <v>1</v>
      </c>
      <c r="AI135">
        <f t="shared" si="19"/>
        <v>1106</v>
      </c>
      <c r="AJ135" s="40">
        <f t="shared" si="17"/>
        <v>0.91178895300906837</v>
      </c>
    </row>
    <row r="136" spans="19:36" x14ac:dyDescent="0.3">
      <c r="S136" s="19" t="s">
        <v>354</v>
      </c>
      <c r="T136">
        <v>291</v>
      </c>
      <c r="W136" s="19" t="s">
        <v>353</v>
      </c>
      <c r="X136">
        <v>291</v>
      </c>
      <c r="Y136">
        <f t="shared" si="18"/>
        <v>701268</v>
      </c>
      <c r="Z136" s="40">
        <f t="shared" si="16"/>
        <v>0.97444077914354243</v>
      </c>
      <c r="AC136" s="19" t="s">
        <v>354</v>
      </c>
      <c r="AD136">
        <v>1</v>
      </c>
      <c r="AG136" s="19" t="s">
        <v>343</v>
      </c>
      <c r="AH136">
        <v>1</v>
      </c>
      <c r="AI136">
        <f t="shared" si="19"/>
        <v>1107</v>
      </c>
      <c r="AJ136" s="40">
        <f t="shared" si="17"/>
        <v>0.91261335531739485</v>
      </c>
    </row>
    <row r="137" spans="19:36" x14ac:dyDescent="0.3">
      <c r="S137" s="19" t="s">
        <v>355</v>
      </c>
      <c r="T137">
        <v>291</v>
      </c>
      <c r="W137" s="19" t="s">
        <v>354</v>
      </c>
      <c r="X137">
        <v>291</v>
      </c>
      <c r="Y137">
        <f t="shared" si="18"/>
        <v>701559</v>
      </c>
      <c r="Z137" s="40">
        <f t="shared" si="16"/>
        <v>0.9748451356331167</v>
      </c>
      <c r="AC137" s="19" t="s">
        <v>355</v>
      </c>
      <c r="AD137">
        <v>1</v>
      </c>
      <c r="AG137" s="19" t="s">
        <v>344</v>
      </c>
      <c r="AH137">
        <v>1</v>
      </c>
      <c r="AI137">
        <f t="shared" si="19"/>
        <v>1108</v>
      </c>
      <c r="AJ137" s="40">
        <f t="shared" si="17"/>
        <v>0.91343775762572132</v>
      </c>
    </row>
    <row r="138" spans="19:36" x14ac:dyDescent="0.3">
      <c r="S138" s="19" t="s">
        <v>198</v>
      </c>
      <c r="T138">
        <v>269</v>
      </c>
      <c r="W138" s="19" t="s">
        <v>355</v>
      </c>
      <c r="X138">
        <v>291</v>
      </c>
      <c r="Y138">
        <f t="shared" si="18"/>
        <v>701850</v>
      </c>
      <c r="Z138" s="40">
        <f t="shared" si="16"/>
        <v>0.97524949212269096</v>
      </c>
      <c r="AC138" s="19" t="s">
        <v>198</v>
      </c>
      <c r="AD138">
        <v>1</v>
      </c>
      <c r="AG138" s="19" t="s">
        <v>345</v>
      </c>
      <c r="AH138">
        <v>1</v>
      </c>
      <c r="AI138">
        <f t="shared" si="19"/>
        <v>1109</v>
      </c>
      <c r="AJ138" s="40">
        <f t="shared" si="17"/>
        <v>0.9142621599340478</v>
      </c>
    </row>
    <row r="139" spans="19:36" x14ac:dyDescent="0.3">
      <c r="S139" s="19" t="s">
        <v>356</v>
      </c>
      <c r="T139">
        <v>291</v>
      </c>
      <c r="W139" s="19" t="s">
        <v>356</v>
      </c>
      <c r="X139">
        <v>291</v>
      </c>
      <c r="Y139">
        <f t="shared" si="18"/>
        <v>702141</v>
      </c>
      <c r="Z139" s="40">
        <f t="shared" si="16"/>
        <v>0.97565384861226523</v>
      </c>
      <c r="AC139" s="19" t="s">
        <v>356</v>
      </c>
      <c r="AD139">
        <v>1</v>
      </c>
      <c r="AG139" s="19" t="s">
        <v>346</v>
      </c>
      <c r="AH139">
        <v>1</v>
      </c>
      <c r="AI139">
        <f t="shared" si="19"/>
        <v>1110</v>
      </c>
      <c r="AJ139" s="40">
        <f t="shared" si="17"/>
        <v>0.91508656224237428</v>
      </c>
    </row>
    <row r="140" spans="19:36" x14ac:dyDescent="0.3">
      <c r="S140" s="19" t="s">
        <v>357</v>
      </c>
      <c r="T140">
        <v>291</v>
      </c>
      <c r="W140" s="19" t="s">
        <v>357</v>
      </c>
      <c r="X140">
        <v>291</v>
      </c>
      <c r="Y140">
        <f t="shared" si="18"/>
        <v>702432</v>
      </c>
      <c r="Z140" s="40">
        <f t="shared" si="16"/>
        <v>0.97605820510183949</v>
      </c>
      <c r="AC140" s="19" t="s">
        <v>357</v>
      </c>
      <c r="AD140">
        <v>1</v>
      </c>
      <c r="AG140" s="19" t="s">
        <v>347</v>
      </c>
      <c r="AH140">
        <v>1</v>
      </c>
      <c r="AI140">
        <f t="shared" si="19"/>
        <v>1111</v>
      </c>
      <c r="AJ140" s="40">
        <f t="shared" si="17"/>
        <v>0.91591096455070076</v>
      </c>
    </row>
    <row r="141" spans="19:36" x14ac:dyDescent="0.3">
      <c r="S141" s="19" t="s">
        <v>358</v>
      </c>
      <c r="T141">
        <v>291</v>
      </c>
      <c r="W141" s="19" t="s">
        <v>358</v>
      </c>
      <c r="X141">
        <v>291</v>
      </c>
      <c r="Y141">
        <f t="shared" si="18"/>
        <v>702723</v>
      </c>
      <c r="Z141" s="40">
        <f t="shared" si="16"/>
        <v>0.97646256159141376</v>
      </c>
      <c r="AC141" s="19" t="s">
        <v>358</v>
      </c>
      <c r="AD141">
        <v>1</v>
      </c>
      <c r="AG141" s="19" t="s">
        <v>348</v>
      </c>
      <c r="AH141">
        <v>1</v>
      </c>
      <c r="AI141">
        <f t="shared" si="19"/>
        <v>1112</v>
      </c>
      <c r="AJ141" s="40">
        <f t="shared" si="17"/>
        <v>0.91673536685902723</v>
      </c>
    </row>
    <row r="142" spans="19:36" x14ac:dyDescent="0.3">
      <c r="S142" s="19" t="s">
        <v>359</v>
      </c>
      <c r="T142">
        <v>291</v>
      </c>
      <c r="W142" s="19" t="s">
        <v>359</v>
      </c>
      <c r="X142">
        <v>291</v>
      </c>
      <c r="Y142">
        <f t="shared" si="18"/>
        <v>703014</v>
      </c>
      <c r="Z142" s="40">
        <f t="shared" si="16"/>
        <v>0.97686691808098802</v>
      </c>
      <c r="AC142" s="19" t="s">
        <v>359</v>
      </c>
      <c r="AD142">
        <v>1</v>
      </c>
      <c r="AG142" s="19" t="s">
        <v>349</v>
      </c>
      <c r="AH142">
        <v>1</v>
      </c>
      <c r="AI142">
        <f t="shared" si="19"/>
        <v>1113</v>
      </c>
      <c r="AJ142" s="40">
        <f t="shared" si="17"/>
        <v>0.91755976916735371</v>
      </c>
    </row>
    <row r="143" spans="19:36" x14ac:dyDescent="0.3">
      <c r="S143" s="19" t="s">
        <v>360</v>
      </c>
      <c r="T143">
        <v>291</v>
      </c>
      <c r="W143" s="19" t="s">
        <v>360</v>
      </c>
      <c r="X143">
        <v>291</v>
      </c>
      <c r="Y143">
        <f t="shared" si="18"/>
        <v>703305</v>
      </c>
      <c r="Z143" s="40">
        <f t="shared" si="16"/>
        <v>0.97727127457056229</v>
      </c>
      <c r="AC143" s="19" t="s">
        <v>360</v>
      </c>
      <c r="AD143">
        <v>1</v>
      </c>
      <c r="AG143" s="19" t="s">
        <v>350</v>
      </c>
      <c r="AH143">
        <v>1</v>
      </c>
      <c r="AI143">
        <f t="shared" si="19"/>
        <v>1114</v>
      </c>
      <c r="AJ143" s="40">
        <f t="shared" si="17"/>
        <v>0.91838417147568008</v>
      </c>
    </row>
    <row r="144" spans="19:36" x14ac:dyDescent="0.3">
      <c r="S144" s="19" t="s">
        <v>361</v>
      </c>
      <c r="T144">
        <v>291</v>
      </c>
      <c r="W144" s="19" t="s">
        <v>361</v>
      </c>
      <c r="X144">
        <v>291</v>
      </c>
      <c r="Y144">
        <f t="shared" si="18"/>
        <v>703596</v>
      </c>
      <c r="Z144" s="40">
        <f t="shared" si="16"/>
        <v>0.97767563106013655</v>
      </c>
      <c r="AC144" s="19" t="s">
        <v>361</v>
      </c>
      <c r="AD144">
        <v>1</v>
      </c>
      <c r="AG144" s="19" t="s">
        <v>351</v>
      </c>
      <c r="AH144">
        <v>1</v>
      </c>
      <c r="AI144">
        <f t="shared" si="19"/>
        <v>1115</v>
      </c>
      <c r="AJ144" s="40">
        <f t="shared" si="17"/>
        <v>0.91920857378400656</v>
      </c>
    </row>
    <row r="145" spans="19:36" x14ac:dyDescent="0.3">
      <c r="S145" s="19" t="s">
        <v>362</v>
      </c>
      <c r="T145">
        <v>291</v>
      </c>
      <c r="W145" s="19" t="s">
        <v>362</v>
      </c>
      <c r="X145">
        <v>291</v>
      </c>
      <c r="Y145">
        <f t="shared" si="18"/>
        <v>703887</v>
      </c>
      <c r="Z145" s="40">
        <f t="shared" si="16"/>
        <v>0.97807998754971082</v>
      </c>
      <c r="AC145" s="19" t="s">
        <v>362</v>
      </c>
      <c r="AD145">
        <v>1</v>
      </c>
      <c r="AG145" s="19" t="s">
        <v>352</v>
      </c>
      <c r="AH145">
        <v>1</v>
      </c>
      <c r="AI145">
        <f t="shared" si="19"/>
        <v>1116</v>
      </c>
      <c r="AJ145" s="40">
        <f t="shared" si="17"/>
        <v>0.92003297609233303</v>
      </c>
    </row>
    <row r="146" spans="19:36" x14ac:dyDescent="0.3">
      <c r="S146" s="19" t="s">
        <v>363</v>
      </c>
      <c r="T146">
        <v>291</v>
      </c>
      <c r="W146" s="19" t="s">
        <v>363</v>
      </c>
      <c r="X146">
        <v>291</v>
      </c>
      <c r="Y146">
        <f t="shared" si="18"/>
        <v>704178</v>
      </c>
      <c r="Z146" s="40">
        <f t="shared" si="16"/>
        <v>0.97848434403928508</v>
      </c>
      <c r="AC146" s="19" t="s">
        <v>363</v>
      </c>
      <c r="AD146">
        <v>1</v>
      </c>
      <c r="AG146" s="19" t="s">
        <v>353</v>
      </c>
      <c r="AH146">
        <v>1</v>
      </c>
      <c r="AI146">
        <f t="shared" si="19"/>
        <v>1117</v>
      </c>
      <c r="AJ146" s="40">
        <f t="shared" si="17"/>
        <v>0.92085737840065951</v>
      </c>
    </row>
    <row r="147" spans="19:36" x14ac:dyDescent="0.3">
      <c r="S147" s="19" t="s">
        <v>273</v>
      </c>
      <c r="T147">
        <v>235</v>
      </c>
      <c r="W147" s="19" t="s">
        <v>198</v>
      </c>
      <c r="X147">
        <v>269</v>
      </c>
      <c r="Y147">
        <f t="shared" si="18"/>
        <v>704447</v>
      </c>
      <c r="Z147" s="40">
        <f t="shared" si="16"/>
        <v>0.9788581306224311</v>
      </c>
      <c r="AC147" s="19" t="s">
        <v>273</v>
      </c>
      <c r="AD147">
        <v>1</v>
      </c>
      <c r="AG147" s="19" t="s">
        <v>354</v>
      </c>
      <c r="AH147">
        <v>1</v>
      </c>
      <c r="AI147">
        <f t="shared" si="19"/>
        <v>1118</v>
      </c>
      <c r="AJ147" s="40">
        <f t="shared" si="17"/>
        <v>0.92168178070898599</v>
      </c>
    </row>
    <row r="148" spans="19:36" x14ac:dyDescent="0.3">
      <c r="S148" s="19" t="s">
        <v>274</v>
      </c>
      <c r="T148">
        <v>235</v>
      </c>
      <c r="W148" s="19" t="s">
        <v>199</v>
      </c>
      <c r="X148">
        <v>269</v>
      </c>
      <c r="Y148">
        <f t="shared" si="18"/>
        <v>704716</v>
      </c>
      <c r="Z148" s="40">
        <f t="shared" si="16"/>
        <v>0.97923191720557701</v>
      </c>
      <c r="AC148" s="19" t="s">
        <v>274</v>
      </c>
      <c r="AD148">
        <v>1</v>
      </c>
      <c r="AG148" s="19" t="s">
        <v>355</v>
      </c>
      <c r="AH148">
        <v>1</v>
      </c>
      <c r="AI148">
        <f t="shared" si="19"/>
        <v>1119</v>
      </c>
      <c r="AJ148" s="40">
        <f t="shared" si="17"/>
        <v>0.92250618301731246</v>
      </c>
    </row>
    <row r="149" spans="19:36" x14ac:dyDescent="0.3">
      <c r="S149" s="19" t="s">
        <v>275</v>
      </c>
      <c r="T149">
        <v>235</v>
      </c>
      <c r="W149" s="19" t="s">
        <v>200</v>
      </c>
      <c r="X149">
        <v>269</v>
      </c>
      <c r="Y149">
        <f t="shared" si="18"/>
        <v>704985</v>
      </c>
      <c r="Z149" s="40">
        <f t="shared" si="16"/>
        <v>0.97960570378872303</v>
      </c>
      <c r="AC149" s="19" t="s">
        <v>275</v>
      </c>
      <c r="AD149">
        <v>1</v>
      </c>
      <c r="AG149" s="19" t="s">
        <v>198</v>
      </c>
      <c r="AH149">
        <v>1</v>
      </c>
      <c r="AI149">
        <f t="shared" si="19"/>
        <v>1120</v>
      </c>
      <c r="AJ149" s="40">
        <f t="shared" si="17"/>
        <v>0.92333058532563894</v>
      </c>
    </row>
    <row r="150" spans="19:36" x14ac:dyDescent="0.3">
      <c r="S150" s="19" t="s">
        <v>276</v>
      </c>
      <c r="T150">
        <v>235</v>
      </c>
      <c r="W150" s="19" t="s">
        <v>201</v>
      </c>
      <c r="X150">
        <v>269</v>
      </c>
      <c r="Y150">
        <f t="shared" si="18"/>
        <v>705254</v>
      </c>
      <c r="Z150" s="40">
        <f t="shared" si="16"/>
        <v>0.97997949037186904</v>
      </c>
      <c r="AC150" s="19" t="s">
        <v>276</v>
      </c>
      <c r="AD150">
        <v>1</v>
      </c>
      <c r="AG150" s="19" t="s">
        <v>356</v>
      </c>
      <c r="AH150">
        <v>1</v>
      </c>
      <c r="AI150">
        <f t="shared" si="19"/>
        <v>1121</v>
      </c>
      <c r="AJ150" s="40">
        <f t="shared" si="17"/>
        <v>0.92415498763396542</v>
      </c>
    </row>
    <row r="151" spans="19:36" x14ac:dyDescent="0.3">
      <c r="S151" s="19" t="s">
        <v>277</v>
      </c>
      <c r="T151">
        <v>235</v>
      </c>
      <c r="W151" s="19" t="s">
        <v>202</v>
      </c>
      <c r="X151">
        <v>269</v>
      </c>
      <c r="Y151">
        <f t="shared" si="18"/>
        <v>705523</v>
      </c>
      <c r="Z151" s="40">
        <f t="shared" si="16"/>
        <v>0.98035327695501495</v>
      </c>
      <c r="AC151" s="19" t="s">
        <v>277</v>
      </c>
      <c r="AD151">
        <v>1</v>
      </c>
      <c r="AG151" s="19" t="s">
        <v>357</v>
      </c>
      <c r="AH151">
        <v>1</v>
      </c>
      <c r="AI151">
        <f t="shared" si="19"/>
        <v>1122</v>
      </c>
      <c r="AJ151" s="40">
        <f t="shared" si="17"/>
        <v>0.92497938994229179</v>
      </c>
    </row>
    <row r="152" spans="19:36" x14ac:dyDescent="0.3">
      <c r="S152" s="19" t="s">
        <v>278</v>
      </c>
      <c r="T152">
        <v>235</v>
      </c>
      <c r="W152" s="19" t="s">
        <v>273</v>
      </c>
      <c r="X152">
        <v>235</v>
      </c>
      <c r="Y152">
        <f t="shared" si="18"/>
        <v>705758</v>
      </c>
      <c r="Z152" s="40">
        <f t="shared" si="16"/>
        <v>0.98067981913731728</v>
      </c>
      <c r="AC152" s="19" t="s">
        <v>278</v>
      </c>
      <c r="AD152">
        <v>1</v>
      </c>
      <c r="AG152" s="19" t="s">
        <v>358</v>
      </c>
      <c r="AH152">
        <v>1</v>
      </c>
      <c r="AI152">
        <f t="shared" si="19"/>
        <v>1123</v>
      </c>
      <c r="AJ152" s="40">
        <f t="shared" si="17"/>
        <v>0.92580379225061826</v>
      </c>
    </row>
    <row r="153" spans="19:36" x14ac:dyDescent="0.3">
      <c r="S153" s="19" t="s">
        <v>279</v>
      </c>
      <c r="T153">
        <v>235</v>
      </c>
      <c r="W153" s="19" t="s">
        <v>274</v>
      </c>
      <c r="X153">
        <v>235</v>
      </c>
      <c r="Y153">
        <f t="shared" si="18"/>
        <v>705993</v>
      </c>
      <c r="Z153" s="40">
        <f t="shared" si="16"/>
        <v>0.98100636131961949</v>
      </c>
      <c r="AC153" s="19" t="s">
        <v>279</v>
      </c>
      <c r="AD153">
        <v>1</v>
      </c>
      <c r="AG153" s="19" t="s">
        <v>359</v>
      </c>
      <c r="AH153">
        <v>1</v>
      </c>
      <c r="AI153">
        <f t="shared" si="19"/>
        <v>1124</v>
      </c>
      <c r="AJ153" s="40">
        <f t="shared" si="17"/>
        <v>0.92662819455894474</v>
      </c>
    </row>
    <row r="154" spans="19:36" x14ac:dyDescent="0.3">
      <c r="S154" s="19" t="s">
        <v>280</v>
      </c>
      <c r="T154">
        <v>235</v>
      </c>
      <c r="W154" s="19" t="s">
        <v>275</v>
      </c>
      <c r="X154">
        <v>235</v>
      </c>
      <c r="Y154">
        <f t="shared" si="18"/>
        <v>706228</v>
      </c>
      <c r="Z154" s="40">
        <f t="shared" si="16"/>
        <v>0.98133290350192171</v>
      </c>
      <c r="AC154" s="19" t="s">
        <v>280</v>
      </c>
      <c r="AD154">
        <v>1</v>
      </c>
      <c r="AG154" s="19" t="s">
        <v>360</v>
      </c>
      <c r="AH154">
        <v>1</v>
      </c>
      <c r="AI154">
        <f t="shared" si="19"/>
        <v>1125</v>
      </c>
      <c r="AJ154" s="40">
        <f t="shared" si="17"/>
        <v>0.92745259686727122</v>
      </c>
    </row>
    <row r="155" spans="19:36" x14ac:dyDescent="0.3">
      <c r="S155" s="19" t="s">
        <v>281</v>
      </c>
      <c r="T155">
        <v>235</v>
      </c>
      <c r="W155" s="19" t="s">
        <v>276</v>
      </c>
      <c r="X155">
        <v>235</v>
      </c>
      <c r="Y155">
        <f t="shared" si="18"/>
        <v>706463</v>
      </c>
      <c r="Z155" s="40">
        <f t="shared" si="16"/>
        <v>0.98165944568422403</v>
      </c>
      <c r="AC155" s="19" t="s">
        <v>281</v>
      </c>
      <c r="AD155">
        <v>1</v>
      </c>
      <c r="AG155" s="19" t="s">
        <v>361</v>
      </c>
      <c r="AH155">
        <v>1</v>
      </c>
      <c r="AI155">
        <f t="shared" si="19"/>
        <v>1126</v>
      </c>
      <c r="AJ155" s="40">
        <f t="shared" si="17"/>
        <v>0.92827699917559769</v>
      </c>
    </row>
    <row r="156" spans="19:36" x14ac:dyDescent="0.3">
      <c r="S156" s="19" t="s">
        <v>282</v>
      </c>
      <c r="T156">
        <v>235</v>
      </c>
      <c r="W156" s="19" t="s">
        <v>277</v>
      </c>
      <c r="X156">
        <v>235</v>
      </c>
      <c r="Y156">
        <f t="shared" si="18"/>
        <v>706698</v>
      </c>
      <c r="Z156" s="40">
        <f t="shared" si="16"/>
        <v>0.98198598786652624</v>
      </c>
      <c r="AC156" s="19" t="s">
        <v>282</v>
      </c>
      <c r="AD156">
        <v>1</v>
      </c>
      <c r="AG156" s="19" t="s">
        <v>362</v>
      </c>
      <c r="AH156">
        <v>1</v>
      </c>
      <c r="AI156">
        <f t="shared" si="19"/>
        <v>1127</v>
      </c>
      <c r="AJ156" s="40">
        <f t="shared" si="17"/>
        <v>0.92910140148392417</v>
      </c>
    </row>
    <row r="157" spans="19:36" x14ac:dyDescent="0.3">
      <c r="S157" s="19" t="s">
        <v>283</v>
      </c>
      <c r="T157">
        <v>235</v>
      </c>
      <c r="W157" s="19" t="s">
        <v>278</v>
      </c>
      <c r="X157">
        <v>235</v>
      </c>
      <c r="Y157">
        <f t="shared" si="18"/>
        <v>706933</v>
      </c>
      <c r="Z157" s="40">
        <f t="shared" si="16"/>
        <v>0.98231253004882846</v>
      </c>
      <c r="AC157" s="19" t="s">
        <v>283</v>
      </c>
      <c r="AD157">
        <v>1</v>
      </c>
      <c r="AG157" s="19" t="s">
        <v>363</v>
      </c>
      <c r="AH157">
        <v>1</v>
      </c>
      <c r="AI157">
        <f t="shared" si="19"/>
        <v>1128</v>
      </c>
      <c r="AJ157" s="40">
        <f t="shared" si="17"/>
        <v>0.92992580379225065</v>
      </c>
    </row>
    <row r="158" spans="19:36" x14ac:dyDescent="0.3">
      <c r="S158" s="19" t="s">
        <v>284</v>
      </c>
      <c r="T158">
        <v>235</v>
      </c>
      <c r="W158" s="19" t="s">
        <v>279</v>
      </c>
      <c r="X158">
        <v>235</v>
      </c>
      <c r="Y158">
        <f t="shared" si="18"/>
        <v>707168</v>
      </c>
      <c r="Z158" s="40">
        <f t="shared" si="16"/>
        <v>0.98263907223113067</v>
      </c>
      <c r="AC158" s="19" t="s">
        <v>284</v>
      </c>
      <c r="AD158">
        <v>1</v>
      </c>
      <c r="AG158" s="19" t="s">
        <v>273</v>
      </c>
      <c r="AH158">
        <v>1</v>
      </c>
      <c r="AI158">
        <f t="shared" si="19"/>
        <v>1129</v>
      </c>
      <c r="AJ158" s="40">
        <f t="shared" si="17"/>
        <v>0.93075020610057713</v>
      </c>
    </row>
    <row r="159" spans="19:36" x14ac:dyDescent="0.3">
      <c r="S159" s="19" t="s">
        <v>285</v>
      </c>
      <c r="T159">
        <v>235</v>
      </c>
      <c r="W159" s="19" t="s">
        <v>280</v>
      </c>
      <c r="X159">
        <v>235</v>
      </c>
      <c r="Y159">
        <f t="shared" si="18"/>
        <v>707403</v>
      </c>
      <c r="Z159" s="40">
        <f t="shared" si="16"/>
        <v>0.982965614413433</v>
      </c>
      <c r="AC159" s="19" t="s">
        <v>285</v>
      </c>
      <c r="AD159">
        <v>1</v>
      </c>
      <c r="AG159" s="19" t="s">
        <v>274</v>
      </c>
      <c r="AH159">
        <v>1</v>
      </c>
      <c r="AI159">
        <f t="shared" si="19"/>
        <v>1130</v>
      </c>
      <c r="AJ159" s="40">
        <f t="shared" si="17"/>
        <v>0.93157460840890349</v>
      </c>
    </row>
    <row r="160" spans="19:36" x14ac:dyDescent="0.3">
      <c r="S160" s="19" t="s">
        <v>286</v>
      </c>
      <c r="T160">
        <v>235</v>
      </c>
      <c r="W160" s="19" t="s">
        <v>281</v>
      </c>
      <c r="X160">
        <v>235</v>
      </c>
      <c r="Y160">
        <f t="shared" si="18"/>
        <v>707638</v>
      </c>
      <c r="Z160" s="40">
        <f t="shared" si="16"/>
        <v>0.98329215659573521</v>
      </c>
      <c r="AC160" s="19" t="s">
        <v>286</v>
      </c>
      <c r="AD160">
        <v>1</v>
      </c>
      <c r="AG160" s="19" t="s">
        <v>275</v>
      </c>
      <c r="AH160">
        <v>1</v>
      </c>
      <c r="AI160">
        <f t="shared" si="19"/>
        <v>1131</v>
      </c>
      <c r="AJ160" s="40">
        <f t="shared" si="17"/>
        <v>0.93239901071722997</v>
      </c>
    </row>
    <row r="161" spans="19:36" x14ac:dyDescent="0.3">
      <c r="S161" s="19" t="s">
        <v>287</v>
      </c>
      <c r="T161">
        <v>235</v>
      </c>
      <c r="W161" s="19" t="s">
        <v>282</v>
      </c>
      <c r="X161">
        <v>235</v>
      </c>
      <c r="Y161">
        <f t="shared" si="18"/>
        <v>707873</v>
      </c>
      <c r="Z161" s="40">
        <f t="shared" si="16"/>
        <v>0.98361869877803743</v>
      </c>
      <c r="AC161" s="19" t="s">
        <v>287</v>
      </c>
      <c r="AD161">
        <v>1</v>
      </c>
      <c r="AG161" s="19" t="s">
        <v>276</v>
      </c>
      <c r="AH161">
        <v>1</v>
      </c>
      <c r="AI161">
        <f t="shared" si="19"/>
        <v>1132</v>
      </c>
      <c r="AJ161" s="40">
        <f t="shared" si="17"/>
        <v>0.93322341302555645</v>
      </c>
    </row>
    <row r="162" spans="19:36" x14ac:dyDescent="0.3">
      <c r="S162" s="19" t="s">
        <v>288</v>
      </c>
      <c r="T162">
        <v>235</v>
      </c>
      <c r="W162" s="19" t="s">
        <v>283</v>
      </c>
      <c r="X162">
        <v>235</v>
      </c>
      <c r="Y162">
        <f t="shared" si="18"/>
        <v>708108</v>
      </c>
      <c r="Z162" s="40">
        <f t="shared" si="16"/>
        <v>0.98394524096033975</v>
      </c>
      <c r="AC162" s="19" t="s">
        <v>288</v>
      </c>
      <c r="AD162">
        <v>1</v>
      </c>
      <c r="AG162" s="19" t="s">
        <v>277</v>
      </c>
      <c r="AH162">
        <v>1</v>
      </c>
      <c r="AI162">
        <f t="shared" si="19"/>
        <v>1133</v>
      </c>
      <c r="AJ162" s="40">
        <f t="shared" si="17"/>
        <v>0.93404781533388292</v>
      </c>
    </row>
    <row r="163" spans="19:36" x14ac:dyDescent="0.3">
      <c r="S163" s="19" t="s">
        <v>289</v>
      </c>
      <c r="T163">
        <v>235</v>
      </c>
      <c r="W163" s="19" t="s">
        <v>284</v>
      </c>
      <c r="X163">
        <v>235</v>
      </c>
      <c r="Y163">
        <f t="shared" si="18"/>
        <v>708343</v>
      </c>
      <c r="Z163" s="40">
        <f t="shared" si="16"/>
        <v>0.98427178314264197</v>
      </c>
      <c r="AC163" s="19" t="s">
        <v>289</v>
      </c>
      <c r="AD163">
        <v>1</v>
      </c>
      <c r="AG163" s="19" t="s">
        <v>278</v>
      </c>
      <c r="AH163">
        <v>1</v>
      </c>
      <c r="AI163">
        <f t="shared" si="19"/>
        <v>1134</v>
      </c>
      <c r="AJ163" s="40">
        <f t="shared" si="17"/>
        <v>0.9348722176422094</v>
      </c>
    </row>
    <row r="164" spans="19:36" x14ac:dyDescent="0.3">
      <c r="S164" s="19" t="s">
        <v>290</v>
      </c>
      <c r="T164">
        <v>235</v>
      </c>
      <c r="W164" s="19" t="s">
        <v>285</v>
      </c>
      <c r="X164">
        <v>235</v>
      </c>
      <c r="Y164">
        <f t="shared" si="18"/>
        <v>708578</v>
      </c>
      <c r="Z164" s="40">
        <f t="shared" si="16"/>
        <v>0.98459832532494418</v>
      </c>
      <c r="AC164" s="19" t="s">
        <v>290</v>
      </c>
      <c r="AD164">
        <v>1</v>
      </c>
      <c r="AG164" s="19" t="s">
        <v>279</v>
      </c>
      <c r="AH164">
        <v>1</v>
      </c>
      <c r="AI164">
        <f t="shared" si="19"/>
        <v>1135</v>
      </c>
      <c r="AJ164" s="40">
        <f t="shared" si="17"/>
        <v>0.93569661995053588</v>
      </c>
    </row>
    <row r="165" spans="19:36" x14ac:dyDescent="0.3">
      <c r="S165" s="19" t="s">
        <v>199</v>
      </c>
      <c r="T165">
        <v>269</v>
      </c>
      <c r="W165" s="19" t="s">
        <v>286</v>
      </c>
      <c r="X165">
        <v>235</v>
      </c>
      <c r="Y165">
        <f t="shared" si="18"/>
        <v>708813</v>
      </c>
      <c r="Z165" s="40">
        <f t="shared" si="16"/>
        <v>0.9849248675072465</v>
      </c>
      <c r="AC165" s="19" t="s">
        <v>199</v>
      </c>
      <c r="AD165">
        <v>1</v>
      </c>
      <c r="AG165" s="19" t="s">
        <v>280</v>
      </c>
      <c r="AH165">
        <v>1</v>
      </c>
      <c r="AI165">
        <f t="shared" si="19"/>
        <v>1136</v>
      </c>
      <c r="AJ165" s="40">
        <f t="shared" si="17"/>
        <v>0.93652102225886236</v>
      </c>
    </row>
    <row r="166" spans="19:36" x14ac:dyDescent="0.3">
      <c r="S166" s="19" t="s">
        <v>200</v>
      </c>
      <c r="T166">
        <v>269</v>
      </c>
      <c r="W166" s="19" t="s">
        <v>287</v>
      </c>
      <c r="X166">
        <v>235</v>
      </c>
      <c r="Y166">
        <f t="shared" si="18"/>
        <v>709048</v>
      </c>
      <c r="Z166" s="40">
        <f t="shared" si="16"/>
        <v>0.98525140968954872</v>
      </c>
      <c r="AC166" s="19" t="s">
        <v>200</v>
      </c>
      <c r="AD166">
        <v>1</v>
      </c>
      <c r="AG166" s="19" t="s">
        <v>281</v>
      </c>
      <c r="AH166">
        <v>1</v>
      </c>
      <c r="AI166">
        <f t="shared" si="19"/>
        <v>1137</v>
      </c>
      <c r="AJ166" s="40">
        <f t="shared" si="17"/>
        <v>0.93734542456718883</v>
      </c>
    </row>
    <row r="167" spans="19:36" x14ac:dyDescent="0.3">
      <c r="S167" s="19" t="s">
        <v>201</v>
      </c>
      <c r="T167">
        <v>269</v>
      </c>
      <c r="W167" s="19" t="s">
        <v>288</v>
      </c>
      <c r="X167">
        <v>235</v>
      </c>
      <c r="Y167">
        <f t="shared" si="18"/>
        <v>709283</v>
      </c>
      <c r="Z167" s="40">
        <f t="shared" si="16"/>
        <v>0.98557795187185093</v>
      </c>
      <c r="AC167" s="19" t="s">
        <v>201</v>
      </c>
      <c r="AD167">
        <v>1</v>
      </c>
      <c r="AG167" s="19" t="s">
        <v>282</v>
      </c>
      <c r="AH167">
        <v>1</v>
      </c>
      <c r="AI167">
        <f t="shared" si="19"/>
        <v>1138</v>
      </c>
      <c r="AJ167" s="40">
        <f t="shared" si="17"/>
        <v>0.9381698268755152</v>
      </c>
    </row>
    <row r="168" spans="19:36" x14ac:dyDescent="0.3">
      <c r="S168" s="19" t="s">
        <v>172</v>
      </c>
      <c r="T168">
        <v>210</v>
      </c>
      <c r="W168" s="19" t="s">
        <v>289</v>
      </c>
      <c r="X168">
        <v>235</v>
      </c>
      <c r="Y168">
        <f t="shared" si="18"/>
        <v>709518</v>
      </c>
      <c r="Z168" s="40">
        <f t="shared" si="16"/>
        <v>0.98590449405415315</v>
      </c>
      <c r="AC168" s="19" t="s">
        <v>172</v>
      </c>
      <c r="AD168">
        <v>30</v>
      </c>
      <c r="AG168" s="19" t="s">
        <v>283</v>
      </c>
      <c r="AH168">
        <v>1</v>
      </c>
      <c r="AI168">
        <f t="shared" si="19"/>
        <v>1139</v>
      </c>
      <c r="AJ168" s="40">
        <f t="shared" si="17"/>
        <v>0.93899422918384168</v>
      </c>
    </row>
    <row r="169" spans="19:36" x14ac:dyDescent="0.3">
      <c r="S169" s="19" t="s">
        <v>173</v>
      </c>
      <c r="T169">
        <v>210</v>
      </c>
      <c r="W169" s="19" t="s">
        <v>290</v>
      </c>
      <c r="X169">
        <v>235</v>
      </c>
      <c r="Y169">
        <f t="shared" si="18"/>
        <v>709753</v>
      </c>
      <c r="Z169" s="40">
        <f t="shared" si="16"/>
        <v>0.98623103623645547</v>
      </c>
      <c r="AC169" s="19" t="s">
        <v>173</v>
      </c>
      <c r="AD169">
        <v>30</v>
      </c>
      <c r="AG169" s="19" t="s">
        <v>284</v>
      </c>
      <c r="AH169">
        <v>1</v>
      </c>
      <c r="AI169">
        <f t="shared" si="19"/>
        <v>1140</v>
      </c>
      <c r="AJ169" s="40">
        <f t="shared" si="17"/>
        <v>0.93981863149216816</v>
      </c>
    </row>
    <row r="170" spans="19:36" x14ac:dyDescent="0.3">
      <c r="S170" s="19" t="s">
        <v>168</v>
      </c>
      <c r="T170">
        <v>210</v>
      </c>
      <c r="W170" s="19" t="s">
        <v>172</v>
      </c>
      <c r="X170">
        <v>210</v>
      </c>
      <c r="Y170">
        <f t="shared" si="18"/>
        <v>709963</v>
      </c>
      <c r="Z170" s="40">
        <f t="shared" si="16"/>
        <v>0.98652283988872558</v>
      </c>
      <c r="AC170" s="19" t="s">
        <v>168</v>
      </c>
      <c r="AD170">
        <v>30</v>
      </c>
      <c r="AG170" s="19" t="s">
        <v>285</v>
      </c>
      <c r="AH170">
        <v>1</v>
      </c>
      <c r="AI170">
        <f t="shared" si="19"/>
        <v>1141</v>
      </c>
      <c r="AJ170" s="40">
        <f t="shared" si="17"/>
        <v>0.94064303380049463</v>
      </c>
    </row>
    <row r="171" spans="19:36" x14ac:dyDescent="0.3">
      <c r="S171" s="19" t="s">
        <v>174</v>
      </c>
      <c r="T171">
        <v>210</v>
      </c>
      <c r="W171" s="19" t="s">
        <v>173</v>
      </c>
      <c r="X171">
        <v>210</v>
      </c>
      <c r="Y171">
        <f t="shared" si="18"/>
        <v>710173</v>
      </c>
      <c r="Z171" s="40">
        <f t="shared" si="16"/>
        <v>0.98681464354099568</v>
      </c>
      <c r="AC171" s="19" t="s">
        <v>174</v>
      </c>
      <c r="AD171">
        <v>30</v>
      </c>
      <c r="AG171" s="19" t="s">
        <v>286</v>
      </c>
      <c r="AH171">
        <v>1</v>
      </c>
      <c r="AI171">
        <f t="shared" si="19"/>
        <v>1142</v>
      </c>
      <c r="AJ171" s="40">
        <f t="shared" si="17"/>
        <v>0.94146743610882111</v>
      </c>
    </row>
    <row r="172" spans="19:36" x14ac:dyDescent="0.3">
      <c r="S172" s="19" t="s">
        <v>157</v>
      </c>
      <c r="T172">
        <v>210</v>
      </c>
      <c r="W172" s="19" t="s">
        <v>168</v>
      </c>
      <c r="X172">
        <v>210</v>
      </c>
      <c r="Y172">
        <f t="shared" si="18"/>
        <v>710383</v>
      </c>
      <c r="Z172" s="40">
        <f t="shared" si="16"/>
        <v>0.98710644719326568</v>
      </c>
      <c r="AC172" s="19" t="s">
        <v>157</v>
      </c>
      <c r="AD172">
        <v>30</v>
      </c>
      <c r="AG172" s="19" t="s">
        <v>287</v>
      </c>
      <c r="AH172">
        <v>1</v>
      </c>
      <c r="AI172">
        <f t="shared" si="19"/>
        <v>1143</v>
      </c>
      <c r="AJ172" s="40">
        <f t="shared" si="17"/>
        <v>0.94229183841714759</v>
      </c>
    </row>
    <row r="173" spans="19:36" x14ac:dyDescent="0.3">
      <c r="S173" s="19" t="s">
        <v>158</v>
      </c>
      <c r="T173">
        <v>210</v>
      </c>
      <c r="W173" s="19" t="s">
        <v>174</v>
      </c>
      <c r="X173">
        <v>210</v>
      </c>
      <c r="Y173">
        <f t="shared" si="18"/>
        <v>710593</v>
      </c>
      <c r="Z173" s="40">
        <f t="shared" si="16"/>
        <v>0.98739825084553579</v>
      </c>
      <c r="AC173" s="19" t="s">
        <v>158</v>
      </c>
      <c r="AD173">
        <v>30</v>
      </c>
      <c r="AG173" s="19" t="s">
        <v>288</v>
      </c>
      <c r="AH173">
        <v>1</v>
      </c>
      <c r="AI173">
        <f t="shared" si="19"/>
        <v>1144</v>
      </c>
      <c r="AJ173" s="40">
        <f t="shared" si="17"/>
        <v>0.94311624072547406</v>
      </c>
    </row>
    <row r="174" spans="19:36" x14ac:dyDescent="0.3">
      <c r="S174" s="19" t="s">
        <v>159</v>
      </c>
      <c r="T174">
        <v>210</v>
      </c>
      <c r="W174" s="19" t="s">
        <v>157</v>
      </c>
      <c r="X174">
        <v>210</v>
      </c>
      <c r="Y174">
        <f t="shared" si="18"/>
        <v>710803</v>
      </c>
      <c r="Z174" s="40">
        <f t="shared" si="16"/>
        <v>0.98769005449780589</v>
      </c>
      <c r="AC174" s="19" t="s">
        <v>159</v>
      </c>
      <c r="AD174">
        <v>30</v>
      </c>
      <c r="AG174" s="19" t="s">
        <v>289</v>
      </c>
      <c r="AH174">
        <v>1</v>
      </c>
      <c r="AI174">
        <f t="shared" si="19"/>
        <v>1145</v>
      </c>
      <c r="AJ174" s="40">
        <f t="shared" si="17"/>
        <v>0.94394064303380054</v>
      </c>
    </row>
    <row r="175" spans="19:36" x14ac:dyDescent="0.3">
      <c r="S175" s="19" t="s">
        <v>160</v>
      </c>
      <c r="T175">
        <v>210</v>
      </c>
      <c r="W175" s="19" t="s">
        <v>158</v>
      </c>
      <c r="X175">
        <v>210</v>
      </c>
      <c r="Y175">
        <f t="shared" si="18"/>
        <v>711013</v>
      </c>
      <c r="Z175" s="40">
        <f t="shared" si="16"/>
        <v>0.987981858150076</v>
      </c>
      <c r="AC175" s="19" t="s">
        <v>160</v>
      </c>
      <c r="AD175">
        <v>30</v>
      </c>
      <c r="AG175" s="19" t="s">
        <v>290</v>
      </c>
      <c r="AH175">
        <v>1</v>
      </c>
      <c r="AI175">
        <f t="shared" si="19"/>
        <v>1146</v>
      </c>
      <c r="AJ175" s="40">
        <f t="shared" si="17"/>
        <v>0.94476504534212691</v>
      </c>
    </row>
    <row r="176" spans="19:36" x14ac:dyDescent="0.3">
      <c r="S176" s="19" t="s">
        <v>175</v>
      </c>
      <c r="T176">
        <v>210</v>
      </c>
      <c r="W176" s="19" t="s">
        <v>159</v>
      </c>
      <c r="X176">
        <v>210</v>
      </c>
      <c r="Y176">
        <f t="shared" si="18"/>
        <v>711223</v>
      </c>
      <c r="Z176" s="40">
        <f t="shared" si="16"/>
        <v>0.9882736618023461</v>
      </c>
      <c r="AC176" s="19" t="s">
        <v>175</v>
      </c>
      <c r="AD176">
        <v>30</v>
      </c>
      <c r="AG176" s="19" t="s">
        <v>199</v>
      </c>
      <c r="AH176">
        <v>1</v>
      </c>
      <c r="AI176">
        <f t="shared" si="19"/>
        <v>1147</v>
      </c>
      <c r="AJ176" s="40">
        <f t="shared" si="17"/>
        <v>0.94558944765045339</v>
      </c>
    </row>
    <row r="177" spans="19:36" x14ac:dyDescent="0.3">
      <c r="S177" s="19" t="s">
        <v>161</v>
      </c>
      <c r="T177">
        <v>210</v>
      </c>
      <c r="W177" s="19" t="s">
        <v>160</v>
      </c>
      <c r="X177">
        <v>210</v>
      </c>
      <c r="Y177">
        <f t="shared" si="18"/>
        <v>711433</v>
      </c>
      <c r="Z177" s="40">
        <f t="shared" si="16"/>
        <v>0.98856546545461621</v>
      </c>
      <c r="AC177" s="19" t="s">
        <v>161</v>
      </c>
      <c r="AD177">
        <v>30</v>
      </c>
      <c r="AG177" s="19" t="s">
        <v>200</v>
      </c>
      <c r="AH177">
        <v>1</v>
      </c>
      <c r="AI177">
        <f t="shared" si="19"/>
        <v>1148</v>
      </c>
      <c r="AJ177" s="40">
        <f t="shared" si="17"/>
        <v>0.94641384995877986</v>
      </c>
    </row>
    <row r="178" spans="19:36" x14ac:dyDescent="0.3">
      <c r="S178" s="19" t="s">
        <v>371</v>
      </c>
      <c r="T178">
        <v>189</v>
      </c>
      <c r="W178" s="19" t="s">
        <v>175</v>
      </c>
      <c r="X178">
        <v>210</v>
      </c>
      <c r="Y178">
        <f t="shared" si="18"/>
        <v>711643</v>
      </c>
      <c r="Z178" s="40">
        <f t="shared" si="16"/>
        <v>0.98885726910688632</v>
      </c>
      <c r="AC178" s="19" t="s">
        <v>371</v>
      </c>
      <c r="AD178">
        <v>1</v>
      </c>
      <c r="AG178" s="19" t="s">
        <v>201</v>
      </c>
      <c r="AH178">
        <v>1</v>
      </c>
      <c r="AI178">
        <f t="shared" si="19"/>
        <v>1149</v>
      </c>
      <c r="AJ178" s="40">
        <f t="shared" si="17"/>
        <v>0.94723825226710634</v>
      </c>
    </row>
    <row r="179" spans="19:36" x14ac:dyDescent="0.3">
      <c r="S179" s="19" t="s">
        <v>169</v>
      </c>
      <c r="T179">
        <v>210</v>
      </c>
      <c r="W179" s="19" t="s">
        <v>161</v>
      </c>
      <c r="X179">
        <v>210</v>
      </c>
      <c r="Y179">
        <f t="shared" si="18"/>
        <v>711853</v>
      </c>
      <c r="Z179" s="40">
        <f t="shared" si="16"/>
        <v>0.98914907275915642</v>
      </c>
      <c r="AC179" s="19" t="s">
        <v>169</v>
      </c>
      <c r="AD179">
        <v>30</v>
      </c>
      <c r="AG179" s="19" t="s">
        <v>371</v>
      </c>
      <c r="AH179">
        <v>1</v>
      </c>
      <c r="AI179">
        <f t="shared" si="19"/>
        <v>1150</v>
      </c>
      <c r="AJ179" s="40">
        <f t="shared" si="17"/>
        <v>0.94806265457543282</v>
      </c>
    </row>
    <row r="180" spans="19:36" x14ac:dyDescent="0.3">
      <c r="S180" s="19" t="s">
        <v>202</v>
      </c>
      <c r="T180">
        <v>269</v>
      </c>
      <c r="W180" s="19" t="s">
        <v>169</v>
      </c>
      <c r="X180">
        <v>210</v>
      </c>
      <c r="Y180">
        <f t="shared" si="18"/>
        <v>712063</v>
      </c>
      <c r="Z180" s="40">
        <f t="shared" si="16"/>
        <v>0.98944087641142653</v>
      </c>
      <c r="AC180" s="19" t="s">
        <v>202</v>
      </c>
      <c r="AD180">
        <v>1</v>
      </c>
      <c r="AG180" s="19" t="s">
        <v>202</v>
      </c>
      <c r="AH180">
        <v>1</v>
      </c>
      <c r="AI180">
        <f t="shared" si="19"/>
        <v>1151</v>
      </c>
      <c r="AJ180" s="40">
        <f t="shared" si="17"/>
        <v>0.94888705688375929</v>
      </c>
    </row>
    <row r="181" spans="19:36" x14ac:dyDescent="0.3">
      <c r="S181" s="19" t="s">
        <v>221</v>
      </c>
      <c r="T181">
        <v>172</v>
      </c>
      <c r="W181" s="19" t="s">
        <v>371</v>
      </c>
      <c r="X181">
        <v>189</v>
      </c>
      <c r="Y181">
        <f t="shared" si="18"/>
        <v>712252</v>
      </c>
      <c r="Z181" s="40">
        <f t="shared" si="16"/>
        <v>0.9897034996984696</v>
      </c>
      <c r="AC181" s="19" t="s">
        <v>221</v>
      </c>
      <c r="AD181">
        <v>1</v>
      </c>
      <c r="AG181" s="19" t="s">
        <v>221</v>
      </c>
      <c r="AH181">
        <v>1</v>
      </c>
      <c r="AI181">
        <f t="shared" si="19"/>
        <v>1152</v>
      </c>
      <c r="AJ181" s="40">
        <f t="shared" si="17"/>
        <v>0.94971145919208577</v>
      </c>
    </row>
    <row r="182" spans="19:36" x14ac:dyDescent="0.3">
      <c r="S182" s="19" t="s">
        <v>222</v>
      </c>
      <c r="T182">
        <v>172</v>
      </c>
      <c r="W182" s="19" t="s">
        <v>221</v>
      </c>
      <c r="X182">
        <v>172</v>
      </c>
      <c r="Y182">
        <f t="shared" si="18"/>
        <v>712424</v>
      </c>
      <c r="Z182" s="40">
        <f t="shared" si="16"/>
        <v>0.98994250078509083</v>
      </c>
      <c r="AC182" s="19" t="s">
        <v>222</v>
      </c>
      <c r="AD182">
        <v>1</v>
      </c>
      <c r="AG182" s="19" t="s">
        <v>222</v>
      </c>
      <c r="AH182">
        <v>1</v>
      </c>
      <c r="AI182">
        <f t="shared" si="19"/>
        <v>1153</v>
      </c>
      <c r="AJ182" s="40">
        <f t="shared" si="17"/>
        <v>0.95053586150041225</v>
      </c>
    </row>
    <row r="183" spans="19:36" x14ac:dyDescent="0.3">
      <c r="S183" s="19" t="s">
        <v>223</v>
      </c>
      <c r="T183">
        <v>172</v>
      </c>
      <c r="W183" s="19" t="s">
        <v>222</v>
      </c>
      <c r="X183">
        <v>172</v>
      </c>
      <c r="Y183">
        <f t="shared" si="18"/>
        <v>712596</v>
      </c>
      <c r="Z183" s="40">
        <f t="shared" si="16"/>
        <v>0.99018150187171194</v>
      </c>
      <c r="AC183" s="19" t="s">
        <v>223</v>
      </c>
      <c r="AD183">
        <v>1</v>
      </c>
      <c r="AG183" s="19" t="s">
        <v>223</v>
      </c>
      <c r="AH183">
        <v>1</v>
      </c>
      <c r="AI183">
        <f t="shared" si="19"/>
        <v>1154</v>
      </c>
      <c r="AJ183" s="40">
        <f t="shared" si="17"/>
        <v>0.95136026380873862</v>
      </c>
    </row>
    <row r="184" spans="19:36" x14ac:dyDescent="0.3">
      <c r="S184" s="19" t="s">
        <v>224</v>
      </c>
      <c r="T184">
        <v>172</v>
      </c>
      <c r="W184" s="19" t="s">
        <v>223</v>
      </c>
      <c r="X184">
        <v>172</v>
      </c>
      <c r="Y184">
        <f t="shared" si="18"/>
        <v>712768</v>
      </c>
      <c r="Z184" s="40">
        <f t="shared" si="16"/>
        <v>0.99042050295833317</v>
      </c>
      <c r="AC184" s="19" t="s">
        <v>224</v>
      </c>
      <c r="AD184">
        <v>1</v>
      </c>
      <c r="AG184" s="19" t="s">
        <v>224</v>
      </c>
      <c r="AH184">
        <v>1</v>
      </c>
      <c r="AI184">
        <f t="shared" si="19"/>
        <v>1155</v>
      </c>
      <c r="AJ184" s="40">
        <f t="shared" si="17"/>
        <v>0.95218466611706509</v>
      </c>
    </row>
    <row r="185" spans="19:36" x14ac:dyDescent="0.3">
      <c r="S185" s="19" t="s">
        <v>225</v>
      </c>
      <c r="T185">
        <v>172</v>
      </c>
      <c r="W185" s="19" t="s">
        <v>224</v>
      </c>
      <c r="X185">
        <v>172</v>
      </c>
      <c r="Y185">
        <f t="shared" si="18"/>
        <v>712940</v>
      </c>
      <c r="Z185" s="40">
        <f t="shared" si="16"/>
        <v>0.9906595040449544</v>
      </c>
      <c r="AC185" s="19" t="s">
        <v>225</v>
      </c>
      <c r="AD185">
        <v>1</v>
      </c>
      <c r="AG185" s="19" t="s">
        <v>225</v>
      </c>
      <c r="AH185">
        <v>1</v>
      </c>
      <c r="AI185">
        <f t="shared" si="19"/>
        <v>1156</v>
      </c>
      <c r="AJ185" s="40">
        <f t="shared" si="17"/>
        <v>0.95300906842539157</v>
      </c>
    </row>
    <row r="186" spans="19:36" x14ac:dyDescent="0.3">
      <c r="S186" s="19" t="s">
        <v>226</v>
      </c>
      <c r="T186">
        <v>172</v>
      </c>
      <c r="W186" s="19" t="s">
        <v>225</v>
      </c>
      <c r="X186">
        <v>172</v>
      </c>
      <c r="Y186">
        <f t="shared" si="18"/>
        <v>713112</v>
      </c>
      <c r="Z186" s="40">
        <f t="shared" si="16"/>
        <v>0.99089850513157562</v>
      </c>
      <c r="AC186" s="19" t="s">
        <v>226</v>
      </c>
      <c r="AD186">
        <v>1</v>
      </c>
      <c r="AG186" s="19" t="s">
        <v>226</v>
      </c>
      <c r="AH186">
        <v>1</v>
      </c>
      <c r="AI186">
        <f t="shared" si="19"/>
        <v>1157</v>
      </c>
      <c r="AJ186" s="40">
        <f t="shared" si="17"/>
        <v>0.95383347073371805</v>
      </c>
    </row>
    <row r="187" spans="19:36" x14ac:dyDescent="0.3">
      <c r="S187" s="19" t="s">
        <v>227</v>
      </c>
      <c r="T187">
        <v>172</v>
      </c>
      <c r="W187" s="19" t="s">
        <v>226</v>
      </c>
      <c r="X187">
        <v>172</v>
      </c>
      <c r="Y187">
        <f t="shared" si="18"/>
        <v>713284</v>
      </c>
      <c r="Z187" s="40">
        <f t="shared" si="16"/>
        <v>0.99113750621819685</v>
      </c>
      <c r="AC187" s="19" t="s">
        <v>227</v>
      </c>
      <c r="AD187">
        <v>1</v>
      </c>
      <c r="AG187" s="19" t="s">
        <v>227</v>
      </c>
      <c r="AH187">
        <v>1</v>
      </c>
      <c r="AI187">
        <f t="shared" si="19"/>
        <v>1158</v>
      </c>
      <c r="AJ187" s="40">
        <f t="shared" si="17"/>
        <v>0.95465787304204452</v>
      </c>
    </row>
    <row r="188" spans="19:36" x14ac:dyDescent="0.3">
      <c r="S188" s="19" t="s">
        <v>228</v>
      </c>
      <c r="T188">
        <v>172</v>
      </c>
      <c r="W188" s="19" t="s">
        <v>227</v>
      </c>
      <c r="X188">
        <v>172</v>
      </c>
      <c r="Y188">
        <f t="shared" si="18"/>
        <v>713456</v>
      </c>
      <c r="Z188" s="40">
        <f t="shared" si="16"/>
        <v>0.99137650730481808</v>
      </c>
      <c r="AC188" s="19" t="s">
        <v>228</v>
      </c>
      <c r="AD188">
        <v>1</v>
      </c>
      <c r="AG188" s="19" t="s">
        <v>228</v>
      </c>
      <c r="AH188">
        <v>1</v>
      </c>
      <c r="AI188">
        <f t="shared" si="19"/>
        <v>1159</v>
      </c>
      <c r="AJ188" s="40">
        <f t="shared" si="17"/>
        <v>0.955482275350371</v>
      </c>
    </row>
    <row r="189" spans="19:36" x14ac:dyDescent="0.3">
      <c r="S189" s="19" t="s">
        <v>229</v>
      </c>
      <c r="T189">
        <v>172</v>
      </c>
      <c r="W189" s="19" t="s">
        <v>228</v>
      </c>
      <c r="X189">
        <v>172</v>
      </c>
      <c r="Y189">
        <f t="shared" si="18"/>
        <v>713628</v>
      </c>
      <c r="Z189" s="40">
        <f t="shared" si="16"/>
        <v>0.9916155083914393</v>
      </c>
      <c r="AC189" s="19" t="s">
        <v>229</v>
      </c>
      <c r="AD189">
        <v>1</v>
      </c>
      <c r="AG189" s="19" t="s">
        <v>229</v>
      </c>
      <c r="AH189">
        <v>1</v>
      </c>
      <c r="AI189">
        <f t="shared" si="19"/>
        <v>1160</v>
      </c>
      <c r="AJ189" s="40">
        <f t="shared" si="17"/>
        <v>0.95630667765869748</v>
      </c>
    </row>
    <row r="190" spans="19:36" x14ac:dyDescent="0.3">
      <c r="S190" s="19" t="s">
        <v>230</v>
      </c>
      <c r="T190">
        <v>172</v>
      </c>
      <c r="W190" s="19" t="s">
        <v>229</v>
      </c>
      <c r="X190">
        <v>172</v>
      </c>
      <c r="Y190">
        <f t="shared" si="18"/>
        <v>713800</v>
      </c>
      <c r="Z190" s="40">
        <f t="shared" si="16"/>
        <v>0.99185450947806053</v>
      </c>
      <c r="AC190" s="19" t="s">
        <v>230</v>
      </c>
      <c r="AD190">
        <v>1</v>
      </c>
      <c r="AG190" s="19" t="s">
        <v>230</v>
      </c>
      <c r="AH190">
        <v>1</v>
      </c>
      <c r="AI190">
        <f t="shared" si="19"/>
        <v>1161</v>
      </c>
      <c r="AJ190" s="40">
        <f t="shared" si="17"/>
        <v>0.95713107996702396</v>
      </c>
    </row>
    <row r="191" spans="19:36" x14ac:dyDescent="0.3">
      <c r="S191" s="19" t="s">
        <v>231</v>
      </c>
      <c r="T191">
        <v>172</v>
      </c>
      <c r="W191" s="19" t="s">
        <v>230</v>
      </c>
      <c r="X191">
        <v>172</v>
      </c>
      <c r="Y191">
        <f t="shared" si="18"/>
        <v>713972</v>
      </c>
      <c r="Z191" s="40">
        <f t="shared" si="16"/>
        <v>0.99209351056468176</v>
      </c>
      <c r="AC191" s="19" t="s">
        <v>231</v>
      </c>
      <c r="AD191">
        <v>1</v>
      </c>
      <c r="AG191" s="19" t="s">
        <v>231</v>
      </c>
      <c r="AH191">
        <v>1</v>
      </c>
      <c r="AI191">
        <f t="shared" si="19"/>
        <v>1162</v>
      </c>
      <c r="AJ191" s="40">
        <f t="shared" si="17"/>
        <v>0.95795548227535032</v>
      </c>
    </row>
    <row r="192" spans="19:36" x14ac:dyDescent="0.3">
      <c r="S192" s="19" t="s">
        <v>232</v>
      </c>
      <c r="T192">
        <v>172</v>
      </c>
      <c r="W192" s="19" t="s">
        <v>231</v>
      </c>
      <c r="X192">
        <v>172</v>
      </c>
      <c r="Y192">
        <f t="shared" si="18"/>
        <v>714144</v>
      </c>
      <c r="Z192" s="40">
        <f t="shared" si="16"/>
        <v>0.99233251165130298</v>
      </c>
      <c r="AC192" s="19" t="s">
        <v>232</v>
      </c>
      <c r="AD192">
        <v>1</v>
      </c>
      <c r="AG192" s="19" t="s">
        <v>232</v>
      </c>
      <c r="AH192">
        <v>1</v>
      </c>
      <c r="AI192">
        <f t="shared" si="19"/>
        <v>1163</v>
      </c>
      <c r="AJ192" s="40">
        <f t="shared" si="17"/>
        <v>0.9587798845836768</v>
      </c>
    </row>
    <row r="193" spans="19:36" x14ac:dyDescent="0.3">
      <c r="S193" s="19" t="s">
        <v>233</v>
      </c>
      <c r="T193">
        <v>172</v>
      </c>
      <c r="W193" s="19" t="s">
        <v>232</v>
      </c>
      <c r="X193">
        <v>172</v>
      </c>
      <c r="Y193">
        <f t="shared" si="18"/>
        <v>714316</v>
      </c>
      <c r="Z193" s="40">
        <f t="shared" si="16"/>
        <v>0.99257151273792421</v>
      </c>
      <c r="AC193" s="19" t="s">
        <v>233</v>
      </c>
      <c r="AD193">
        <v>1</v>
      </c>
      <c r="AG193" s="19" t="s">
        <v>233</v>
      </c>
      <c r="AH193">
        <v>1</v>
      </c>
      <c r="AI193">
        <f t="shared" si="19"/>
        <v>1164</v>
      </c>
      <c r="AJ193" s="40">
        <f t="shared" si="17"/>
        <v>0.95960428689200328</v>
      </c>
    </row>
    <row r="194" spans="19:36" x14ac:dyDescent="0.3">
      <c r="S194" s="19" t="s">
        <v>234</v>
      </c>
      <c r="T194">
        <v>172</v>
      </c>
      <c r="W194" s="19" t="s">
        <v>233</v>
      </c>
      <c r="X194">
        <v>172</v>
      </c>
      <c r="Y194">
        <f t="shared" si="18"/>
        <v>714488</v>
      </c>
      <c r="Z194" s="40">
        <f t="shared" si="16"/>
        <v>0.99281051382454544</v>
      </c>
      <c r="AC194" s="19" t="s">
        <v>234</v>
      </c>
      <c r="AD194">
        <v>1</v>
      </c>
      <c r="AG194" s="19" t="s">
        <v>234</v>
      </c>
      <c r="AH194">
        <v>1</v>
      </c>
      <c r="AI194">
        <f t="shared" si="19"/>
        <v>1165</v>
      </c>
      <c r="AJ194" s="40">
        <f t="shared" si="17"/>
        <v>0.96042868920032975</v>
      </c>
    </row>
    <row r="195" spans="19:36" x14ac:dyDescent="0.3">
      <c r="S195" s="19" t="s">
        <v>235</v>
      </c>
      <c r="T195">
        <v>172</v>
      </c>
      <c r="W195" s="19" t="s">
        <v>234</v>
      </c>
      <c r="X195">
        <v>172</v>
      </c>
      <c r="Y195">
        <f t="shared" si="18"/>
        <v>714660</v>
      </c>
      <c r="Z195" s="40">
        <f t="shared" si="16"/>
        <v>0.99304951491116666</v>
      </c>
      <c r="AC195" s="19" t="s">
        <v>235</v>
      </c>
      <c r="AD195">
        <v>1</v>
      </c>
      <c r="AG195" s="19" t="s">
        <v>235</v>
      </c>
      <c r="AH195">
        <v>1</v>
      </c>
      <c r="AI195">
        <f t="shared" si="19"/>
        <v>1166</v>
      </c>
      <c r="AJ195" s="40">
        <f t="shared" si="17"/>
        <v>0.96125309150865623</v>
      </c>
    </row>
    <row r="196" spans="19:36" x14ac:dyDescent="0.3">
      <c r="S196" s="19" t="s">
        <v>236</v>
      </c>
      <c r="T196">
        <v>172</v>
      </c>
      <c r="W196" s="19" t="s">
        <v>235</v>
      </c>
      <c r="X196">
        <v>172</v>
      </c>
      <c r="Y196">
        <f t="shared" si="18"/>
        <v>714832</v>
      </c>
      <c r="Z196" s="40">
        <f t="shared" ref="Z196:Z242" si="20">Y196/719662</f>
        <v>0.99328851599778789</v>
      </c>
      <c r="AC196" s="19" t="s">
        <v>236</v>
      </c>
      <c r="AD196">
        <v>1</v>
      </c>
      <c r="AG196" s="19" t="s">
        <v>236</v>
      </c>
      <c r="AH196">
        <v>1</v>
      </c>
      <c r="AI196">
        <f t="shared" si="19"/>
        <v>1167</v>
      </c>
      <c r="AJ196" s="40">
        <f t="shared" ref="AJ196:AJ242" si="21">AI196/1213</f>
        <v>0.96207749381698271</v>
      </c>
    </row>
    <row r="197" spans="19:36" x14ac:dyDescent="0.3">
      <c r="S197" s="19" t="s">
        <v>237</v>
      </c>
      <c r="T197">
        <v>172</v>
      </c>
      <c r="W197" s="19" t="s">
        <v>236</v>
      </c>
      <c r="X197">
        <v>172</v>
      </c>
      <c r="Y197">
        <f t="shared" ref="Y197:Y242" si="22">X197+Y196</f>
        <v>715004</v>
      </c>
      <c r="Z197" s="40">
        <f t="shared" si="20"/>
        <v>0.99352751708440912</v>
      </c>
      <c r="AC197" s="19" t="s">
        <v>237</v>
      </c>
      <c r="AD197">
        <v>1</v>
      </c>
      <c r="AG197" s="19" t="s">
        <v>237</v>
      </c>
      <c r="AH197">
        <v>1</v>
      </c>
      <c r="AI197">
        <f t="shared" ref="AI197:AI242" si="23">AH197+AI196</f>
        <v>1168</v>
      </c>
      <c r="AJ197" s="40">
        <f t="shared" si="21"/>
        <v>0.96290189612530919</v>
      </c>
    </row>
    <row r="198" spans="19:36" x14ac:dyDescent="0.3">
      <c r="S198" s="19" t="s">
        <v>238</v>
      </c>
      <c r="T198">
        <v>172</v>
      </c>
      <c r="W198" s="19" t="s">
        <v>237</v>
      </c>
      <c r="X198">
        <v>172</v>
      </c>
      <c r="Y198">
        <f t="shared" si="22"/>
        <v>715176</v>
      </c>
      <c r="Z198" s="40">
        <f t="shared" si="20"/>
        <v>0.99376651817103034</v>
      </c>
      <c r="AC198" s="19" t="s">
        <v>238</v>
      </c>
      <c r="AD198">
        <v>1</v>
      </c>
      <c r="AG198" s="19" t="s">
        <v>238</v>
      </c>
      <c r="AH198">
        <v>1</v>
      </c>
      <c r="AI198">
        <f t="shared" si="23"/>
        <v>1169</v>
      </c>
      <c r="AJ198" s="40">
        <f t="shared" si="21"/>
        <v>0.96372629843363566</v>
      </c>
    </row>
    <row r="199" spans="19:36" x14ac:dyDescent="0.3">
      <c r="S199" s="19" t="s">
        <v>239</v>
      </c>
      <c r="T199">
        <v>172</v>
      </c>
      <c r="W199" s="19" t="s">
        <v>238</v>
      </c>
      <c r="X199">
        <v>172</v>
      </c>
      <c r="Y199">
        <f t="shared" si="22"/>
        <v>715348</v>
      </c>
      <c r="Z199" s="40">
        <f t="shared" si="20"/>
        <v>0.99400551925765146</v>
      </c>
      <c r="AC199" s="19" t="s">
        <v>239</v>
      </c>
      <c r="AD199">
        <v>1</v>
      </c>
      <c r="AG199" s="19" t="s">
        <v>239</v>
      </c>
      <c r="AH199">
        <v>1</v>
      </c>
      <c r="AI199">
        <f t="shared" si="23"/>
        <v>1170</v>
      </c>
      <c r="AJ199" s="40">
        <f t="shared" si="21"/>
        <v>0.96455070074196203</v>
      </c>
    </row>
    <row r="200" spans="19:36" x14ac:dyDescent="0.3">
      <c r="S200" s="19" t="s">
        <v>240</v>
      </c>
      <c r="T200">
        <v>172</v>
      </c>
      <c r="W200" s="19" t="s">
        <v>239</v>
      </c>
      <c r="X200">
        <v>172</v>
      </c>
      <c r="Y200">
        <f t="shared" si="22"/>
        <v>715520</v>
      </c>
      <c r="Z200" s="40">
        <f t="shared" si="20"/>
        <v>0.99424452034427269</v>
      </c>
      <c r="AC200" s="19" t="s">
        <v>240</v>
      </c>
      <c r="AD200">
        <v>1</v>
      </c>
      <c r="AG200" s="19" t="s">
        <v>240</v>
      </c>
      <c r="AH200">
        <v>1</v>
      </c>
      <c r="AI200">
        <f t="shared" si="23"/>
        <v>1171</v>
      </c>
      <c r="AJ200" s="40">
        <f t="shared" si="21"/>
        <v>0.96537510305028851</v>
      </c>
    </row>
    <row r="201" spans="19:36" x14ac:dyDescent="0.3">
      <c r="S201" s="19" t="s">
        <v>203</v>
      </c>
      <c r="T201">
        <v>125</v>
      </c>
      <c r="W201" s="19" t="s">
        <v>240</v>
      </c>
      <c r="X201">
        <v>172</v>
      </c>
      <c r="Y201">
        <f t="shared" si="22"/>
        <v>715692</v>
      </c>
      <c r="Z201" s="40">
        <f t="shared" si="20"/>
        <v>0.99448352143089391</v>
      </c>
      <c r="AC201" s="19" t="s">
        <v>203</v>
      </c>
      <c r="AD201">
        <v>1</v>
      </c>
      <c r="AG201" s="19" t="s">
        <v>203</v>
      </c>
      <c r="AH201">
        <v>1</v>
      </c>
      <c r="AI201">
        <f t="shared" si="23"/>
        <v>1172</v>
      </c>
      <c r="AJ201" s="40">
        <f t="shared" si="21"/>
        <v>0.96619950535861499</v>
      </c>
    </row>
    <row r="202" spans="19:36" x14ac:dyDescent="0.3">
      <c r="S202" s="19" t="s">
        <v>204</v>
      </c>
      <c r="T202">
        <v>125</v>
      </c>
      <c r="W202" s="19" t="s">
        <v>203</v>
      </c>
      <c r="X202">
        <v>125</v>
      </c>
      <c r="Y202">
        <f t="shared" si="22"/>
        <v>715817</v>
      </c>
      <c r="Z202" s="40">
        <f t="shared" si="20"/>
        <v>0.99465721408105467</v>
      </c>
      <c r="AC202" s="19" t="s">
        <v>204</v>
      </c>
      <c r="AD202">
        <v>1</v>
      </c>
      <c r="AG202" s="19" t="s">
        <v>204</v>
      </c>
      <c r="AH202">
        <v>1</v>
      </c>
      <c r="AI202">
        <f t="shared" si="23"/>
        <v>1173</v>
      </c>
      <c r="AJ202" s="40">
        <f t="shared" si="21"/>
        <v>0.96702390766694146</v>
      </c>
    </row>
    <row r="203" spans="19:36" x14ac:dyDescent="0.3">
      <c r="S203" s="19" t="s">
        <v>205</v>
      </c>
      <c r="T203">
        <v>125</v>
      </c>
      <c r="W203" s="19" t="s">
        <v>204</v>
      </c>
      <c r="X203">
        <v>125</v>
      </c>
      <c r="Y203">
        <f t="shared" si="22"/>
        <v>715942</v>
      </c>
      <c r="Z203" s="40">
        <f t="shared" si="20"/>
        <v>0.99483090673121544</v>
      </c>
      <c r="AC203" s="19" t="s">
        <v>205</v>
      </c>
      <c r="AD203">
        <v>1</v>
      </c>
      <c r="AG203" s="19" t="s">
        <v>205</v>
      </c>
      <c r="AH203">
        <v>1</v>
      </c>
      <c r="AI203">
        <f t="shared" si="23"/>
        <v>1174</v>
      </c>
      <c r="AJ203" s="40">
        <f t="shared" si="21"/>
        <v>0.96784830997526794</v>
      </c>
    </row>
    <row r="204" spans="19:36" x14ac:dyDescent="0.3">
      <c r="S204" s="19" t="s">
        <v>206</v>
      </c>
      <c r="T204">
        <v>125</v>
      </c>
      <c r="W204" s="19" t="s">
        <v>205</v>
      </c>
      <c r="X204">
        <v>125</v>
      </c>
      <c r="Y204">
        <f t="shared" si="22"/>
        <v>716067</v>
      </c>
      <c r="Z204" s="40">
        <f t="shared" si="20"/>
        <v>0.99500459938137631</v>
      </c>
      <c r="AC204" s="19" t="s">
        <v>206</v>
      </c>
      <c r="AD204">
        <v>1</v>
      </c>
      <c r="AG204" s="19" t="s">
        <v>206</v>
      </c>
      <c r="AH204">
        <v>1</v>
      </c>
      <c r="AI204">
        <f t="shared" si="23"/>
        <v>1175</v>
      </c>
      <c r="AJ204" s="40">
        <f t="shared" si="21"/>
        <v>0.96867271228359442</v>
      </c>
    </row>
    <row r="205" spans="19:36" x14ac:dyDescent="0.3">
      <c r="S205" s="19" t="s">
        <v>207</v>
      </c>
      <c r="T205">
        <v>125</v>
      </c>
      <c r="W205" s="19" t="s">
        <v>206</v>
      </c>
      <c r="X205">
        <v>125</v>
      </c>
      <c r="Y205">
        <f t="shared" si="22"/>
        <v>716192</v>
      </c>
      <c r="Z205" s="40">
        <f t="shared" si="20"/>
        <v>0.99517829203153707</v>
      </c>
      <c r="AC205" s="19" t="s">
        <v>207</v>
      </c>
      <c r="AD205">
        <v>1</v>
      </c>
      <c r="AG205" s="19" t="s">
        <v>207</v>
      </c>
      <c r="AH205">
        <v>1</v>
      </c>
      <c r="AI205">
        <f t="shared" si="23"/>
        <v>1176</v>
      </c>
      <c r="AJ205" s="40">
        <f t="shared" si="21"/>
        <v>0.96949711459192089</v>
      </c>
    </row>
    <row r="206" spans="19:36" x14ac:dyDescent="0.3">
      <c r="S206" s="19" t="s">
        <v>208</v>
      </c>
      <c r="T206">
        <v>125</v>
      </c>
      <c r="W206" s="19" t="s">
        <v>207</v>
      </c>
      <c r="X206">
        <v>125</v>
      </c>
      <c r="Y206">
        <f t="shared" si="22"/>
        <v>716317</v>
      </c>
      <c r="Z206" s="40">
        <f t="shared" si="20"/>
        <v>0.99535198468169783</v>
      </c>
      <c r="AC206" s="19" t="s">
        <v>208</v>
      </c>
      <c r="AD206">
        <v>1</v>
      </c>
      <c r="AG206" s="19" t="s">
        <v>208</v>
      </c>
      <c r="AH206">
        <v>1</v>
      </c>
      <c r="AI206">
        <f t="shared" si="23"/>
        <v>1177</v>
      </c>
      <c r="AJ206" s="40">
        <f t="shared" si="21"/>
        <v>0.97032151690024737</v>
      </c>
    </row>
    <row r="207" spans="19:36" x14ac:dyDescent="0.3">
      <c r="S207" s="19" t="s">
        <v>209</v>
      </c>
      <c r="T207">
        <v>125</v>
      </c>
      <c r="W207" s="19" t="s">
        <v>208</v>
      </c>
      <c r="X207">
        <v>125</v>
      </c>
      <c r="Y207">
        <f t="shared" si="22"/>
        <v>716442</v>
      </c>
      <c r="Z207" s="40">
        <f t="shared" si="20"/>
        <v>0.99552567733185859</v>
      </c>
      <c r="AC207" s="19" t="s">
        <v>209</v>
      </c>
      <c r="AD207">
        <v>1</v>
      </c>
      <c r="AG207" s="19" t="s">
        <v>209</v>
      </c>
      <c r="AH207">
        <v>1</v>
      </c>
      <c r="AI207">
        <f t="shared" si="23"/>
        <v>1178</v>
      </c>
      <c r="AJ207" s="40">
        <f t="shared" si="21"/>
        <v>0.97114591920857374</v>
      </c>
    </row>
    <row r="208" spans="19:36" x14ac:dyDescent="0.3">
      <c r="S208" s="19" t="s">
        <v>210</v>
      </c>
      <c r="T208">
        <v>125</v>
      </c>
      <c r="W208" s="19" t="s">
        <v>209</v>
      </c>
      <c r="X208">
        <v>125</v>
      </c>
      <c r="Y208">
        <f t="shared" si="22"/>
        <v>716567</v>
      </c>
      <c r="Z208" s="40">
        <f t="shared" si="20"/>
        <v>0.99569936998201936</v>
      </c>
      <c r="AC208" s="19" t="s">
        <v>210</v>
      </c>
      <c r="AD208">
        <v>1</v>
      </c>
      <c r="AG208" s="19" t="s">
        <v>210</v>
      </c>
      <c r="AH208">
        <v>1</v>
      </c>
      <c r="AI208">
        <f t="shared" si="23"/>
        <v>1179</v>
      </c>
      <c r="AJ208" s="40">
        <f t="shared" si="21"/>
        <v>0.97197032151690022</v>
      </c>
    </row>
    <row r="209" spans="19:36" x14ac:dyDescent="0.3">
      <c r="S209" s="19" t="s">
        <v>211</v>
      </c>
      <c r="T209">
        <v>125</v>
      </c>
      <c r="W209" s="19" t="s">
        <v>210</v>
      </c>
      <c r="X209">
        <v>125</v>
      </c>
      <c r="Y209">
        <f t="shared" si="22"/>
        <v>716692</v>
      </c>
      <c r="Z209" s="40">
        <f t="shared" si="20"/>
        <v>0.99587306263218012</v>
      </c>
      <c r="AC209" s="19" t="s">
        <v>211</v>
      </c>
      <c r="AD209">
        <v>1</v>
      </c>
      <c r="AG209" s="19" t="s">
        <v>211</v>
      </c>
      <c r="AH209">
        <v>1</v>
      </c>
      <c r="AI209">
        <f t="shared" si="23"/>
        <v>1180</v>
      </c>
      <c r="AJ209" s="40">
        <f t="shared" si="21"/>
        <v>0.97279472382522669</v>
      </c>
    </row>
    <row r="210" spans="19:36" x14ac:dyDescent="0.3">
      <c r="S210" s="19" t="s">
        <v>212</v>
      </c>
      <c r="T210">
        <v>125</v>
      </c>
      <c r="W210" s="19" t="s">
        <v>211</v>
      </c>
      <c r="X210">
        <v>125</v>
      </c>
      <c r="Y210">
        <f t="shared" si="22"/>
        <v>716817</v>
      </c>
      <c r="Z210" s="40">
        <f t="shared" si="20"/>
        <v>0.99604675528234088</v>
      </c>
      <c r="AC210" s="19" t="s">
        <v>212</v>
      </c>
      <c r="AD210">
        <v>1</v>
      </c>
      <c r="AG210" s="19" t="s">
        <v>212</v>
      </c>
      <c r="AH210">
        <v>1</v>
      </c>
      <c r="AI210">
        <f t="shared" si="23"/>
        <v>1181</v>
      </c>
      <c r="AJ210" s="40">
        <f t="shared" si="21"/>
        <v>0.97361912613355317</v>
      </c>
    </row>
    <row r="211" spans="19:36" x14ac:dyDescent="0.3">
      <c r="S211" s="19" t="s">
        <v>213</v>
      </c>
      <c r="T211">
        <v>125</v>
      </c>
      <c r="W211" s="19" t="s">
        <v>212</v>
      </c>
      <c r="X211">
        <v>125</v>
      </c>
      <c r="Y211">
        <f t="shared" si="22"/>
        <v>716942</v>
      </c>
      <c r="Z211" s="40">
        <f t="shared" si="20"/>
        <v>0.99622044793250164</v>
      </c>
      <c r="AC211" s="19" t="s">
        <v>213</v>
      </c>
      <c r="AD211">
        <v>1</v>
      </c>
      <c r="AG211" s="19" t="s">
        <v>213</v>
      </c>
      <c r="AH211">
        <v>1</v>
      </c>
      <c r="AI211">
        <f t="shared" si="23"/>
        <v>1182</v>
      </c>
      <c r="AJ211" s="40">
        <f t="shared" si="21"/>
        <v>0.97444352844187965</v>
      </c>
    </row>
    <row r="212" spans="19:36" x14ac:dyDescent="0.3">
      <c r="S212" s="19" t="s">
        <v>214</v>
      </c>
      <c r="T212">
        <v>125</v>
      </c>
      <c r="W212" s="19" t="s">
        <v>213</v>
      </c>
      <c r="X212">
        <v>125</v>
      </c>
      <c r="Y212">
        <f t="shared" si="22"/>
        <v>717067</v>
      </c>
      <c r="Z212" s="40">
        <f t="shared" si="20"/>
        <v>0.9963941405826624</v>
      </c>
      <c r="AC212" s="19" t="s">
        <v>214</v>
      </c>
      <c r="AD212">
        <v>1</v>
      </c>
      <c r="AG212" s="19" t="s">
        <v>214</v>
      </c>
      <c r="AH212">
        <v>1</v>
      </c>
      <c r="AI212">
        <f t="shared" si="23"/>
        <v>1183</v>
      </c>
      <c r="AJ212" s="40">
        <f t="shared" si="21"/>
        <v>0.97526793075020612</v>
      </c>
    </row>
    <row r="213" spans="19:36" x14ac:dyDescent="0.3">
      <c r="S213" s="19" t="s">
        <v>215</v>
      </c>
      <c r="T213">
        <v>125</v>
      </c>
      <c r="W213" s="19" t="s">
        <v>214</v>
      </c>
      <c r="X213">
        <v>125</v>
      </c>
      <c r="Y213">
        <f t="shared" si="22"/>
        <v>717192</v>
      </c>
      <c r="Z213" s="40">
        <f t="shared" si="20"/>
        <v>0.99656783323282316</v>
      </c>
      <c r="AC213" s="19" t="s">
        <v>215</v>
      </c>
      <c r="AD213">
        <v>1</v>
      </c>
      <c r="AG213" s="19" t="s">
        <v>215</v>
      </c>
      <c r="AH213">
        <v>1</v>
      </c>
      <c r="AI213">
        <f t="shared" si="23"/>
        <v>1184</v>
      </c>
      <c r="AJ213" s="40">
        <f t="shared" si="21"/>
        <v>0.9760923330585326</v>
      </c>
    </row>
    <row r="214" spans="19:36" x14ac:dyDescent="0.3">
      <c r="S214" s="19" t="s">
        <v>216</v>
      </c>
      <c r="T214">
        <v>125</v>
      </c>
      <c r="W214" s="19" t="s">
        <v>215</v>
      </c>
      <c r="X214">
        <v>125</v>
      </c>
      <c r="Y214">
        <f t="shared" si="22"/>
        <v>717317</v>
      </c>
      <c r="Z214" s="40">
        <f t="shared" si="20"/>
        <v>0.99674152588298393</v>
      </c>
      <c r="AC214" s="19" t="s">
        <v>216</v>
      </c>
      <c r="AD214">
        <v>1</v>
      </c>
      <c r="AG214" s="19" t="s">
        <v>216</v>
      </c>
      <c r="AH214">
        <v>1</v>
      </c>
      <c r="AI214">
        <f t="shared" si="23"/>
        <v>1185</v>
      </c>
      <c r="AJ214" s="40">
        <f t="shared" si="21"/>
        <v>0.97691673536685908</v>
      </c>
    </row>
    <row r="215" spans="19:36" x14ac:dyDescent="0.3">
      <c r="S215" s="19" t="s">
        <v>257</v>
      </c>
      <c r="T215">
        <v>110</v>
      </c>
      <c r="W215" s="19" t="s">
        <v>216</v>
      </c>
      <c r="X215">
        <v>125</v>
      </c>
      <c r="Y215">
        <f t="shared" si="22"/>
        <v>717442</v>
      </c>
      <c r="Z215" s="40">
        <f t="shared" si="20"/>
        <v>0.99691521853314469</v>
      </c>
      <c r="AC215" s="19" t="s">
        <v>257</v>
      </c>
      <c r="AD215">
        <v>1</v>
      </c>
      <c r="AG215" s="19" t="s">
        <v>257</v>
      </c>
      <c r="AH215">
        <v>1</v>
      </c>
      <c r="AI215">
        <f t="shared" si="23"/>
        <v>1186</v>
      </c>
      <c r="AJ215" s="40">
        <f t="shared" si="21"/>
        <v>0.97774113767518545</v>
      </c>
    </row>
    <row r="216" spans="19:36" x14ac:dyDescent="0.3">
      <c r="S216" s="19" t="s">
        <v>258</v>
      </c>
      <c r="T216">
        <v>110</v>
      </c>
      <c r="W216" s="19" t="s">
        <v>257</v>
      </c>
      <c r="X216">
        <v>110</v>
      </c>
      <c r="Y216">
        <f t="shared" si="22"/>
        <v>717552</v>
      </c>
      <c r="Z216" s="40">
        <f t="shared" si="20"/>
        <v>0.99706806806528625</v>
      </c>
      <c r="AC216" s="19" t="s">
        <v>258</v>
      </c>
      <c r="AD216">
        <v>1</v>
      </c>
      <c r="AG216" s="19" t="s">
        <v>258</v>
      </c>
      <c r="AH216">
        <v>1</v>
      </c>
      <c r="AI216">
        <f t="shared" si="23"/>
        <v>1187</v>
      </c>
      <c r="AJ216" s="40">
        <f t="shared" si="21"/>
        <v>0.97856553998351192</v>
      </c>
    </row>
    <row r="217" spans="19:36" x14ac:dyDescent="0.3">
      <c r="S217" s="19" t="s">
        <v>259</v>
      </c>
      <c r="T217">
        <v>110</v>
      </c>
      <c r="W217" s="19" t="s">
        <v>258</v>
      </c>
      <c r="X217">
        <v>110</v>
      </c>
      <c r="Y217">
        <f t="shared" si="22"/>
        <v>717662</v>
      </c>
      <c r="Z217" s="40">
        <f t="shared" si="20"/>
        <v>0.9972209175974277</v>
      </c>
      <c r="AC217" s="19" t="s">
        <v>259</v>
      </c>
      <c r="AD217">
        <v>1</v>
      </c>
      <c r="AG217" s="19" t="s">
        <v>259</v>
      </c>
      <c r="AH217">
        <v>1</v>
      </c>
      <c r="AI217">
        <f t="shared" si="23"/>
        <v>1188</v>
      </c>
      <c r="AJ217" s="40">
        <f t="shared" si="21"/>
        <v>0.9793899422918384</v>
      </c>
    </row>
    <row r="218" spans="19:36" x14ac:dyDescent="0.3">
      <c r="S218" s="19" t="s">
        <v>260</v>
      </c>
      <c r="T218">
        <v>110</v>
      </c>
      <c r="W218" s="19" t="s">
        <v>259</v>
      </c>
      <c r="X218">
        <v>110</v>
      </c>
      <c r="Y218">
        <f t="shared" si="22"/>
        <v>717772</v>
      </c>
      <c r="Z218" s="40">
        <f t="shared" si="20"/>
        <v>0.99737376712956916</v>
      </c>
      <c r="AC218" s="19" t="s">
        <v>260</v>
      </c>
      <c r="AD218">
        <v>1</v>
      </c>
      <c r="AG218" s="19" t="s">
        <v>260</v>
      </c>
      <c r="AH218">
        <v>1</v>
      </c>
      <c r="AI218">
        <f t="shared" si="23"/>
        <v>1189</v>
      </c>
      <c r="AJ218" s="40">
        <f t="shared" si="21"/>
        <v>0.98021434460016488</v>
      </c>
    </row>
    <row r="219" spans="19:36" x14ac:dyDescent="0.3">
      <c r="S219" s="19" t="s">
        <v>261</v>
      </c>
      <c r="T219">
        <v>110</v>
      </c>
      <c r="W219" s="19" t="s">
        <v>260</v>
      </c>
      <c r="X219">
        <v>110</v>
      </c>
      <c r="Y219">
        <f t="shared" si="22"/>
        <v>717882</v>
      </c>
      <c r="Z219" s="40">
        <f t="shared" si="20"/>
        <v>0.99752661666171061</v>
      </c>
      <c r="AC219" s="19" t="s">
        <v>261</v>
      </c>
      <c r="AD219">
        <v>1</v>
      </c>
      <c r="AG219" s="19" t="s">
        <v>261</v>
      </c>
      <c r="AH219">
        <v>1</v>
      </c>
      <c r="AI219">
        <f t="shared" si="23"/>
        <v>1190</v>
      </c>
      <c r="AJ219" s="40">
        <f t="shared" si="21"/>
        <v>0.98103874690849135</v>
      </c>
    </row>
    <row r="220" spans="19:36" x14ac:dyDescent="0.3">
      <c r="S220" s="19" t="s">
        <v>262</v>
      </c>
      <c r="T220">
        <v>110</v>
      </c>
      <c r="W220" s="19" t="s">
        <v>261</v>
      </c>
      <c r="X220">
        <v>110</v>
      </c>
      <c r="Y220">
        <f t="shared" si="22"/>
        <v>717992</v>
      </c>
      <c r="Z220" s="40">
        <f t="shared" si="20"/>
        <v>0.99767946619385206</v>
      </c>
      <c r="AC220" s="19" t="s">
        <v>262</v>
      </c>
      <c r="AD220">
        <v>1</v>
      </c>
      <c r="AG220" s="19" t="s">
        <v>262</v>
      </c>
      <c r="AH220">
        <v>1</v>
      </c>
      <c r="AI220">
        <f t="shared" si="23"/>
        <v>1191</v>
      </c>
      <c r="AJ220" s="40">
        <f t="shared" si="21"/>
        <v>0.98186314921681783</v>
      </c>
    </row>
    <row r="221" spans="19:36" x14ac:dyDescent="0.3">
      <c r="S221" s="19" t="s">
        <v>263</v>
      </c>
      <c r="T221">
        <v>110</v>
      </c>
      <c r="W221" s="19" t="s">
        <v>262</v>
      </c>
      <c r="X221">
        <v>110</v>
      </c>
      <c r="Y221">
        <f t="shared" si="22"/>
        <v>718102</v>
      </c>
      <c r="Z221" s="40">
        <f t="shared" si="20"/>
        <v>0.99783231572599362</v>
      </c>
      <c r="AC221" s="19" t="s">
        <v>263</v>
      </c>
      <c r="AD221">
        <v>1</v>
      </c>
      <c r="AG221" s="19" t="s">
        <v>263</v>
      </c>
      <c r="AH221">
        <v>1</v>
      </c>
      <c r="AI221">
        <f t="shared" si="23"/>
        <v>1192</v>
      </c>
      <c r="AJ221" s="40">
        <f t="shared" si="21"/>
        <v>0.98268755152514431</v>
      </c>
    </row>
    <row r="222" spans="19:36" x14ac:dyDescent="0.3">
      <c r="S222" s="19" t="s">
        <v>264</v>
      </c>
      <c r="T222">
        <v>110</v>
      </c>
      <c r="W222" s="19" t="s">
        <v>263</v>
      </c>
      <c r="X222">
        <v>110</v>
      </c>
      <c r="Y222">
        <f t="shared" si="22"/>
        <v>718212</v>
      </c>
      <c r="Z222" s="40">
        <f t="shared" si="20"/>
        <v>0.99798516525813508</v>
      </c>
      <c r="AC222" s="19" t="s">
        <v>264</v>
      </c>
      <c r="AD222">
        <v>1</v>
      </c>
      <c r="AG222" s="19" t="s">
        <v>264</v>
      </c>
      <c r="AH222">
        <v>1</v>
      </c>
      <c r="AI222">
        <f t="shared" si="23"/>
        <v>1193</v>
      </c>
      <c r="AJ222" s="40">
        <f t="shared" si="21"/>
        <v>0.98351195383347079</v>
      </c>
    </row>
    <row r="223" spans="19:36" x14ac:dyDescent="0.3">
      <c r="S223" s="19" t="s">
        <v>265</v>
      </c>
      <c r="T223">
        <v>110</v>
      </c>
      <c r="W223" s="19" t="s">
        <v>264</v>
      </c>
      <c r="X223">
        <v>110</v>
      </c>
      <c r="Y223">
        <f t="shared" si="22"/>
        <v>718322</v>
      </c>
      <c r="Z223" s="40">
        <f t="shared" si="20"/>
        <v>0.99813801479027653</v>
      </c>
      <c r="AC223" s="19" t="s">
        <v>265</v>
      </c>
      <c r="AD223">
        <v>1</v>
      </c>
      <c r="AG223" s="19" t="s">
        <v>265</v>
      </c>
      <c r="AH223">
        <v>1</v>
      </c>
      <c r="AI223">
        <f t="shared" si="23"/>
        <v>1194</v>
      </c>
      <c r="AJ223" s="40">
        <f t="shared" si="21"/>
        <v>0.98433635614179715</v>
      </c>
    </row>
    <row r="224" spans="19:36" x14ac:dyDescent="0.3">
      <c r="S224" s="19" t="s">
        <v>266</v>
      </c>
      <c r="T224">
        <v>110</v>
      </c>
      <c r="W224" s="19" t="s">
        <v>265</v>
      </c>
      <c r="X224">
        <v>110</v>
      </c>
      <c r="Y224">
        <f t="shared" si="22"/>
        <v>718432</v>
      </c>
      <c r="Z224" s="40">
        <f t="shared" si="20"/>
        <v>0.99829086432241798</v>
      </c>
      <c r="AC224" s="19" t="s">
        <v>266</v>
      </c>
      <c r="AD224">
        <v>1</v>
      </c>
      <c r="AG224" s="19" t="s">
        <v>266</v>
      </c>
      <c r="AH224">
        <v>1</v>
      </c>
      <c r="AI224">
        <f t="shared" si="23"/>
        <v>1195</v>
      </c>
      <c r="AJ224" s="40">
        <f t="shared" si="21"/>
        <v>0.98516075845012363</v>
      </c>
    </row>
    <row r="225" spans="19:36" x14ac:dyDescent="0.3">
      <c r="S225" s="19" t="s">
        <v>267</v>
      </c>
      <c r="T225">
        <v>110</v>
      </c>
      <c r="W225" s="19" t="s">
        <v>266</v>
      </c>
      <c r="X225">
        <v>110</v>
      </c>
      <c r="Y225">
        <f t="shared" si="22"/>
        <v>718542</v>
      </c>
      <c r="Z225" s="40">
        <f t="shared" si="20"/>
        <v>0.99844371385455954</v>
      </c>
      <c r="AC225" s="19" t="s">
        <v>267</v>
      </c>
      <c r="AD225">
        <v>1</v>
      </c>
      <c r="AG225" s="19" t="s">
        <v>267</v>
      </c>
      <c r="AH225">
        <v>1</v>
      </c>
      <c r="AI225">
        <f t="shared" si="23"/>
        <v>1196</v>
      </c>
      <c r="AJ225" s="40">
        <f t="shared" si="21"/>
        <v>0.98598516075845011</v>
      </c>
    </row>
    <row r="226" spans="19:36" x14ac:dyDescent="0.3">
      <c r="S226" s="19" t="s">
        <v>268</v>
      </c>
      <c r="T226">
        <v>110</v>
      </c>
      <c r="W226" s="19" t="s">
        <v>267</v>
      </c>
      <c r="X226">
        <v>110</v>
      </c>
      <c r="Y226">
        <f t="shared" si="22"/>
        <v>718652</v>
      </c>
      <c r="Z226" s="40">
        <f t="shared" si="20"/>
        <v>0.998596563386701</v>
      </c>
      <c r="AC226" s="19" t="s">
        <v>268</v>
      </c>
      <c r="AD226">
        <v>1</v>
      </c>
      <c r="AG226" s="19" t="s">
        <v>268</v>
      </c>
      <c r="AH226">
        <v>1</v>
      </c>
      <c r="AI226">
        <f t="shared" si="23"/>
        <v>1197</v>
      </c>
      <c r="AJ226" s="40">
        <f t="shared" si="21"/>
        <v>0.98680956306677658</v>
      </c>
    </row>
    <row r="227" spans="19:36" x14ac:dyDescent="0.3">
      <c r="S227" s="19" t="s">
        <v>241</v>
      </c>
      <c r="T227">
        <v>60</v>
      </c>
      <c r="W227" s="19" t="s">
        <v>268</v>
      </c>
      <c r="X227">
        <v>110</v>
      </c>
      <c r="Y227">
        <f t="shared" si="22"/>
        <v>718762</v>
      </c>
      <c r="Z227" s="40">
        <f t="shared" si="20"/>
        <v>0.99874941291884245</v>
      </c>
      <c r="AC227" s="19" t="s">
        <v>241</v>
      </c>
      <c r="AD227">
        <v>1</v>
      </c>
      <c r="AG227" s="19" t="s">
        <v>241</v>
      </c>
      <c r="AH227">
        <v>1</v>
      </c>
      <c r="AI227">
        <f t="shared" si="23"/>
        <v>1198</v>
      </c>
      <c r="AJ227" s="40">
        <f t="shared" si="21"/>
        <v>0.98763396537510306</v>
      </c>
    </row>
    <row r="228" spans="19:36" x14ac:dyDescent="0.3">
      <c r="S228" s="19" t="s">
        <v>242</v>
      </c>
      <c r="T228">
        <v>60</v>
      </c>
      <c r="W228" s="19" t="s">
        <v>241</v>
      </c>
      <c r="X228">
        <v>60</v>
      </c>
      <c r="Y228">
        <f t="shared" si="22"/>
        <v>718822</v>
      </c>
      <c r="Z228" s="40">
        <f t="shared" si="20"/>
        <v>0.99883278539091958</v>
      </c>
      <c r="AC228" s="19" t="s">
        <v>242</v>
      </c>
      <c r="AD228">
        <v>1</v>
      </c>
      <c r="AG228" s="19" t="s">
        <v>242</v>
      </c>
      <c r="AH228">
        <v>1</v>
      </c>
      <c r="AI228">
        <f t="shared" si="23"/>
        <v>1199</v>
      </c>
      <c r="AJ228" s="40">
        <f t="shared" si="21"/>
        <v>0.98845836768342954</v>
      </c>
    </row>
    <row r="229" spans="19:36" x14ac:dyDescent="0.3">
      <c r="S229" s="19" t="s">
        <v>243</v>
      </c>
      <c r="T229">
        <v>60</v>
      </c>
      <c r="W229" s="19" t="s">
        <v>242</v>
      </c>
      <c r="X229">
        <v>60</v>
      </c>
      <c r="Y229">
        <f t="shared" si="22"/>
        <v>718882</v>
      </c>
      <c r="Z229" s="40">
        <f t="shared" si="20"/>
        <v>0.99891615786299681</v>
      </c>
      <c r="AC229" s="19" t="s">
        <v>243</v>
      </c>
      <c r="AD229">
        <v>1</v>
      </c>
      <c r="AG229" s="19" t="s">
        <v>243</v>
      </c>
      <c r="AH229">
        <v>1</v>
      </c>
      <c r="AI229">
        <f t="shared" si="23"/>
        <v>1200</v>
      </c>
      <c r="AJ229" s="40">
        <f t="shared" si="21"/>
        <v>0.98928276999175602</v>
      </c>
    </row>
    <row r="230" spans="19:36" x14ac:dyDescent="0.3">
      <c r="S230" s="19" t="s">
        <v>244</v>
      </c>
      <c r="T230">
        <v>60</v>
      </c>
      <c r="W230" s="19" t="s">
        <v>243</v>
      </c>
      <c r="X230">
        <v>60</v>
      </c>
      <c r="Y230">
        <f t="shared" si="22"/>
        <v>718942</v>
      </c>
      <c r="Z230" s="40">
        <f t="shared" si="20"/>
        <v>0.99899953033507394</v>
      </c>
      <c r="AC230" s="19" t="s">
        <v>244</v>
      </c>
      <c r="AD230">
        <v>1</v>
      </c>
      <c r="AG230" s="19" t="s">
        <v>244</v>
      </c>
      <c r="AH230">
        <v>1</v>
      </c>
      <c r="AI230">
        <f t="shared" si="23"/>
        <v>1201</v>
      </c>
      <c r="AJ230" s="40">
        <f t="shared" si="21"/>
        <v>0.99010717230008249</v>
      </c>
    </row>
    <row r="231" spans="19:36" x14ac:dyDescent="0.3">
      <c r="S231" s="19" t="s">
        <v>245</v>
      </c>
      <c r="T231">
        <v>60</v>
      </c>
      <c r="W231" s="19" t="s">
        <v>244</v>
      </c>
      <c r="X231">
        <v>60</v>
      </c>
      <c r="Y231">
        <f t="shared" si="22"/>
        <v>719002</v>
      </c>
      <c r="Z231" s="40">
        <f t="shared" si="20"/>
        <v>0.99908290280715117</v>
      </c>
      <c r="AC231" s="19" t="s">
        <v>245</v>
      </c>
      <c r="AD231">
        <v>1</v>
      </c>
      <c r="AG231" s="19" t="s">
        <v>245</v>
      </c>
      <c r="AH231">
        <v>1</v>
      </c>
      <c r="AI231">
        <f t="shared" si="23"/>
        <v>1202</v>
      </c>
      <c r="AJ231" s="40">
        <f t="shared" si="21"/>
        <v>0.99093157460840886</v>
      </c>
    </row>
    <row r="232" spans="19:36" x14ac:dyDescent="0.3">
      <c r="S232" s="19" t="s">
        <v>246</v>
      </c>
      <c r="T232">
        <v>60</v>
      </c>
      <c r="W232" s="19" t="s">
        <v>245</v>
      </c>
      <c r="X232">
        <v>60</v>
      </c>
      <c r="Y232">
        <f t="shared" si="22"/>
        <v>719062</v>
      </c>
      <c r="Z232" s="40">
        <f t="shared" si="20"/>
        <v>0.9991662752792283</v>
      </c>
      <c r="AC232" s="19" t="s">
        <v>246</v>
      </c>
      <c r="AD232">
        <v>1</v>
      </c>
      <c r="AG232" s="19" t="s">
        <v>246</v>
      </c>
      <c r="AH232">
        <v>1</v>
      </c>
      <c r="AI232">
        <f t="shared" si="23"/>
        <v>1203</v>
      </c>
      <c r="AJ232" s="40">
        <f t="shared" si="21"/>
        <v>0.99175597691673534</v>
      </c>
    </row>
    <row r="233" spans="19:36" x14ac:dyDescent="0.3">
      <c r="S233" s="19" t="s">
        <v>247</v>
      </c>
      <c r="T233">
        <v>60</v>
      </c>
      <c r="W233" s="19" t="s">
        <v>246</v>
      </c>
      <c r="X233">
        <v>60</v>
      </c>
      <c r="Y233">
        <f t="shared" si="22"/>
        <v>719122</v>
      </c>
      <c r="Z233" s="40">
        <f t="shared" si="20"/>
        <v>0.99924964775130543</v>
      </c>
      <c r="AC233" s="19" t="s">
        <v>247</v>
      </c>
      <c r="AD233">
        <v>1</v>
      </c>
      <c r="AG233" s="19" t="s">
        <v>247</v>
      </c>
      <c r="AH233">
        <v>1</v>
      </c>
      <c r="AI233">
        <f t="shared" si="23"/>
        <v>1204</v>
      </c>
      <c r="AJ233" s="40">
        <f t="shared" si="21"/>
        <v>0.99258037922506182</v>
      </c>
    </row>
    <row r="234" spans="19:36" x14ac:dyDescent="0.3">
      <c r="S234" s="19" t="s">
        <v>248</v>
      </c>
      <c r="T234">
        <v>60</v>
      </c>
      <c r="W234" s="19" t="s">
        <v>247</v>
      </c>
      <c r="X234">
        <v>60</v>
      </c>
      <c r="Y234">
        <f t="shared" si="22"/>
        <v>719182</v>
      </c>
      <c r="Z234" s="40">
        <f t="shared" si="20"/>
        <v>0.99933302022338266</v>
      </c>
      <c r="AC234" s="19" t="s">
        <v>248</v>
      </c>
      <c r="AD234">
        <v>1</v>
      </c>
      <c r="AG234" s="19" t="s">
        <v>248</v>
      </c>
      <c r="AH234">
        <v>1</v>
      </c>
      <c r="AI234">
        <f t="shared" si="23"/>
        <v>1205</v>
      </c>
      <c r="AJ234" s="40">
        <f t="shared" si="21"/>
        <v>0.99340478153338829</v>
      </c>
    </row>
    <row r="235" spans="19:36" x14ac:dyDescent="0.3">
      <c r="S235" s="19" t="s">
        <v>249</v>
      </c>
      <c r="T235">
        <v>60</v>
      </c>
      <c r="W235" s="19" t="s">
        <v>248</v>
      </c>
      <c r="X235">
        <v>60</v>
      </c>
      <c r="Y235">
        <f t="shared" si="22"/>
        <v>719242</v>
      </c>
      <c r="Z235" s="40">
        <f t="shared" si="20"/>
        <v>0.99941639269545979</v>
      </c>
      <c r="AC235" s="19" t="s">
        <v>249</v>
      </c>
      <c r="AD235">
        <v>1</v>
      </c>
      <c r="AG235" s="19" t="s">
        <v>249</v>
      </c>
      <c r="AH235">
        <v>1</v>
      </c>
      <c r="AI235">
        <f t="shared" si="23"/>
        <v>1206</v>
      </c>
      <c r="AJ235" s="40">
        <f t="shared" si="21"/>
        <v>0.99422918384171477</v>
      </c>
    </row>
    <row r="236" spans="19:36" x14ac:dyDescent="0.3">
      <c r="S236" s="19" t="s">
        <v>250</v>
      </c>
      <c r="T236">
        <v>60</v>
      </c>
      <c r="W236" s="19" t="s">
        <v>249</v>
      </c>
      <c r="X236">
        <v>60</v>
      </c>
      <c r="Y236">
        <f t="shared" si="22"/>
        <v>719302</v>
      </c>
      <c r="Z236" s="40">
        <f t="shared" si="20"/>
        <v>0.99949976516753702</v>
      </c>
      <c r="AC236" s="19" t="s">
        <v>250</v>
      </c>
      <c r="AD236">
        <v>1</v>
      </c>
      <c r="AG236" s="19" t="s">
        <v>250</v>
      </c>
      <c r="AH236">
        <v>1</v>
      </c>
      <c r="AI236">
        <f t="shared" si="23"/>
        <v>1207</v>
      </c>
      <c r="AJ236" s="40">
        <f t="shared" si="21"/>
        <v>0.99505358615004125</v>
      </c>
    </row>
    <row r="237" spans="19:36" x14ac:dyDescent="0.3">
      <c r="S237" s="19" t="s">
        <v>251</v>
      </c>
      <c r="T237">
        <v>60</v>
      </c>
      <c r="W237" s="19" t="s">
        <v>250</v>
      </c>
      <c r="X237">
        <v>60</v>
      </c>
      <c r="Y237">
        <f t="shared" si="22"/>
        <v>719362</v>
      </c>
      <c r="Z237" s="40">
        <f t="shared" si="20"/>
        <v>0.99958313763961415</v>
      </c>
      <c r="AC237" s="19" t="s">
        <v>251</v>
      </c>
      <c r="AD237">
        <v>1</v>
      </c>
      <c r="AG237" s="19" t="s">
        <v>251</v>
      </c>
      <c r="AH237">
        <v>1</v>
      </c>
      <c r="AI237">
        <f t="shared" si="23"/>
        <v>1208</v>
      </c>
      <c r="AJ237" s="40">
        <f t="shared" si="21"/>
        <v>0.99587798845836772</v>
      </c>
    </row>
    <row r="238" spans="19:36" x14ac:dyDescent="0.3">
      <c r="S238" s="19" t="s">
        <v>252</v>
      </c>
      <c r="T238">
        <v>60</v>
      </c>
      <c r="W238" s="19" t="s">
        <v>251</v>
      </c>
      <c r="X238">
        <v>60</v>
      </c>
      <c r="Y238">
        <f t="shared" si="22"/>
        <v>719422</v>
      </c>
      <c r="Z238" s="40">
        <f t="shared" si="20"/>
        <v>0.99966651011169128</v>
      </c>
      <c r="AC238" s="19" t="s">
        <v>252</v>
      </c>
      <c r="AD238">
        <v>1</v>
      </c>
      <c r="AG238" s="19" t="s">
        <v>252</v>
      </c>
      <c r="AH238">
        <v>1</v>
      </c>
      <c r="AI238">
        <f t="shared" si="23"/>
        <v>1209</v>
      </c>
      <c r="AJ238" s="40">
        <f t="shared" si="21"/>
        <v>0.9967023907666942</v>
      </c>
    </row>
    <row r="239" spans="19:36" x14ac:dyDescent="0.3">
      <c r="S239" s="19" t="s">
        <v>253</v>
      </c>
      <c r="T239">
        <v>60</v>
      </c>
      <c r="W239" s="19" t="s">
        <v>252</v>
      </c>
      <c r="X239">
        <v>60</v>
      </c>
      <c r="Y239">
        <f t="shared" si="22"/>
        <v>719482</v>
      </c>
      <c r="Z239" s="40">
        <f t="shared" si="20"/>
        <v>0.99974988258376851</v>
      </c>
      <c r="AC239" s="19" t="s">
        <v>253</v>
      </c>
      <c r="AD239">
        <v>1</v>
      </c>
      <c r="AG239" s="19" t="s">
        <v>253</v>
      </c>
      <c r="AH239">
        <v>1</v>
      </c>
      <c r="AI239">
        <f t="shared" si="23"/>
        <v>1210</v>
      </c>
      <c r="AJ239" s="40">
        <f t="shared" si="21"/>
        <v>0.99752679307502057</v>
      </c>
    </row>
    <row r="240" spans="19:36" x14ac:dyDescent="0.3">
      <c r="S240" s="19" t="s">
        <v>254</v>
      </c>
      <c r="T240">
        <v>60</v>
      </c>
      <c r="W240" s="19" t="s">
        <v>253</v>
      </c>
      <c r="X240">
        <v>60</v>
      </c>
      <c r="Y240">
        <f t="shared" si="22"/>
        <v>719542</v>
      </c>
      <c r="Z240" s="40">
        <f t="shared" si="20"/>
        <v>0.99983325505584564</v>
      </c>
      <c r="AC240" s="19" t="s">
        <v>254</v>
      </c>
      <c r="AD240">
        <v>1</v>
      </c>
      <c r="AG240" s="19" t="s">
        <v>254</v>
      </c>
      <c r="AH240">
        <v>1</v>
      </c>
      <c r="AI240">
        <f t="shared" si="23"/>
        <v>1211</v>
      </c>
      <c r="AJ240" s="40">
        <f t="shared" si="21"/>
        <v>0.99835119538334705</v>
      </c>
    </row>
    <row r="241" spans="19:36" x14ac:dyDescent="0.3">
      <c r="S241" s="19" t="s">
        <v>255</v>
      </c>
      <c r="T241">
        <v>60</v>
      </c>
      <c r="W241" s="19" t="s">
        <v>254</v>
      </c>
      <c r="X241">
        <v>60</v>
      </c>
      <c r="Y241">
        <f t="shared" si="22"/>
        <v>719602</v>
      </c>
      <c r="Z241" s="40">
        <f t="shared" si="20"/>
        <v>0.99991662752792287</v>
      </c>
      <c r="AC241" s="19" t="s">
        <v>255</v>
      </c>
      <c r="AD241">
        <v>1</v>
      </c>
      <c r="AG241" s="19" t="s">
        <v>255</v>
      </c>
      <c r="AH241">
        <v>1</v>
      </c>
      <c r="AI241">
        <f t="shared" si="23"/>
        <v>1212</v>
      </c>
      <c r="AJ241" s="40">
        <f t="shared" si="21"/>
        <v>0.99917559769167352</v>
      </c>
    </row>
    <row r="242" spans="19:36" x14ac:dyDescent="0.3">
      <c r="S242" s="19" t="s">
        <v>145</v>
      </c>
      <c r="T242">
        <v>4306</v>
      </c>
      <c r="W242" s="19" t="s">
        <v>255</v>
      </c>
      <c r="X242">
        <v>60</v>
      </c>
      <c r="Y242">
        <f t="shared" si="22"/>
        <v>719662</v>
      </c>
      <c r="Z242" s="40">
        <f t="shared" si="20"/>
        <v>1</v>
      </c>
      <c r="AC242" s="19" t="s">
        <v>145</v>
      </c>
      <c r="AD242">
        <v>1</v>
      </c>
      <c r="AG242" s="19" t="s">
        <v>145</v>
      </c>
      <c r="AH242">
        <v>1</v>
      </c>
      <c r="AI242">
        <f t="shared" si="23"/>
        <v>1213</v>
      </c>
      <c r="AJ242" s="40">
        <f t="shared" si="21"/>
        <v>1</v>
      </c>
    </row>
    <row r="243" spans="19:36" x14ac:dyDescent="0.3">
      <c r="S243" s="19" t="s">
        <v>405</v>
      </c>
      <c r="T243">
        <v>719662</v>
      </c>
      <c r="AC243" s="19" t="s">
        <v>405</v>
      </c>
      <c r="AD243">
        <v>1213</v>
      </c>
    </row>
  </sheetData>
  <sortState xmlns:xlrd2="http://schemas.microsoft.com/office/spreadsheetml/2017/richdata2" ref="AG3:AH243">
    <sortCondition descending="1" ref="AH2:AH243"/>
  </sortState>
  <pageMargins left="0.7" right="0.7" top="0.75" bottom="0.75" header="0.3" footer="0.3"/>
  <pageSetup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2525A-4655-49AC-B2DD-2EF962ADA65F}">
  <dimension ref="A1:CB465"/>
  <sheetViews>
    <sheetView zoomScale="10" zoomScaleNormal="10" workbookViewId="0">
      <selection activeCell="CF25" sqref="CF25"/>
    </sheetView>
  </sheetViews>
  <sheetFormatPr defaultRowHeight="14.4" x14ac:dyDescent="0.3"/>
  <cols>
    <col min="1" max="1" width="15" bestFit="1" customWidth="1"/>
    <col min="2" max="2" width="26.77734375" bestFit="1" customWidth="1"/>
    <col min="3" max="3" width="8.44140625" bestFit="1" customWidth="1"/>
    <col min="4" max="4" width="9" bestFit="1" customWidth="1"/>
    <col min="5" max="5" width="26.77734375" bestFit="1" customWidth="1"/>
    <col min="6" max="6" width="27.109375" bestFit="1" customWidth="1"/>
    <col min="7" max="7" width="7.44140625" bestFit="1" customWidth="1"/>
    <col min="8" max="8" width="8.88671875" bestFit="1" customWidth="1"/>
    <col min="9" max="9" width="15.6640625" bestFit="1" customWidth="1"/>
    <col min="10" max="10" width="10.21875" bestFit="1" customWidth="1"/>
    <col min="11" max="11" width="10.77734375" bestFit="1" customWidth="1"/>
    <col min="12" max="12" width="15" bestFit="1" customWidth="1"/>
    <col min="13" max="13" width="9.5546875" bestFit="1" customWidth="1"/>
    <col min="14" max="14" width="10.77734375" bestFit="1" customWidth="1"/>
    <col min="15" max="15" width="21.88671875" bestFit="1" customWidth="1"/>
    <col min="18" max="18" width="18.88671875" bestFit="1" customWidth="1"/>
    <col min="19" max="19" width="34.77734375" style="38" bestFit="1" customWidth="1"/>
    <col min="20" max="20" width="22" style="38" bestFit="1" customWidth="1"/>
    <col min="21" max="21" width="15.88671875" bestFit="1" customWidth="1"/>
    <col min="24" max="24" width="23.21875" customWidth="1"/>
    <col min="25" max="25" width="29.21875" hidden="1" customWidth="1"/>
    <col min="26" max="26" width="18.33203125" bestFit="1" customWidth="1"/>
    <col min="27" max="27" width="19.44140625" style="38" bestFit="1" customWidth="1"/>
    <col min="45" max="45" width="12.6640625" bestFit="1" customWidth="1"/>
    <col min="46" max="46" width="26.77734375" bestFit="1" customWidth="1"/>
    <col min="48" max="48" width="10.44140625" bestFit="1" customWidth="1"/>
    <col min="49" max="49" width="19.33203125" bestFit="1" customWidth="1"/>
    <col min="51" max="51" width="12.5546875" bestFit="1" customWidth="1"/>
    <col min="52" max="52" width="26.77734375" bestFit="1" customWidth="1"/>
    <col min="54" max="54" width="12.5546875" bestFit="1" customWidth="1"/>
    <col min="55" max="55" width="26.77734375" bestFit="1" customWidth="1"/>
    <col min="61" max="61" width="12.6640625" bestFit="1" customWidth="1"/>
    <col min="62" max="62" width="20.109375" bestFit="1" customWidth="1"/>
    <col min="65" max="65" width="13.33203125" bestFit="1" customWidth="1"/>
    <col min="66" max="66" width="19.33203125" bestFit="1" customWidth="1"/>
    <col min="68" max="68" width="14.33203125" bestFit="1" customWidth="1"/>
    <col min="69" max="69" width="19.33203125" bestFit="1" customWidth="1"/>
    <col min="76" max="76" width="54.5546875" bestFit="1" customWidth="1"/>
    <col min="77" max="77" width="19.33203125" bestFit="1" customWidth="1"/>
    <col min="78" max="78" width="12.21875" bestFit="1" customWidth="1"/>
    <col min="79" max="79" width="10.5546875" bestFit="1" customWidth="1"/>
    <col min="80" max="80" width="19.33203125" bestFit="1" customWidth="1"/>
  </cols>
  <sheetData>
    <row r="1" spans="1:80" ht="15" thickBot="1" x14ac:dyDescent="0.35">
      <c r="A1" s="4" t="s">
        <v>1</v>
      </c>
      <c r="B1" s="5" t="s">
        <v>391</v>
      </c>
      <c r="D1" s="18" t="s">
        <v>404</v>
      </c>
      <c r="E1" t="s">
        <v>403</v>
      </c>
      <c r="H1" t="s">
        <v>407</v>
      </c>
      <c r="I1" t="s">
        <v>395</v>
      </c>
      <c r="N1" t="s">
        <v>407</v>
      </c>
      <c r="O1" t="s">
        <v>408</v>
      </c>
      <c r="R1" s="18" t="s">
        <v>404</v>
      </c>
      <c r="S1" s="38" t="s">
        <v>431</v>
      </c>
      <c r="T1" s="38" t="s">
        <v>432</v>
      </c>
      <c r="U1" t="s">
        <v>433</v>
      </c>
      <c r="X1" t="s">
        <v>391</v>
      </c>
      <c r="Y1" s="38" t="s">
        <v>431</v>
      </c>
      <c r="Z1" s="38" t="s">
        <v>432</v>
      </c>
      <c r="AA1" s="38" t="s">
        <v>433</v>
      </c>
      <c r="AS1" s="18" t="s">
        <v>404</v>
      </c>
      <c r="AT1" t="s">
        <v>403</v>
      </c>
      <c r="AY1" s="18" t="s">
        <v>404</v>
      </c>
      <c r="AZ1" t="s">
        <v>403</v>
      </c>
      <c r="BB1" s="18" t="s">
        <v>404</v>
      </c>
      <c r="BC1" t="s">
        <v>403</v>
      </c>
      <c r="BI1" s="18" t="s">
        <v>404</v>
      </c>
      <c r="BJ1" t="s">
        <v>402</v>
      </c>
      <c r="BM1" s="18" t="s">
        <v>404</v>
      </c>
      <c r="BN1" t="s">
        <v>403</v>
      </c>
      <c r="BP1" s="20" t="s">
        <v>484</v>
      </c>
      <c r="BQ1" s="20" t="s">
        <v>447</v>
      </c>
      <c r="BX1" s="18" t="s">
        <v>391</v>
      </c>
      <c r="BY1" t="s">
        <v>487</v>
      </c>
      <c r="CA1" s="20" t="s">
        <v>391</v>
      </c>
      <c r="CB1" s="20" t="s">
        <v>486</v>
      </c>
    </row>
    <row r="2" spans="1:80" ht="15" thickBot="1" x14ac:dyDescent="0.35">
      <c r="A2" s="6">
        <v>212</v>
      </c>
      <c r="B2" s="5" t="s">
        <v>71</v>
      </c>
      <c r="D2" s="19">
        <v>3</v>
      </c>
      <c r="E2">
        <v>23958</v>
      </c>
      <c r="H2" s="19" t="s">
        <v>177</v>
      </c>
      <c r="I2">
        <v>34866</v>
      </c>
      <c r="N2" s="19" t="s">
        <v>155</v>
      </c>
      <c r="O2">
        <v>31</v>
      </c>
      <c r="R2" s="19" t="s">
        <v>71</v>
      </c>
      <c r="S2" s="38">
        <v>16.5</v>
      </c>
      <c r="T2" s="38">
        <v>17.666666666666668</v>
      </c>
      <c r="X2" s="19" t="s">
        <v>138</v>
      </c>
      <c r="Y2" s="38">
        <v>9.4166666666666661</v>
      </c>
      <c r="Z2" s="38">
        <v>8.3333333333333329E-2</v>
      </c>
      <c r="AA2" s="38">
        <f t="shared" ref="AA2:AA33" si="0">Y2/Z2</f>
        <v>113</v>
      </c>
      <c r="AS2" s="19">
        <v>3</v>
      </c>
      <c r="AT2">
        <v>23958</v>
      </c>
      <c r="AV2" s="20" t="s">
        <v>428</v>
      </c>
      <c r="AW2" s="20" t="s">
        <v>403</v>
      </c>
      <c r="AY2" s="19" t="s">
        <v>409</v>
      </c>
      <c r="AZ2">
        <v>37325</v>
      </c>
      <c r="BB2" s="19" t="s">
        <v>397</v>
      </c>
      <c r="BC2">
        <v>467897</v>
      </c>
      <c r="BI2" s="19">
        <v>3</v>
      </c>
      <c r="BJ2">
        <v>47</v>
      </c>
      <c r="BM2" s="19" t="s">
        <v>397</v>
      </c>
      <c r="BN2">
        <v>467897</v>
      </c>
      <c r="BP2" s="19" t="s">
        <v>397</v>
      </c>
      <c r="BQ2">
        <v>467897</v>
      </c>
      <c r="CA2" s="19" t="s">
        <v>85</v>
      </c>
      <c r="CB2" s="43">
        <v>81814</v>
      </c>
    </row>
    <row r="3" spans="1:80" ht="15" thickBot="1" x14ac:dyDescent="0.35">
      <c r="A3" s="6">
        <v>158</v>
      </c>
      <c r="B3" s="5" t="s">
        <v>72</v>
      </c>
      <c r="D3" s="19">
        <v>4</v>
      </c>
      <c r="E3">
        <v>980</v>
      </c>
      <c r="H3" s="19" t="s">
        <v>188</v>
      </c>
      <c r="I3">
        <v>32238</v>
      </c>
      <c r="N3" s="19" t="s">
        <v>156</v>
      </c>
      <c r="O3">
        <v>31</v>
      </c>
      <c r="R3" s="19" t="s">
        <v>72</v>
      </c>
      <c r="S3" s="38">
        <v>13</v>
      </c>
      <c r="T3" s="38">
        <v>13.166666666666666</v>
      </c>
      <c r="X3" s="19" t="s">
        <v>129</v>
      </c>
      <c r="Y3" s="38">
        <v>22.416666666666668</v>
      </c>
      <c r="Z3" s="38">
        <v>0.25</v>
      </c>
      <c r="AA3" s="38">
        <f t="shared" si="0"/>
        <v>89.666666666666671</v>
      </c>
      <c r="AS3" s="19">
        <v>4</v>
      </c>
      <c r="AT3">
        <v>980</v>
      </c>
      <c r="AV3" s="19">
        <v>41</v>
      </c>
      <c r="AW3">
        <v>58943</v>
      </c>
      <c r="AY3" s="19" t="s">
        <v>410</v>
      </c>
      <c r="AZ3">
        <v>52855</v>
      </c>
      <c r="BB3" s="19" t="s">
        <v>400</v>
      </c>
      <c r="BC3">
        <v>2005</v>
      </c>
      <c r="BI3" s="19">
        <v>4</v>
      </c>
      <c r="BJ3">
        <v>1</v>
      </c>
      <c r="BM3" s="19" t="s">
        <v>400</v>
      </c>
      <c r="BN3">
        <v>2005</v>
      </c>
      <c r="BP3" s="19" t="s">
        <v>400</v>
      </c>
      <c r="BQ3">
        <v>2005</v>
      </c>
      <c r="BX3" s="18" t="s">
        <v>404</v>
      </c>
      <c r="BY3" t="s">
        <v>403</v>
      </c>
      <c r="CA3" s="19" t="s">
        <v>79</v>
      </c>
      <c r="CB3" s="43">
        <v>66528</v>
      </c>
    </row>
    <row r="4" spans="1:80" ht="15" thickBot="1" x14ac:dyDescent="0.35">
      <c r="A4" s="6">
        <v>120</v>
      </c>
      <c r="B4" s="5" t="s">
        <v>73</v>
      </c>
      <c r="D4" s="19">
        <v>5</v>
      </c>
      <c r="E4">
        <v>12387</v>
      </c>
      <c r="H4" s="19" t="s">
        <v>304</v>
      </c>
      <c r="I4">
        <v>25856</v>
      </c>
      <c r="N4" s="19" t="s">
        <v>188</v>
      </c>
      <c r="O4">
        <v>30</v>
      </c>
      <c r="R4" s="19" t="s">
        <v>73</v>
      </c>
      <c r="S4" s="38">
        <v>8.75</v>
      </c>
      <c r="T4" s="38">
        <v>10</v>
      </c>
      <c r="X4" s="19" t="s">
        <v>127</v>
      </c>
      <c r="Y4" s="38">
        <v>14.5</v>
      </c>
      <c r="Z4" s="38">
        <v>0.25</v>
      </c>
      <c r="AA4" s="38">
        <f t="shared" si="0"/>
        <v>58</v>
      </c>
      <c r="AS4" s="19">
        <v>5</v>
      </c>
      <c r="AT4">
        <v>12387</v>
      </c>
      <c r="AV4" s="19">
        <v>20</v>
      </c>
      <c r="AW4">
        <v>58805</v>
      </c>
      <c r="AY4" s="19" t="s">
        <v>411</v>
      </c>
      <c r="AZ4">
        <v>74715</v>
      </c>
      <c r="BB4" s="19" t="s">
        <v>399</v>
      </c>
      <c r="BC4">
        <v>85303</v>
      </c>
      <c r="BI4" s="19">
        <v>5</v>
      </c>
      <c r="BJ4">
        <v>41</v>
      </c>
      <c r="BM4" s="19" t="s">
        <v>399</v>
      </c>
      <c r="BN4">
        <v>85303</v>
      </c>
      <c r="BP4" s="19" t="s">
        <v>399</v>
      </c>
      <c r="BQ4">
        <v>85303</v>
      </c>
      <c r="BX4" s="19" t="s">
        <v>2</v>
      </c>
      <c r="BY4" s="43">
        <v>2496</v>
      </c>
      <c r="CA4" s="19" t="s">
        <v>78</v>
      </c>
      <c r="CB4" s="43">
        <v>51392</v>
      </c>
    </row>
    <row r="5" spans="1:80" ht="15" thickBot="1" x14ac:dyDescent="0.35">
      <c r="A5" s="6">
        <v>62</v>
      </c>
      <c r="B5" s="5" t="s">
        <v>74</v>
      </c>
      <c r="D5" s="19">
        <v>6</v>
      </c>
      <c r="E5">
        <v>24725</v>
      </c>
      <c r="H5" s="19" t="s">
        <v>166</v>
      </c>
      <c r="I5">
        <v>19162</v>
      </c>
      <c r="N5" s="19" t="s">
        <v>172</v>
      </c>
      <c r="O5">
        <v>30</v>
      </c>
      <c r="R5" s="19" t="s">
        <v>74</v>
      </c>
      <c r="S5" s="38">
        <v>8.1666666666666661</v>
      </c>
      <c r="T5" s="38">
        <v>5.166666666666667</v>
      </c>
      <c r="X5" s="19" t="s">
        <v>134</v>
      </c>
      <c r="Y5" s="38">
        <v>9.1666666666666661</v>
      </c>
      <c r="Z5" s="38">
        <v>0.16666666666666666</v>
      </c>
      <c r="AA5" s="38">
        <f t="shared" si="0"/>
        <v>55</v>
      </c>
      <c r="AS5" s="19">
        <v>6</v>
      </c>
      <c r="AT5">
        <v>24725</v>
      </c>
      <c r="AV5" s="19">
        <v>14</v>
      </c>
      <c r="AW5">
        <v>52129</v>
      </c>
      <c r="AY5" s="19" t="s">
        <v>412</v>
      </c>
      <c r="AZ5">
        <v>59178</v>
      </c>
      <c r="BB5" s="19" t="s">
        <v>398</v>
      </c>
      <c r="BC5">
        <v>156530</v>
      </c>
      <c r="BI5" s="19">
        <v>6</v>
      </c>
      <c r="BJ5">
        <v>62</v>
      </c>
      <c r="BM5" s="19" t="s">
        <v>398</v>
      </c>
      <c r="BN5">
        <v>156530</v>
      </c>
      <c r="BP5" s="19" t="s">
        <v>398</v>
      </c>
      <c r="BQ5">
        <v>156530</v>
      </c>
      <c r="BX5" s="19" t="s">
        <v>3</v>
      </c>
      <c r="BY5" s="43">
        <v>948</v>
      </c>
      <c r="CA5" s="19" t="s">
        <v>72</v>
      </c>
      <c r="CB5" s="43">
        <v>45978</v>
      </c>
    </row>
    <row r="6" spans="1:80" ht="15" thickBot="1" x14ac:dyDescent="0.35">
      <c r="A6" s="6">
        <v>44</v>
      </c>
      <c r="B6" s="5" t="s">
        <v>75</v>
      </c>
      <c r="D6" s="19">
        <v>8</v>
      </c>
      <c r="E6">
        <v>15164</v>
      </c>
      <c r="H6" s="19" t="s">
        <v>191</v>
      </c>
      <c r="I6">
        <v>19008</v>
      </c>
      <c r="N6" s="19" t="s">
        <v>173</v>
      </c>
      <c r="O6">
        <v>30</v>
      </c>
      <c r="R6" s="19" t="s">
        <v>75</v>
      </c>
      <c r="S6" s="38">
        <v>11.166666666666666</v>
      </c>
      <c r="T6" s="38">
        <v>3.6666666666666665</v>
      </c>
      <c r="X6" s="19" t="s">
        <v>140</v>
      </c>
      <c r="Y6" s="38">
        <v>4.583333333333333</v>
      </c>
      <c r="Z6" s="38">
        <v>8.3333333333333329E-2</v>
      </c>
      <c r="AA6" s="38">
        <f t="shared" si="0"/>
        <v>55</v>
      </c>
      <c r="AS6" s="19">
        <v>8</v>
      </c>
      <c r="AT6">
        <v>15164</v>
      </c>
      <c r="AV6" s="19">
        <v>25</v>
      </c>
      <c r="AW6">
        <v>39503</v>
      </c>
      <c r="AY6" s="19" t="s">
        <v>413</v>
      </c>
      <c r="AZ6">
        <v>112690</v>
      </c>
      <c r="BB6" s="19" t="s">
        <v>434</v>
      </c>
      <c r="BC6">
        <v>7927</v>
      </c>
      <c r="BI6" s="19">
        <v>8</v>
      </c>
      <c r="BJ6">
        <v>14</v>
      </c>
      <c r="BM6" s="19" t="s">
        <v>405</v>
      </c>
      <c r="BN6">
        <v>711735</v>
      </c>
      <c r="BX6" s="19" t="s">
        <v>4</v>
      </c>
      <c r="BY6" s="43">
        <v>3570</v>
      </c>
      <c r="CA6" s="19" t="s">
        <v>135</v>
      </c>
      <c r="CB6" s="43">
        <v>29990</v>
      </c>
    </row>
    <row r="7" spans="1:80" ht="15" thickBot="1" x14ac:dyDescent="0.35">
      <c r="A7" s="6">
        <v>42</v>
      </c>
      <c r="B7" s="5" t="s">
        <v>76</v>
      </c>
      <c r="D7" s="19">
        <v>9</v>
      </c>
      <c r="E7">
        <v>12966</v>
      </c>
      <c r="H7" s="19" t="s">
        <v>373</v>
      </c>
      <c r="I7">
        <v>16440</v>
      </c>
      <c r="N7" s="19" t="s">
        <v>168</v>
      </c>
      <c r="O7">
        <v>30</v>
      </c>
      <c r="R7" s="19" t="s">
        <v>76</v>
      </c>
      <c r="S7" s="38">
        <v>8.1666666666666661</v>
      </c>
      <c r="T7" s="38">
        <v>3.5</v>
      </c>
      <c r="X7" s="19" t="s">
        <v>128</v>
      </c>
      <c r="Y7" s="38">
        <v>13.666666666666666</v>
      </c>
      <c r="Z7" s="38">
        <v>0.25</v>
      </c>
      <c r="AA7" s="38">
        <f t="shared" si="0"/>
        <v>54.666666666666664</v>
      </c>
      <c r="AS7" s="19">
        <v>9</v>
      </c>
      <c r="AT7">
        <v>12966</v>
      </c>
      <c r="AV7" s="19">
        <v>15</v>
      </c>
      <c r="AW7">
        <v>38409</v>
      </c>
      <c r="AY7" s="19" t="s">
        <v>414</v>
      </c>
      <c r="AZ7">
        <v>50180</v>
      </c>
      <c r="BB7" s="19" t="s">
        <v>405</v>
      </c>
      <c r="BC7">
        <v>719662</v>
      </c>
      <c r="BI7" s="19">
        <v>9</v>
      </c>
      <c r="BJ7">
        <v>30</v>
      </c>
      <c r="BX7" s="19" t="s">
        <v>5</v>
      </c>
      <c r="BY7" s="43">
        <v>2188</v>
      </c>
      <c r="CA7" s="19" t="s">
        <v>81</v>
      </c>
      <c r="CB7" s="43">
        <v>29190</v>
      </c>
    </row>
    <row r="8" spans="1:80" ht="15" thickBot="1" x14ac:dyDescent="0.35">
      <c r="A8" s="6">
        <v>36</v>
      </c>
      <c r="B8" s="5" t="s">
        <v>77</v>
      </c>
      <c r="D8" s="19">
        <v>10</v>
      </c>
      <c r="E8">
        <v>2651</v>
      </c>
      <c r="H8" s="19" t="s">
        <v>190</v>
      </c>
      <c r="I8">
        <v>16410</v>
      </c>
      <c r="N8" s="19" t="s">
        <v>174</v>
      </c>
      <c r="O8">
        <v>30</v>
      </c>
      <c r="R8" s="19" t="s">
        <v>77</v>
      </c>
      <c r="S8" s="38">
        <v>7.583333333333333</v>
      </c>
      <c r="T8" s="38">
        <v>3</v>
      </c>
      <c r="X8" s="19" t="s">
        <v>125</v>
      </c>
      <c r="Y8" s="38">
        <v>10.25</v>
      </c>
      <c r="Z8" s="38">
        <v>0.25</v>
      </c>
      <c r="AA8" s="38">
        <f t="shared" si="0"/>
        <v>41</v>
      </c>
      <c r="AS8" s="19">
        <v>10</v>
      </c>
      <c r="AT8">
        <v>2651</v>
      </c>
      <c r="AV8" s="19">
        <v>27</v>
      </c>
      <c r="AW8">
        <v>35026</v>
      </c>
      <c r="AY8" s="19" t="s">
        <v>415</v>
      </c>
      <c r="AZ8">
        <v>85249</v>
      </c>
      <c r="BI8" s="19">
        <v>10</v>
      </c>
      <c r="BJ8">
        <v>7</v>
      </c>
      <c r="BX8" s="19" t="s">
        <v>6</v>
      </c>
      <c r="BY8" s="43">
        <v>598</v>
      </c>
      <c r="CA8" s="19" t="s">
        <v>104</v>
      </c>
      <c r="CB8" s="43">
        <v>27344</v>
      </c>
    </row>
    <row r="9" spans="1:80" ht="15" thickBot="1" x14ac:dyDescent="0.35">
      <c r="A9" s="6">
        <v>32</v>
      </c>
      <c r="B9" s="5" t="s">
        <v>78</v>
      </c>
      <c r="D9" s="19">
        <v>11</v>
      </c>
      <c r="E9">
        <v>12041</v>
      </c>
      <c r="H9" s="19" t="s">
        <v>322</v>
      </c>
      <c r="I9">
        <v>15868</v>
      </c>
      <c r="N9" s="19" t="s">
        <v>157</v>
      </c>
      <c r="O9">
        <v>30</v>
      </c>
      <c r="R9" s="19" t="s">
        <v>78</v>
      </c>
      <c r="S9" s="38">
        <v>11.166666666666666</v>
      </c>
      <c r="T9" s="38">
        <v>2.6666666666666665</v>
      </c>
      <c r="X9" s="19" t="s">
        <v>124</v>
      </c>
      <c r="Y9" s="38">
        <v>11.416666666666666</v>
      </c>
      <c r="Z9" s="38">
        <v>0.33333333333333331</v>
      </c>
      <c r="AA9" s="38">
        <f t="shared" si="0"/>
        <v>34.25</v>
      </c>
      <c r="AS9" s="19">
        <v>11</v>
      </c>
      <c r="AT9">
        <v>12041</v>
      </c>
      <c r="AV9" s="19">
        <v>38</v>
      </c>
      <c r="AW9">
        <v>31591</v>
      </c>
      <c r="AY9" s="19" t="s">
        <v>416</v>
      </c>
      <c r="AZ9">
        <v>36785</v>
      </c>
      <c r="BI9" s="19">
        <v>11</v>
      </c>
      <c r="BJ9">
        <v>9</v>
      </c>
      <c r="BX9" s="19" t="s">
        <v>7</v>
      </c>
      <c r="BY9" s="43">
        <v>29990</v>
      </c>
      <c r="CA9" s="19" t="s">
        <v>80</v>
      </c>
      <c r="CB9" s="43">
        <v>24500</v>
      </c>
    </row>
    <row r="10" spans="1:80" ht="15" thickBot="1" x14ac:dyDescent="0.35">
      <c r="A10" s="6">
        <v>27</v>
      </c>
      <c r="B10" s="5" t="s">
        <v>79</v>
      </c>
      <c r="D10" s="19">
        <v>12</v>
      </c>
      <c r="E10">
        <v>7039</v>
      </c>
      <c r="H10" s="19" t="s">
        <v>307</v>
      </c>
      <c r="I10">
        <v>15432</v>
      </c>
      <c r="N10" s="19" t="s">
        <v>158</v>
      </c>
      <c r="O10">
        <v>30</v>
      </c>
      <c r="R10" s="19" t="s">
        <v>79</v>
      </c>
      <c r="S10" s="38">
        <v>9.9166666666666661</v>
      </c>
      <c r="T10" s="38">
        <v>2.25</v>
      </c>
      <c r="X10" s="19" t="s">
        <v>126</v>
      </c>
      <c r="Y10" s="38">
        <v>12</v>
      </c>
      <c r="Z10" s="38">
        <v>0.41666666666666669</v>
      </c>
      <c r="AA10" s="38">
        <f t="shared" si="0"/>
        <v>28.799999999999997</v>
      </c>
      <c r="AS10" s="19">
        <v>12</v>
      </c>
      <c r="AT10">
        <v>7039</v>
      </c>
      <c r="AV10" s="19">
        <v>23</v>
      </c>
      <c r="AW10">
        <v>27390</v>
      </c>
      <c r="AY10" s="19" t="s">
        <v>417</v>
      </c>
      <c r="AZ10">
        <v>58132</v>
      </c>
      <c r="BI10" s="19">
        <v>12</v>
      </c>
      <c r="BJ10">
        <v>7</v>
      </c>
      <c r="BX10" s="19" t="s">
        <v>8</v>
      </c>
      <c r="BY10" s="43">
        <v>18893</v>
      </c>
      <c r="CA10" s="19" t="s">
        <v>116</v>
      </c>
      <c r="CB10" s="43">
        <v>23316</v>
      </c>
    </row>
    <row r="11" spans="1:80" ht="15" thickBot="1" x14ac:dyDescent="0.35">
      <c r="A11" s="6">
        <v>25</v>
      </c>
      <c r="B11" s="5" t="s">
        <v>80</v>
      </c>
      <c r="D11" s="19">
        <v>13</v>
      </c>
      <c r="E11">
        <v>855</v>
      </c>
      <c r="H11" s="19" t="s">
        <v>295</v>
      </c>
      <c r="I11">
        <v>15329</v>
      </c>
      <c r="N11" s="19" t="s">
        <v>159</v>
      </c>
      <c r="O11">
        <v>30</v>
      </c>
      <c r="R11" s="19" t="s">
        <v>80</v>
      </c>
      <c r="S11" s="38">
        <v>8.5833333333333339</v>
      </c>
      <c r="T11" s="38">
        <v>2.0833333333333335</v>
      </c>
      <c r="X11" s="19" t="s">
        <v>120</v>
      </c>
      <c r="Y11" s="38">
        <v>11.833333333333334</v>
      </c>
      <c r="Z11" s="38">
        <v>0.41666666666666669</v>
      </c>
      <c r="AA11" s="38">
        <f t="shared" si="0"/>
        <v>28.4</v>
      </c>
      <c r="AS11" s="19">
        <v>13</v>
      </c>
      <c r="AT11">
        <v>855</v>
      </c>
      <c r="AV11" s="19">
        <v>6</v>
      </c>
      <c r="AW11">
        <v>24725</v>
      </c>
      <c r="AY11" s="19" t="s">
        <v>418</v>
      </c>
      <c r="AZ11">
        <v>92654</v>
      </c>
      <c r="BI11" s="19">
        <v>13</v>
      </c>
      <c r="BJ11">
        <v>4</v>
      </c>
      <c r="BX11" s="19" t="s">
        <v>9</v>
      </c>
      <c r="BY11" s="43">
        <v>14475</v>
      </c>
      <c r="CA11" s="19" t="s">
        <v>111</v>
      </c>
      <c r="CB11" s="43">
        <v>18893</v>
      </c>
    </row>
    <row r="12" spans="1:80" ht="15" thickBot="1" x14ac:dyDescent="0.35">
      <c r="A12" s="6">
        <v>20</v>
      </c>
      <c r="B12" s="5" t="s">
        <v>81</v>
      </c>
      <c r="D12" s="19">
        <v>14</v>
      </c>
      <c r="E12">
        <v>52129</v>
      </c>
      <c r="H12" s="19" t="s">
        <v>162</v>
      </c>
      <c r="I12">
        <v>15170</v>
      </c>
      <c r="N12" s="19" t="s">
        <v>160</v>
      </c>
      <c r="O12">
        <v>30</v>
      </c>
      <c r="R12" s="19" t="s">
        <v>81</v>
      </c>
      <c r="S12" s="38">
        <v>12.833333333333334</v>
      </c>
      <c r="T12" s="38">
        <v>1.75</v>
      </c>
      <c r="X12" s="19" t="s">
        <v>130</v>
      </c>
      <c r="Y12" s="38">
        <v>6.166666666666667</v>
      </c>
      <c r="Z12" s="38">
        <v>0.25</v>
      </c>
      <c r="AA12" s="38">
        <f t="shared" si="0"/>
        <v>24.666666666666668</v>
      </c>
      <c r="AS12" s="19">
        <v>14</v>
      </c>
      <c r="AT12">
        <v>52129</v>
      </c>
      <c r="AV12" s="19">
        <v>3</v>
      </c>
      <c r="AW12">
        <v>23958</v>
      </c>
      <c r="AY12" s="19" t="s">
        <v>419</v>
      </c>
      <c r="AZ12">
        <v>19882</v>
      </c>
      <c r="BI12" s="19">
        <v>14</v>
      </c>
      <c r="BJ12">
        <v>66</v>
      </c>
      <c r="BX12" s="19" t="s">
        <v>10</v>
      </c>
      <c r="BY12" s="43">
        <v>1658</v>
      </c>
      <c r="CA12" s="19" t="s">
        <v>93</v>
      </c>
      <c r="CB12" s="43">
        <v>18660</v>
      </c>
    </row>
    <row r="13" spans="1:80" ht="15" thickBot="1" x14ac:dyDescent="0.35">
      <c r="A13" s="6">
        <v>18</v>
      </c>
      <c r="B13" s="5" t="s">
        <v>82</v>
      </c>
      <c r="D13" s="19">
        <v>15</v>
      </c>
      <c r="E13">
        <v>38409</v>
      </c>
      <c r="H13" s="19" t="s">
        <v>148</v>
      </c>
      <c r="I13">
        <v>14893</v>
      </c>
      <c r="N13" s="19" t="s">
        <v>175</v>
      </c>
      <c r="O13">
        <v>30</v>
      </c>
      <c r="R13" s="19" t="s">
        <v>82</v>
      </c>
      <c r="S13" s="38">
        <v>7</v>
      </c>
      <c r="T13" s="38">
        <v>1.5</v>
      </c>
      <c r="X13" s="19" t="s">
        <v>139</v>
      </c>
      <c r="Y13" s="38">
        <v>6</v>
      </c>
      <c r="Z13" s="38">
        <v>0.25</v>
      </c>
      <c r="AA13" s="38">
        <f t="shared" si="0"/>
        <v>24</v>
      </c>
      <c r="AS13" s="19">
        <v>15</v>
      </c>
      <c r="AT13">
        <v>38409</v>
      </c>
      <c r="AV13" s="19">
        <v>32</v>
      </c>
      <c r="AW13">
        <v>23324</v>
      </c>
      <c r="AY13" s="19" t="s">
        <v>420</v>
      </c>
      <c r="AZ13">
        <v>40017</v>
      </c>
      <c r="BI13" s="19">
        <v>15</v>
      </c>
      <c r="BJ13">
        <v>61</v>
      </c>
      <c r="BX13" s="19" t="s">
        <v>11</v>
      </c>
      <c r="BY13" s="43">
        <v>23316</v>
      </c>
      <c r="CA13" s="19" t="s">
        <v>122</v>
      </c>
      <c r="CB13" s="43">
        <v>16645</v>
      </c>
    </row>
    <row r="14" spans="1:80" ht="15" thickBot="1" x14ac:dyDescent="0.35">
      <c r="A14" s="6">
        <v>16</v>
      </c>
      <c r="B14" s="5" t="s">
        <v>83</v>
      </c>
      <c r="D14" s="19">
        <v>16</v>
      </c>
      <c r="E14">
        <v>3744</v>
      </c>
      <c r="H14" s="19" t="s">
        <v>310</v>
      </c>
      <c r="I14">
        <v>14784</v>
      </c>
      <c r="N14" s="19" t="s">
        <v>161</v>
      </c>
      <c r="O14">
        <v>30</v>
      </c>
      <c r="R14" s="19" t="s">
        <v>83</v>
      </c>
      <c r="S14" s="38">
        <v>10.5</v>
      </c>
      <c r="T14" s="38">
        <v>1.3333333333333333</v>
      </c>
      <c r="X14" s="19" t="s">
        <v>131</v>
      </c>
      <c r="Y14" s="38">
        <v>5.833333333333333</v>
      </c>
      <c r="Z14" s="38">
        <v>0.25</v>
      </c>
      <c r="AA14" s="38">
        <f t="shared" si="0"/>
        <v>23.333333333333332</v>
      </c>
      <c r="AS14" s="19">
        <v>16</v>
      </c>
      <c r="AT14">
        <v>3744</v>
      </c>
      <c r="AV14" s="19">
        <v>52</v>
      </c>
      <c r="AW14">
        <v>22872</v>
      </c>
      <c r="AY14" s="19" t="s">
        <v>405</v>
      </c>
      <c r="AZ14">
        <v>719662</v>
      </c>
      <c r="BI14" s="19">
        <v>16</v>
      </c>
      <c r="BJ14">
        <v>3</v>
      </c>
      <c r="BX14" s="19" t="s">
        <v>12</v>
      </c>
      <c r="BY14" s="43">
        <v>6297</v>
      </c>
      <c r="CA14" s="19" t="s">
        <v>82</v>
      </c>
      <c r="CB14" s="43">
        <v>15426</v>
      </c>
    </row>
    <row r="15" spans="1:80" ht="15" thickBot="1" x14ac:dyDescent="0.35">
      <c r="A15" s="6">
        <v>16</v>
      </c>
      <c r="B15" s="5" t="s">
        <v>84</v>
      </c>
      <c r="D15" s="19">
        <v>18</v>
      </c>
      <c r="E15">
        <v>17025</v>
      </c>
      <c r="H15" s="19" t="s">
        <v>163</v>
      </c>
      <c r="I15">
        <v>14197</v>
      </c>
      <c r="N15" s="19" t="s">
        <v>169</v>
      </c>
      <c r="O15">
        <v>30</v>
      </c>
      <c r="R15" s="19" t="s">
        <v>84</v>
      </c>
      <c r="S15" s="38">
        <v>10.166666666666666</v>
      </c>
      <c r="T15" s="38">
        <v>1.3333333333333333</v>
      </c>
      <c r="X15" s="19" t="s">
        <v>132</v>
      </c>
      <c r="Y15" s="38">
        <v>5.75</v>
      </c>
      <c r="Z15" s="38">
        <v>0.25</v>
      </c>
      <c r="AA15" s="38">
        <f t="shared" si="0"/>
        <v>23</v>
      </c>
      <c r="AS15" s="19">
        <v>18</v>
      </c>
      <c r="AT15">
        <v>17025</v>
      </c>
      <c r="AV15" s="19">
        <v>29</v>
      </c>
      <c r="AW15">
        <v>21755</v>
      </c>
      <c r="BI15" s="19">
        <v>18</v>
      </c>
      <c r="BJ15">
        <v>17</v>
      </c>
      <c r="BX15" s="19" t="s">
        <v>13</v>
      </c>
      <c r="BY15" s="43">
        <v>1647</v>
      </c>
      <c r="CA15" s="19" t="s">
        <v>126</v>
      </c>
      <c r="CB15" s="43">
        <v>14475</v>
      </c>
    </row>
    <row r="16" spans="1:80" ht="15" thickBot="1" x14ac:dyDescent="0.35">
      <c r="A16" s="6">
        <v>16</v>
      </c>
      <c r="B16" s="5" t="s">
        <v>85</v>
      </c>
      <c r="D16" s="19">
        <v>19</v>
      </c>
      <c r="E16">
        <v>19042</v>
      </c>
      <c r="H16" s="19" t="s">
        <v>149</v>
      </c>
      <c r="I16">
        <v>13676</v>
      </c>
      <c r="N16" s="19" t="s">
        <v>148</v>
      </c>
      <c r="O16">
        <v>23</v>
      </c>
      <c r="R16" s="19" t="s">
        <v>85</v>
      </c>
      <c r="S16" s="38">
        <v>6.833333333333333</v>
      </c>
      <c r="T16" s="38">
        <v>1.5833333333333333</v>
      </c>
      <c r="X16" s="19" t="s">
        <v>108</v>
      </c>
      <c r="Y16" s="38">
        <v>11.25</v>
      </c>
      <c r="Z16" s="38">
        <v>0.5</v>
      </c>
      <c r="AA16" s="38">
        <f t="shared" si="0"/>
        <v>22.5</v>
      </c>
      <c r="AS16" s="19">
        <v>19</v>
      </c>
      <c r="AT16">
        <v>19042</v>
      </c>
      <c r="AV16" s="19">
        <v>19</v>
      </c>
      <c r="AW16">
        <v>19042</v>
      </c>
      <c r="BI16" s="19">
        <v>19</v>
      </c>
      <c r="BJ16">
        <v>32</v>
      </c>
      <c r="BX16" s="19" t="s">
        <v>14</v>
      </c>
      <c r="BY16" s="43">
        <v>2443</v>
      </c>
      <c r="CA16" s="19" t="s">
        <v>137</v>
      </c>
      <c r="CB16" s="43">
        <v>14334</v>
      </c>
    </row>
    <row r="17" spans="1:80" ht="15" thickBot="1" x14ac:dyDescent="0.35">
      <c r="A17" s="6">
        <v>15</v>
      </c>
      <c r="B17" s="5" t="s">
        <v>86</v>
      </c>
      <c r="D17" s="19">
        <v>20</v>
      </c>
      <c r="E17">
        <v>58805</v>
      </c>
      <c r="H17" s="19" t="s">
        <v>311</v>
      </c>
      <c r="I17">
        <v>13402</v>
      </c>
      <c r="N17" s="19" t="s">
        <v>217</v>
      </c>
      <c r="O17">
        <v>23</v>
      </c>
      <c r="R17" s="19" t="s">
        <v>86</v>
      </c>
      <c r="S17" s="38">
        <v>13.333333333333334</v>
      </c>
      <c r="T17" s="38">
        <v>1.25</v>
      </c>
      <c r="X17" s="19" t="s">
        <v>101</v>
      </c>
      <c r="Y17" s="38">
        <v>11.916666666666666</v>
      </c>
      <c r="Z17" s="38">
        <v>0.58333333333333337</v>
      </c>
      <c r="AA17" s="38">
        <f t="shared" si="0"/>
        <v>20.428571428571427</v>
      </c>
      <c r="AS17" s="19">
        <v>20</v>
      </c>
      <c r="AT17">
        <v>58805</v>
      </c>
      <c r="AV17" s="19">
        <v>42</v>
      </c>
      <c r="AW17">
        <v>18633</v>
      </c>
      <c r="BI17" s="19">
        <v>20</v>
      </c>
      <c r="BJ17">
        <v>123</v>
      </c>
      <c r="BX17" s="19" t="s">
        <v>15</v>
      </c>
      <c r="BY17" s="43">
        <v>1745</v>
      </c>
      <c r="CA17" s="19" t="s">
        <v>94</v>
      </c>
      <c r="CB17" s="43">
        <v>13332</v>
      </c>
    </row>
    <row r="18" spans="1:80" ht="15" thickBot="1" x14ac:dyDescent="0.35">
      <c r="A18" s="6">
        <v>15</v>
      </c>
      <c r="B18" s="5" t="s">
        <v>87</v>
      </c>
      <c r="D18" s="19">
        <v>21</v>
      </c>
      <c r="E18">
        <v>17861</v>
      </c>
      <c r="H18" s="19" t="s">
        <v>364</v>
      </c>
      <c r="I18">
        <v>13172</v>
      </c>
      <c r="N18" s="19" t="s">
        <v>177</v>
      </c>
      <c r="O18">
        <v>22</v>
      </c>
      <c r="R18" s="19" t="s">
        <v>87</v>
      </c>
      <c r="S18" s="38">
        <v>9.0833333333333339</v>
      </c>
      <c r="T18" s="38">
        <v>1.25</v>
      </c>
      <c r="X18" s="19" t="s">
        <v>123</v>
      </c>
      <c r="Y18" s="38">
        <v>6.75</v>
      </c>
      <c r="Z18" s="38">
        <v>0.33333333333333331</v>
      </c>
      <c r="AA18" s="38">
        <f t="shared" si="0"/>
        <v>20.25</v>
      </c>
      <c r="AS18" s="19">
        <v>21</v>
      </c>
      <c r="AT18">
        <v>17861</v>
      </c>
      <c r="AV18" s="19">
        <v>21</v>
      </c>
      <c r="AW18">
        <v>17861</v>
      </c>
      <c r="BI18" s="19">
        <v>21</v>
      </c>
      <c r="BJ18">
        <v>139</v>
      </c>
      <c r="BX18" s="19" t="s">
        <v>16</v>
      </c>
      <c r="BY18" s="43">
        <v>2440</v>
      </c>
      <c r="CA18" s="19" t="s">
        <v>90</v>
      </c>
      <c r="CB18" s="43">
        <v>12740</v>
      </c>
    </row>
    <row r="19" spans="1:80" ht="15" thickBot="1" x14ac:dyDescent="0.35">
      <c r="A19" s="6">
        <v>15</v>
      </c>
      <c r="B19" s="5" t="s">
        <v>88</v>
      </c>
      <c r="D19" s="19">
        <v>23</v>
      </c>
      <c r="E19">
        <v>27390</v>
      </c>
      <c r="H19" s="19" t="s">
        <v>296</v>
      </c>
      <c r="I19">
        <v>13126</v>
      </c>
      <c r="N19" s="19" t="s">
        <v>162</v>
      </c>
      <c r="O19">
        <v>20</v>
      </c>
      <c r="R19" s="19" t="s">
        <v>88</v>
      </c>
      <c r="S19" s="38">
        <v>7</v>
      </c>
      <c r="T19" s="38">
        <v>1.25</v>
      </c>
      <c r="X19" s="19" t="s">
        <v>107</v>
      </c>
      <c r="Y19" s="38">
        <v>9.8333333333333339</v>
      </c>
      <c r="Z19" s="38">
        <v>0.5</v>
      </c>
      <c r="AA19" s="38">
        <f t="shared" si="0"/>
        <v>19.666666666666668</v>
      </c>
      <c r="AS19" s="19">
        <v>23</v>
      </c>
      <c r="AT19">
        <v>27390</v>
      </c>
      <c r="AV19" s="19">
        <v>48</v>
      </c>
      <c r="AW19">
        <v>17380</v>
      </c>
      <c r="BI19" s="19">
        <v>23</v>
      </c>
      <c r="BJ19">
        <v>25</v>
      </c>
      <c r="BX19" s="19" t="s">
        <v>17</v>
      </c>
      <c r="BY19" s="43">
        <v>4415</v>
      </c>
      <c r="CA19" s="19" t="s">
        <v>97</v>
      </c>
      <c r="CB19" s="43">
        <v>12540</v>
      </c>
    </row>
    <row r="20" spans="1:80" ht="15" thickBot="1" x14ac:dyDescent="0.35">
      <c r="A20" s="6">
        <v>13</v>
      </c>
      <c r="B20" s="5" t="s">
        <v>89</v>
      </c>
      <c r="D20" s="19">
        <v>24</v>
      </c>
      <c r="E20">
        <v>269</v>
      </c>
      <c r="H20" s="19" t="s">
        <v>367</v>
      </c>
      <c r="I20">
        <v>12016</v>
      </c>
      <c r="N20" s="19" t="s">
        <v>191</v>
      </c>
      <c r="O20">
        <v>18</v>
      </c>
      <c r="R20" s="19" t="s">
        <v>89</v>
      </c>
      <c r="S20" s="38">
        <v>13.083333333333334</v>
      </c>
      <c r="T20" s="38">
        <v>1.0833333333333333</v>
      </c>
      <c r="X20" s="19" t="s">
        <v>121</v>
      </c>
      <c r="Y20" s="38">
        <v>6.416666666666667</v>
      </c>
      <c r="Z20" s="38">
        <v>0.33333333333333331</v>
      </c>
      <c r="AA20" s="38">
        <f t="shared" si="0"/>
        <v>19.250000000000004</v>
      </c>
      <c r="AS20" s="19">
        <v>24</v>
      </c>
      <c r="AT20">
        <v>269</v>
      </c>
      <c r="AV20" s="19">
        <v>18</v>
      </c>
      <c r="AW20">
        <v>17025</v>
      </c>
      <c r="BI20" s="19">
        <v>24</v>
      </c>
      <c r="BJ20">
        <v>1</v>
      </c>
      <c r="BX20" s="19" t="s">
        <v>18</v>
      </c>
      <c r="BY20" s="43">
        <v>2555</v>
      </c>
      <c r="CA20" s="19" t="s">
        <v>113</v>
      </c>
      <c r="CB20" s="43">
        <v>12306</v>
      </c>
    </row>
    <row r="21" spans="1:80" ht="15" thickBot="1" x14ac:dyDescent="0.35">
      <c r="A21" s="6">
        <v>13</v>
      </c>
      <c r="B21" s="5" t="s">
        <v>90</v>
      </c>
      <c r="D21" s="19">
        <v>25</v>
      </c>
      <c r="E21">
        <v>39503</v>
      </c>
      <c r="H21" s="19" t="s">
        <v>147</v>
      </c>
      <c r="I21">
        <v>11677</v>
      </c>
      <c r="N21" s="19" t="s">
        <v>149</v>
      </c>
      <c r="O21">
        <v>18</v>
      </c>
      <c r="R21" s="19" t="s">
        <v>90</v>
      </c>
      <c r="S21" s="38">
        <v>11.666666666666666</v>
      </c>
      <c r="T21" s="38">
        <v>1.0833333333333333</v>
      </c>
      <c r="X21" s="19" t="s">
        <v>109</v>
      </c>
      <c r="Y21" s="38">
        <v>9.4166666666666661</v>
      </c>
      <c r="Z21" s="38">
        <v>0.5</v>
      </c>
      <c r="AA21" s="38">
        <f t="shared" si="0"/>
        <v>18.833333333333332</v>
      </c>
      <c r="AS21" s="19">
        <v>25</v>
      </c>
      <c r="AT21">
        <v>39503</v>
      </c>
      <c r="AV21" s="19">
        <v>8</v>
      </c>
      <c r="AW21">
        <v>15164</v>
      </c>
      <c r="BI21" s="19">
        <v>25</v>
      </c>
      <c r="BJ21">
        <v>50</v>
      </c>
      <c r="BX21" s="19" t="s">
        <v>19</v>
      </c>
      <c r="BY21" s="43">
        <v>1680</v>
      </c>
      <c r="CA21" s="19" t="s">
        <v>91</v>
      </c>
      <c r="CB21" s="43">
        <v>12168</v>
      </c>
    </row>
    <row r="22" spans="1:80" ht="15" thickBot="1" x14ac:dyDescent="0.35">
      <c r="A22" s="6">
        <v>12</v>
      </c>
      <c r="B22" s="5" t="s">
        <v>91</v>
      </c>
      <c r="D22" s="19">
        <v>27</v>
      </c>
      <c r="E22">
        <v>35026</v>
      </c>
      <c r="H22" s="19" t="s">
        <v>146</v>
      </c>
      <c r="I22">
        <v>11383</v>
      </c>
      <c r="N22" s="19" t="s">
        <v>307</v>
      </c>
      <c r="O22">
        <v>17</v>
      </c>
      <c r="R22" s="19" t="s">
        <v>91</v>
      </c>
      <c r="S22" s="38">
        <v>6.5</v>
      </c>
      <c r="T22" s="38">
        <v>1</v>
      </c>
      <c r="X22" s="19" t="s">
        <v>136</v>
      </c>
      <c r="Y22" s="38">
        <v>7.75</v>
      </c>
      <c r="Z22" s="38">
        <v>0.41666666666666669</v>
      </c>
      <c r="AA22" s="38">
        <f t="shared" si="0"/>
        <v>18.599999999999998</v>
      </c>
      <c r="AS22" s="19">
        <v>27</v>
      </c>
      <c r="AT22">
        <v>35026</v>
      </c>
      <c r="AV22" s="19">
        <v>28</v>
      </c>
      <c r="AW22">
        <v>14959</v>
      </c>
      <c r="BI22" s="19">
        <v>27</v>
      </c>
      <c r="BJ22">
        <v>31</v>
      </c>
      <c r="BX22" s="19" t="s">
        <v>20</v>
      </c>
      <c r="BY22" s="43">
        <v>1680</v>
      </c>
      <c r="CA22" s="19" t="s">
        <v>76</v>
      </c>
      <c r="CB22" s="43">
        <v>11298</v>
      </c>
    </row>
    <row r="23" spans="1:80" ht="15" thickBot="1" x14ac:dyDescent="0.35">
      <c r="A23" s="6">
        <v>12</v>
      </c>
      <c r="B23" s="5" t="s">
        <v>92</v>
      </c>
      <c r="D23" s="19">
        <v>28</v>
      </c>
      <c r="E23">
        <v>14959</v>
      </c>
      <c r="H23" s="19" t="s">
        <v>151</v>
      </c>
      <c r="I23">
        <v>10614</v>
      </c>
      <c r="N23" s="19" t="s">
        <v>180</v>
      </c>
      <c r="O23">
        <v>17</v>
      </c>
      <c r="R23" s="19" t="s">
        <v>92</v>
      </c>
      <c r="S23" s="38">
        <v>10.333333333333334</v>
      </c>
      <c r="T23" s="38">
        <v>1</v>
      </c>
      <c r="X23" s="19" t="s">
        <v>112</v>
      </c>
      <c r="Y23" s="38">
        <v>7.5</v>
      </c>
      <c r="Z23" s="38">
        <v>0.41666666666666669</v>
      </c>
      <c r="AA23" s="38">
        <f t="shared" si="0"/>
        <v>18</v>
      </c>
      <c r="AS23" s="19">
        <v>28</v>
      </c>
      <c r="AT23">
        <v>14959</v>
      </c>
      <c r="AV23" s="19">
        <v>40</v>
      </c>
      <c r="AW23">
        <v>14453</v>
      </c>
      <c r="BI23" s="19">
        <v>28</v>
      </c>
      <c r="BJ23">
        <v>22</v>
      </c>
      <c r="BX23" s="19" t="s">
        <v>21</v>
      </c>
      <c r="BY23" s="43">
        <v>2700</v>
      </c>
      <c r="CA23" s="19" t="s">
        <v>77</v>
      </c>
      <c r="CB23" s="43">
        <v>8460</v>
      </c>
    </row>
    <row r="24" spans="1:80" ht="15" thickBot="1" x14ac:dyDescent="0.35">
      <c r="A24" s="6">
        <v>11</v>
      </c>
      <c r="B24" s="5" t="s">
        <v>93</v>
      </c>
      <c r="D24" s="19">
        <v>29</v>
      </c>
      <c r="E24">
        <v>21755</v>
      </c>
      <c r="H24" s="19" t="s">
        <v>291</v>
      </c>
      <c r="I24">
        <v>10538</v>
      </c>
      <c r="N24" s="19" t="s">
        <v>311</v>
      </c>
      <c r="O24">
        <v>16</v>
      </c>
      <c r="R24" s="19" t="s">
        <v>93</v>
      </c>
      <c r="S24" s="38">
        <v>11.833333333333334</v>
      </c>
      <c r="T24" s="38">
        <v>1</v>
      </c>
      <c r="X24" s="19" t="s">
        <v>118</v>
      </c>
      <c r="Y24" s="38">
        <v>6</v>
      </c>
      <c r="Z24" s="38">
        <v>0.33333333333333331</v>
      </c>
      <c r="AA24" s="38">
        <f t="shared" si="0"/>
        <v>18</v>
      </c>
      <c r="AS24" s="19">
        <v>29</v>
      </c>
      <c r="AT24">
        <v>21755</v>
      </c>
      <c r="AV24" s="19">
        <v>33</v>
      </c>
      <c r="AW24">
        <v>13797</v>
      </c>
      <c r="BI24" s="19">
        <v>29</v>
      </c>
      <c r="BJ24">
        <v>12</v>
      </c>
      <c r="BX24" s="19" t="s">
        <v>22</v>
      </c>
      <c r="BY24" s="43">
        <v>12306</v>
      </c>
      <c r="CA24" s="19" t="s">
        <v>120</v>
      </c>
      <c r="CB24" s="43">
        <v>8035</v>
      </c>
    </row>
    <row r="25" spans="1:80" ht="15" thickBot="1" x14ac:dyDescent="0.35">
      <c r="A25" s="6">
        <v>11</v>
      </c>
      <c r="B25" s="5" t="s">
        <v>94</v>
      </c>
      <c r="D25" s="19">
        <v>30</v>
      </c>
      <c r="E25">
        <v>10500</v>
      </c>
      <c r="H25" s="19" t="s">
        <v>317</v>
      </c>
      <c r="I25">
        <v>10390</v>
      </c>
      <c r="N25" s="19" t="s">
        <v>170</v>
      </c>
      <c r="O25">
        <v>16</v>
      </c>
      <c r="R25" s="19" t="s">
        <v>94</v>
      </c>
      <c r="S25" s="38">
        <v>11.75</v>
      </c>
      <c r="T25" s="38">
        <v>0.91666666666666663</v>
      </c>
      <c r="X25" s="19" t="s">
        <v>122</v>
      </c>
      <c r="Y25" s="38">
        <v>6.916666666666667</v>
      </c>
      <c r="Z25" s="38">
        <v>0.41666666666666669</v>
      </c>
      <c r="AA25" s="38">
        <f t="shared" si="0"/>
        <v>16.600000000000001</v>
      </c>
      <c r="AS25" s="19">
        <v>30</v>
      </c>
      <c r="AT25">
        <v>10500</v>
      </c>
      <c r="AV25" s="19">
        <v>9</v>
      </c>
      <c r="AW25">
        <v>12966</v>
      </c>
      <c r="BI25" s="19">
        <v>30</v>
      </c>
      <c r="BJ25">
        <v>8</v>
      </c>
      <c r="BX25" s="19" t="s">
        <v>23</v>
      </c>
      <c r="BY25" s="43">
        <v>567</v>
      </c>
      <c r="CA25" s="19" t="s">
        <v>123</v>
      </c>
      <c r="CB25" s="43">
        <v>7572</v>
      </c>
    </row>
    <row r="26" spans="1:80" ht="15" thickBot="1" x14ac:dyDescent="0.35">
      <c r="A26" s="6">
        <v>11</v>
      </c>
      <c r="B26" s="5" t="s">
        <v>95</v>
      </c>
      <c r="D26" s="19">
        <v>32</v>
      </c>
      <c r="E26">
        <v>23324</v>
      </c>
      <c r="H26" s="19" t="s">
        <v>318</v>
      </c>
      <c r="I26">
        <v>10390</v>
      </c>
      <c r="N26" s="19" t="s">
        <v>150</v>
      </c>
      <c r="O26">
        <v>15</v>
      </c>
      <c r="R26" s="19" t="s">
        <v>95</v>
      </c>
      <c r="S26" s="38">
        <v>12.166666666666666</v>
      </c>
      <c r="T26" s="38">
        <v>0.91666666666666663</v>
      </c>
      <c r="X26" s="19" t="s">
        <v>115</v>
      </c>
      <c r="Y26" s="38">
        <v>5.5</v>
      </c>
      <c r="Z26" s="38">
        <v>0.33333333333333331</v>
      </c>
      <c r="AA26" s="38">
        <f t="shared" si="0"/>
        <v>16.5</v>
      </c>
      <c r="AS26" s="19">
        <v>32</v>
      </c>
      <c r="AT26">
        <v>23324</v>
      </c>
      <c r="AV26" s="19">
        <v>36</v>
      </c>
      <c r="AW26">
        <v>12564</v>
      </c>
      <c r="BI26" s="19">
        <v>32</v>
      </c>
      <c r="BJ26">
        <v>31</v>
      </c>
      <c r="BP26" t="s">
        <v>485</v>
      </c>
      <c r="BX26" s="19" t="s">
        <v>24</v>
      </c>
      <c r="BY26" s="43">
        <v>945</v>
      </c>
      <c r="CA26" s="19" t="s">
        <v>75</v>
      </c>
      <c r="CB26" s="43">
        <v>7568</v>
      </c>
    </row>
    <row r="27" spans="1:80" ht="15" thickBot="1" x14ac:dyDescent="0.35">
      <c r="A27" s="6">
        <v>10</v>
      </c>
      <c r="B27" s="5" t="s">
        <v>96</v>
      </c>
      <c r="D27" s="19">
        <v>33</v>
      </c>
      <c r="E27">
        <v>13797</v>
      </c>
      <c r="H27" s="19" t="s">
        <v>368</v>
      </c>
      <c r="I27">
        <v>10228</v>
      </c>
      <c r="N27" s="19" t="s">
        <v>152</v>
      </c>
      <c r="O27">
        <v>14</v>
      </c>
      <c r="R27" s="19" t="s">
        <v>96</v>
      </c>
      <c r="S27" s="38">
        <v>10.75</v>
      </c>
      <c r="T27" s="38">
        <v>0.83333333333333337</v>
      </c>
      <c r="X27" s="19" t="s">
        <v>106</v>
      </c>
      <c r="Y27" s="38">
        <v>8.1666666666666661</v>
      </c>
      <c r="Z27" s="38">
        <v>0.5</v>
      </c>
      <c r="AA27" s="38">
        <f t="shared" si="0"/>
        <v>16.333333333333332</v>
      </c>
      <c r="AS27" s="19">
        <v>33</v>
      </c>
      <c r="AT27">
        <v>13797</v>
      </c>
      <c r="AV27" s="19">
        <v>5</v>
      </c>
      <c r="AW27">
        <v>12387</v>
      </c>
      <c r="BI27" s="19">
        <v>33</v>
      </c>
      <c r="BJ27">
        <v>17</v>
      </c>
      <c r="BX27" s="19" t="s">
        <v>25</v>
      </c>
      <c r="BY27" s="43">
        <v>29190</v>
      </c>
      <c r="CA27" s="19" t="s">
        <v>87</v>
      </c>
      <c r="CB27" s="43">
        <v>7320</v>
      </c>
    </row>
    <row r="28" spans="1:80" ht="15" thickBot="1" x14ac:dyDescent="0.35">
      <c r="A28" s="6">
        <v>10</v>
      </c>
      <c r="B28" s="5" t="s">
        <v>97</v>
      </c>
      <c r="D28" s="19">
        <v>36</v>
      </c>
      <c r="E28">
        <v>12564</v>
      </c>
      <c r="H28" s="19" t="s">
        <v>189</v>
      </c>
      <c r="I28">
        <v>9831</v>
      </c>
      <c r="N28" s="19" t="s">
        <v>304</v>
      </c>
      <c r="O28">
        <v>13</v>
      </c>
      <c r="R28" s="19" t="s">
        <v>97</v>
      </c>
      <c r="S28" s="38">
        <v>10.5</v>
      </c>
      <c r="T28" s="38">
        <v>0.83333333333333337</v>
      </c>
      <c r="X28" s="19" t="s">
        <v>117</v>
      </c>
      <c r="Y28" s="38">
        <v>6.75</v>
      </c>
      <c r="Z28" s="38">
        <v>0.41666666666666669</v>
      </c>
      <c r="AA28" s="38">
        <f t="shared" si="0"/>
        <v>16.2</v>
      </c>
      <c r="AS28" s="19">
        <v>36</v>
      </c>
      <c r="AT28">
        <v>12564</v>
      </c>
      <c r="AV28" s="19">
        <v>11</v>
      </c>
      <c r="AW28">
        <v>12041</v>
      </c>
      <c r="BI28" s="19">
        <v>36</v>
      </c>
      <c r="BJ28">
        <v>16</v>
      </c>
      <c r="BX28" s="19" t="s">
        <v>26</v>
      </c>
      <c r="BY28" s="43">
        <v>18660</v>
      </c>
      <c r="CA28" s="19" t="s">
        <v>88</v>
      </c>
      <c r="CB28" s="43">
        <v>7320</v>
      </c>
    </row>
    <row r="29" spans="1:80" ht="15" thickBot="1" x14ac:dyDescent="0.35">
      <c r="A29" s="6">
        <v>10</v>
      </c>
      <c r="B29" s="5" t="s">
        <v>98</v>
      </c>
      <c r="D29" s="19">
        <v>38</v>
      </c>
      <c r="E29">
        <v>31591</v>
      </c>
      <c r="H29" s="19" t="s">
        <v>152</v>
      </c>
      <c r="I29">
        <v>9675</v>
      </c>
      <c r="N29" s="19" t="s">
        <v>192</v>
      </c>
      <c r="O29">
        <v>13</v>
      </c>
      <c r="R29" s="19" t="s">
        <v>98</v>
      </c>
      <c r="S29" s="38">
        <v>10</v>
      </c>
      <c r="T29" s="38">
        <v>0.83333333333333337</v>
      </c>
      <c r="X29" s="19" t="s">
        <v>105</v>
      </c>
      <c r="Y29" s="38">
        <v>9.3333333333333339</v>
      </c>
      <c r="Z29" s="38">
        <v>0.58333333333333337</v>
      </c>
      <c r="AA29" s="38">
        <f t="shared" si="0"/>
        <v>16</v>
      </c>
      <c r="AS29" s="19">
        <v>38</v>
      </c>
      <c r="AT29">
        <v>31591</v>
      </c>
      <c r="AV29" s="19">
        <v>30</v>
      </c>
      <c r="AW29">
        <v>10500</v>
      </c>
      <c r="BI29" s="19">
        <v>38</v>
      </c>
      <c r="BJ29">
        <v>26</v>
      </c>
      <c r="BX29" s="19" t="s">
        <v>27</v>
      </c>
      <c r="BY29" s="43">
        <v>8035</v>
      </c>
      <c r="CA29" s="19" t="s">
        <v>96</v>
      </c>
      <c r="CB29" s="43">
        <v>6970</v>
      </c>
    </row>
    <row r="30" spans="1:80" ht="15" thickBot="1" x14ac:dyDescent="0.35">
      <c r="A30" s="6">
        <v>8</v>
      </c>
      <c r="B30" s="5" t="s">
        <v>99</v>
      </c>
      <c r="D30" s="19">
        <v>39</v>
      </c>
      <c r="E30">
        <v>2197</v>
      </c>
      <c r="H30" s="19" t="s">
        <v>297</v>
      </c>
      <c r="I30">
        <v>9632</v>
      </c>
      <c r="N30" s="19" t="s">
        <v>296</v>
      </c>
      <c r="O30">
        <v>12</v>
      </c>
      <c r="R30" s="19" t="s">
        <v>99</v>
      </c>
      <c r="S30" s="38">
        <v>10.416666666666666</v>
      </c>
      <c r="T30" s="38">
        <v>0.66666666666666663</v>
      </c>
      <c r="X30" s="19" t="s">
        <v>116</v>
      </c>
      <c r="Y30" s="38">
        <v>5.25</v>
      </c>
      <c r="Z30" s="38">
        <v>0.33333333333333331</v>
      </c>
      <c r="AA30" s="38">
        <f t="shared" si="0"/>
        <v>15.75</v>
      </c>
      <c r="AS30" s="19">
        <v>39</v>
      </c>
      <c r="AT30">
        <v>2197</v>
      </c>
      <c r="AV30" s="19">
        <v>45</v>
      </c>
      <c r="AW30">
        <v>10120</v>
      </c>
      <c r="BI30" s="19">
        <v>39</v>
      </c>
      <c r="BJ30">
        <v>4</v>
      </c>
      <c r="BX30" s="19" t="s">
        <v>28</v>
      </c>
      <c r="BY30" s="43">
        <v>7320</v>
      </c>
      <c r="CA30" s="19" t="s">
        <v>105</v>
      </c>
      <c r="CB30" s="43">
        <v>6748</v>
      </c>
    </row>
    <row r="31" spans="1:80" ht="15" thickBot="1" x14ac:dyDescent="0.35">
      <c r="A31" s="6">
        <v>7</v>
      </c>
      <c r="B31" s="5" t="s">
        <v>100</v>
      </c>
      <c r="D31" s="19">
        <v>40</v>
      </c>
      <c r="E31">
        <v>14453</v>
      </c>
      <c r="H31" s="19" t="s">
        <v>308</v>
      </c>
      <c r="I31">
        <v>9503</v>
      </c>
      <c r="N31" s="19" t="s">
        <v>190</v>
      </c>
      <c r="O31">
        <v>12</v>
      </c>
      <c r="R31" s="19" t="s">
        <v>100</v>
      </c>
      <c r="S31" s="38">
        <v>9.4166666666666661</v>
      </c>
      <c r="T31" s="38">
        <v>0.66666666666666663</v>
      </c>
      <c r="X31" s="19" t="s">
        <v>137</v>
      </c>
      <c r="Y31" s="38">
        <v>7.833333333333333</v>
      </c>
      <c r="Z31" s="38">
        <v>0.5</v>
      </c>
      <c r="AA31" s="38">
        <f t="shared" si="0"/>
        <v>15.666666666666666</v>
      </c>
      <c r="AS31" s="19">
        <v>40</v>
      </c>
      <c r="AT31">
        <v>14453</v>
      </c>
      <c r="AV31" s="19">
        <v>50</v>
      </c>
      <c r="AW31">
        <v>9198</v>
      </c>
      <c r="BI31" s="19">
        <v>40</v>
      </c>
      <c r="BJ31">
        <v>16</v>
      </c>
      <c r="BX31" s="19" t="s">
        <v>29</v>
      </c>
      <c r="BY31" s="43">
        <v>7320</v>
      </c>
      <c r="CA31" s="19" t="s">
        <v>107</v>
      </c>
      <c r="CB31" s="43">
        <v>6570</v>
      </c>
    </row>
    <row r="32" spans="1:80" ht="15" thickBot="1" x14ac:dyDescent="0.35">
      <c r="A32" s="6">
        <v>7</v>
      </c>
      <c r="B32" s="5" t="s">
        <v>101</v>
      </c>
      <c r="D32" s="19">
        <v>41</v>
      </c>
      <c r="E32">
        <v>58943</v>
      </c>
      <c r="H32" s="19" t="s">
        <v>305</v>
      </c>
      <c r="I32">
        <v>9129</v>
      </c>
      <c r="N32" s="19" t="s">
        <v>364</v>
      </c>
      <c r="O32">
        <v>12</v>
      </c>
      <c r="R32" s="19" t="s">
        <v>101</v>
      </c>
      <c r="S32" s="38">
        <v>11.916666666666666</v>
      </c>
      <c r="T32" s="38">
        <v>0.58333333333333337</v>
      </c>
      <c r="X32" s="19" t="s">
        <v>99</v>
      </c>
      <c r="Y32" s="38">
        <v>10.416666666666666</v>
      </c>
      <c r="Z32" s="38">
        <v>0.66666666666666663</v>
      </c>
      <c r="AA32" s="38">
        <f t="shared" si="0"/>
        <v>15.625</v>
      </c>
      <c r="AS32" s="19">
        <v>41</v>
      </c>
      <c r="AT32">
        <v>58943</v>
      </c>
      <c r="AV32" s="19">
        <v>12</v>
      </c>
      <c r="AW32">
        <v>7039</v>
      </c>
      <c r="BI32" s="19">
        <v>41</v>
      </c>
      <c r="BJ32">
        <v>89</v>
      </c>
      <c r="BX32" s="19" t="s">
        <v>30</v>
      </c>
      <c r="BY32" s="43">
        <v>3900</v>
      </c>
      <c r="CA32" s="19" t="s">
        <v>139</v>
      </c>
      <c r="CB32" s="43">
        <v>6297</v>
      </c>
    </row>
    <row r="33" spans="1:80" ht="15" thickBot="1" x14ac:dyDescent="0.35">
      <c r="A33" s="6">
        <v>7</v>
      </c>
      <c r="B33" s="5" t="s">
        <v>102</v>
      </c>
      <c r="D33" s="19">
        <v>42</v>
      </c>
      <c r="E33">
        <v>18633</v>
      </c>
      <c r="H33" s="19" t="s">
        <v>299</v>
      </c>
      <c r="I33">
        <v>8958</v>
      </c>
      <c r="N33" s="19" t="s">
        <v>151</v>
      </c>
      <c r="O33">
        <v>11</v>
      </c>
      <c r="R33" s="19" t="s">
        <v>102</v>
      </c>
      <c r="S33" s="38">
        <v>8.5</v>
      </c>
      <c r="T33" s="38">
        <v>0.58333333333333337</v>
      </c>
      <c r="X33" s="19" t="s">
        <v>133</v>
      </c>
      <c r="Y33" s="38">
        <v>3.75</v>
      </c>
      <c r="Z33" s="38">
        <v>0.25</v>
      </c>
      <c r="AA33" s="38">
        <f t="shared" si="0"/>
        <v>15</v>
      </c>
      <c r="AS33" s="19">
        <v>42</v>
      </c>
      <c r="AT33">
        <v>18633</v>
      </c>
      <c r="AV33" s="19">
        <v>43</v>
      </c>
      <c r="AW33">
        <v>4958</v>
      </c>
      <c r="BI33" s="19">
        <v>42</v>
      </c>
      <c r="BJ33">
        <v>31</v>
      </c>
      <c r="BX33" s="19" t="s">
        <v>31</v>
      </c>
      <c r="BY33" s="43">
        <v>45978</v>
      </c>
      <c r="CA33" s="19" t="s">
        <v>95</v>
      </c>
      <c r="CB33" s="43">
        <v>5610</v>
      </c>
    </row>
    <row r="34" spans="1:80" ht="15" thickBot="1" x14ac:dyDescent="0.35">
      <c r="A34" s="6">
        <v>7</v>
      </c>
      <c r="B34" s="5" t="s">
        <v>103</v>
      </c>
      <c r="D34" s="19">
        <v>43</v>
      </c>
      <c r="E34">
        <v>4958</v>
      </c>
      <c r="H34" s="19" t="s">
        <v>306</v>
      </c>
      <c r="I34">
        <v>8612</v>
      </c>
      <c r="N34" s="19" t="s">
        <v>166</v>
      </c>
      <c r="O34">
        <v>10</v>
      </c>
      <c r="R34" s="19" t="s">
        <v>103</v>
      </c>
      <c r="S34" s="38">
        <v>7</v>
      </c>
      <c r="T34" s="38">
        <v>0.58333333333333337</v>
      </c>
      <c r="X34" s="19" t="s">
        <v>102</v>
      </c>
      <c r="Y34" s="38">
        <v>8.5</v>
      </c>
      <c r="Z34" s="38">
        <v>0.58333333333333337</v>
      </c>
      <c r="AA34" s="38">
        <f t="shared" ref="AA34:AA65" si="1">Y34/Z34</f>
        <v>14.571428571428571</v>
      </c>
      <c r="AS34" s="19">
        <v>43</v>
      </c>
      <c r="AT34">
        <v>4958</v>
      </c>
      <c r="AV34" s="19">
        <v>53</v>
      </c>
      <c r="AW34">
        <v>4928</v>
      </c>
      <c r="BI34" s="19">
        <v>43</v>
      </c>
      <c r="BJ34">
        <v>8</v>
      </c>
      <c r="BX34" s="19" t="s">
        <v>32</v>
      </c>
      <c r="BY34" s="43">
        <v>12168</v>
      </c>
      <c r="CA34" s="19" t="s">
        <v>133</v>
      </c>
      <c r="CB34" s="43">
        <v>5148</v>
      </c>
    </row>
    <row r="35" spans="1:80" ht="15" thickBot="1" x14ac:dyDescent="0.35">
      <c r="A35" s="6">
        <v>7</v>
      </c>
      <c r="B35" s="5" t="s">
        <v>104</v>
      </c>
      <c r="D35" s="19">
        <v>45</v>
      </c>
      <c r="E35">
        <v>10120</v>
      </c>
      <c r="H35" s="19" t="s">
        <v>256</v>
      </c>
      <c r="I35">
        <v>8158</v>
      </c>
      <c r="N35" s="19" t="s">
        <v>163</v>
      </c>
      <c r="O35">
        <v>10</v>
      </c>
      <c r="R35" s="19" t="s">
        <v>104</v>
      </c>
      <c r="S35" s="38">
        <v>9.5833333333333339</v>
      </c>
      <c r="T35" s="38">
        <v>0.66666666666666663</v>
      </c>
      <c r="X35" s="19" t="s">
        <v>104</v>
      </c>
      <c r="Y35" s="38">
        <v>9.5833333333333339</v>
      </c>
      <c r="Z35" s="38">
        <v>0.66666666666666663</v>
      </c>
      <c r="AA35" s="38">
        <f t="shared" si="1"/>
        <v>14.375000000000002</v>
      </c>
      <c r="AS35" s="19">
        <v>45</v>
      </c>
      <c r="AT35">
        <v>10120</v>
      </c>
      <c r="AV35" s="19">
        <v>16</v>
      </c>
      <c r="AW35">
        <v>3744</v>
      </c>
      <c r="BI35" s="19">
        <v>45</v>
      </c>
      <c r="BJ35">
        <v>31</v>
      </c>
      <c r="BX35" s="19" t="s">
        <v>33</v>
      </c>
      <c r="BY35" s="43">
        <v>81814</v>
      </c>
      <c r="CA35" s="19" t="s">
        <v>98</v>
      </c>
      <c r="CB35" s="43">
        <v>5100</v>
      </c>
    </row>
    <row r="36" spans="1:80" ht="15" thickBot="1" x14ac:dyDescent="0.35">
      <c r="A36" s="6">
        <v>7</v>
      </c>
      <c r="B36" s="5" t="s">
        <v>105</v>
      </c>
      <c r="D36" s="19">
        <v>46</v>
      </c>
      <c r="E36">
        <v>1562</v>
      </c>
      <c r="H36" s="19" t="s">
        <v>269</v>
      </c>
      <c r="I36">
        <v>8100</v>
      </c>
      <c r="N36" s="19" t="s">
        <v>295</v>
      </c>
      <c r="O36">
        <v>9</v>
      </c>
      <c r="R36" s="19" t="s">
        <v>105</v>
      </c>
      <c r="S36" s="38">
        <v>9.3333333333333339</v>
      </c>
      <c r="T36" s="38">
        <v>0.58333333333333337</v>
      </c>
      <c r="X36" s="19" t="s">
        <v>100</v>
      </c>
      <c r="Y36" s="38">
        <v>9.4166666666666661</v>
      </c>
      <c r="Z36" s="38">
        <v>0.66666666666666663</v>
      </c>
      <c r="AA36" s="38">
        <f t="shared" si="1"/>
        <v>14.125</v>
      </c>
      <c r="AS36" s="19">
        <v>46</v>
      </c>
      <c r="AT36">
        <v>1562</v>
      </c>
      <c r="AV36" s="19">
        <v>51</v>
      </c>
      <c r="AW36">
        <v>3019</v>
      </c>
      <c r="BI36" s="19">
        <v>46</v>
      </c>
      <c r="BJ36">
        <v>4</v>
      </c>
      <c r="BX36" s="19" t="s">
        <v>34</v>
      </c>
      <c r="BY36" s="43">
        <v>2788</v>
      </c>
      <c r="CA36" s="19" t="s">
        <v>103</v>
      </c>
      <c r="CB36" s="43">
        <v>4879</v>
      </c>
    </row>
    <row r="37" spans="1:80" ht="15" thickBot="1" x14ac:dyDescent="0.35">
      <c r="A37" s="6">
        <v>6</v>
      </c>
      <c r="B37" s="5" t="s">
        <v>106</v>
      </c>
      <c r="D37" s="19">
        <v>47</v>
      </c>
      <c r="E37">
        <v>940</v>
      </c>
      <c r="H37" s="19" t="s">
        <v>298</v>
      </c>
      <c r="I37">
        <v>8030</v>
      </c>
      <c r="N37" s="19" t="s">
        <v>189</v>
      </c>
      <c r="O37">
        <v>9</v>
      </c>
      <c r="R37" s="19" t="s">
        <v>106</v>
      </c>
      <c r="S37" s="38">
        <v>8.1666666666666661</v>
      </c>
      <c r="T37" s="38">
        <v>0.5</v>
      </c>
      <c r="X37" s="19" t="s">
        <v>114</v>
      </c>
      <c r="Y37" s="38">
        <v>5.833333333333333</v>
      </c>
      <c r="Z37" s="38">
        <v>0.41666666666666669</v>
      </c>
      <c r="AA37" s="38">
        <f t="shared" si="1"/>
        <v>13.999999999999998</v>
      </c>
      <c r="AS37" s="19">
        <v>47</v>
      </c>
      <c r="AT37">
        <v>940</v>
      </c>
      <c r="AV37" s="19">
        <v>10</v>
      </c>
      <c r="AW37">
        <v>2651</v>
      </c>
      <c r="BI37" s="19">
        <v>47</v>
      </c>
      <c r="BJ37">
        <v>4</v>
      </c>
      <c r="BX37" s="19" t="s">
        <v>35</v>
      </c>
      <c r="BY37" s="43">
        <v>4879</v>
      </c>
      <c r="CA37" s="19" t="s">
        <v>114</v>
      </c>
      <c r="CB37" s="43">
        <v>4820</v>
      </c>
    </row>
    <row r="38" spans="1:80" ht="15" thickBot="1" x14ac:dyDescent="0.35">
      <c r="A38" s="6">
        <v>6</v>
      </c>
      <c r="B38" s="5" t="s">
        <v>107</v>
      </c>
      <c r="D38" s="19">
        <v>48</v>
      </c>
      <c r="E38">
        <v>17380</v>
      </c>
      <c r="H38" s="19" t="s">
        <v>170</v>
      </c>
      <c r="I38">
        <v>6962</v>
      </c>
      <c r="N38" s="19" t="s">
        <v>374</v>
      </c>
      <c r="O38">
        <v>9</v>
      </c>
      <c r="R38" s="19" t="s">
        <v>107</v>
      </c>
      <c r="S38" s="38">
        <v>9.8333333333333339</v>
      </c>
      <c r="T38" s="38">
        <v>0.5</v>
      </c>
      <c r="X38" s="19" t="s">
        <v>119</v>
      </c>
      <c r="Y38" s="38">
        <v>6.666666666666667</v>
      </c>
      <c r="Z38" s="38">
        <v>0.5</v>
      </c>
      <c r="AA38" s="38">
        <f t="shared" si="1"/>
        <v>13.333333333333334</v>
      </c>
      <c r="AS38" s="19">
        <v>48</v>
      </c>
      <c r="AT38">
        <v>17380</v>
      </c>
      <c r="AV38" s="19">
        <v>39</v>
      </c>
      <c r="AW38">
        <v>2197</v>
      </c>
      <c r="BI38" s="19">
        <v>48</v>
      </c>
      <c r="BJ38">
        <v>10</v>
      </c>
      <c r="BX38" s="19" t="s">
        <v>36</v>
      </c>
      <c r="BY38" s="43">
        <v>14334</v>
      </c>
      <c r="CA38" s="19" t="s">
        <v>112</v>
      </c>
      <c r="CB38" s="43">
        <v>4415</v>
      </c>
    </row>
    <row r="39" spans="1:80" ht="15" thickBot="1" x14ac:dyDescent="0.35">
      <c r="A39" s="6">
        <v>6</v>
      </c>
      <c r="B39" s="5" t="s">
        <v>108</v>
      </c>
      <c r="D39" s="19">
        <v>50</v>
      </c>
      <c r="E39">
        <v>9198</v>
      </c>
      <c r="H39" s="19" t="s">
        <v>217</v>
      </c>
      <c r="I39">
        <v>6851</v>
      </c>
      <c r="N39" s="19" t="s">
        <v>153</v>
      </c>
      <c r="O39">
        <v>9</v>
      </c>
      <c r="R39" s="19" t="s">
        <v>108</v>
      </c>
      <c r="S39" s="38">
        <v>11.25</v>
      </c>
      <c r="T39" s="38">
        <v>0.5</v>
      </c>
      <c r="X39" s="19" t="s">
        <v>95</v>
      </c>
      <c r="Y39" s="38">
        <v>12.166666666666666</v>
      </c>
      <c r="Z39" s="38">
        <v>0.91666666666666663</v>
      </c>
      <c r="AA39" s="38">
        <f t="shared" si="1"/>
        <v>13.272727272727273</v>
      </c>
      <c r="AS39" s="19">
        <v>50</v>
      </c>
      <c r="AT39">
        <v>9198</v>
      </c>
      <c r="AV39" s="19">
        <v>46</v>
      </c>
      <c r="AW39">
        <v>1562</v>
      </c>
      <c r="BI39" s="19">
        <v>50</v>
      </c>
      <c r="BJ39">
        <v>9</v>
      </c>
      <c r="BX39" s="19" t="s">
        <v>37</v>
      </c>
      <c r="BY39" s="43">
        <v>4188</v>
      </c>
      <c r="CA39" s="19" t="s">
        <v>106</v>
      </c>
      <c r="CB39" s="43">
        <v>4188</v>
      </c>
    </row>
    <row r="40" spans="1:80" ht="15" thickBot="1" x14ac:dyDescent="0.35">
      <c r="A40" s="6">
        <v>6</v>
      </c>
      <c r="B40" s="5" t="s">
        <v>109</v>
      </c>
      <c r="D40" s="19">
        <v>51</v>
      </c>
      <c r="E40">
        <v>3019</v>
      </c>
      <c r="H40" s="19" t="s">
        <v>294</v>
      </c>
      <c r="I40">
        <v>6230</v>
      </c>
      <c r="N40" s="19" t="s">
        <v>322</v>
      </c>
      <c r="O40">
        <v>8</v>
      </c>
      <c r="R40" s="19" t="s">
        <v>109</v>
      </c>
      <c r="S40" s="38">
        <v>9.4166666666666661</v>
      </c>
      <c r="T40" s="38">
        <v>0.5</v>
      </c>
      <c r="X40" s="19" t="s">
        <v>96</v>
      </c>
      <c r="Y40" s="38">
        <v>10.75</v>
      </c>
      <c r="Z40" s="38">
        <v>0.83333333333333337</v>
      </c>
      <c r="AA40" s="38">
        <f t="shared" si="1"/>
        <v>12.899999999999999</v>
      </c>
      <c r="AS40" s="19">
        <v>51</v>
      </c>
      <c r="AT40">
        <v>3019</v>
      </c>
      <c r="AV40" s="19">
        <v>4</v>
      </c>
      <c r="AW40">
        <v>980</v>
      </c>
      <c r="BI40" s="19">
        <v>51</v>
      </c>
      <c r="BJ40">
        <v>35</v>
      </c>
      <c r="BX40" s="19" t="s">
        <v>38</v>
      </c>
      <c r="BY40" s="43">
        <v>15426</v>
      </c>
      <c r="CA40" s="19" t="s">
        <v>89</v>
      </c>
      <c r="CB40" s="43">
        <v>3900</v>
      </c>
    </row>
    <row r="41" spans="1:80" ht="15" thickBot="1" x14ac:dyDescent="0.35">
      <c r="A41" s="6">
        <v>5</v>
      </c>
      <c r="B41" s="5" t="s">
        <v>110</v>
      </c>
      <c r="D41" s="19">
        <v>52</v>
      </c>
      <c r="E41">
        <v>22872</v>
      </c>
      <c r="H41" s="19" t="s">
        <v>300</v>
      </c>
      <c r="I41">
        <v>6108</v>
      </c>
      <c r="N41" s="19" t="s">
        <v>146</v>
      </c>
      <c r="O41">
        <v>8</v>
      </c>
      <c r="R41" s="19" t="s">
        <v>110</v>
      </c>
      <c r="S41" s="38">
        <v>5.083333333333333</v>
      </c>
      <c r="T41" s="38">
        <v>0.41666666666666669</v>
      </c>
      <c r="X41" s="19" t="s">
        <v>94</v>
      </c>
      <c r="Y41" s="38">
        <v>11.75</v>
      </c>
      <c r="Z41" s="38">
        <v>0.91666666666666663</v>
      </c>
      <c r="AA41" s="38">
        <f t="shared" si="1"/>
        <v>12.818181818181818</v>
      </c>
      <c r="AS41" s="19">
        <v>52</v>
      </c>
      <c r="AT41">
        <v>22872</v>
      </c>
      <c r="AV41" s="19">
        <v>47</v>
      </c>
      <c r="AW41">
        <v>940</v>
      </c>
      <c r="BI41" s="19">
        <v>52</v>
      </c>
      <c r="BJ41">
        <v>32</v>
      </c>
      <c r="BX41" s="19" t="s">
        <v>39</v>
      </c>
      <c r="BY41" s="43">
        <v>13332</v>
      </c>
      <c r="CA41" s="19" t="s">
        <v>99</v>
      </c>
      <c r="CB41" s="43">
        <v>3600</v>
      </c>
    </row>
    <row r="42" spans="1:80" ht="15" thickBot="1" x14ac:dyDescent="0.35">
      <c r="A42" s="6">
        <v>5</v>
      </c>
      <c r="B42" s="5" t="s">
        <v>111</v>
      </c>
      <c r="D42" s="19">
        <v>53</v>
      </c>
      <c r="E42">
        <v>4928</v>
      </c>
      <c r="H42" s="19" t="s">
        <v>179</v>
      </c>
      <c r="I42">
        <v>5880</v>
      </c>
      <c r="N42" s="19" t="s">
        <v>270</v>
      </c>
      <c r="O42">
        <v>8</v>
      </c>
      <c r="R42" s="19" t="s">
        <v>111</v>
      </c>
      <c r="S42" s="38">
        <v>6.416666666666667</v>
      </c>
      <c r="T42" s="38">
        <v>0.58333333333333337</v>
      </c>
      <c r="X42" s="19" t="s">
        <v>97</v>
      </c>
      <c r="Y42" s="38">
        <v>10.5</v>
      </c>
      <c r="Z42" s="38">
        <v>0.83333333333333337</v>
      </c>
      <c r="AA42" s="38">
        <f t="shared" si="1"/>
        <v>12.6</v>
      </c>
      <c r="AS42" s="19">
        <v>53</v>
      </c>
      <c r="AT42">
        <v>4928</v>
      </c>
      <c r="AV42" s="19">
        <v>13</v>
      </c>
      <c r="AW42">
        <v>855</v>
      </c>
      <c r="BI42" s="19">
        <v>53</v>
      </c>
      <c r="BJ42">
        <v>38</v>
      </c>
      <c r="BX42" s="19" t="s">
        <v>40</v>
      </c>
      <c r="BY42" s="43">
        <v>1183</v>
      </c>
      <c r="CA42" s="19" t="s">
        <v>110</v>
      </c>
      <c r="CB42" s="43">
        <v>3570</v>
      </c>
    </row>
    <row r="43" spans="1:80" ht="15" thickBot="1" x14ac:dyDescent="0.35">
      <c r="A43" s="6">
        <v>5</v>
      </c>
      <c r="B43" s="5" t="s">
        <v>112</v>
      </c>
      <c r="D43" s="19" t="s">
        <v>405</v>
      </c>
      <c r="E43">
        <v>719662</v>
      </c>
      <c r="H43" s="19" t="s">
        <v>150</v>
      </c>
      <c r="I43">
        <v>5830</v>
      </c>
      <c r="N43" s="19" t="s">
        <v>194</v>
      </c>
      <c r="O43">
        <v>8</v>
      </c>
      <c r="R43" s="19" t="s">
        <v>112</v>
      </c>
      <c r="S43" s="38">
        <v>7.5</v>
      </c>
      <c r="T43" s="38">
        <v>0.41666666666666669</v>
      </c>
      <c r="X43" s="19" t="s">
        <v>110</v>
      </c>
      <c r="Y43" s="38">
        <v>5.083333333333333</v>
      </c>
      <c r="Z43" s="38">
        <v>0.41666666666666669</v>
      </c>
      <c r="AA43" s="38">
        <f t="shared" si="1"/>
        <v>12.2</v>
      </c>
      <c r="AS43" s="19" t="s">
        <v>405</v>
      </c>
      <c r="AT43">
        <v>719662</v>
      </c>
      <c r="AV43" s="19">
        <v>24</v>
      </c>
      <c r="AW43">
        <v>269</v>
      </c>
      <c r="BI43" s="19" t="s">
        <v>405</v>
      </c>
      <c r="BJ43">
        <v>1213</v>
      </c>
      <c r="BX43" s="19" t="s">
        <v>41</v>
      </c>
      <c r="BY43" s="43">
        <v>66528</v>
      </c>
      <c r="CA43" s="19" t="s">
        <v>109</v>
      </c>
      <c r="CB43" s="43">
        <v>3060</v>
      </c>
    </row>
    <row r="44" spans="1:80" ht="15" thickBot="1" x14ac:dyDescent="0.35">
      <c r="A44" s="6">
        <v>5</v>
      </c>
      <c r="B44" s="5" t="s">
        <v>113</v>
      </c>
      <c r="H44" s="19" t="s">
        <v>180</v>
      </c>
      <c r="I44">
        <v>5655</v>
      </c>
      <c r="N44" s="19" t="s">
        <v>154</v>
      </c>
      <c r="O44">
        <v>8</v>
      </c>
      <c r="R44" s="19" t="s">
        <v>113</v>
      </c>
      <c r="S44" s="38">
        <v>5.5</v>
      </c>
      <c r="T44" s="38">
        <v>0.5</v>
      </c>
      <c r="X44" s="19" t="s">
        <v>89</v>
      </c>
      <c r="Y44" s="38">
        <v>13.083333333333334</v>
      </c>
      <c r="Z44" s="38">
        <v>1.0833333333333333</v>
      </c>
      <c r="AA44" s="38">
        <f t="shared" si="1"/>
        <v>12.076923076923078</v>
      </c>
      <c r="BX44" s="19" t="s">
        <v>42</v>
      </c>
      <c r="BY44" s="43">
        <v>6570</v>
      </c>
      <c r="CA44" s="19" t="s">
        <v>121</v>
      </c>
      <c r="CB44" s="43">
        <v>2788</v>
      </c>
    </row>
    <row r="45" spans="1:80" ht="15" thickBot="1" x14ac:dyDescent="0.35">
      <c r="A45" s="6">
        <v>5</v>
      </c>
      <c r="B45" s="5" t="s">
        <v>114</v>
      </c>
      <c r="H45" s="19" t="s">
        <v>218</v>
      </c>
      <c r="I45">
        <v>5616</v>
      </c>
      <c r="N45" s="19" t="s">
        <v>367</v>
      </c>
      <c r="O45">
        <v>7</v>
      </c>
      <c r="R45" s="19" t="s">
        <v>114</v>
      </c>
      <c r="S45" s="38">
        <v>5.833333333333333</v>
      </c>
      <c r="T45" s="38">
        <v>0.41666666666666669</v>
      </c>
      <c r="X45" s="19" t="s">
        <v>98</v>
      </c>
      <c r="Y45" s="38">
        <v>10</v>
      </c>
      <c r="Z45" s="38">
        <v>0.83333333333333337</v>
      </c>
      <c r="AA45" s="38">
        <f t="shared" si="1"/>
        <v>12</v>
      </c>
      <c r="BX45" s="19" t="s">
        <v>43</v>
      </c>
      <c r="BY45" s="43">
        <v>16645</v>
      </c>
      <c r="CA45" s="19" t="s">
        <v>119</v>
      </c>
      <c r="CB45" s="43">
        <v>2700</v>
      </c>
    </row>
    <row r="46" spans="1:80" ht="15" thickBot="1" x14ac:dyDescent="0.35">
      <c r="A46" s="6">
        <v>4</v>
      </c>
      <c r="B46" s="5" t="s">
        <v>115</v>
      </c>
      <c r="H46" s="19" t="s">
        <v>164</v>
      </c>
      <c r="I46">
        <v>5453</v>
      </c>
      <c r="N46" s="19" t="s">
        <v>147</v>
      </c>
      <c r="O46">
        <v>7</v>
      </c>
      <c r="R46" s="19" t="s">
        <v>115</v>
      </c>
      <c r="S46" s="38">
        <v>5.5</v>
      </c>
      <c r="T46" s="38">
        <v>0.33333333333333331</v>
      </c>
      <c r="X46" s="19" t="s">
        <v>103</v>
      </c>
      <c r="Y46" s="38">
        <v>7</v>
      </c>
      <c r="Z46" s="38">
        <v>0.58333333333333337</v>
      </c>
      <c r="AA46" s="38">
        <f t="shared" si="1"/>
        <v>12</v>
      </c>
      <c r="BX46" s="19" t="s">
        <v>44</v>
      </c>
      <c r="BY46" s="43">
        <v>27344</v>
      </c>
      <c r="CA46" s="19" t="s">
        <v>102</v>
      </c>
      <c r="CB46" s="43">
        <v>2555</v>
      </c>
    </row>
    <row r="47" spans="1:80" ht="15" thickBot="1" x14ac:dyDescent="0.35">
      <c r="A47" s="6">
        <v>4</v>
      </c>
      <c r="B47" s="5" t="s">
        <v>116</v>
      </c>
      <c r="H47" s="19" t="s">
        <v>192</v>
      </c>
      <c r="I47">
        <v>5291</v>
      </c>
      <c r="N47" s="19" t="s">
        <v>291</v>
      </c>
      <c r="O47">
        <v>7</v>
      </c>
      <c r="R47" s="19" t="s">
        <v>116</v>
      </c>
      <c r="S47" s="38">
        <v>5.25</v>
      </c>
      <c r="T47" s="38">
        <v>0.33333333333333331</v>
      </c>
      <c r="X47" s="19" t="s">
        <v>93</v>
      </c>
      <c r="Y47" s="38">
        <v>11.833333333333334</v>
      </c>
      <c r="Z47" s="38">
        <v>1</v>
      </c>
      <c r="AA47" s="38">
        <f t="shared" si="1"/>
        <v>11.833333333333334</v>
      </c>
      <c r="BX47" s="19" t="s">
        <v>45</v>
      </c>
      <c r="BY47" s="43">
        <v>6748</v>
      </c>
      <c r="CA47" s="19" t="s">
        <v>100</v>
      </c>
      <c r="CB47" s="43">
        <v>2496</v>
      </c>
    </row>
    <row r="48" spans="1:80" ht="15" thickBot="1" x14ac:dyDescent="0.35">
      <c r="A48" s="6">
        <v>4</v>
      </c>
      <c r="B48" s="5" t="s">
        <v>117</v>
      </c>
      <c r="H48" s="19" t="s">
        <v>178</v>
      </c>
      <c r="I48">
        <v>4832</v>
      </c>
      <c r="N48" s="19" t="s">
        <v>178</v>
      </c>
      <c r="O48">
        <v>7</v>
      </c>
      <c r="R48" s="19" t="s">
        <v>117</v>
      </c>
      <c r="S48" s="38">
        <v>6.75</v>
      </c>
      <c r="T48" s="38">
        <v>0.41666666666666669</v>
      </c>
      <c r="X48" s="19" t="s">
        <v>111</v>
      </c>
      <c r="Y48" s="38">
        <v>6.416666666666667</v>
      </c>
      <c r="Z48" s="38">
        <v>0.58333333333333337</v>
      </c>
      <c r="AA48" s="38">
        <f t="shared" si="1"/>
        <v>11</v>
      </c>
      <c r="BX48" s="19" t="s">
        <v>46</v>
      </c>
      <c r="BY48" s="43">
        <v>7572</v>
      </c>
      <c r="CA48" s="19" t="s">
        <v>101</v>
      </c>
      <c r="CB48" s="43">
        <v>2443</v>
      </c>
    </row>
    <row r="49" spans="1:80" ht="15" thickBot="1" x14ac:dyDescent="0.35">
      <c r="A49" s="6">
        <v>4</v>
      </c>
      <c r="B49" s="5" t="s">
        <v>118</v>
      </c>
      <c r="H49" s="19" t="s">
        <v>303</v>
      </c>
      <c r="I49">
        <v>4606</v>
      </c>
      <c r="N49" s="19" t="s">
        <v>305</v>
      </c>
      <c r="O49">
        <v>7</v>
      </c>
      <c r="R49" s="19" t="s">
        <v>118</v>
      </c>
      <c r="S49" s="38">
        <v>6</v>
      </c>
      <c r="T49" s="38">
        <v>0.33333333333333331</v>
      </c>
      <c r="X49" s="19" t="s">
        <v>113</v>
      </c>
      <c r="Y49" s="38">
        <v>5.5</v>
      </c>
      <c r="Z49" s="38">
        <v>0.5</v>
      </c>
      <c r="AA49" s="38">
        <f t="shared" si="1"/>
        <v>11</v>
      </c>
      <c r="BX49" s="19" t="s">
        <v>47</v>
      </c>
      <c r="BY49" s="43">
        <v>12740</v>
      </c>
      <c r="CA49" s="19" t="s">
        <v>118</v>
      </c>
      <c r="CB49" s="43">
        <v>2440</v>
      </c>
    </row>
    <row r="50" spans="1:80" ht="15" thickBot="1" x14ac:dyDescent="0.35">
      <c r="A50" s="6">
        <v>4</v>
      </c>
      <c r="B50" s="5" t="s">
        <v>119</v>
      </c>
      <c r="H50" s="19" t="s">
        <v>374</v>
      </c>
      <c r="I50">
        <v>4605</v>
      </c>
      <c r="N50" s="19" t="s">
        <v>269</v>
      </c>
      <c r="O50">
        <v>7</v>
      </c>
      <c r="R50" s="19" t="s">
        <v>119</v>
      </c>
      <c r="S50" s="38">
        <v>6.666666666666667</v>
      </c>
      <c r="T50" s="38">
        <v>0.5</v>
      </c>
      <c r="X50" s="19" t="s">
        <v>90</v>
      </c>
      <c r="Y50" s="38">
        <v>11.666666666666666</v>
      </c>
      <c r="Z50" s="38">
        <v>1.0833333333333333</v>
      </c>
      <c r="AA50" s="38">
        <f t="shared" si="1"/>
        <v>10.76923076923077</v>
      </c>
      <c r="BX50" s="19" t="s">
        <v>48</v>
      </c>
      <c r="BY50" s="43">
        <v>51392</v>
      </c>
      <c r="CA50" s="19" t="s">
        <v>115</v>
      </c>
      <c r="CB50" s="43">
        <v>2188</v>
      </c>
    </row>
    <row r="51" spans="1:80" ht="15" thickBot="1" x14ac:dyDescent="0.35">
      <c r="A51" s="6">
        <v>4</v>
      </c>
      <c r="B51" s="5" t="s">
        <v>120</v>
      </c>
      <c r="H51" s="19" t="s">
        <v>301</v>
      </c>
      <c r="I51">
        <v>4514</v>
      </c>
      <c r="N51" s="19" t="s">
        <v>294</v>
      </c>
      <c r="O51">
        <v>7</v>
      </c>
      <c r="R51" s="19" t="s">
        <v>120</v>
      </c>
      <c r="S51" s="38">
        <v>11.833333333333334</v>
      </c>
      <c r="T51" s="38">
        <v>0.41666666666666669</v>
      </c>
      <c r="X51" s="19" t="s">
        <v>86</v>
      </c>
      <c r="Y51" s="38">
        <v>13.333333333333334</v>
      </c>
      <c r="Z51" s="38">
        <v>1.25</v>
      </c>
      <c r="AA51" s="38">
        <f t="shared" si="1"/>
        <v>10.666666666666668</v>
      </c>
      <c r="BX51" s="19" t="s">
        <v>49</v>
      </c>
      <c r="BY51" s="43">
        <v>6970</v>
      </c>
      <c r="CA51" s="19" t="s">
        <v>92</v>
      </c>
      <c r="CB51" s="43">
        <v>2052</v>
      </c>
    </row>
    <row r="52" spans="1:80" ht="15" thickBot="1" x14ac:dyDescent="0.35">
      <c r="A52" s="6">
        <v>4</v>
      </c>
      <c r="B52" s="5" t="s">
        <v>121</v>
      </c>
      <c r="H52" s="19" t="s">
        <v>181</v>
      </c>
      <c r="I52">
        <v>4396</v>
      </c>
      <c r="N52" s="19" t="s">
        <v>317</v>
      </c>
      <c r="O52">
        <v>7</v>
      </c>
      <c r="R52" s="19" t="s">
        <v>121</v>
      </c>
      <c r="S52" s="38">
        <v>6.416666666666667</v>
      </c>
      <c r="T52" s="38">
        <v>0.33333333333333331</v>
      </c>
      <c r="X52" s="19" t="s">
        <v>92</v>
      </c>
      <c r="Y52" s="38">
        <v>10.333333333333334</v>
      </c>
      <c r="Z52" s="38">
        <v>1</v>
      </c>
      <c r="AA52" s="38">
        <f t="shared" si="1"/>
        <v>10.333333333333334</v>
      </c>
      <c r="BX52" s="19" t="s">
        <v>50</v>
      </c>
      <c r="BY52" s="43">
        <v>4820</v>
      </c>
      <c r="CA52" s="19" t="s">
        <v>84</v>
      </c>
      <c r="CB52" s="43">
        <v>2000</v>
      </c>
    </row>
    <row r="53" spans="1:80" ht="15" thickBot="1" x14ac:dyDescent="0.35">
      <c r="A53" s="6">
        <v>4</v>
      </c>
      <c r="B53" s="5" t="s">
        <v>122</v>
      </c>
      <c r="H53" s="19" t="s">
        <v>193</v>
      </c>
      <c r="I53">
        <v>4323</v>
      </c>
      <c r="N53" s="19" t="s">
        <v>318</v>
      </c>
      <c r="O53">
        <v>7</v>
      </c>
      <c r="R53" s="19" t="s">
        <v>122</v>
      </c>
      <c r="S53" s="38">
        <v>6.916666666666667</v>
      </c>
      <c r="T53" s="38">
        <v>0.41666666666666669</v>
      </c>
      <c r="X53" s="19" t="s">
        <v>135</v>
      </c>
      <c r="Y53" s="38">
        <v>8.1666666666666661</v>
      </c>
      <c r="Z53" s="38">
        <v>0.83333333333333337</v>
      </c>
      <c r="AA53" s="38">
        <f t="shared" si="1"/>
        <v>9.7999999999999989</v>
      </c>
      <c r="BX53" s="19" t="s">
        <v>51</v>
      </c>
      <c r="BY53" s="43">
        <v>12540</v>
      </c>
      <c r="CA53" s="19" t="s">
        <v>124</v>
      </c>
      <c r="CB53" s="43">
        <v>1988</v>
      </c>
    </row>
    <row r="54" spans="1:80" ht="15" thickBot="1" x14ac:dyDescent="0.35">
      <c r="A54" s="6">
        <v>4</v>
      </c>
      <c r="B54" s="5" t="s">
        <v>123</v>
      </c>
      <c r="H54" s="19" t="s">
        <v>144</v>
      </c>
      <c r="I54">
        <v>4306</v>
      </c>
      <c r="N54" s="19" t="s">
        <v>181</v>
      </c>
      <c r="O54">
        <v>7</v>
      </c>
      <c r="R54" s="19" t="s">
        <v>123</v>
      </c>
      <c r="S54" s="38">
        <v>6.75</v>
      </c>
      <c r="T54" s="38">
        <v>0.33333333333333331</v>
      </c>
      <c r="X54" s="19" t="s">
        <v>83</v>
      </c>
      <c r="Y54" s="38">
        <v>10.5</v>
      </c>
      <c r="Z54" s="38">
        <v>1.3333333333333333</v>
      </c>
      <c r="AA54" s="38">
        <f t="shared" si="1"/>
        <v>7.875</v>
      </c>
      <c r="BX54" s="19" t="s">
        <v>52</v>
      </c>
      <c r="BY54" s="43">
        <v>8460</v>
      </c>
      <c r="CA54" s="19" t="s">
        <v>83</v>
      </c>
      <c r="CB54" s="43">
        <v>1760</v>
      </c>
    </row>
    <row r="55" spans="1:80" ht="15" thickBot="1" x14ac:dyDescent="0.35">
      <c r="A55" s="6">
        <v>4</v>
      </c>
      <c r="B55" s="5" t="s">
        <v>124</v>
      </c>
      <c r="H55" s="19" t="s">
        <v>319</v>
      </c>
      <c r="I55">
        <v>4306</v>
      </c>
      <c r="N55" s="19" t="s">
        <v>323</v>
      </c>
      <c r="O55">
        <v>7</v>
      </c>
      <c r="R55" s="19" t="s">
        <v>124</v>
      </c>
      <c r="S55" s="38">
        <v>11.416666666666666</v>
      </c>
      <c r="T55" s="38">
        <v>0.33333333333333331</v>
      </c>
      <c r="X55" s="19" t="s">
        <v>84</v>
      </c>
      <c r="Y55" s="38">
        <v>10.166666666666666</v>
      </c>
      <c r="Z55" s="38">
        <v>1.3333333333333333</v>
      </c>
      <c r="AA55" s="38">
        <f t="shared" si="1"/>
        <v>7.625</v>
      </c>
      <c r="BX55" s="19" t="s">
        <v>53</v>
      </c>
      <c r="BY55" s="43">
        <v>1760</v>
      </c>
      <c r="CA55" s="19" t="s">
        <v>117</v>
      </c>
      <c r="CB55" s="43">
        <v>1745</v>
      </c>
    </row>
    <row r="56" spans="1:80" ht="15" thickBot="1" x14ac:dyDescent="0.35">
      <c r="A56" s="6">
        <v>3</v>
      </c>
      <c r="B56" s="5" t="s">
        <v>125</v>
      </c>
      <c r="H56" s="19" t="s">
        <v>320</v>
      </c>
      <c r="I56">
        <v>4306</v>
      </c>
      <c r="N56" s="19" t="s">
        <v>310</v>
      </c>
      <c r="O56">
        <v>6</v>
      </c>
      <c r="R56" s="19" t="s">
        <v>125</v>
      </c>
      <c r="S56" s="38">
        <v>10.25</v>
      </c>
      <c r="T56" s="38">
        <v>0.25</v>
      </c>
      <c r="X56" s="19" t="s">
        <v>81</v>
      </c>
      <c r="Y56" s="38">
        <v>12.833333333333334</v>
      </c>
      <c r="Z56" s="38">
        <v>1.75</v>
      </c>
      <c r="AA56" s="38">
        <f t="shared" si="1"/>
        <v>7.3333333333333339</v>
      </c>
      <c r="BX56" s="19" t="s">
        <v>54</v>
      </c>
      <c r="BY56" s="43">
        <v>2052</v>
      </c>
      <c r="CA56" s="19" t="s">
        <v>128</v>
      </c>
      <c r="CB56" s="43">
        <v>1680</v>
      </c>
    </row>
    <row r="57" spans="1:80" ht="15" thickBot="1" x14ac:dyDescent="0.35">
      <c r="A57" s="6">
        <v>3</v>
      </c>
      <c r="B57" s="5" t="s">
        <v>126</v>
      </c>
      <c r="H57" s="19" t="s">
        <v>145</v>
      </c>
      <c r="I57">
        <v>4306</v>
      </c>
      <c r="N57" s="19" t="s">
        <v>373</v>
      </c>
      <c r="O57">
        <v>6</v>
      </c>
      <c r="R57" s="19" t="s">
        <v>126</v>
      </c>
      <c r="S57" s="38">
        <v>12</v>
      </c>
      <c r="T57" s="38">
        <v>0.41666666666666669</v>
      </c>
      <c r="X57" s="19" t="s">
        <v>87</v>
      </c>
      <c r="Y57" s="38">
        <v>9.0833333333333339</v>
      </c>
      <c r="Z57" s="38">
        <v>1.25</v>
      </c>
      <c r="AA57" s="38">
        <f t="shared" si="1"/>
        <v>7.2666666666666675</v>
      </c>
      <c r="BX57" s="19" t="s">
        <v>55</v>
      </c>
      <c r="BY57" s="43">
        <v>900</v>
      </c>
      <c r="CA57" s="19" t="s">
        <v>129</v>
      </c>
      <c r="CB57" s="43">
        <v>1680</v>
      </c>
    </row>
    <row r="58" spans="1:80" ht="15" thickBot="1" x14ac:dyDescent="0.35">
      <c r="A58" s="6">
        <v>3</v>
      </c>
      <c r="B58" s="5" t="s">
        <v>127</v>
      </c>
      <c r="H58" s="19" t="s">
        <v>154</v>
      </c>
      <c r="I58">
        <v>3602</v>
      </c>
      <c r="N58" s="19" t="s">
        <v>179</v>
      </c>
      <c r="O58">
        <v>6</v>
      </c>
      <c r="R58" s="19" t="s">
        <v>127</v>
      </c>
      <c r="S58" s="38">
        <v>14.5</v>
      </c>
      <c r="T58" s="38">
        <v>0.25</v>
      </c>
      <c r="X58" s="19" t="s">
        <v>91</v>
      </c>
      <c r="Y58" s="38">
        <v>6.5</v>
      </c>
      <c r="Z58" s="38">
        <v>1</v>
      </c>
      <c r="AA58" s="38">
        <f t="shared" si="1"/>
        <v>6.5</v>
      </c>
      <c r="BX58" s="19" t="s">
        <v>56</v>
      </c>
      <c r="BY58" s="43">
        <v>7568</v>
      </c>
      <c r="CA58" s="19" t="s">
        <v>138</v>
      </c>
      <c r="CB58" s="43">
        <v>1658</v>
      </c>
    </row>
    <row r="59" spans="1:80" ht="15" thickBot="1" x14ac:dyDescent="0.35">
      <c r="A59" s="6">
        <v>3</v>
      </c>
      <c r="B59" s="5" t="s">
        <v>128</v>
      </c>
      <c r="H59" s="19" t="s">
        <v>270</v>
      </c>
      <c r="I59">
        <v>3587</v>
      </c>
      <c r="N59" s="19" t="s">
        <v>218</v>
      </c>
      <c r="O59">
        <v>6</v>
      </c>
      <c r="R59" s="19" t="s">
        <v>128</v>
      </c>
      <c r="S59" s="38">
        <v>13.666666666666666</v>
      </c>
      <c r="T59" s="38">
        <v>0.25</v>
      </c>
      <c r="X59" s="19" t="s">
        <v>88</v>
      </c>
      <c r="Y59" s="38">
        <v>7</v>
      </c>
      <c r="Z59" s="38">
        <v>1.25</v>
      </c>
      <c r="AA59" s="38">
        <f t="shared" si="1"/>
        <v>5.6</v>
      </c>
      <c r="BX59" s="19" t="s">
        <v>57</v>
      </c>
      <c r="BY59" s="43">
        <v>1644</v>
      </c>
      <c r="CA59" s="19" t="s">
        <v>127</v>
      </c>
      <c r="CB59" s="43">
        <v>1647</v>
      </c>
    </row>
    <row r="60" spans="1:80" ht="15" thickBot="1" x14ac:dyDescent="0.35">
      <c r="A60" s="6">
        <v>3</v>
      </c>
      <c r="B60" s="5" t="s">
        <v>129</v>
      </c>
      <c r="H60" s="19" t="s">
        <v>165</v>
      </c>
      <c r="I60">
        <v>3509</v>
      </c>
      <c r="N60" s="19" t="s">
        <v>193</v>
      </c>
      <c r="O60">
        <v>6</v>
      </c>
      <c r="R60" s="19" t="s">
        <v>129</v>
      </c>
      <c r="S60" s="38">
        <v>22.416666666666668</v>
      </c>
      <c r="T60" s="38">
        <v>0.25</v>
      </c>
      <c r="X60" s="19" t="s">
        <v>82</v>
      </c>
      <c r="Y60" s="38">
        <v>7</v>
      </c>
      <c r="Z60" s="38">
        <v>1.5</v>
      </c>
      <c r="AA60" s="38">
        <f t="shared" si="1"/>
        <v>4.666666666666667</v>
      </c>
      <c r="BX60" s="19" t="s">
        <v>58</v>
      </c>
      <c r="BY60" s="43">
        <v>2000</v>
      </c>
      <c r="CA60" s="19" t="s">
        <v>108</v>
      </c>
      <c r="CB60" s="43">
        <v>1644</v>
      </c>
    </row>
    <row r="61" spans="1:80" ht="15" thickBot="1" x14ac:dyDescent="0.35">
      <c r="A61" s="6">
        <v>3</v>
      </c>
      <c r="B61" s="5" t="s">
        <v>130</v>
      </c>
      <c r="H61" s="19" t="s">
        <v>153</v>
      </c>
      <c r="I61">
        <v>3435</v>
      </c>
      <c r="N61" s="19" t="s">
        <v>164</v>
      </c>
      <c r="O61">
        <v>6</v>
      </c>
      <c r="R61" s="19" t="s">
        <v>130</v>
      </c>
      <c r="S61" s="38">
        <v>6.166666666666667</v>
      </c>
      <c r="T61" s="38">
        <v>0.25</v>
      </c>
      <c r="X61" s="19" t="s">
        <v>79</v>
      </c>
      <c r="Y61" s="38">
        <v>9.9166666666666661</v>
      </c>
      <c r="Z61" s="38">
        <v>2.25</v>
      </c>
      <c r="AA61" s="38">
        <f t="shared" si="1"/>
        <v>4.4074074074074074</v>
      </c>
      <c r="BX61" s="19" t="s">
        <v>59</v>
      </c>
      <c r="BY61" s="43">
        <v>750</v>
      </c>
      <c r="CA61" s="19" t="s">
        <v>132</v>
      </c>
      <c r="CB61" s="43">
        <v>1530</v>
      </c>
    </row>
    <row r="62" spans="1:80" ht="15" thickBot="1" x14ac:dyDescent="0.35">
      <c r="A62" s="6">
        <v>3</v>
      </c>
      <c r="B62" s="5" t="s">
        <v>131</v>
      </c>
      <c r="H62" s="19" t="s">
        <v>302</v>
      </c>
      <c r="I62">
        <v>3212</v>
      </c>
      <c r="N62" s="19" t="s">
        <v>324</v>
      </c>
      <c r="O62">
        <v>6</v>
      </c>
      <c r="R62" s="19" t="s">
        <v>131</v>
      </c>
      <c r="S62" s="38">
        <v>5.833333333333333</v>
      </c>
      <c r="T62" s="38">
        <v>0.25</v>
      </c>
      <c r="X62" s="19" t="s">
        <v>85</v>
      </c>
      <c r="Y62" s="38">
        <v>6.833333333333333</v>
      </c>
      <c r="Z62" s="38">
        <v>1.5833333333333333</v>
      </c>
      <c r="AA62" s="38">
        <f t="shared" si="1"/>
        <v>4.3157894736842106</v>
      </c>
      <c r="BX62" s="19" t="s">
        <v>392</v>
      </c>
      <c r="BY62" s="43">
        <v>11298</v>
      </c>
      <c r="CA62" s="19" t="s">
        <v>71</v>
      </c>
      <c r="CB62" s="43">
        <v>1484</v>
      </c>
    </row>
    <row r="63" spans="1:80" ht="15" thickBot="1" x14ac:dyDescent="0.35">
      <c r="A63" s="6">
        <v>3</v>
      </c>
      <c r="B63" s="5" t="s">
        <v>132</v>
      </c>
      <c r="H63" s="19" t="s">
        <v>292</v>
      </c>
      <c r="I63">
        <v>3206</v>
      </c>
      <c r="N63" s="19" t="s">
        <v>325</v>
      </c>
      <c r="O63">
        <v>6</v>
      </c>
      <c r="R63" s="19" t="s">
        <v>132</v>
      </c>
      <c r="S63" s="38">
        <v>5.75</v>
      </c>
      <c r="T63" s="38">
        <v>0.25</v>
      </c>
      <c r="X63" s="19" t="s">
        <v>78</v>
      </c>
      <c r="Y63" s="38">
        <v>11.166666666666666</v>
      </c>
      <c r="Z63" s="38">
        <v>2.6666666666666665</v>
      </c>
      <c r="AA63" s="38">
        <f t="shared" si="1"/>
        <v>4.1875</v>
      </c>
      <c r="BX63" s="19" t="s">
        <v>60</v>
      </c>
      <c r="BY63" s="43">
        <v>24500</v>
      </c>
      <c r="CA63" s="19" t="s">
        <v>140</v>
      </c>
      <c r="CB63" s="43">
        <v>1183</v>
      </c>
    </row>
    <row r="64" spans="1:80" ht="15" thickBot="1" x14ac:dyDescent="0.35">
      <c r="A64" s="6">
        <v>3</v>
      </c>
      <c r="B64" s="5" t="s">
        <v>133</v>
      </c>
      <c r="H64" s="19" t="s">
        <v>293</v>
      </c>
      <c r="I64">
        <v>3205</v>
      </c>
      <c r="N64" s="19" t="s">
        <v>326</v>
      </c>
      <c r="O64">
        <v>6</v>
      </c>
      <c r="R64" s="19" t="s">
        <v>133</v>
      </c>
      <c r="S64" s="38">
        <v>3.75</v>
      </c>
      <c r="T64" s="38">
        <v>0.25</v>
      </c>
      <c r="X64" s="19" t="s">
        <v>80</v>
      </c>
      <c r="Y64" s="38">
        <v>8.5833333333333339</v>
      </c>
      <c r="Z64" s="38">
        <v>2.0833333333333335</v>
      </c>
      <c r="AA64" s="38">
        <f t="shared" si="1"/>
        <v>4.12</v>
      </c>
      <c r="BX64" s="19" t="s">
        <v>61</v>
      </c>
      <c r="BY64" s="43">
        <v>5610</v>
      </c>
      <c r="CA64" s="19" t="s">
        <v>125</v>
      </c>
      <c r="CB64" s="43">
        <v>948</v>
      </c>
    </row>
    <row r="65" spans="1:80" ht="15" thickBot="1" x14ac:dyDescent="0.35">
      <c r="A65" s="6">
        <v>2</v>
      </c>
      <c r="B65" s="5" t="s">
        <v>134</v>
      </c>
      <c r="H65" s="19" t="s">
        <v>323</v>
      </c>
      <c r="I65">
        <v>3136</v>
      </c>
      <c r="N65" s="19" t="s">
        <v>327</v>
      </c>
      <c r="O65">
        <v>6</v>
      </c>
      <c r="R65" s="19" t="s">
        <v>134</v>
      </c>
      <c r="S65" s="38">
        <v>9.1666666666666661</v>
      </c>
      <c r="T65" s="38">
        <v>0.16666666666666666</v>
      </c>
      <c r="X65" s="19" t="s">
        <v>75</v>
      </c>
      <c r="Y65" s="38">
        <v>11.166666666666666</v>
      </c>
      <c r="Z65" s="38">
        <v>3.6666666666666665</v>
      </c>
      <c r="AA65" s="38">
        <f t="shared" si="1"/>
        <v>3.0454545454545454</v>
      </c>
      <c r="BX65" s="19" t="s">
        <v>62</v>
      </c>
      <c r="BY65" s="43">
        <v>840</v>
      </c>
      <c r="CA65" s="19" t="s">
        <v>136</v>
      </c>
      <c r="CB65" s="43">
        <v>945</v>
      </c>
    </row>
    <row r="66" spans="1:80" ht="15" thickBot="1" x14ac:dyDescent="0.35">
      <c r="A66" s="6">
        <v>6</v>
      </c>
      <c r="B66" s="5" t="s">
        <v>135</v>
      </c>
      <c r="H66" s="19" t="s">
        <v>194</v>
      </c>
      <c r="I66">
        <v>3028</v>
      </c>
      <c r="N66" s="19" t="s">
        <v>328</v>
      </c>
      <c r="O66">
        <v>6</v>
      </c>
      <c r="R66" s="19" t="s">
        <v>135</v>
      </c>
      <c r="S66" s="38">
        <v>8.1666666666666661</v>
      </c>
      <c r="T66" s="38">
        <v>0.83333333333333337</v>
      </c>
      <c r="X66" s="19" t="s">
        <v>77</v>
      </c>
      <c r="Y66" s="38">
        <v>7.583333333333333</v>
      </c>
      <c r="Z66" s="38">
        <v>3</v>
      </c>
      <c r="AA66" s="38">
        <f t="shared" ref="AA66:AA71" si="2">Y66/Z66</f>
        <v>2.5277777777777777</v>
      </c>
      <c r="BX66" s="19" t="s">
        <v>63</v>
      </c>
      <c r="BY66" s="43">
        <v>1988</v>
      </c>
      <c r="CA66" s="19" t="s">
        <v>86</v>
      </c>
      <c r="CB66" s="43">
        <v>900</v>
      </c>
    </row>
    <row r="67" spans="1:80" ht="15" thickBot="1" x14ac:dyDescent="0.35">
      <c r="A67" s="6">
        <v>5</v>
      </c>
      <c r="B67" s="5" t="s">
        <v>136</v>
      </c>
      <c r="H67" s="19" t="s">
        <v>182</v>
      </c>
      <c r="I67">
        <v>2448</v>
      </c>
      <c r="N67" s="19" t="s">
        <v>329</v>
      </c>
      <c r="O67">
        <v>6</v>
      </c>
      <c r="R67" s="19" t="s">
        <v>136</v>
      </c>
      <c r="S67" s="38">
        <v>7.75</v>
      </c>
      <c r="T67" s="38">
        <v>0.41666666666666669</v>
      </c>
      <c r="X67" s="19" t="s">
        <v>76</v>
      </c>
      <c r="Y67" s="38">
        <v>8.1666666666666661</v>
      </c>
      <c r="Z67" s="38">
        <v>3.5</v>
      </c>
      <c r="AA67" s="38">
        <f t="shared" si="2"/>
        <v>2.333333333333333</v>
      </c>
      <c r="BX67" s="19" t="s">
        <v>64</v>
      </c>
      <c r="BY67" s="43">
        <v>434</v>
      </c>
      <c r="CA67" s="19" t="s">
        <v>73</v>
      </c>
      <c r="CB67" s="43">
        <v>840</v>
      </c>
    </row>
    <row r="68" spans="1:80" ht="15" thickBot="1" x14ac:dyDescent="0.35">
      <c r="A68" s="6">
        <v>3</v>
      </c>
      <c r="B68" s="5" t="s">
        <v>137</v>
      </c>
      <c r="H68" s="19" t="s">
        <v>370</v>
      </c>
      <c r="I68">
        <v>2429</v>
      </c>
      <c r="N68" s="19" t="s">
        <v>330</v>
      </c>
      <c r="O68">
        <v>6</v>
      </c>
      <c r="R68" s="19" t="s">
        <v>137</v>
      </c>
      <c r="S68" s="38">
        <v>7.833333333333333</v>
      </c>
      <c r="T68" s="38">
        <v>0.5</v>
      </c>
      <c r="X68" s="19" t="s">
        <v>74</v>
      </c>
      <c r="Y68" s="38">
        <v>8.1666666666666661</v>
      </c>
      <c r="Z68" s="38">
        <v>5.166666666666667</v>
      </c>
      <c r="AA68" s="38">
        <f t="shared" si="2"/>
        <v>1.5806451612903223</v>
      </c>
      <c r="BX68" s="19" t="s">
        <v>65</v>
      </c>
      <c r="BY68" s="43">
        <v>1530</v>
      </c>
      <c r="CA68" s="19" t="s">
        <v>131</v>
      </c>
      <c r="CB68" s="43">
        <v>750</v>
      </c>
    </row>
    <row r="69" spans="1:80" ht="15" thickBot="1" x14ac:dyDescent="0.35">
      <c r="A69" s="6">
        <v>11</v>
      </c>
      <c r="B69" s="5" t="s">
        <v>138</v>
      </c>
      <c r="H69" s="19" t="s">
        <v>314</v>
      </c>
      <c r="I69">
        <v>2411</v>
      </c>
      <c r="N69" s="19" t="s">
        <v>197</v>
      </c>
      <c r="O69">
        <v>6</v>
      </c>
      <c r="R69" s="19" t="s">
        <v>138</v>
      </c>
      <c r="S69" s="38">
        <v>9.4166666666666661</v>
      </c>
      <c r="T69" s="38">
        <v>8.3333333333333329E-2</v>
      </c>
      <c r="X69" s="19" t="s">
        <v>72</v>
      </c>
      <c r="Y69" s="38">
        <v>13</v>
      </c>
      <c r="Z69" s="38">
        <v>13.166666666666666</v>
      </c>
      <c r="AA69" s="38">
        <f t="shared" si="2"/>
        <v>0.98734177215189878</v>
      </c>
      <c r="BX69" s="19" t="s">
        <v>66</v>
      </c>
      <c r="BY69" s="43">
        <v>3060</v>
      </c>
      <c r="CA69" s="19" t="s">
        <v>134</v>
      </c>
      <c r="CB69" s="43">
        <v>598</v>
      </c>
    </row>
    <row r="70" spans="1:80" ht="15" thickBot="1" x14ac:dyDescent="0.35">
      <c r="A70" s="6">
        <v>6</v>
      </c>
      <c r="B70" s="5" t="s">
        <v>139</v>
      </c>
      <c r="H70" s="19" t="s">
        <v>378</v>
      </c>
      <c r="I70">
        <v>2099</v>
      </c>
      <c r="N70" s="19" t="s">
        <v>368</v>
      </c>
      <c r="O70">
        <v>5</v>
      </c>
      <c r="R70" s="19" t="s">
        <v>139</v>
      </c>
      <c r="S70" s="38">
        <v>6</v>
      </c>
      <c r="T70" s="38">
        <v>0.25</v>
      </c>
      <c r="X70" s="19" t="s">
        <v>71</v>
      </c>
      <c r="Y70" s="38">
        <v>16.5</v>
      </c>
      <c r="Z70" s="38">
        <v>17.666666666666668</v>
      </c>
      <c r="AA70" s="38">
        <f t="shared" si="2"/>
        <v>0.9339622641509433</v>
      </c>
      <c r="BX70" s="19" t="s">
        <v>67</v>
      </c>
      <c r="BY70" s="43">
        <v>5100</v>
      </c>
      <c r="CA70" s="19" t="s">
        <v>130</v>
      </c>
      <c r="CB70" s="43">
        <v>567</v>
      </c>
    </row>
    <row r="71" spans="1:80" ht="15" thickBot="1" x14ac:dyDescent="0.35">
      <c r="A71" s="6">
        <v>5</v>
      </c>
      <c r="B71" s="5" t="s">
        <v>140</v>
      </c>
      <c r="H71" s="19" t="s">
        <v>183</v>
      </c>
      <c r="I71">
        <v>1960</v>
      </c>
      <c r="N71" s="19" t="s">
        <v>298</v>
      </c>
      <c r="O71">
        <v>5</v>
      </c>
      <c r="R71" s="19" t="s">
        <v>140</v>
      </c>
      <c r="S71" s="38">
        <v>4.583333333333333</v>
      </c>
      <c r="T71" s="38">
        <v>8.3333333333333329E-2</v>
      </c>
      <c r="X71" s="19" t="s">
        <v>73</v>
      </c>
      <c r="Y71" s="38">
        <v>8.75</v>
      </c>
      <c r="Z71" s="38">
        <v>10</v>
      </c>
      <c r="AA71" s="38">
        <f t="shared" si="2"/>
        <v>0.875</v>
      </c>
      <c r="BX71" s="19" t="s">
        <v>68</v>
      </c>
      <c r="BY71" s="43">
        <v>1484</v>
      </c>
      <c r="CA71" s="19" t="s">
        <v>74</v>
      </c>
      <c r="CB71" s="43">
        <v>434</v>
      </c>
    </row>
    <row r="72" spans="1:80" x14ac:dyDescent="0.3">
      <c r="H72" s="19" t="s">
        <v>184</v>
      </c>
      <c r="I72">
        <v>1960</v>
      </c>
      <c r="N72" s="19" t="s">
        <v>299</v>
      </c>
      <c r="O72">
        <v>5</v>
      </c>
      <c r="R72" s="19" t="s">
        <v>405</v>
      </c>
      <c r="S72" s="38">
        <v>9.2035714285714292</v>
      </c>
      <c r="T72" s="38">
        <v>1.444047619047619</v>
      </c>
      <c r="X72" s="23"/>
      <c r="Y72" s="39"/>
      <c r="Z72" s="39"/>
      <c r="BX72" s="19" t="s">
        <v>69</v>
      </c>
      <c r="BY72" s="43">
        <v>3600</v>
      </c>
    </row>
    <row r="73" spans="1:80" x14ac:dyDescent="0.3">
      <c r="H73" s="19" t="s">
        <v>185</v>
      </c>
      <c r="I73">
        <v>1960</v>
      </c>
      <c r="N73" s="19" t="s">
        <v>297</v>
      </c>
      <c r="O73">
        <v>4</v>
      </c>
      <c r="BX73" s="19" t="s">
        <v>70</v>
      </c>
      <c r="BY73" s="43">
        <v>5148</v>
      </c>
    </row>
    <row r="74" spans="1:80" x14ac:dyDescent="0.3">
      <c r="H74" s="19" t="s">
        <v>155</v>
      </c>
      <c r="I74">
        <v>1817</v>
      </c>
      <c r="N74" s="19" t="s">
        <v>256</v>
      </c>
      <c r="O74">
        <v>4</v>
      </c>
      <c r="BX74" s="19" t="s">
        <v>405</v>
      </c>
      <c r="BY74" s="43">
        <v>719662</v>
      </c>
    </row>
    <row r="75" spans="1:80" x14ac:dyDescent="0.3">
      <c r="A75" s="18" t="s">
        <v>404</v>
      </c>
      <c r="B75" t="s">
        <v>403</v>
      </c>
      <c r="E75" s="18" t="s">
        <v>404</v>
      </c>
      <c r="F75" t="s">
        <v>403</v>
      </c>
      <c r="H75" s="19" t="s">
        <v>156</v>
      </c>
      <c r="I75">
        <v>1765</v>
      </c>
      <c r="K75" s="18" t="s">
        <v>404</v>
      </c>
      <c r="L75" t="s">
        <v>402</v>
      </c>
      <c r="N75" s="19" t="s">
        <v>308</v>
      </c>
      <c r="O75">
        <v>4</v>
      </c>
    </row>
    <row r="76" spans="1:80" x14ac:dyDescent="0.3">
      <c r="A76" s="19">
        <v>3</v>
      </c>
      <c r="B76">
        <v>23958</v>
      </c>
      <c r="E76" s="19" t="s">
        <v>177</v>
      </c>
      <c r="F76">
        <v>34866</v>
      </c>
      <c r="H76" s="19" t="s">
        <v>195</v>
      </c>
      <c r="I76">
        <v>1750</v>
      </c>
      <c r="K76" s="19" t="s">
        <v>177</v>
      </c>
      <c r="L76">
        <v>22</v>
      </c>
      <c r="N76" s="19" t="s">
        <v>300</v>
      </c>
      <c r="O76">
        <v>4</v>
      </c>
    </row>
    <row r="77" spans="1:80" x14ac:dyDescent="0.3">
      <c r="A77" s="19">
        <v>4</v>
      </c>
      <c r="B77">
        <v>980</v>
      </c>
      <c r="E77" s="19" t="s">
        <v>188</v>
      </c>
      <c r="F77">
        <v>32238</v>
      </c>
      <c r="H77" s="19" t="s">
        <v>324</v>
      </c>
      <c r="I77">
        <v>1746</v>
      </c>
      <c r="K77" s="19" t="s">
        <v>188</v>
      </c>
      <c r="L77">
        <v>30</v>
      </c>
      <c r="N77" s="19" t="s">
        <v>301</v>
      </c>
      <c r="O77">
        <v>4</v>
      </c>
    </row>
    <row r="78" spans="1:80" x14ac:dyDescent="0.3">
      <c r="A78" s="19">
        <v>5</v>
      </c>
      <c r="B78">
        <v>12387</v>
      </c>
      <c r="E78" s="19" t="s">
        <v>304</v>
      </c>
      <c r="F78">
        <v>25856</v>
      </c>
      <c r="H78" s="19" t="s">
        <v>325</v>
      </c>
      <c r="I78">
        <v>1746</v>
      </c>
      <c r="K78" s="19" t="s">
        <v>304</v>
      </c>
      <c r="L78">
        <v>13</v>
      </c>
      <c r="N78" s="19" t="s">
        <v>303</v>
      </c>
      <c r="O78">
        <v>4</v>
      </c>
    </row>
    <row r="79" spans="1:80" x14ac:dyDescent="0.3">
      <c r="A79" s="19">
        <v>6</v>
      </c>
      <c r="B79">
        <v>24725</v>
      </c>
      <c r="E79" s="19" t="s">
        <v>295</v>
      </c>
      <c r="F79">
        <v>15329</v>
      </c>
      <c r="H79" s="19" t="s">
        <v>326</v>
      </c>
      <c r="I79">
        <v>1746</v>
      </c>
      <c r="K79" s="19" t="s">
        <v>295</v>
      </c>
      <c r="L79">
        <v>9</v>
      </c>
      <c r="N79" s="19" t="s">
        <v>219</v>
      </c>
      <c r="O79">
        <v>4</v>
      </c>
    </row>
    <row r="80" spans="1:80" x14ac:dyDescent="0.3">
      <c r="A80" s="19">
        <v>8</v>
      </c>
      <c r="B80">
        <v>15164</v>
      </c>
      <c r="E80" s="19" t="s">
        <v>310</v>
      </c>
      <c r="F80">
        <v>14784</v>
      </c>
      <c r="H80" s="19" t="s">
        <v>327</v>
      </c>
      <c r="I80">
        <v>1746</v>
      </c>
      <c r="K80" s="19" t="s">
        <v>310</v>
      </c>
      <c r="L80">
        <v>6</v>
      </c>
      <c r="N80" s="19" t="s">
        <v>272</v>
      </c>
      <c r="O80">
        <v>4</v>
      </c>
    </row>
    <row r="81" spans="1:15" x14ac:dyDescent="0.3">
      <c r="A81" s="19">
        <v>9</v>
      </c>
      <c r="B81">
        <v>12966</v>
      </c>
      <c r="E81" s="19" t="s">
        <v>166</v>
      </c>
      <c r="F81">
        <v>19162</v>
      </c>
      <c r="H81" s="19" t="s">
        <v>328</v>
      </c>
      <c r="I81">
        <v>1746</v>
      </c>
      <c r="K81" s="19" t="s">
        <v>166</v>
      </c>
      <c r="L81">
        <v>10</v>
      </c>
      <c r="N81" s="19" t="s">
        <v>220</v>
      </c>
      <c r="O81">
        <v>4</v>
      </c>
    </row>
    <row r="82" spans="1:15" x14ac:dyDescent="0.3">
      <c r="A82" s="19">
        <v>10</v>
      </c>
      <c r="B82">
        <v>2651</v>
      </c>
      <c r="E82" s="19" t="s">
        <v>162</v>
      </c>
      <c r="F82">
        <v>15170</v>
      </c>
      <c r="H82" s="19" t="s">
        <v>329</v>
      </c>
      <c r="I82">
        <v>1746</v>
      </c>
      <c r="K82" s="19" t="s">
        <v>162</v>
      </c>
      <c r="L82">
        <v>20</v>
      </c>
      <c r="N82" s="19" t="s">
        <v>292</v>
      </c>
      <c r="O82">
        <v>3</v>
      </c>
    </row>
    <row r="83" spans="1:15" x14ac:dyDescent="0.3">
      <c r="A83" s="19">
        <v>11</v>
      </c>
      <c r="B83">
        <v>12041</v>
      </c>
      <c r="E83" s="19" t="s">
        <v>307</v>
      </c>
      <c r="F83">
        <v>15432</v>
      </c>
      <c r="H83" s="19" t="s">
        <v>330</v>
      </c>
      <c r="I83">
        <v>1746</v>
      </c>
      <c r="K83" s="19" t="s">
        <v>307</v>
      </c>
      <c r="L83">
        <v>17</v>
      </c>
      <c r="N83" s="19" t="s">
        <v>293</v>
      </c>
      <c r="O83">
        <v>3</v>
      </c>
    </row>
    <row r="84" spans="1:15" x14ac:dyDescent="0.3">
      <c r="A84" s="19">
        <v>12</v>
      </c>
      <c r="B84">
        <v>7039</v>
      </c>
      <c r="E84" s="19" t="s">
        <v>322</v>
      </c>
      <c r="F84">
        <v>15868</v>
      </c>
      <c r="H84" s="19" t="s">
        <v>197</v>
      </c>
      <c r="I84">
        <v>1608</v>
      </c>
      <c r="K84" s="19" t="s">
        <v>322</v>
      </c>
      <c r="L84">
        <v>8</v>
      </c>
      <c r="N84" s="19" t="s">
        <v>182</v>
      </c>
      <c r="O84">
        <v>3</v>
      </c>
    </row>
    <row r="85" spans="1:15" x14ac:dyDescent="0.3">
      <c r="A85" s="19">
        <v>13</v>
      </c>
      <c r="B85">
        <v>855</v>
      </c>
      <c r="E85" s="19" t="s">
        <v>296</v>
      </c>
      <c r="F85">
        <v>13126</v>
      </c>
      <c r="H85" s="19" t="s">
        <v>365</v>
      </c>
      <c r="I85">
        <v>1555</v>
      </c>
      <c r="K85" s="19" t="s">
        <v>296</v>
      </c>
      <c r="L85">
        <v>12</v>
      </c>
      <c r="N85" s="19" t="s">
        <v>195</v>
      </c>
      <c r="O85">
        <v>3</v>
      </c>
    </row>
    <row r="86" spans="1:15" x14ac:dyDescent="0.3">
      <c r="A86" s="19">
        <v>14</v>
      </c>
      <c r="B86">
        <v>52129</v>
      </c>
      <c r="E86" s="19" t="s">
        <v>367</v>
      </c>
      <c r="F86">
        <v>12016</v>
      </c>
      <c r="H86" s="19" t="s">
        <v>366</v>
      </c>
      <c r="I86">
        <v>1555</v>
      </c>
      <c r="K86" s="19" t="s">
        <v>367</v>
      </c>
      <c r="L86">
        <v>7</v>
      </c>
      <c r="N86" s="19" t="s">
        <v>196</v>
      </c>
      <c r="O86">
        <v>3</v>
      </c>
    </row>
    <row r="87" spans="1:15" x14ac:dyDescent="0.3">
      <c r="A87" s="19">
        <v>15</v>
      </c>
      <c r="B87">
        <v>38409</v>
      </c>
      <c r="E87" s="19" t="s">
        <v>189</v>
      </c>
      <c r="F87">
        <v>9831</v>
      </c>
      <c r="H87" s="19" t="s">
        <v>376</v>
      </c>
      <c r="I87">
        <v>1535</v>
      </c>
      <c r="K87" s="19" t="s">
        <v>189</v>
      </c>
      <c r="L87">
        <v>9</v>
      </c>
      <c r="N87" s="19" t="s">
        <v>314</v>
      </c>
      <c r="O87">
        <v>3</v>
      </c>
    </row>
    <row r="88" spans="1:15" x14ac:dyDescent="0.3">
      <c r="A88" s="19">
        <v>16</v>
      </c>
      <c r="B88">
        <v>3744</v>
      </c>
      <c r="E88" s="19" t="s">
        <v>311</v>
      </c>
      <c r="F88">
        <v>13402</v>
      </c>
      <c r="H88" s="19" t="s">
        <v>196</v>
      </c>
      <c r="I88">
        <v>1518</v>
      </c>
      <c r="K88" s="19" t="s">
        <v>311</v>
      </c>
      <c r="L88">
        <v>16</v>
      </c>
      <c r="N88" s="19" t="s">
        <v>271</v>
      </c>
      <c r="O88">
        <v>3</v>
      </c>
    </row>
    <row r="89" spans="1:15" x14ac:dyDescent="0.3">
      <c r="A89" s="19">
        <v>18</v>
      </c>
      <c r="B89">
        <v>17025</v>
      </c>
      <c r="E89" s="19" t="s">
        <v>368</v>
      </c>
      <c r="F89">
        <v>10228</v>
      </c>
      <c r="H89" s="19" t="s">
        <v>219</v>
      </c>
      <c r="I89">
        <v>1412</v>
      </c>
      <c r="K89" s="19" t="s">
        <v>368</v>
      </c>
      <c r="L89">
        <v>5</v>
      </c>
      <c r="N89" s="19" t="s">
        <v>376</v>
      </c>
      <c r="O89">
        <v>3</v>
      </c>
    </row>
    <row r="90" spans="1:15" x14ac:dyDescent="0.3">
      <c r="A90" s="19">
        <v>19</v>
      </c>
      <c r="B90">
        <v>19042</v>
      </c>
      <c r="E90" s="19" t="s">
        <v>190</v>
      </c>
      <c r="F90">
        <v>16410</v>
      </c>
      <c r="H90" s="19" t="s">
        <v>369</v>
      </c>
      <c r="I90">
        <v>1390</v>
      </c>
      <c r="K90" s="19" t="s">
        <v>190</v>
      </c>
      <c r="L90">
        <v>12</v>
      </c>
      <c r="N90" s="19" t="s">
        <v>370</v>
      </c>
      <c r="O90">
        <v>3</v>
      </c>
    </row>
    <row r="91" spans="1:15" x14ac:dyDescent="0.3">
      <c r="A91" s="19">
        <v>20</v>
      </c>
      <c r="B91">
        <v>58805</v>
      </c>
      <c r="E91" s="19" t="s">
        <v>191</v>
      </c>
      <c r="F91">
        <v>19008</v>
      </c>
      <c r="H91" s="19" t="s">
        <v>271</v>
      </c>
      <c r="I91">
        <v>1327</v>
      </c>
      <c r="K91" s="19" t="s">
        <v>191</v>
      </c>
      <c r="L91">
        <v>18</v>
      </c>
      <c r="N91" s="19" t="s">
        <v>302</v>
      </c>
      <c r="O91">
        <v>2</v>
      </c>
    </row>
    <row r="92" spans="1:15" x14ac:dyDescent="0.3">
      <c r="A92" s="19">
        <v>21</v>
      </c>
      <c r="B92">
        <v>17861</v>
      </c>
      <c r="E92" s="19" t="s">
        <v>148</v>
      </c>
      <c r="F92">
        <v>14893</v>
      </c>
      <c r="H92" s="19" t="s">
        <v>312</v>
      </c>
      <c r="I92">
        <v>1212</v>
      </c>
      <c r="K92" s="19" t="s">
        <v>148</v>
      </c>
      <c r="L92">
        <v>23</v>
      </c>
      <c r="N92" s="19" t="s">
        <v>306</v>
      </c>
      <c r="O92">
        <v>2</v>
      </c>
    </row>
    <row r="93" spans="1:15" x14ac:dyDescent="0.3">
      <c r="A93" s="19">
        <v>23</v>
      </c>
      <c r="B93">
        <v>27390</v>
      </c>
      <c r="E93" s="19" t="s">
        <v>163</v>
      </c>
      <c r="F93">
        <v>14197</v>
      </c>
      <c r="H93" s="19" t="s">
        <v>313</v>
      </c>
      <c r="I93">
        <v>1212</v>
      </c>
      <c r="K93" s="19" t="s">
        <v>163</v>
      </c>
      <c r="L93">
        <v>10</v>
      </c>
      <c r="N93" s="19" t="s">
        <v>183</v>
      </c>
      <c r="O93">
        <v>2</v>
      </c>
    </row>
    <row r="94" spans="1:15" x14ac:dyDescent="0.3">
      <c r="A94" s="19">
        <v>24</v>
      </c>
      <c r="B94">
        <v>269</v>
      </c>
      <c r="E94" s="19" t="s">
        <v>146</v>
      </c>
      <c r="F94">
        <v>11383</v>
      </c>
      <c r="H94" s="19" t="s">
        <v>309</v>
      </c>
      <c r="I94">
        <v>1095</v>
      </c>
      <c r="K94" s="19" t="s">
        <v>146</v>
      </c>
      <c r="L94">
        <v>8</v>
      </c>
      <c r="N94" s="19" t="s">
        <v>184</v>
      </c>
      <c r="O94">
        <v>2</v>
      </c>
    </row>
    <row r="95" spans="1:15" x14ac:dyDescent="0.3">
      <c r="A95" s="19">
        <v>25</v>
      </c>
      <c r="B95">
        <v>39503</v>
      </c>
      <c r="E95" s="19" t="s">
        <v>147</v>
      </c>
      <c r="F95">
        <v>11677</v>
      </c>
      <c r="H95" s="19" t="s">
        <v>176</v>
      </c>
      <c r="I95">
        <v>1020</v>
      </c>
      <c r="K95" s="19" t="s">
        <v>147</v>
      </c>
      <c r="L95">
        <v>7</v>
      </c>
      <c r="N95" s="19" t="s">
        <v>185</v>
      </c>
      <c r="O95">
        <v>2</v>
      </c>
    </row>
    <row r="96" spans="1:15" x14ac:dyDescent="0.3">
      <c r="A96" s="19">
        <v>27</v>
      </c>
      <c r="B96">
        <v>35026</v>
      </c>
      <c r="E96" s="19" t="s">
        <v>149</v>
      </c>
      <c r="F96">
        <v>13676</v>
      </c>
      <c r="H96" s="19" t="s">
        <v>186</v>
      </c>
      <c r="I96">
        <v>980</v>
      </c>
      <c r="K96" s="19" t="s">
        <v>149</v>
      </c>
      <c r="L96">
        <v>18</v>
      </c>
      <c r="N96" s="19" t="s">
        <v>165</v>
      </c>
      <c r="O96">
        <v>2</v>
      </c>
    </row>
    <row r="97" spans="1:15" x14ac:dyDescent="0.3">
      <c r="A97" s="19">
        <v>28</v>
      </c>
      <c r="B97">
        <v>14959</v>
      </c>
      <c r="E97" s="19" t="s">
        <v>364</v>
      </c>
      <c r="F97">
        <v>13172</v>
      </c>
      <c r="H97" s="19" t="s">
        <v>187</v>
      </c>
      <c r="I97">
        <v>980</v>
      </c>
      <c r="K97" s="19" t="s">
        <v>364</v>
      </c>
      <c r="L97">
        <v>12</v>
      </c>
      <c r="N97" s="19" t="s">
        <v>176</v>
      </c>
      <c r="O97">
        <v>2</v>
      </c>
    </row>
    <row r="98" spans="1:15" x14ac:dyDescent="0.3">
      <c r="A98" s="19">
        <v>29</v>
      </c>
      <c r="B98">
        <v>21755</v>
      </c>
      <c r="E98" s="19" t="s">
        <v>291</v>
      </c>
      <c r="F98">
        <v>10538</v>
      </c>
      <c r="H98" s="19" t="s">
        <v>272</v>
      </c>
      <c r="I98">
        <v>940</v>
      </c>
      <c r="K98" s="19" t="s">
        <v>291</v>
      </c>
      <c r="L98">
        <v>7</v>
      </c>
      <c r="N98" s="19" t="s">
        <v>375</v>
      </c>
      <c r="O98">
        <v>2</v>
      </c>
    </row>
    <row r="99" spans="1:15" x14ac:dyDescent="0.3">
      <c r="A99" s="19">
        <v>30</v>
      </c>
      <c r="B99">
        <v>10500</v>
      </c>
      <c r="E99" s="19" t="s">
        <v>373</v>
      </c>
      <c r="F99">
        <v>16440</v>
      </c>
      <c r="H99" s="19" t="s">
        <v>375</v>
      </c>
      <c r="I99">
        <v>925</v>
      </c>
      <c r="K99" s="19" t="s">
        <v>373</v>
      </c>
      <c r="L99">
        <v>6</v>
      </c>
      <c r="N99" s="19" t="s">
        <v>167</v>
      </c>
      <c r="O99">
        <v>2</v>
      </c>
    </row>
    <row r="100" spans="1:15" x14ac:dyDescent="0.3">
      <c r="A100" s="19">
        <v>32</v>
      </c>
      <c r="B100">
        <v>23324</v>
      </c>
      <c r="E100" s="19" t="s">
        <v>150</v>
      </c>
      <c r="F100">
        <v>5830</v>
      </c>
      <c r="H100" s="19" t="s">
        <v>315</v>
      </c>
      <c r="I100">
        <v>857</v>
      </c>
      <c r="K100" s="19" t="s">
        <v>150</v>
      </c>
      <c r="L100">
        <v>15</v>
      </c>
      <c r="N100" s="19" t="s">
        <v>381</v>
      </c>
      <c r="O100">
        <v>2</v>
      </c>
    </row>
    <row r="101" spans="1:15" x14ac:dyDescent="0.3">
      <c r="A101" s="19">
        <v>33</v>
      </c>
      <c r="B101">
        <v>13797</v>
      </c>
      <c r="E101" s="19" t="s">
        <v>178</v>
      </c>
      <c r="F101">
        <v>4832</v>
      </c>
      <c r="H101" s="19" t="s">
        <v>167</v>
      </c>
      <c r="I101">
        <v>745</v>
      </c>
      <c r="K101" s="19" t="s">
        <v>178</v>
      </c>
      <c r="L101">
        <v>7</v>
      </c>
      <c r="N101" s="19" t="s">
        <v>331</v>
      </c>
      <c r="O101">
        <v>2</v>
      </c>
    </row>
    <row r="102" spans="1:15" x14ac:dyDescent="0.3">
      <c r="A102" s="19">
        <v>36</v>
      </c>
      <c r="B102">
        <v>12564</v>
      </c>
      <c r="E102" s="19" t="s">
        <v>297</v>
      </c>
      <c r="F102">
        <v>9632</v>
      </c>
      <c r="H102" s="19" t="s">
        <v>316</v>
      </c>
      <c r="I102">
        <v>697</v>
      </c>
      <c r="K102" s="19" t="s">
        <v>297</v>
      </c>
      <c r="L102">
        <v>4</v>
      </c>
      <c r="N102" s="19" t="s">
        <v>332</v>
      </c>
      <c r="O102">
        <v>2</v>
      </c>
    </row>
    <row r="103" spans="1:15" x14ac:dyDescent="0.3">
      <c r="A103" s="19">
        <v>38</v>
      </c>
      <c r="B103">
        <v>31591</v>
      </c>
      <c r="E103" s="19" t="s">
        <v>256</v>
      </c>
      <c r="F103">
        <v>8158</v>
      </c>
      <c r="H103" s="19" t="s">
        <v>220</v>
      </c>
      <c r="I103">
        <v>688</v>
      </c>
      <c r="K103" s="19" t="s">
        <v>256</v>
      </c>
      <c r="L103">
        <v>4</v>
      </c>
      <c r="N103" s="19" t="s">
        <v>333</v>
      </c>
      <c r="O103">
        <v>2</v>
      </c>
    </row>
    <row r="104" spans="1:15" x14ac:dyDescent="0.3">
      <c r="A104" s="19">
        <v>39</v>
      </c>
      <c r="B104">
        <v>2197</v>
      </c>
      <c r="E104" s="19" t="s">
        <v>151</v>
      </c>
      <c r="F104">
        <v>10614</v>
      </c>
      <c r="H104" s="19" t="s">
        <v>381</v>
      </c>
      <c r="I104">
        <v>632</v>
      </c>
      <c r="K104" s="19" t="s">
        <v>151</v>
      </c>
      <c r="L104">
        <v>11</v>
      </c>
      <c r="N104" s="19" t="s">
        <v>144</v>
      </c>
      <c r="O104">
        <v>1</v>
      </c>
    </row>
    <row r="105" spans="1:15" x14ac:dyDescent="0.3">
      <c r="A105" s="19">
        <v>40</v>
      </c>
      <c r="B105">
        <v>14453</v>
      </c>
      <c r="E105" s="19" t="s">
        <v>152</v>
      </c>
      <c r="F105">
        <v>9675</v>
      </c>
      <c r="H105" s="19" t="s">
        <v>331</v>
      </c>
      <c r="I105">
        <v>582</v>
      </c>
      <c r="K105" s="19" t="s">
        <v>152</v>
      </c>
      <c r="L105">
        <v>14</v>
      </c>
      <c r="N105" s="19" t="s">
        <v>319</v>
      </c>
      <c r="O105">
        <v>1</v>
      </c>
    </row>
    <row r="106" spans="1:15" x14ac:dyDescent="0.3">
      <c r="A106" s="19">
        <v>41</v>
      </c>
      <c r="B106">
        <v>58943</v>
      </c>
      <c r="E106" s="19" t="s">
        <v>298</v>
      </c>
      <c r="F106">
        <v>8030</v>
      </c>
      <c r="H106" s="19" t="s">
        <v>332</v>
      </c>
      <c r="I106">
        <v>582</v>
      </c>
      <c r="K106" s="19" t="s">
        <v>298</v>
      </c>
      <c r="L106">
        <v>5</v>
      </c>
      <c r="N106" s="19" t="s">
        <v>320</v>
      </c>
      <c r="O106">
        <v>1</v>
      </c>
    </row>
    <row r="107" spans="1:15" x14ac:dyDescent="0.3">
      <c r="A107" s="19">
        <v>42</v>
      </c>
      <c r="B107">
        <v>18633</v>
      </c>
      <c r="E107" s="19" t="s">
        <v>305</v>
      </c>
      <c r="F107">
        <v>9129</v>
      </c>
      <c r="H107" s="19" t="s">
        <v>333</v>
      </c>
      <c r="I107">
        <v>582</v>
      </c>
      <c r="K107" s="19" t="s">
        <v>305</v>
      </c>
      <c r="L107">
        <v>7</v>
      </c>
      <c r="N107" s="19" t="s">
        <v>365</v>
      </c>
      <c r="O107">
        <v>1</v>
      </c>
    </row>
    <row r="108" spans="1:15" x14ac:dyDescent="0.3">
      <c r="A108" s="19">
        <v>43</v>
      </c>
      <c r="B108">
        <v>4958</v>
      </c>
      <c r="E108" s="19" t="s">
        <v>299</v>
      </c>
      <c r="F108">
        <v>8958</v>
      </c>
      <c r="H108" s="19" t="s">
        <v>171</v>
      </c>
      <c r="I108">
        <v>497</v>
      </c>
      <c r="K108" s="19" t="s">
        <v>299</v>
      </c>
      <c r="L108">
        <v>5</v>
      </c>
      <c r="N108" s="19" t="s">
        <v>366</v>
      </c>
      <c r="O108">
        <v>1</v>
      </c>
    </row>
    <row r="109" spans="1:15" x14ac:dyDescent="0.3">
      <c r="A109" s="19">
        <v>45</v>
      </c>
      <c r="B109">
        <v>10120</v>
      </c>
      <c r="E109" s="19" t="s">
        <v>269</v>
      </c>
      <c r="F109">
        <v>8100</v>
      </c>
      <c r="H109" s="19" t="s">
        <v>372</v>
      </c>
      <c r="I109">
        <v>450</v>
      </c>
      <c r="K109" s="19" t="s">
        <v>269</v>
      </c>
      <c r="L109">
        <v>7</v>
      </c>
      <c r="N109" s="19" t="s">
        <v>369</v>
      </c>
      <c r="O109">
        <v>1</v>
      </c>
    </row>
    <row r="110" spans="1:15" x14ac:dyDescent="0.3">
      <c r="A110" s="19">
        <v>46</v>
      </c>
      <c r="B110">
        <v>1562</v>
      </c>
      <c r="E110" s="19" t="s">
        <v>308</v>
      </c>
      <c r="F110">
        <v>9503</v>
      </c>
      <c r="H110" s="19" t="s">
        <v>377</v>
      </c>
      <c r="I110">
        <v>349</v>
      </c>
      <c r="K110" s="19" t="s">
        <v>308</v>
      </c>
      <c r="L110">
        <v>4</v>
      </c>
      <c r="N110" s="19" t="s">
        <v>312</v>
      </c>
      <c r="O110">
        <v>1</v>
      </c>
    </row>
    <row r="111" spans="1:15" x14ac:dyDescent="0.3">
      <c r="A111" s="19">
        <v>47</v>
      </c>
      <c r="B111">
        <v>940</v>
      </c>
      <c r="E111" s="19" t="s">
        <v>300</v>
      </c>
      <c r="F111">
        <v>6108</v>
      </c>
      <c r="H111" s="19" t="s">
        <v>382</v>
      </c>
      <c r="I111">
        <v>312</v>
      </c>
      <c r="K111" s="19" t="s">
        <v>300</v>
      </c>
      <c r="L111">
        <v>4</v>
      </c>
      <c r="N111" s="19" t="s">
        <v>313</v>
      </c>
      <c r="O111">
        <v>1</v>
      </c>
    </row>
    <row r="112" spans="1:15" x14ac:dyDescent="0.3">
      <c r="A112" s="19">
        <v>48</v>
      </c>
      <c r="B112">
        <v>17380</v>
      </c>
      <c r="E112" s="19" t="s">
        <v>294</v>
      </c>
      <c r="F112">
        <v>6230</v>
      </c>
      <c r="H112" s="19" t="s">
        <v>383</v>
      </c>
      <c r="I112">
        <v>312</v>
      </c>
      <c r="K112" s="19" t="s">
        <v>294</v>
      </c>
      <c r="L112">
        <v>7</v>
      </c>
      <c r="N112" s="19" t="s">
        <v>309</v>
      </c>
      <c r="O112">
        <v>1</v>
      </c>
    </row>
    <row r="113" spans="1:15" x14ac:dyDescent="0.3">
      <c r="A113" s="19">
        <v>50</v>
      </c>
      <c r="B113">
        <v>9198</v>
      </c>
      <c r="E113" s="19" t="s">
        <v>179</v>
      </c>
      <c r="F113">
        <v>5880</v>
      </c>
      <c r="H113" s="19" t="s">
        <v>379</v>
      </c>
      <c r="I113">
        <v>299</v>
      </c>
      <c r="K113" s="19" t="s">
        <v>179</v>
      </c>
      <c r="L113">
        <v>6</v>
      </c>
      <c r="N113" s="19" t="s">
        <v>186</v>
      </c>
      <c r="O113">
        <v>1</v>
      </c>
    </row>
    <row r="114" spans="1:15" x14ac:dyDescent="0.3">
      <c r="A114" s="19">
        <v>51</v>
      </c>
      <c r="B114">
        <v>3019</v>
      </c>
      <c r="E114" s="19" t="s">
        <v>170</v>
      </c>
      <c r="F114">
        <v>6962</v>
      </c>
      <c r="H114" s="19" t="s">
        <v>380</v>
      </c>
      <c r="I114">
        <v>299</v>
      </c>
      <c r="K114" s="19" t="s">
        <v>170</v>
      </c>
      <c r="L114">
        <v>16</v>
      </c>
      <c r="N114" s="19" t="s">
        <v>187</v>
      </c>
      <c r="O114">
        <v>1</v>
      </c>
    </row>
    <row r="115" spans="1:15" x14ac:dyDescent="0.3">
      <c r="A115" s="19">
        <v>52</v>
      </c>
      <c r="B115">
        <v>22872</v>
      </c>
      <c r="E115" s="19" t="s">
        <v>180</v>
      </c>
      <c r="F115">
        <v>5655</v>
      </c>
      <c r="H115" s="19" t="s">
        <v>321</v>
      </c>
      <c r="I115">
        <v>291</v>
      </c>
      <c r="K115" s="19" t="s">
        <v>180</v>
      </c>
      <c r="L115">
        <v>17</v>
      </c>
      <c r="N115" s="19" t="s">
        <v>315</v>
      </c>
      <c r="O115">
        <v>1</v>
      </c>
    </row>
    <row r="116" spans="1:15" x14ac:dyDescent="0.3">
      <c r="A116" s="19">
        <v>53</v>
      </c>
      <c r="B116">
        <v>4928</v>
      </c>
      <c r="E116" s="19" t="s">
        <v>144</v>
      </c>
      <c r="F116">
        <v>4306</v>
      </c>
      <c r="H116" s="19" t="s">
        <v>334</v>
      </c>
      <c r="I116">
        <v>291</v>
      </c>
      <c r="K116" s="19" t="s">
        <v>144</v>
      </c>
      <c r="L116">
        <v>1</v>
      </c>
      <c r="N116" s="19" t="s">
        <v>316</v>
      </c>
      <c r="O116">
        <v>1</v>
      </c>
    </row>
    <row r="117" spans="1:15" x14ac:dyDescent="0.3">
      <c r="A117" s="19" t="s">
        <v>405</v>
      </c>
      <c r="B117">
        <v>719662</v>
      </c>
      <c r="E117" s="19" t="s">
        <v>218</v>
      </c>
      <c r="F117">
        <v>5616</v>
      </c>
      <c r="H117" s="19" t="s">
        <v>335</v>
      </c>
      <c r="I117">
        <v>291</v>
      </c>
      <c r="K117" s="19" t="s">
        <v>218</v>
      </c>
      <c r="L117">
        <v>6</v>
      </c>
      <c r="N117" s="19" t="s">
        <v>378</v>
      </c>
      <c r="O117">
        <v>1</v>
      </c>
    </row>
    <row r="118" spans="1:15" x14ac:dyDescent="0.3">
      <c r="E118" s="19" t="s">
        <v>192</v>
      </c>
      <c r="F118">
        <v>5291</v>
      </c>
      <c r="H118" s="19" t="s">
        <v>336</v>
      </c>
      <c r="I118">
        <v>291</v>
      </c>
      <c r="K118" s="19" t="s">
        <v>192</v>
      </c>
      <c r="L118">
        <v>13</v>
      </c>
      <c r="N118" s="19" t="s">
        <v>171</v>
      </c>
      <c r="O118">
        <v>1</v>
      </c>
    </row>
    <row r="119" spans="1:15" x14ac:dyDescent="0.3">
      <c r="E119" s="19" t="s">
        <v>317</v>
      </c>
      <c r="F119">
        <v>10390</v>
      </c>
      <c r="H119" s="19" t="s">
        <v>337</v>
      </c>
      <c r="I119">
        <v>291</v>
      </c>
      <c r="K119" s="19" t="s">
        <v>317</v>
      </c>
      <c r="L119">
        <v>7</v>
      </c>
      <c r="N119" s="19" t="s">
        <v>372</v>
      </c>
      <c r="O119">
        <v>1</v>
      </c>
    </row>
    <row r="120" spans="1:15" x14ac:dyDescent="0.3">
      <c r="E120" s="19" t="s">
        <v>318</v>
      </c>
      <c r="F120">
        <v>10390</v>
      </c>
      <c r="H120" s="19" t="s">
        <v>338</v>
      </c>
      <c r="I120">
        <v>291</v>
      </c>
      <c r="K120" s="19" t="s">
        <v>318</v>
      </c>
      <c r="L120">
        <v>7</v>
      </c>
      <c r="N120" s="19" t="s">
        <v>377</v>
      </c>
      <c r="O120">
        <v>1</v>
      </c>
    </row>
    <row r="121" spans="1:15" x14ac:dyDescent="0.3">
      <c r="E121" s="19" t="s">
        <v>193</v>
      </c>
      <c r="F121">
        <v>4323</v>
      </c>
      <c r="H121" s="19" t="s">
        <v>339</v>
      </c>
      <c r="I121">
        <v>291</v>
      </c>
      <c r="K121" s="19" t="s">
        <v>193</v>
      </c>
      <c r="L121">
        <v>6</v>
      </c>
      <c r="N121" s="19" t="s">
        <v>379</v>
      </c>
      <c r="O121">
        <v>1</v>
      </c>
    </row>
    <row r="122" spans="1:15" x14ac:dyDescent="0.3">
      <c r="E122" s="19" t="s">
        <v>319</v>
      </c>
      <c r="F122">
        <v>4306</v>
      </c>
      <c r="H122" s="19" t="s">
        <v>340</v>
      </c>
      <c r="I122">
        <v>291</v>
      </c>
      <c r="K122" s="19" t="s">
        <v>319</v>
      </c>
      <c r="L122">
        <v>1</v>
      </c>
      <c r="N122" s="19" t="s">
        <v>380</v>
      </c>
      <c r="O122">
        <v>1</v>
      </c>
    </row>
    <row r="123" spans="1:15" x14ac:dyDescent="0.3">
      <c r="E123" s="19" t="s">
        <v>320</v>
      </c>
      <c r="F123">
        <v>4306</v>
      </c>
      <c r="H123" s="19" t="s">
        <v>341</v>
      </c>
      <c r="I123">
        <v>291</v>
      </c>
      <c r="K123" s="19" t="s">
        <v>320</v>
      </c>
      <c r="L123">
        <v>1</v>
      </c>
      <c r="N123" s="19" t="s">
        <v>382</v>
      </c>
      <c r="O123">
        <v>1</v>
      </c>
    </row>
    <row r="124" spans="1:15" x14ac:dyDescent="0.3">
      <c r="E124" s="19" t="s">
        <v>301</v>
      </c>
      <c r="F124">
        <v>4514</v>
      </c>
      <c r="H124" s="19" t="s">
        <v>342</v>
      </c>
      <c r="I124">
        <v>291</v>
      </c>
      <c r="K124" s="19" t="s">
        <v>301</v>
      </c>
      <c r="L124">
        <v>4</v>
      </c>
      <c r="N124" s="19" t="s">
        <v>383</v>
      </c>
      <c r="O124">
        <v>1</v>
      </c>
    </row>
    <row r="125" spans="1:15" x14ac:dyDescent="0.3">
      <c r="E125" s="19" t="s">
        <v>164</v>
      </c>
      <c r="F125">
        <v>5453</v>
      </c>
      <c r="H125" s="19" t="s">
        <v>343</v>
      </c>
      <c r="I125">
        <v>291</v>
      </c>
      <c r="K125" s="19" t="s">
        <v>164</v>
      </c>
      <c r="L125">
        <v>6</v>
      </c>
      <c r="N125" s="19" t="s">
        <v>321</v>
      </c>
      <c r="O125">
        <v>1</v>
      </c>
    </row>
    <row r="126" spans="1:15" x14ac:dyDescent="0.3">
      <c r="E126" s="19" t="s">
        <v>181</v>
      </c>
      <c r="F126">
        <v>4396</v>
      </c>
      <c r="H126" s="19" t="s">
        <v>344</v>
      </c>
      <c r="I126">
        <v>291</v>
      </c>
      <c r="K126" s="19" t="s">
        <v>181</v>
      </c>
      <c r="L126">
        <v>7</v>
      </c>
      <c r="N126" s="19" t="s">
        <v>334</v>
      </c>
      <c r="O126">
        <v>1</v>
      </c>
    </row>
    <row r="127" spans="1:15" x14ac:dyDescent="0.3">
      <c r="E127" s="19" t="s">
        <v>270</v>
      </c>
      <c r="F127">
        <v>3587</v>
      </c>
      <c r="H127" s="19" t="s">
        <v>345</v>
      </c>
      <c r="I127">
        <v>291</v>
      </c>
      <c r="K127" s="19" t="s">
        <v>270</v>
      </c>
      <c r="L127">
        <v>8</v>
      </c>
      <c r="N127" s="19" t="s">
        <v>335</v>
      </c>
      <c r="O127">
        <v>1</v>
      </c>
    </row>
    <row r="128" spans="1:15" x14ac:dyDescent="0.3">
      <c r="E128" s="19" t="s">
        <v>217</v>
      </c>
      <c r="F128">
        <v>6851</v>
      </c>
      <c r="H128" s="19" t="s">
        <v>346</v>
      </c>
      <c r="I128">
        <v>291</v>
      </c>
      <c r="K128" s="19" t="s">
        <v>217</v>
      </c>
      <c r="L128">
        <v>23</v>
      </c>
      <c r="N128" s="19" t="s">
        <v>336</v>
      </c>
      <c r="O128">
        <v>1</v>
      </c>
    </row>
    <row r="129" spans="5:15" x14ac:dyDescent="0.3">
      <c r="E129" s="19" t="s">
        <v>302</v>
      </c>
      <c r="F129">
        <v>3212</v>
      </c>
      <c r="H129" s="19" t="s">
        <v>347</v>
      </c>
      <c r="I129">
        <v>291</v>
      </c>
      <c r="K129" s="19" t="s">
        <v>302</v>
      </c>
      <c r="L129">
        <v>2</v>
      </c>
      <c r="N129" s="19" t="s">
        <v>337</v>
      </c>
      <c r="O129">
        <v>1</v>
      </c>
    </row>
    <row r="130" spans="5:15" x14ac:dyDescent="0.3">
      <c r="E130" s="19" t="s">
        <v>292</v>
      </c>
      <c r="F130">
        <v>3206</v>
      </c>
      <c r="H130" s="19" t="s">
        <v>348</v>
      </c>
      <c r="I130">
        <v>291</v>
      </c>
      <c r="K130" s="19" t="s">
        <v>292</v>
      </c>
      <c r="L130">
        <v>3</v>
      </c>
      <c r="N130" s="19" t="s">
        <v>338</v>
      </c>
      <c r="O130">
        <v>1</v>
      </c>
    </row>
    <row r="131" spans="5:15" x14ac:dyDescent="0.3">
      <c r="E131" s="19" t="s">
        <v>293</v>
      </c>
      <c r="F131">
        <v>3205</v>
      </c>
      <c r="H131" s="19" t="s">
        <v>349</v>
      </c>
      <c r="I131">
        <v>291</v>
      </c>
      <c r="K131" s="19" t="s">
        <v>293</v>
      </c>
      <c r="L131">
        <v>3</v>
      </c>
      <c r="N131" s="19" t="s">
        <v>339</v>
      </c>
      <c r="O131">
        <v>1</v>
      </c>
    </row>
    <row r="132" spans="5:15" x14ac:dyDescent="0.3">
      <c r="E132" s="19" t="s">
        <v>194</v>
      </c>
      <c r="F132">
        <v>3028</v>
      </c>
      <c r="H132" s="19" t="s">
        <v>350</v>
      </c>
      <c r="I132">
        <v>291</v>
      </c>
      <c r="K132" s="19" t="s">
        <v>194</v>
      </c>
      <c r="L132">
        <v>8</v>
      </c>
      <c r="N132" s="19" t="s">
        <v>340</v>
      </c>
      <c r="O132">
        <v>1</v>
      </c>
    </row>
    <row r="133" spans="5:15" x14ac:dyDescent="0.3">
      <c r="E133" s="19" t="s">
        <v>374</v>
      </c>
      <c r="F133">
        <v>4605</v>
      </c>
      <c r="H133" s="19" t="s">
        <v>351</v>
      </c>
      <c r="I133">
        <v>291</v>
      </c>
      <c r="K133" s="19" t="s">
        <v>374</v>
      </c>
      <c r="L133">
        <v>9</v>
      </c>
      <c r="N133" s="19" t="s">
        <v>341</v>
      </c>
      <c r="O133">
        <v>1</v>
      </c>
    </row>
    <row r="134" spans="5:15" x14ac:dyDescent="0.3">
      <c r="E134" s="19" t="s">
        <v>323</v>
      </c>
      <c r="F134">
        <v>3136</v>
      </c>
      <c r="H134" s="19" t="s">
        <v>352</v>
      </c>
      <c r="I134">
        <v>291</v>
      </c>
      <c r="K134" s="19" t="s">
        <v>323</v>
      </c>
      <c r="L134">
        <v>7</v>
      </c>
      <c r="N134" s="19" t="s">
        <v>342</v>
      </c>
      <c r="O134">
        <v>1</v>
      </c>
    </row>
    <row r="135" spans="5:15" x14ac:dyDescent="0.3">
      <c r="E135" s="19" t="s">
        <v>153</v>
      </c>
      <c r="F135">
        <v>3435</v>
      </c>
      <c r="H135" s="19" t="s">
        <v>353</v>
      </c>
      <c r="I135">
        <v>291</v>
      </c>
      <c r="K135" s="19" t="s">
        <v>153</v>
      </c>
      <c r="L135">
        <v>9</v>
      </c>
      <c r="N135" s="19" t="s">
        <v>343</v>
      </c>
      <c r="O135">
        <v>1</v>
      </c>
    </row>
    <row r="136" spans="5:15" x14ac:dyDescent="0.3">
      <c r="E136" s="19" t="s">
        <v>154</v>
      </c>
      <c r="F136">
        <v>3602</v>
      </c>
      <c r="H136" s="19" t="s">
        <v>354</v>
      </c>
      <c r="I136">
        <v>291</v>
      </c>
      <c r="K136" s="19" t="s">
        <v>154</v>
      </c>
      <c r="L136">
        <v>8</v>
      </c>
      <c r="N136" s="19" t="s">
        <v>344</v>
      </c>
      <c r="O136">
        <v>1</v>
      </c>
    </row>
    <row r="137" spans="5:15" x14ac:dyDescent="0.3">
      <c r="E137" s="19" t="s">
        <v>182</v>
      </c>
      <c r="F137">
        <v>2448</v>
      </c>
      <c r="H137" s="19" t="s">
        <v>355</v>
      </c>
      <c r="I137">
        <v>291</v>
      </c>
      <c r="K137" s="19" t="s">
        <v>182</v>
      </c>
      <c r="L137">
        <v>3</v>
      </c>
      <c r="N137" s="19" t="s">
        <v>345</v>
      </c>
      <c r="O137">
        <v>1</v>
      </c>
    </row>
    <row r="138" spans="5:15" x14ac:dyDescent="0.3">
      <c r="E138" s="19" t="s">
        <v>306</v>
      </c>
      <c r="F138">
        <v>8612</v>
      </c>
      <c r="H138" s="19" t="s">
        <v>356</v>
      </c>
      <c r="I138">
        <v>291</v>
      </c>
      <c r="K138" s="19" t="s">
        <v>306</v>
      </c>
      <c r="L138">
        <v>2</v>
      </c>
      <c r="N138" s="19" t="s">
        <v>346</v>
      </c>
      <c r="O138">
        <v>1</v>
      </c>
    </row>
    <row r="139" spans="5:15" x14ac:dyDescent="0.3">
      <c r="E139" s="19" t="s">
        <v>183</v>
      </c>
      <c r="F139">
        <v>1960</v>
      </c>
      <c r="H139" s="19" t="s">
        <v>357</v>
      </c>
      <c r="I139">
        <v>291</v>
      </c>
      <c r="K139" s="19" t="s">
        <v>183</v>
      </c>
      <c r="L139">
        <v>2</v>
      </c>
      <c r="N139" s="19" t="s">
        <v>347</v>
      </c>
      <c r="O139">
        <v>1</v>
      </c>
    </row>
    <row r="140" spans="5:15" x14ac:dyDescent="0.3">
      <c r="E140" s="19" t="s">
        <v>303</v>
      </c>
      <c r="F140">
        <v>4606</v>
      </c>
      <c r="H140" s="19" t="s">
        <v>358</v>
      </c>
      <c r="I140">
        <v>291</v>
      </c>
      <c r="K140" s="19" t="s">
        <v>303</v>
      </c>
      <c r="L140">
        <v>4</v>
      </c>
      <c r="N140" s="19" t="s">
        <v>348</v>
      </c>
      <c r="O140">
        <v>1</v>
      </c>
    </row>
    <row r="141" spans="5:15" x14ac:dyDescent="0.3">
      <c r="E141" s="19" t="s">
        <v>184</v>
      </c>
      <c r="F141">
        <v>1960</v>
      </c>
      <c r="H141" s="19" t="s">
        <v>359</v>
      </c>
      <c r="I141">
        <v>291</v>
      </c>
      <c r="K141" s="19" t="s">
        <v>184</v>
      </c>
      <c r="L141">
        <v>2</v>
      </c>
      <c r="N141" s="19" t="s">
        <v>349</v>
      </c>
      <c r="O141">
        <v>1</v>
      </c>
    </row>
    <row r="142" spans="5:15" x14ac:dyDescent="0.3">
      <c r="E142" s="19" t="s">
        <v>155</v>
      </c>
      <c r="F142">
        <v>1817</v>
      </c>
      <c r="H142" s="19" t="s">
        <v>360</v>
      </c>
      <c r="I142">
        <v>291</v>
      </c>
      <c r="K142" s="19" t="s">
        <v>155</v>
      </c>
      <c r="L142">
        <v>31</v>
      </c>
      <c r="N142" s="19" t="s">
        <v>350</v>
      </c>
      <c r="O142">
        <v>1</v>
      </c>
    </row>
    <row r="143" spans="5:15" x14ac:dyDescent="0.3">
      <c r="E143" s="19" t="s">
        <v>324</v>
      </c>
      <c r="F143">
        <v>1746</v>
      </c>
      <c r="H143" s="19" t="s">
        <v>361</v>
      </c>
      <c r="I143">
        <v>291</v>
      </c>
      <c r="K143" s="19" t="s">
        <v>324</v>
      </c>
      <c r="L143">
        <v>6</v>
      </c>
      <c r="N143" s="19" t="s">
        <v>351</v>
      </c>
      <c r="O143">
        <v>1</v>
      </c>
    </row>
    <row r="144" spans="5:15" x14ac:dyDescent="0.3">
      <c r="E144" s="19" t="s">
        <v>325</v>
      </c>
      <c r="F144">
        <v>1746</v>
      </c>
      <c r="H144" s="19" t="s">
        <v>362</v>
      </c>
      <c r="I144">
        <v>291</v>
      </c>
      <c r="K144" s="19" t="s">
        <v>325</v>
      </c>
      <c r="L144">
        <v>6</v>
      </c>
      <c r="N144" s="19" t="s">
        <v>352</v>
      </c>
      <c r="O144">
        <v>1</v>
      </c>
    </row>
    <row r="145" spans="5:15" x14ac:dyDescent="0.3">
      <c r="E145" s="19" t="s">
        <v>326</v>
      </c>
      <c r="F145">
        <v>1746</v>
      </c>
      <c r="H145" s="19" t="s">
        <v>363</v>
      </c>
      <c r="I145">
        <v>291</v>
      </c>
      <c r="K145" s="19" t="s">
        <v>326</v>
      </c>
      <c r="L145">
        <v>6</v>
      </c>
      <c r="N145" s="19" t="s">
        <v>353</v>
      </c>
      <c r="O145">
        <v>1</v>
      </c>
    </row>
    <row r="146" spans="5:15" x14ac:dyDescent="0.3">
      <c r="E146" s="19" t="s">
        <v>327</v>
      </c>
      <c r="F146">
        <v>1746</v>
      </c>
      <c r="H146" s="19" t="s">
        <v>198</v>
      </c>
      <c r="I146">
        <v>269</v>
      </c>
      <c r="K146" s="19" t="s">
        <v>327</v>
      </c>
      <c r="L146">
        <v>6</v>
      </c>
      <c r="N146" s="19" t="s">
        <v>354</v>
      </c>
      <c r="O146">
        <v>1</v>
      </c>
    </row>
    <row r="147" spans="5:15" x14ac:dyDescent="0.3">
      <c r="E147" s="19" t="s">
        <v>328</v>
      </c>
      <c r="F147">
        <v>1746</v>
      </c>
      <c r="H147" s="19" t="s">
        <v>199</v>
      </c>
      <c r="I147">
        <v>269</v>
      </c>
      <c r="K147" s="19" t="s">
        <v>328</v>
      </c>
      <c r="L147">
        <v>6</v>
      </c>
      <c r="N147" s="19" t="s">
        <v>355</v>
      </c>
      <c r="O147">
        <v>1</v>
      </c>
    </row>
    <row r="148" spans="5:15" x14ac:dyDescent="0.3">
      <c r="E148" s="19" t="s">
        <v>195</v>
      </c>
      <c r="F148">
        <v>1750</v>
      </c>
      <c r="H148" s="19" t="s">
        <v>200</v>
      </c>
      <c r="I148">
        <v>269</v>
      </c>
      <c r="K148" s="19" t="s">
        <v>195</v>
      </c>
      <c r="L148">
        <v>3</v>
      </c>
      <c r="N148" s="19" t="s">
        <v>198</v>
      </c>
      <c r="O148">
        <v>1</v>
      </c>
    </row>
    <row r="149" spans="5:15" x14ac:dyDescent="0.3">
      <c r="E149" s="19" t="s">
        <v>156</v>
      </c>
      <c r="F149">
        <v>1765</v>
      </c>
      <c r="H149" s="19" t="s">
        <v>201</v>
      </c>
      <c r="I149">
        <v>269</v>
      </c>
      <c r="K149" s="19" t="s">
        <v>156</v>
      </c>
      <c r="L149">
        <v>31</v>
      </c>
      <c r="N149" s="19" t="s">
        <v>356</v>
      </c>
      <c r="O149">
        <v>1</v>
      </c>
    </row>
    <row r="150" spans="5:15" x14ac:dyDescent="0.3">
      <c r="E150" s="19" t="s">
        <v>329</v>
      </c>
      <c r="F150">
        <v>1746</v>
      </c>
      <c r="H150" s="19" t="s">
        <v>202</v>
      </c>
      <c r="I150">
        <v>269</v>
      </c>
      <c r="K150" s="19" t="s">
        <v>329</v>
      </c>
      <c r="L150">
        <v>6</v>
      </c>
      <c r="N150" s="19" t="s">
        <v>357</v>
      </c>
      <c r="O150">
        <v>1</v>
      </c>
    </row>
    <row r="151" spans="5:15" x14ac:dyDescent="0.3">
      <c r="E151" s="19" t="s">
        <v>330</v>
      </c>
      <c r="F151">
        <v>1746</v>
      </c>
      <c r="H151" s="19" t="s">
        <v>273</v>
      </c>
      <c r="I151">
        <v>235</v>
      </c>
      <c r="K151" s="19" t="s">
        <v>330</v>
      </c>
      <c r="L151">
        <v>6</v>
      </c>
      <c r="N151" s="19" t="s">
        <v>358</v>
      </c>
      <c r="O151">
        <v>1</v>
      </c>
    </row>
    <row r="152" spans="5:15" x14ac:dyDescent="0.3">
      <c r="E152" s="19" t="s">
        <v>196</v>
      </c>
      <c r="F152">
        <v>1518</v>
      </c>
      <c r="H152" s="19" t="s">
        <v>274</v>
      </c>
      <c r="I152">
        <v>235</v>
      </c>
      <c r="K152" s="19" t="s">
        <v>196</v>
      </c>
      <c r="L152">
        <v>3</v>
      </c>
      <c r="N152" s="19" t="s">
        <v>359</v>
      </c>
      <c r="O152">
        <v>1</v>
      </c>
    </row>
    <row r="153" spans="5:15" x14ac:dyDescent="0.3">
      <c r="E153" s="19" t="s">
        <v>185</v>
      </c>
      <c r="F153">
        <v>1960</v>
      </c>
      <c r="H153" s="19" t="s">
        <v>275</v>
      </c>
      <c r="I153">
        <v>235</v>
      </c>
      <c r="K153" s="19" t="s">
        <v>185</v>
      </c>
      <c r="L153">
        <v>2</v>
      </c>
      <c r="N153" s="19" t="s">
        <v>360</v>
      </c>
      <c r="O153">
        <v>1</v>
      </c>
    </row>
    <row r="154" spans="5:15" x14ac:dyDescent="0.3">
      <c r="E154" s="19" t="s">
        <v>197</v>
      </c>
      <c r="F154">
        <v>1608</v>
      </c>
      <c r="H154" s="19" t="s">
        <v>276</v>
      </c>
      <c r="I154">
        <v>235</v>
      </c>
      <c r="K154" s="19" t="s">
        <v>197</v>
      </c>
      <c r="L154">
        <v>6</v>
      </c>
      <c r="N154" s="19" t="s">
        <v>361</v>
      </c>
      <c r="O154">
        <v>1</v>
      </c>
    </row>
    <row r="155" spans="5:15" x14ac:dyDescent="0.3">
      <c r="E155" s="19" t="s">
        <v>365</v>
      </c>
      <c r="F155">
        <v>1555</v>
      </c>
      <c r="H155" s="19" t="s">
        <v>277</v>
      </c>
      <c r="I155">
        <v>235</v>
      </c>
      <c r="K155" s="19" t="s">
        <v>365</v>
      </c>
      <c r="L155">
        <v>1</v>
      </c>
      <c r="N155" s="19" t="s">
        <v>362</v>
      </c>
      <c r="O155">
        <v>1</v>
      </c>
    </row>
    <row r="156" spans="5:15" x14ac:dyDescent="0.3">
      <c r="E156" s="19" t="s">
        <v>366</v>
      </c>
      <c r="F156">
        <v>1555</v>
      </c>
      <c r="H156" s="19" t="s">
        <v>278</v>
      </c>
      <c r="I156">
        <v>235</v>
      </c>
      <c r="K156" s="19" t="s">
        <v>366</v>
      </c>
      <c r="L156">
        <v>1</v>
      </c>
      <c r="N156" s="19" t="s">
        <v>363</v>
      </c>
      <c r="O156">
        <v>1</v>
      </c>
    </row>
    <row r="157" spans="5:15" x14ac:dyDescent="0.3">
      <c r="E157" s="19" t="s">
        <v>219</v>
      </c>
      <c r="F157">
        <v>1412</v>
      </c>
      <c r="H157" s="19" t="s">
        <v>279</v>
      </c>
      <c r="I157">
        <v>235</v>
      </c>
      <c r="K157" s="19" t="s">
        <v>219</v>
      </c>
      <c r="L157">
        <v>4</v>
      </c>
      <c r="N157" s="19" t="s">
        <v>273</v>
      </c>
      <c r="O157">
        <v>1</v>
      </c>
    </row>
    <row r="158" spans="5:15" x14ac:dyDescent="0.3">
      <c r="E158" s="19" t="s">
        <v>314</v>
      </c>
      <c r="F158">
        <v>2411</v>
      </c>
      <c r="H158" s="19" t="s">
        <v>280</v>
      </c>
      <c r="I158">
        <v>235</v>
      </c>
      <c r="K158" s="19" t="s">
        <v>314</v>
      </c>
      <c r="L158">
        <v>3</v>
      </c>
      <c r="N158" s="19" t="s">
        <v>274</v>
      </c>
      <c r="O158">
        <v>1</v>
      </c>
    </row>
    <row r="159" spans="5:15" x14ac:dyDescent="0.3">
      <c r="E159" s="19" t="s">
        <v>271</v>
      </c>
      <c r="F159">
        <v>1327</v>
      </c>
      <c r="H159" s="19" t="s">
        <v>281</v>
      </c>
      <c r="I159">
        <v>235</v>
      </c>
      <c r="K159" s="19" t="s">
        <v>271</v>
      </c>
      <c r="L159">
        <v>3</v>
      </c>
      <c r="N159" s="19" t="s">
        <v>275</v>
      </c>
      <c r="O159">
        <v>1</v>
      </c>
    </row>
    <row r="160" spans="5:15" x14ac:dyDescent="0.3">
      <c r="E160" s="19" t="s">
        <v>369</v>
      </c>
      <c r="F160">
        <v>1390</v>
      </c>
      <c r="H160" s="19" t="s">
        <v>282</v>
      </c>
      <c r="I160">
        <v>235</v>
      </c>
      <c r="K160" s="19" t="s">
        <v>369</v>
      </c>
      <c r="L160">
        <v>1</v>
      </c>
      <c r="N160" s="19" t="s">
        <v>276</v>
      </c>
      <c r="O160">
        <v>1</v>
      </c>
    </row>
    <row r="161" spans="5:15" x14ac:dyDescent="0.3">
      <c r="E161" s="19" t="s">
        <v>312</v>
      </c>
      <c r="F161">
        <v>1212</v>
      </c>
      <c r="H161" s="19" t="s">
        <v>283</v>
      </c>
      <c r="I161">
        <v>235</v>
      </c>
      <c r="K161" s="19" t="s">
        <v>312</v>
      </c>
      <c r="L161">
        <v>1</v>
      </c>
      <c r="N161" s="19" t="s">
        <v>277</v>
      </c>
      <c r="O161">
        <v>1</v>
      </c>
    </row>
    <row r="162" spans="5:15" x14ac:dyDescent="0.3">
      <c r="E162" s="19" t="s">
        <v>313</v>
      </c>
      <c r="F162">
        <v>1212</v>
      </c>
      <c r="H162" s="19" t="s">
        <v>284</v>
      </c>
      <c r="I162">
        <v>235</v>
      </c>
      <c r="K162" s="19" t="s">
        <v>313</v>
      </c>
      <c r="L162">
        <v>1</v>
      </c>
      <c r="N162" s="19" t="s">
        <v>278</v>
      </c>
      <c r="O162">
        <v>1</v>
      </c>
    </row>
    <row r="163" spans="5:15" x14ac:dyDescent="0.3">
      <c r="E163" s="19" t="s">
        <v>165</v>
      </c>
      <c r="F163">
        <v>3509</v>
      </c>
      <c r="H163" s="19" t="s">
        <v>285</v>
      </c>
      <c r="I163">
        <v>235</v>
      </c>
      <c r="K163" s="19" t="s">
        <v>165</v>
      </c>
      <c r="L163">
        <v>2</v>
      </c>
      <c r="N163" s="19" t="s">
        <v>279</v>
      </c>
      <c r="O163">
        <v>1</v>
      </c>
    </row>
    <row r="164" spans="5:15" x14ac:dyDescent="0.3">
      <c r="E164" s="19" t="s">
        <v>309</v>
      </c>
      <c r="F164">
        <v>1095</v>
      </c>
      <c r="H164" s="19" t="s">
        <v>286</v>
      </c>
      <c r="I164">
        <v>235</v>
      </c>
      <c r="K164" s="19" t="s">
        <v>309</v>
      </c>
      <c r="L164">
        <v>1</v>
      </c>
      <c r="N164" s="19" t="s">
        <v>280</v>
      </c>
      <c r="O164">
        <v>1</v>
      </c>
    </row>
    <row r="165" spans="5:15" x14ac:dyDescent="0.3">
      <c r="E165" s="19" t="s">
        <v>176</v>
      </c>
      <c r="F165">
        <v>1020</v>
      </c>
      <c r="H165" s="19" t="s">
        <v>287</v>
      </c>
      <c r="I165">
        <v>235</v>
      </c>
      <c r="K165" s="19" t="s">
        <v>176</v>
      </c>
      <c r="L165">
        <v>2</v>
      </c>
      <c r="N165" s="19" t="s">
        <v>281</v>
      </c>
      <c r="O165">
        <v>1</v>
      </c>
    </row>
    <row r="166" spans="5:15" x14ac:dyDescent="0.3">
      <c r="E166" s="19" t="s">
        <v>376</v>
      </c>
      <c r="F166">
        <v>1535</v>
      </c>
      <c r="H166" s="19" t="s">
        <v>288</v>
      </c>
      <c r="I166">
        <v>235</v>
      </c>
      <c r="K166" s="19" t="s">
        <v>376</v>
      </c>
      <c r="L166">
        <v>3</v>
      </c>
      <c r="N166" s="19" t="s">
        <v>282</v>
      </c>
      <c r="O166">
        <v>1</v>
      </c>
    </row>
    <row r="167" spans="5:15" x14ac:dyDescent="0.3">
      <c r="E167" s="19" t="s">
        <v>186</v>
      </c>
      <c r="F167">
        <v>980</v>
      </c>
      <c r="H167" s="19" t="s">
        <v>289</v>
      </c>
      <c r="I167">
        <v>235</v>
      </c>
      <c r="K167" s="19" t="s">
        <v>186</v>
      </c>
      <c r="L167">
        <v>1</v>
      </c>
      <c r="N167" s="19" t="s">
        <v>283</v>
      </c>
      <c r="O167">
        <v>1</v>
      </c>
    </row>
    <row r="168" spans="5:15" x14ac:dyDescent="0.3">
      <c r="E168" s="19" t="s">
        <v>187</v>
      </c>
      <c r="F168">
        <v>980</v>
      </c>
      <c r="H168" s="19" t="s">
        <v>290</v>
      </c>
      <c r="I168">
        <v>235</v>
      </c>
      <c r="K168" s="19" t="s">
        <v>187</v>
      </c>
      <c r="L168">
        <v>1</v>
      </c>
      <c r="N168" s="19" t="s">
        <v>284</v>
      </c>
      <c r="O168">
        <v>1</v>
      </c>
    </row>
    <row r="169" spans="5:15" x14ac:dyDescent="0.3">
      <c r="E169" s="19" t="s">
        <v>370</v>
      </c>
      <c r="F169">
        <v>2429</v>
      </c>
      <c r="H169" s="19" t="s">
        <v>172</v>
      </c>
      <c r="I169">
        <v>210</v>
      </c>
      <c r="K169" s="19" t="s">
        <v>370</v>
      </c>
      <c r="L169">
        <v>3</v>
      </c>
      <c r="N169" s="19" t="s">
        <v>285</v>
      </c>
      <c r="O169">
        <v>1</v>
      </c>
    </row>
    <row r="170" spans="5:15" x14ac:dyDescent="0.3">
      <c r="E170" s="19" t="s">
        <v>375</v>
      </c>
      <c r="F170">
        <v>925</v>
      </c>
      <c r="H170" s="19" t="s">
        <v>173</v>
      </c>
      <c r="I170">
        <v>210</v>
      </c>
      <c r="K170" s="19" t="s">
        <v>375</v>
      </c>
      <c r="L170">
        <v>2</v>
      </c>
      <c r="N170" s="19" t="s">
        <v>286</v>
      </c>
      <c r="O170">
        <v>1</v>
      </c>
    </row>
    <row r="171" spans="5:15" x14ac:dyDescent="0.3">
      <c r="E171" s="19" t="s">
        <v>272</v>
      </c>
      <c r="F171">
        <v>940</v>
      </c>
      <c r="H171" s="19" t="s">
        <v>168</v>
      </c>
      <c r="I171">
        <v>210</v>
      </c>
      <c r="K171" s="19" t="s">
        <v>272</v>
      </c>
      <c r="L171">
        <v>4</v>
      </c>
      <c r="N171" s="19" t="s">
        <v>287</v>
      </c>
      <c r="O171">
        <v>1</v>
      </c>
    </row>
    <row r="172" spans="5:15" x14ac:dyDescent="0.3">
      <c r="E172" s="19" t="s">
        <v>315</v>
      </c>
      <c r="F172">
        <v>857</v>
      </c>
      <c r="H172" s="19" t="s">
        <v>174</v>
      </c>
      <c r="I172">
        <v>210</v>
      </c>
      <c r="K172" s="19" t="s">
        <v>315</v>
      </c>
      <c r="L172">
        <v>1</v>
      </c>
      <c r="N172" s="19" t="s">
        <v>288</v>
      </c>
      <c r="O172">
        <v>1</v>
      </c>
    </row>
    <row r="173" spans="5:15" x14ac:dyDescent="0.3">
      <c r="E173" s="19" t="s">
        <v>167</v>
      </c>
      <c r="F173">
        <v>745</v>
      </c>
      <c r="H173" s="19" t="s">
        <v>157</v>
      </c>
      <c r="I173">
        <v>210</v>
      </c>
      <c r="K173" s="19" t="s">
        <v>167</v>
      </c>
      <c r="L173">
        <v>2</v>
      </c>
      <c r="N173" s="19" t="s">
        <v>289</v>
      </c>
      <c r="O173">
        <v>1</v>
      </c>
    </row>
    <row r="174" spans="5:15" x14ac:dyDescent="0.3">
      <c r="E174" s="19" t="s">
        <v>316</v>
      </c>
      <c r="F174">
        <v>697</v>
      </c>
      <c r="H174" s="19" t="s">
        <v>158</v>
      </c>
      <c r="I174">
        <v>210</v>
      </c>
      <c r="K174" s="19" t="s">
        <v>316</v>
      </c>
      <c r="L174">
        <v>1</v>
      </c>
      <c r="N174" s="19" t="s">
        <v>290</v>
      </c>
      <c r="O174">
        <v>1</v>
      </c>
    </row>
    <row r="175" spans="5:15" x14ac:dyDescent="0.3">
      <c r="E175" s="19" t="s">
        <v>381</v>
      </c>
      <c r="F175">
        <v>632</v>
      </c>
      <c r="H175" s="19" t="s">
        <v>159</v>
      </c>
      <c r="I175">
        <v>210</v>
      </c>
      <c r="K175" s="19" t="s">
        <v>381</v>
      </c>
      <c r="L175">
        <v>2</v>
      </c>
      <c r="N175" s="19" t="s">
        <v>199</v>
      </c>
      <c r="O175">
        <v>1</v>
      </c>
    </row>
    <row r="176" spans="5:15" x14ac:dyDescent="0.3">
      <c r="E176" s="19" t="s">
        <v>331</v>
      </c>
      <c r="F176">
        <v>582</v>
      </c>
      <c r="H176" s="19" t="s">
        <v>160</v>
      </c>
      <c r="I176">
        <v>210</v>
      </c>
      <c r="K176" s="19" t="s">
        <v>331</v>
      </c>
      <c r="L176">
        <v>2</v>
      </c>
      <c r="N176" s="19" t="s">
        <v>200</v>
      </c>
      <c r="O176">
        <v>1</v>
      </c>
    </row>
    <row r="177" spans="5:15" x14ac:dyDescent="0.3">
      <c r="E177" s="19" t="s">
        <v>332</v>
      </c>
      <c r="F177">
        <v>582</v>
      </c>
      <c r="H177" s="19" t="s">
        <v>175</v>
      </c>
      <c r="I177">
        <v>210</v>
      </c>
      <c r="K177" s="19" t="s">
        <v>332</v>
      </c>
      <c r="L177">
        <v>2</v>
      </c>
      <c r="N177" s="19" t="s">
        <v>201</v>
      </c>
      <c r="O177">
        <v>1</v>
      </c>
    </row>
    <row r="178" spans="5:15" x14ac:dyDescent="0.3">
      <c r="E178" s="19" t="s">
        <v>333</v>
      </c>
      <c r="F178">
        <v>582</v>
      </c>
      <c r="H178" s="19" t="s">
        <v>161</v>
      </c>
      <c r="I178">
        <v>210</v>
      </c>
      <c r="K178" s="19" t="s">
        <v>333</v>
      </c>
      <c r="L178">
        <v>2</v>
      </c>
      <c r="N178" s="19" t="s">
        <v>371</v>
      </c>
      <c r="O178">
        <v>1</v>
      </c>
    </row>
    <row r="179" spans="5:15" x14ac:dyDescent="0.3">
      <c r="E179" s="19" t="s">
        <v>220</v>
      </c>
      <c r="F179">
        <v>688</v>
      </c>
      <c r="H179" s="19" t="s">
        <v>169</v>
      </c>
      <c r="I179">
        <v>210</v>
      </c>
      <c r="K179" s="19" t="s">
        <v>220</v>
      </c>
      <c r="L179">
        <v>4</v>
      </c>
      <c r="N179" s="19" t="s">
        <v>202</v>
      </c>
      <c r="O179">
        <v>1</v>
      </c>
    </row>
    <row r="180" spans="5:15" x14ac:dyDescent="0.3">
      <c r="E180" s="19" t="s">
        <v>378</v>
      </c>
      <c r="F180">
        <v>2099</v>
      </c>
      <c r="H180" s="19" t="s">
        <v>371</v>
      </c>
      <c r="I180">
        <v>189</v>
      </c>
      <c r="K180" s="19" t="s">
        <v>378</v>
      </c>
      <c r="L180">
        <v>1</v>
      </c>
      <c r="N180" s="19" t="s">
        <v>221</v>
      </c>
      <c r="O180">
        <v>1</v>
      </c>
    </row>
    <row r="181" spans="5:15" x14ac:dyDescent="0.3">
      <c r="E181" s="19" t="s">
        <v>171</v>
      </c>
      <c r="F181">
        <v>497</v>
      </c>
      <c r="H181" s="19" t="s">
        <v>221</v>
      </c>
      <c r="I181">
        <v>172</v>
      </c>
      <c r="K181" s="19" t="s">
        <v>171</v>
      </c>
      <c r="L181">
        <v>1</v>
      </c>
      <c r="N181" s="19" t="s">
        <v>222</v>
      </c>
      <c r="O181">
        <v>1</v>
      </c>
    </row>
    <row r="182" spans="5:15" x14ac:dyDescent="0.3">
      <c r="E182" s="19" t="s">
        <v>372</v>
      </c>
      <c r="F182">
        <v>450</v>
      </c>
      <c r="H182" s="19" t="s">
        <v>222</v>
      </c>
      <c r="I182">
        <v>172</v>
      </c>
      <c r="K182" s="19" t="s">
        <v>372</v>
      </c>
      <c r="L182">
        <v>1</v>
      </c>
      <c r="N182" s="19" t="s">
        <v>223</v>
      </c>
      <c r="O182">
        <v>1</v>
      </c>
    </row>
    <row r="183" spans="5:15" x14ac:dyDescent="0.3">
      <c r="E183" s="19" t="s">
        <v>377</v>
      </c>
      <c r="F183">
        <v>349</v>
      </c>
      <c r="H183" s="19" t="s">
        <v>223</v>
      </c>
      <c r="I183">
        <v>172</v>
      </c>
      <c r="K183" s="19" t="s">
        <v>377</v>
      </c>
      <c r="L183">
        <v>1</v>
      </c>
      <c r="N183" s="19" t="s">
        <v>224</v>
      </c>
      <c r="O183">
        <v>1</v>
      </c>
    </row>
    <row r="184" spans="5:15" x14ac:dyDescent="0.3">
      <c r="E184" s="19" t="s">
        <v>379</v>
      </c>
      <c r="F184">
        <v>299</v>
      </c>
      <c r="H184" s="19" t="s">
        <v>224</v>
      </c>
      <c r="I184">
        <v>172</v>
      </c>
      <c r="K184" s="19" t="s">
        <v>379</v>
      </c>
      <c r="L184">
        <v>1</v>
      </c>
      <c r="N184" s="19" t="s">
        <v>225</v>
      </c>
      <c r="O184">
        <v>1</v>
      </c>
    </row>
    <row r="185" spans="5:15" x14ac:dyDescent="0.3">
      <c r="E185" s="19" t="s">
        <v>380</v>
      </c>
      <c r="F185">
        <v>299</v>
      </c>
      <c r="H185" s="19" t="s">
        <v>225</v>
      </c>
      <c r="I185">
        <v>172</v>
      </c>
      <c r="K185" s="19" t="s">
        <v>380</v>
      </c>
      <c r="L185">
        <v>1</v>
      </c>
      <c r="N185" s="19" t="s">
        <v>226</v>
      </c>
      <c r="O185">
        <v>1</v>
      </c>
    </row>
    <row r="186" spans="5:15" x14ac:dyDescent="0.3">
      <c r="E186" s="19" t="s">
        <v>382</v>
      </c>
      <c r="F186">
        <v>312</v>
      </c>
      <c r="H186" s="19" t="s">
        <v>226</v>
      </c>
      <c r="I186">
        <v>172</v>
      </c>
      <c r="K186" s="19" t="s">
        <v>382</v>
      </c>
      <c r="L186">
        <v>1</v>
      </c>
      <c r="N186" s="19" t="s">
        <v>227</v>
      </c>
      <c r="O186">
        <v>1</v>
      </c>
    </row>
    <row r="187" spans="5:15" x14ac:dyDescent="0.3">
      <c r="E187" s="19" t="s">
        <v>383</v>
      </c>
      <c r="F187">
        <v>312</v>
      </c>
      <c r="H187" s="19" t="s">
        <v>227</v>
      </c>
      <c r="I187">
        <v>172</v>
      </c>
      <c r="K187" s="19" t="s">
        <v>383</v>
      </c>
      <c r="L187">
        <v>1</v>
      </c>
      <c r="N187" s="19" t="s">
        <v>228</v>
      </c>
      <c r="O187">
        <v>1</v>
      </c>
    </row>
    <row r="188" spans="5:15" x14ac:dyDescent="0.3">
      <c r="E188" s="19" t="s">
        <v>321</v>
      </c>
      <c r="F188">
        <v>291</v>
      </c>
      <c r="H188" s="19" t="s">
        <v>228</v>
      </c>
      <c r="I188">
        <v>172</v>
      </c>
      <c r="K188" s="19" t="s">
        <v>321</v>
      </c>
      <c r="L188">
        <v>1</v>
      </c>
      <c r="N188" s="19" t="s">
        <v>229</v>
      </c>
      <c r="O188">
        <v>1</v>
      </c>
    </row>
    <row r="189" spans="5:15" x14ac:dyDescent="0.3">
      <c r="E189" s="19" t="s">
        <v>334</v>
      </c>
      <c r="F189">
        <v>291</v>
      </c>
      <c r="H189" s="19" t="s">
        <v>229</v>
      </c>
      <c r="I189">
        <v>172</v>
      </c>
      <c r="K189" s="19" t="s">
        <v>334</v>
      </c>
      <c r="L189">
        <v>1</v>
      </c>
      <c r="N189" s="19" t="s">
        <v>230</v>
      </c>
      <c r="O189">
        <v>1</v>
      </c>
    </row>
    <row r="190" spans="5:15" x14ac:dyDescent="0.3">
      <c r="E190" s="19" t="s">
        <v>335</v>
      </c>
      <c r="F190">
        <v>291</v>
      </c>
      <c r="H190" s="19" t="s">
        <v>230</v>
      </c>
      <c r="I190">
        <v>172</v>
      </c>
      <c r="K190" s="19" t="s">
        <v>335</v>
      </c>
      <c r="L190">
        <v>1</v>
      </c>
      <c r="N190" s="19" t="s">
        <v>231</v>
      </c>
      <c r="O190">
        <v>1</v>
      </c>
    </row>
    <row r="191" spans="5:15" x14ac:dyDescent="0.3">
      <c r="E191" s="19" t="s">
        <v>336</v>
      </c>
      <c r="F191">
        <v>291</v>
      </c>
      <c r="H191" s="19" t="s">
        <v>231</v>
      </c>
      <c r="I191">
        <v>172</v>
      </c>
      <c r="K191" s="19" t="s">
        <v>336</v>
      </c>
      <c r="L191">
        <v>1</v>
      </c>
      <c r="N191" s="19" t="s">
        <v>232</v>
      </c>
      <c r="O191">
        <v>1</v>
      </c>
    </row>
    <row r="192" spans="5:15" x14ac:dyDescent="0.3">
      <c r="E192" s="19" t="s">
        <v>337</v>
      </c>
      <c r="F192">
        <v>291</v>
      </c>
      <c r="H192" s="19" t="s">
        <v>232</v>
      </c>
      <c r="I192">
        <v>172</v>
      </c>
      <c r="K192" s="19" t="s">
        <v>337</v>
      </c>
      <c r="L192">
        <v>1</v>
      </c>
      <c r="N192" s="19" t="s">
        <v>233</v>
      </c>
      <c r="O192">
        <v>1</v>
      </c>
    </row>
    <row r="193" spans="5:15" x14ac:dyDescent="0.3">
      <c r="E193" s="19" t="s">
        <v>338</v>
      </c>
      <c r="F193">
        <v>291</v>
      </c>
      <c r="H193" s="19" t="s">
        <v>233</v>
      </c>
      <c r="I193">
        <v>172</v>
      </c>
      <c r="K193" s="19" t="s">
        <v>338</v>
      </c>
      <c r="L193">
        <v>1</v>
      </c>
      <c r="N193" s="19" t="s">
        <v>234</v>
      </c>
      <c r="O193">
        <v>1</v>
      </c>
    </row>
    <row r="194" spans="5:15" x14ac:dyDescent="0.3">
      <c r="E194" s="19" t="s">
        <v>339</v>
      </c>
      <c r="F194">
        <v>291</v>
      </c>
      <c r="H194" s="19" t="s">
        <v>234</v>
      </c>
      <c r="I194">
        <v>172</v>
      </c>
      <c r="K194" s="19" t="s">
        <v>339</v>
      </c>
      <c r="L194">
        <v>1</v>
      </c>
      <c r="N194" s="19" t="s">
        <v>235</v>
      </c>
      <c r="O194">
        <v>1</v>
      </c>
    </row>
    <row r="195" spans="5:15" x14ac:dyDescent="0.3">
      <c r="E195" s="19" t="s">
        <v>340</v>
      </c>
      <c r="F195">
        <v>291</v>
      </c>
      <c r="H195" s="19" t="s">
        <v>235</v>
      </c>
      <c r="I195">
        <v>172</v>
      </c>
      <c r="K195" s="19" t="s">
        <v>340</v>
      </c>
      <c r="L195">
        <v>1</v>
      </c>
      <c r="N195" s="19" t="s">
        <v>236</v>
      </c>
      <c r="O195">
        <v>1</v>
      </c>
    </row>
    <row r="196" spans="5:15" x14ac:dyDescent="0.3">
      <c r="E196" s="19" t="s">
        <v>341</v>
      </c>
      <c r="F196">
        <v>291</v>
      </c>
      <c r="H196" s="19" t="s">
        <v>236</v>
      </c>
      <c r="I196">
        <v>172</v>
      </c>
      <c r="K196" s="19" t="s">
        <v>341</v>
      </c>
      <c r="L196">
        <v>1</v>
      </c>
      <c r="N196" s="19" t="s">
        <v>237</v>
      </c>
      <c r="O196">
        <v>1</v>
      </c>
    </row>
    <row r="197" spans="5:15" x14ac:dyDescent="0.3">
      <c r="E197" s="19" t="s">
        <v>342</v>
      </c>
      <c r="F197">
        <v>291</v>
      </c>
      <c r="H197" s="19" t="s">
        <v>237</v>
      </c>
      <c r="I197">
        <v>172</v>
      </c>
      <c r="K197" s="19" t="s">
        <v>342</v>
      </c>
      <c r="L197">
        <v>1</v>
      </c>
      <c r="N197" s="19" t="s">
        <v>238</v>
      </c>
      <c r="O197">
        <v>1</v>
      </c>
    </row>
    <row r="198" spans="5:15" x14ac:dyDescent="0.3">
      <c r="E198" s="19" t="s">
        <v>343</v>
      </c>
      <c r="F198">
        <v>291</v>
      </c>
      <c r="H198" s="19" t="s">
        <v>238</v>
      </c>
      <c r="I198">
        <v>172</v>
      </c>
      <c r="K198" s="19" t="s">
        <v>343</v>
      </c>
      <c r="L198">
        <v>1</v>
      </c>
      <c r="N198" s="19" t="s">
        <v>239</v>
      </c>
      <c r="O198">
        <v>1</v>
      </c>
    </row>
    <row r="199" spans="5:15" x14ac:dyDescent="0.3">
      <c r="E199" s="19" t="s">
        <v>344</v>
      </c>
      <c r="F199">
        <v>291</v>
      </c>
      <c r="H199" s="19" t="s">
        <v>239</v>
      </c>
      <c r="I199">
        <v>172</v>
      </c>
      <c r="K199" s="19" t="s">
        <v>344</v>
      </c>
      <c r="L199">
        <v>1</v>
      </c>
      <c r="N199" s="19" t="s">
        <v>240</v>
      </c>
      <c r="O199">
        <v>1</v>
      </c>
    </row>
    <row r="200" spans="5:15" x14ac:dyDescent="0.3">
      <c r="E200" s="19" t="s">
        <v>345</v>
      </c>
      <c r="F200">
        <v>291</v>
      </c>
      <c r="H200" s="19" t="s">
        <v>240</v>
      </c>
      <c r="I200">
        <v>172</v>
      </c>
      <c r="K200" s="19" t="s">
        <v>345</v>
      </c>
      <c r="L200">
        <v>1</v>
      </c>
      <c r="N200" s="19" t="s">
        <v>203</v>
      </c>
      <c r="O200">
        <v>1</v>
      </c>
    </row>
    <row r="201" spans="5:15" x14ac:dyDescent="0.3">
      <c r="E201" s="19" t="s">
        <v>346</v>
      </c>
      <c r="F201">
        <v>291</v>
      </c>
      <c r="H201" s="19" t="s">
        <v>203</v>
      </c>
      <c r="I201">
        <v>125</v>
      </c>
      <c r="K201" s="19" t="s">
        <v>346</v>
      </c>
      <c r="L201">
        <v>1</v>
      </c>
      <c r="N201" s="19" t="s">
        <v>204</v>
      </c>
      <c r="O201">
        <v>1</v>
      </c>
    </row>
    <row r="202" spans="5:15" x14ac:dyDescent="0.3">
      <c r="E202" s="19" t="s">
        <v>347</v>
      </c>
      <c r="F202">
        <v>291</v>
      </c>
      <c r="H202" s="19" t="s">
        <v>204</v>
      </c>
      <c r="I202">
        <v>125</v>
      </c>
      <c r="K202" s="19" t="s">
        <v>347</v>
      </c>
      <c r="L202">
        <v>1</v>
      </c>
      <c r="N202" s="19" t="s">
        <v>205</v>
      </c>
      <c r="O202">
        <v>1</v>
      </c>
    </row>
    <row r="203" spans="5:15" x14ac:dyDescent="0.3">
      <c r="E203" s="19" t="s">
        <v>348</v>
      </c>
      <c r="F203">
        <v>291</v>
      </c>
      <c r="H203" s="19" t="s">
        <v>205</v>
      </c>
      <c r="I203">
        <v>125</v>
      </c>
      <c r="K203" s="19" t="s">
        <v>348</v>
      </c>
      <c r="L203">
        <v>1</v>
      </c>
      <c r="N203" s="19" t="s">
        <v>206</v>
      </c>
      <c r="O203">
        <v>1</v>
      </c>
    </row>
    <row r="204" spans="5:15" x14ac:dyDescent="0.3">
      <c r="E204" s="19" t="s">
        <v>349</v>
      </c>
      <c r="F204">
        <v>291</v>
      </c>
      <c r="H204" s="19" t="s">
        <v>206</v>
      </c>
      <c r="I204">
        <v>125</v>
      </c>
      <c r="K204" s="19" t="s">
        <v>349</v>
      </c>
      <c r="L204">
        <v>1</v>
      </c>
      <c r="N204" s="19" t="s">
        <v>207</v>
      </c>
      <c r="O204">
        <v>1</v>
      </c>
    </row>
    <row r="205" spans="5:15" x14ac:dyDescent="0.3">
      <c r="E205" s="19" t="s">
        <v>350</v>
      </c>
      <c r="F205">
        <v>291</v>
      </c>
      <c r="H205" s="19" t="s">
        <v>207</v>
      </c>
      <c r="I205">
        <v>125</v>
      </c>
      <c r="K205" s="19" t="s">
        <v>350</v>
      </c>
      <c r="L205">
        <v>1</v>
      </c>
      <c r="N205" s="19" t="s">
        <v>208</v>
      </c>
      <c r="O205">
        <v>1</v>
      </c>
    </row>
    <row r="206" spans="5:15" x14ac:dyDescent="0.3">
      <c r="E206" s="19" t="s">
        <v>351</v>
      </c>
      <c r="F206">
        <v>291</v>
      </c>
      <c r="H206" s="19" t="s">
        <v>208</v>
      </c>
      <c r="I206">
        <v>125</v>
      </c>
      <c r="K206" s="19" t="s">
        <v>351</v>
      </c>
      <c r="L206">
        <v>1</v>
      </c>
      <c r="N206" s="19" t="s">
        <v>209</v>
      </c>
      <c r="O206">
        <v>1</v>
      </c>
    </row>
    <row r="207" spans="5:15" x14ac:dyDescent="0.3">
      <c r="E207" s="19" t="s">
        <v>352</v>
      </c>
      <c r="F207">
        <v>291</v>
      </c>
      <c r="H207" s="19" t="s">
        <v>209</v>
      </c>
      <c r="I207">
        <v>125</v>
      </c>
      <c r="K207" s="19" t="s">
        <v>352</v>
      </c>
      <c r="L207">
        <v>1</v>
      </c>
      <c r="N207" s="19" t="s">
        <v>210</v>
      </c>
      <c r="O207">
        <v>1</v>
      </c>
    </row>
    <row r="208" spans="5:15" x14ac:dyDescent="0.3">
      <c r="E208" s="19" t="s">
        <v>353</v>
      </c>
      <c r="F208">
        <v>291</v>
      </c>
      <c r="H208" s="19" t="s">
        <v>210</v>
      </c>
      <c r="I208">
        <v>125</v>
      </c>
      <c r="K208" s="19" t="s">
        <v>353</v>
      </c>
      <c r="L208">
        <v>1</v>
      </c>
      <c r="N208" s="19" t="s">
        <v>211</v>
      </c>
      <c r="O208">
        <v>1</v>
      </c>
    </row>
    <row r="209" spans="5:15" x14ac:dyDescent="0.3">
      <c r="E209" s="19" t="s">
        <v>354</v>
      </c>
      <c r="F209">
        <v>291</v>
      </c>
      <c r="H209" s="19" t="s">
        <v>211</v>
      </c>
      <c r="I209">
        <v>125</v>
      </c>
      <c r="K209" s="19" t="s">
        <v>354</v>
      </c>
      <c r="L209">
        <v>1</v>
      </c>
      <c r="N209" s="19" t="s">
        <v>212</v>
      </c>
      <c r="O209">
        <v>1</v>
      </c>
    </row>
    <row r="210" spans="5:15" x14ac:dyDescent="0.3">
      <c r="E210" s="19" t="s">
        <v>355</v>
      </c>
      <c r="F210">
        <v>291</v>
      </c>
      <c r="H210" s="19" t="s">
        <v>212</v>
      </c>
      <c r="I210">
        <v>125</v>
      </c>
      <c r="K210" s="19" t="s">
        <v>355</v>
      </c>
      <c r="L210">
        <v>1</v>
      </c>
      <c r="N210" s="19" t="s">
        <v>213</v>
      </c>
      <c r="O210">
        <v>1</v>
      </c>
    </row>
    <row r="211" spans="5:15" x14ac:dyDescent="0.3">
      <c r="E211" s="19" t="s">
        <v>198</v>
      </c>
      <c r="F211">
        <v>269</v>
      </c>
      <c r="H211" s="19" t="s">
        <v>213</v>
      </c>
      <c r="I211">
        <v>125</v>
      </c>
      <c r="K211" s="19" t="s">
        <v>198</v>
      </c>
      <c r="L211">
        <v>1</v>
      </c>
      <c r="N211" s="19" t="s">
        <v>214</v>
      </c>
      <c r="O211">
        <v>1</v>
      </c>
    </row>
    <row r="212" spans="5:15" x14ac:dyDescent="0.3">
      <c r="E212" s="19" t="s">
        <v>356</v>
      </c>
      <c r="F212">
        <v>291</v>
      </c>
      <c r="H212" s="19" t="s">
        <v>214</v>
      </c>
      <c r="I212">
        <v>125</v>
      </c>
      <c r="K212" s="19" t="s">
        <v>356</v>
      </c>
      <c r="L212">
        <v>1</v>
      </c>
      <c r="N212" s="19" t="s">
        <v>215</v>
      </c>
      <c r="O212">
        <v>1</v>
      </c>
    </row>
    <row r="213" spans="5:15" x14ac:dyDescent="0.3">
      <c r="E213" s="19" t="s">
        <v>357</v>
      </c>
      <c r="F213">
        <v>291</v>
      </c>
      <c r="H213" s="19" t="s">
        <v>215</v>
      </c>
      <c r="I213">
        <v>125</v>
      </c>
      <c r="K213" s="19" t="s">
        <v>357</v>
      </c>
      <c r="L213">
        <v>1</v>
      </c>
      <c r="N213" s="19" t="s">
        <v>216</v>
      </c>
      <c r="O213">
        <v>1</v>
      </c>
    </row>
    <row r="214" spans="5:15" x14ac:dyDescent="0.3">
      <c r="E214" s="19" t="s">
        <v>358</v>
      </c>
      <c r="F214">
        <v>291</v>
      </c>
      <c r="H214" s="19" t="s">
        <v>216</v>
      </c>
      <c r="I214">
        <v>125</v>
      </c>
      <c r="K214" s="19" t="s">
        <v>358</v>
      </c>
      <c r="L214">
        <v>1</v>
      </c>
      <c r="N214" s="19" t="s">
        <v>257</v>
      </c>
      <c r="O214">
        <v>1</v>
      </c>
    </row>
    <row r="215" spans="5:15" x14ac:dyDescent="0.3">
      <c r="E215" s="19" t="s">
        <v>359</v>
      </c>
      <c r="F215">
        <v>291</v>
      </c>
      <c r="H215" s="19" t="s">
        <v>257</v>
      </c>
      <c r="I215">
        <v>110</v>
      </c>
      <c r="K215" s="19" t="s">
        <v>359</v>
      </c>
      <c r="L215">
        <v>1</v>
      </c>
      <c r="N215" s="19" t="s">
        <v>258</v>
      </c>
      <c r="O215">
        <v>1</v>
      </c>
    </row>
    <row r="216" spans="5:15" x14ac:dyDescent="0.3">
      <c r="E216" s="19" t="s">
        <v>360</v>
      </c>
      <c r="F216">
        <v>291</v>
      </c>
      <c r="H216" s="19" t="s">
        <v>258</v>
      </c>
      <c r="I216">
        <v>110</v>
      </c>
      <c r="K216" s="19" t="s">
        <v>360</v>
      </c>
      <c r="L216">
        <v>1</v>
      </c>
      <c r="N216" s="19" t="s">
        <v>259</v>
      </c>
      <c r="O216">
        <v>1</v>
      </c>
    </row>
    <row r="217" spans="5:15" x14ac:dyDescent="0.3">
      <c r="E217" s="19" t="s">
        <v>361</v>
      </c>
      <c r="F217">
        <v>291</v>
      </c>
      <c r="H217" s="19" t="s">
        <v>259</v>
      </c>
      <c r="I217">
        <v>110</v>
      </c>
      <c r="K217" s="19" t="s">
        <v>361</v>
      </c>
      <c r="L217">
        <v>1</v>
      </c>
      <c r="N217" s="19" t="s">
        <v>260</v>
      </c>
      <c r="O217">
        <v>1</v>
      </c>
    </row>
    <row r="218" spans="5:15" x14ac:dyDescent="0.3">
      <c r="E218" s="19" t="s">
        <v>362</v>
      </c>
      <c r="F218">
        <v>291</v>
      </c>
      <c r="H218" s="19" t="s">
        <v>260</v>
      </c>
      <c r="I218">
        <v>110</v>
      </c>
      <c r="K218" s="19" t="s">
        <v>362</v>
      </c>
      <c r="L218">
        <v>1</v>
      </c>
      <c r="N218" s="19" t="s">
        <v>261</v>
      </c>
      <c r="O218">
        <v>1</v>
      </c>
    </row>
    <row r="219" spans="5:15" x14ac:dyDescent="0.3">
      <c r="E219" s="19" t="s">
        <v>363</v>
      </c>
      <c r="F219">
        <v>291</v>
      </c>
      <c r="H219" s="19" t="s">
        <v>261</v>
      </c>
      <c r="I219">
        <v>110</v>
      </c>
      <c r="K219" s="19" t="s">
        <v>363</v>
      </c>
      <c r="L219">
        <v>1</v>
      </c>
      <c r="N219" s="19" t="s">
        <v>262</v>
      </c>
      <c r="O219">
        <v>1</v>
      </c>
    </row>
    <row r="220" spans="5:15" x14ac:dyDescent="0.3">
      <c r="E220" s="19" t="s">
        <v>273</v>
      </c>
      <c r="F220">
        <v>235</v>
      </c>
      <c r="H220" s="19" t="s">
        <v>262</v>
      </c>
      <c r="I220">
        <v>110</v>
      </c>
      <c r="K220" s="19" t="s">
        <v>273</v>
      </c>
      <c r="L220">
        <v>1</v>
      </c>
      <c r="N220" s="19" t="s">
        <v>263</v>
      </c>
      <c r="O220">
        <v>1</v>
      </c>
    </row>
    <row r="221" spans="5:15" x14ac:dyDescent="0.3">
      <c r="E221" s="19" t="s">
        <v>274</v>
      </c>
      <c r="F221">
        <v>235</v>
      </c>
      <c r="H221" s="19" t="s">
        <v>263</v>
      </c>
      <c r="I221">
        <v>110</v>
      </c>
      <c r="K221" s="19" t="s">
        <v>274</v>
      </c>
      <c r="L221">
        <v>1</v>
      </c>
      <c r="N221" s="19" t="s">
        <v>264</v>
      </c>
      <c r="O221">
        <v>1</v>
      </c>
    </row>
    <row r="222" spans="5:15" x14ac:dyDescent="0.3">
      <c r="E222" s="19" t="s">
        <v>275</v>
      </c>
      <c r="F222">
        <v>235</v>
      </c>
      <c r="H222" s="19" t="s">
        <v>264</v>
      </c>
      <c r="I222">
        <v>110</v>
      </c>
      <c r="K222" s="19" t="s">
        <v>275</v>
      </c>
      <c r="L222">
        <v>1</v>
      </c>
      <c r="N222" s="19" t="s">
        <v>265</v>
      </c>
      <c r="O222">
        <v>1</v>
      </c>
    </row>
    <row r="223" spans="5:15" x14ac:dyDescent="0.3">
      <c r="E223" s="19" t="s">
        <v>276</v>
      </c>
      <c r="F223">
        <v>235</v>
      </c>
      <c r="H223" s="19" t="s">
        <v>265</v>
      </c>
      <c r="I223">
        <v>110</v>
      </c>
      <c r="K223" s="19" t="s">
        <v>276</v>
      </c>
      <c r="L223">
        <v>1</v>
      </c>
      <c r="N223" s="19" t="s">
        <v>266</v>
      </c>
      <c r="O223">
        <v>1</v>
      </c>
    </row>
    <row r="224" spans="5:15" x14ac:dyDescent="0.3">
      <c r="E224" s="19" t="s">
        <v>277</v>
      </c>
      <c r="F224">
        <v>235</v>
      </c>
      <c r="H224" s="19" t="s">
        <v>266</v>
      </c>
      <c r="I224">
        <v>110</v>
      </c>
      <c r="K224" s="19" t="s">
        <v>277</v>
      </c>
      <c r="L224">
        <v>1</v>
      </c>
      <c r="N224" s="19" t="s">
        <v>267</v>
      </c>
      <c r="O224">
        <v>1</v>
      </c>
    </row>
    <row r="225" spans="5:15" x14ac:dyDescent="0.3">
      <c r="E225" s="19" t="s">
        <v>278</v>
      </c>
      <c r="F225">
        <v>235</v>
      </c>
      <c r="H225" s="19" t="s">
        <v>267</v>
      </c>
      <c r="I225">
        <v>110</v>
      </c>
      <c r="K225" s="19" t="s">
        <v>278</v>
      </c>
      <c r="L225">
        <v>1</v>
      </c>
      <c r="N225" s="19" t="s">
        <v>268</v>
      </c>
      <c r="O225">
        <v>1</v>
      </c>
    </row>
    <row r="226" spans="5:15" x14ac:dyDescent="0.3">
      <c r="E226" s="19" t="s">
        <v>279</v>
      </c>
      <c r="F226">
        <v>235</v>
      </c>
      <c r="H226" s="19" t="s">
        <v>268</v>
      </c>
      <c r="I226">
        <v>110</v>
      </c>
      <c r="K226" s="19" t="s">
        <v>279</v>
      </c>
      <c r="L226">
        <v>1</v>
      </c>
      <c r="N226" s="19" t="s">
        <v>241</v>
      </c>
      <c r="O226">
        <v>1</v>
      </c>
    </row>
    <row r="227" spans="5:15" x14ac:dyDescent="0.3">
      <c r="E227" s="19" t="s">
        <v>280</v>
      </c>
      <c r="F227">
        <v>235</v>
      </c>
      <c r="H227" s="19" t="s">
        <v>241</v>
      </c>
      <c r="I227">
        <v>60</v>
      </c>
      <c r="K227" s="19" t="s">
        <v>280</v>
      </c>
      <c r="L227">
        <v>1</v>
      </c>
      <c r="N227" s="19" t="s">
        <v>242</v>
      </c>
      <c r="O227">
        <v>1</v>
      </c>
    </row>
    <row r="228" spans="5:15" x14ac:dyDescent="0.3">
      <c r="E228" s="19" t="s">
        <v>281</v>
      </c>
      <c r="F228">
        <v>235</v>
      </c>
      <c r="H228" s="19" t="s">
        <v>242</v>
      </c>
      <c r="I228">
        <v>60</v>
      </c>
      <c r="K228" s="19" t="s">
        <v>281</v>
      </c>
      <c r="L228">
        <v>1</v>
      </c>
      <c r="N228" s="19" t="s">
        <v>243</v>
      </c>
      <c r="O228">
        <v>1</v>
      </c>
    </row>
    <row r="229" spans="5:15" x14ac:dyDescent="0.3">
      <c r="E229" s="19" t="s">
        <v>282</v>
      </c>
      <c r="F229">
        <v>235</v>
      </c>
      <c r="H229" s="19" t="s">
        <v>243</v>
      </c>
      <c r="I229">
        <v>60</v>
      </c>
      <c r="K229" s="19" t="s">
        <v>282</v>
      </c>
      <c r="L229">
        <v>1</v>
      </c>
      <c r="N229" s="19" t="s">
        <v>244</v>
      </c>
      <c r="O229">
        <v>1</v>
      </c>
    </row>
    <row r="230" spans="5:15" x14ac:dyDescent="0.3">
      <c r="E230" s="19" t="s">
        <v>283</v>
      </c>
      <c r="F230">
        <v>235</v>
      </c>
      <c r="H230" s="19" t="s">
        <v>244</v>
      </c>
      <c r="I230">
        <v>60</v>
      </c>
      <c r="K230" s="19" t="s">
        <v>283</v>
      </c>
      <c r="L230">
        <v>1</v>
      </c>
      <c r="N230" s="19" t="s">
        <v>245</v>
      </c>
      <c r="O230">
        <v>1</v>
      </c>
    </row>
    <row r="231" spans="5:15" x14ac:dyDescent="0.3">
      <c r="E231" s="19" t="s">
        <v>284</v>
      </c>
      <c r="F231">
        <v>235</v>
      </c>
      <c r="H231" s="19" t="s">
        <v>245</v>
      </c>
      <c r="I231">
        <v>60</v>
      </c>
      <c r="K231" s="19" t="s">
        <v>284</v>
      </c>
      <c r="L231">
        <v>1</v>
      </c>
      <c r="N231" s="19" t="s">
        <v>246</v>
      </c>
      <c r="O231">
        <v>1</v>
      </c>
    </row>
    <row r="232" spans="5:15" x14ac:dyDescent="0.3">
      <c r="E232" s="19" t="s">
        <v>285</v>
      </c>
      <c r="F232">
        <v>235</v>
      </c>
      <c r="H232" s="19" t="s">
        <v>246</v>
      </c>
      <c r="I232">
        <v>60</v>
      </c>
      <c r="K232" s="19" t="s">
        <v>285</v>
      </c>
      <c r="L232">
        <v>1</v>
      </c>
      <c r="N232" s="19" t="s">
        <v>247</v>
      </c>
      <c r="O232">
        <v>1</v>
      </c>
    </row>
    <row r="233" spans="5:15" x14ac:dyDescent="0.3">
      <c r="E233" s="19" t="s">
        <v>286</v>
      </c>
      <c r="F233">
        <v>235</v>
      </c>
      <c r="H233" s="19" t="s">
        <v>247</v>
      </c>
      <c r="I233">
        <v>60</v>
      </c>
      <c r="K233" s="19" t="s">
        <v>286</v>
      </c>
      <c r="L233">
        <v>1</v>
      </c>
      <c r="N233" s="19" t="s">
        <v>248</v>
      </c>
      <c r="O233">
        <v>1</v>
      </c>
    </row>
    <row r="234" spans="5:15" x14ac:dyDescent="0.3">
      <c r="E234" s="19" t="s">
        <v>287</v>
      </c>
      <c r="F234">
        <v>235</v>
      </c>
      <c r="H234" s="19" t="s">
        <v>248</v>
      </c>
      <c r="I234">
        <v>60</v>
      </c>
      <c r="K234" s="19" t="s">
        <v>287</v>
      </c>
      <c r="L234">
        <v>1</v>
      </c>
      <c r="N234" s="19" t="s">
        <v>249</v>
      </c>
      <c r="O234">
        <v>1</v>
      </c>
    </row>
    <row r="235" spans="5:15" x14ac:dyDescent="0.3">
      <c r="E235" s="19" t="s">
        <v>288</v>
      </c>
      <c r="F235">
        <v>235</v>
      </c>
      <c r="H235" s="19" t="s">
        <v>249</v>
      </c>
      <c r="I235">
        <v>60</v>
      </c>
      <c r="K235" s="19" t="s">
        <v>288</v>
      </c>
      <c r="L235">
        <v>1</v>
      </c>
      <c r="N235" s="19" t="s">
        <v>250</v>
      </c>
      <c r="O235">
        <v>1</v>
      </c>
    </row>
    <row r="236" spans="5:15" x14ac:dyDescent="0.3">
      <c r="E236" s="19" t="s">
        <v>289</v>
      </c>
      <c r="F236">
        <v>235</v>
      </c>
      <c r="H236" s="19" t="s">
        <v>250</v>
      </c>
      <c r="I236">
        <v>60</v>
      </c>
      <c r="K236" s="19" t="s">
        <v>289</v>
      </c>
      <c r="L236">
        <v>1</v>
      </c>
      <c r="N236" s="19" t="s">
        <v>251</v>
      </c>
      <c r="O236">
        <v>1</v>
      </c>
    </row>
    <row r="237" spans="5:15" x14ac:dyDescent="0.3">
      <c r="E237" s="19" t="s">
        <v>290</v>
      </c>
      <c r="F237">
        <v>235</v>
      </c>
      <c r="H237" s="19" t="s">
        <v>251</v>
      </c>
      <c r="I237">
        <v>60</v>
      </c>
      <c r="K237" s="19" t="s">
        <v>290</v>
      </c>
      <c r="L237">
        <v>1</v>
      </c>
      <c r="N237" s="19" t="s">
        <v>252</v>
      </c>
      <c r="O237">
        <v>1</v>
      </c>
    </row>
    <row r="238" spans="5:15" x14ac:dyDescent="0.3">
      <c r="E238" s="19" t="s">
        <v>199</v>
      </c>
      <c r="F238">
        <v>269</v>
      </c>
      <c r="H238" s="19" t="s">
        <v>252</v>
      </c>
      <c r="I238">
        <v>60</v>
      </c>
      <c r="K238" s="19" t="s">
        <v>199</v>
      </c>
      <c r="L238">
        <v>1</v>
      </c>
      <c r="N238" s="19" t="s">
        <v>253</v>
      </c>
      <c r="O238">
        <v>1</v>
      </c>
    </row>
    <row r="239" spans="5:15" x14ac:dyDescent="0.3">
      <c r="E239" s="19" t="s">
        <v>200</v>
      </c>
      <c r="F239">
        <v>269</v>
      </c>
      <c r="H239" s="19" t="s">
        <v>253</v>
      </c>
      <c r="I239">
        <v>60</v>
      </c>
      <c r="K239" s="19" t="s">
        <v>200</v>
      </c>
      <c r="L239">
        <v>1</v>
      </c>
      <c r="N239" s="19" t="s">
        <v>254</v>
      </c>
      <c r="O239">
        <v>1</v>
      </c>
    </row>
    <row r="240" spans="5:15" x14ac:dyDescent="0.3">
      <c r="E240" s="19" t="s">
        <v>201</v>
      </c>
      <c r="F240">
        <v>269</v>
      </c>
      <c r="H240" s="19" t="s">
        <v>254</v>
      </c>
      <c r="I240">
        <v>60</v>
      </c>
      <c r="K240" s="19" t="s">
        <v>201</v>
      </c>
      <c r="L240">
        <v>1</v>
      </c>
      <c r="N240" s="19" t="s">
        <v>255</v>
      </c>
      <c r="O240">
        <v>1</v>
      </c>
    </row>
    <row r="241" spans="5:15" x14ac:dyDescent="0.3">
      <c r="E241" s="19" t="s">
        <v>172</v>
      </c>
      <c r="F241">
        <v>210</v>
      </c>
      <c r="H241" s="19" t="s">
        <v>255</v>
      </c>
      <c r="I241">
        <v>60</v>
      </c>
      <c r="K241" s="19" t="s">
        <v>172</v>
      </c>
      <c r="L241">
        <v>30</v>
      </c>
      <c r="N241" s="19" t="s">
        <v>145</v>
      </c>
      <c r="O241">
        <v>1</v>
      </c>
    </row>
    <row r="242" spans="5:15" x14ac:dyDescent="0.3">
      <c r="E242" s="19" t="s">
        <v>173</v>
      </c>
      <c r="F242">
        <v>210</v>
      </c>
      <c r="K242" s="19" t="s">
        <v>173</v>
      </c>
      <c r="L242">
        <v>30</v>
      </c>
    </row>
    <row r="243" spans="5:15" x14ac:dyDescent="0.3">
      <c r="E243" s="19" t="s">
        <v>168</v>
      </c>
      <c r="F243">
        <v>210</v>
      </c>
      <c r="K243" s="19" t="s">
        <v>168</v>
      </c>
      <c r="L243">
        <v>30</v>
      </c>
    </row>
    <row r="244" spans="5:15" x14ac:dyDescent="0.3">
      <c r="E244" s="19" t="s">
        <v>174</v>
      </c>
      <c r="F244">
        <v>210</v>
      </c>
      <c r="K244" s="19" t="s">
        <v>174</v>
      </c>
      <c r="L244">
        <v>30</v>
      </c>
    </row>
    <row r="245" spans="5:15" x14ac:dyDescent="0.3">
      <c r="E245" s="19" t="s">
        <v>157</v>
      </c>
      <c r="F245">
        <v>210</v>
      </c>
      <c r="K245" s="19" t="s">
        <v>157</v>
      </c>
      <c r="L245">
        <v>30</v>
      </c>
    </row>
    <row r="246" spans="5:15" x14ac:dyDescent="0.3">
      <c r="E246" s="19" t="s">
        <v>158</v>
      </c>
      <c r="F246">
        <v>210</v>
      </c>
      <c r="K246" s="19" t="s">
        <v>158</v>
      </c>
      <c r="L246">
        <v>30</v>
      </c>
    </row>
    <row r="247" spans="5:15" x14ac:dyDescent="0.3">
      <c r="E247" s="19" t="s">
        <v>159</v>
      </c>
      <c r="F247">
        <v>210</v>
      </c>
      <c r="K247" s="19" t="s">
        <v>159</v>
      </c>
      <c r="L247">
        <v>30</v>
      </c>
    </row>
    <row r="248" spans="5:15" x14ac:dyDescent="0.3">
      <c r="E248" s="19" t="s">
        <v>160</v>
      </c>
      <c r="F248">
        <v>210</v>
      </c>
      <c r="K248" s="19" t="s">
        <v>160</v>
      </c>
      <c r="L248">
        <v>30</v>
      </c>
    </row>
    <row r="249" spans="5:15" x14ac:dyDescent="0.3">
      <c r="E249" s="19" t="s">
        <v>175</v>
      </c>
      <c r="F249">
        <v>210</v>
      </c>
      <c r="K249" s="19" t="s">
        <v>175</v>
      </c>
      <c r="L249">
        <v>30</v>
      </c>
    </row>
    <row r="250" spans="5:15" x14ac:dyDescent="0.3">
      <c r="E250" s="19" t="s">
        <v>161</v>
      </c>
      <c r="F250">
        <v>210</v>
      </c>
      <c r="K250" s="19" t="s">
        <v>161</v>
      </c>
      <c r="L250">
        <v>30</v>
      </c>
    </row>
    <row r="251" spans="5:15" x14ac:dyDescent="0.3">
      <c r="E251" s="19" t="s">
        <v>371</v>
      </c>
      <c r="F251">
        <v>189</v>
      </c>
      <c r="K251" s="19" t="s">
        <v>371</v>
      </c>
      <c r="L251">
        <v>1</v>
      </c>
    </row>
    <row r="252" spans="5:15" x14ac:dyDescent="0.3">
      <c r="E252" s="19" t="s">
        <v>169</v>
      </c>
      <c r="F252">
        <v>210</v>
      </c>
      <c r="K252" s="19" t="s">
        <v>169</v>
      </c>
      <c r="L252">
        <v>30</v>
      </c>
    </row>
    <row r="253" spans="5:15" x14ac:dyDescent="0.3">
      <c r="E253" s="19" t="s">
        <v>202</v>
      </c>
      <c r="F253">
        <v>269</v>
      </c>
      <c r="K253" s="19" t="s">
        <v>202</v>
      </c>
      <c r="L253">
        <v>1</v>
      </c>
    </row>
    <row r="254" spans="5:15" x14ac:dyDescent="0.3">
      <c r="E254" s="19" t="s">
        <v>221</v>
      </c>
      <c r="F254">
        <v>172</v>
      </c>
      <c r="K254" s="19" t="s">
        <v>221</v>
      </c>
      <c r="L254">
        <v>1</v>
      </c>
    </row>
    <row r="255" spans="5:15" x14ac:dyDescent="0.3">
      <c r="E255" s="19" t="s">
        <v>222</v>
      </c>
      <c r="F255">
        <v>172</v>
      </c>
      <c r="K255" s="19" t="s">
        <v>222</v>
      </c>
      <c r="L255">
        <v>1</v>
      </c>
    </row>
    <row r="256" spans="5:15" x14ac:dyDescent="0.3">
      <c r="E256" s="19" t="s">
        <v>223</v>
      </c>
      <c r="F256">
        <v>172</v>
      </c>
      <c r="K256" s="19" t="s">
        <v>223</v>
      </c>
      <c r="L256">
        <v>1</v>
      </c>
    </row>
    <row r="257" spans="5:12" x14ac:dyDescent="0.3">
      <c r="E257" s="19" t="s">
        <v>224</v>
      </c>
      <c r="F257">
        <v>172</v>
      </c>
      <c r="K257" s="19" t="s">
        <v>224</v>
      </c>
      <c r="L257">
        <v>1</v>
      </c>
    </row>
    <row r="258" spans="5:12" x14ac:dyDescent="0.3">
      <c r="E258" s="19" t="s">
        <v>225</v>
      </c>
      <c r="F258">
        <v>172</v>
      </c>
      <c r="K258" s="19" t="s">
        <v>225</v>
      </c>
      <c r="L258">
        <v>1</v>
      </c>
    </row>
    <row r="259" spans="5:12" x14ac:dyDescent="0.3">
      <c r="E259" s="19" t="s">
        <v>226</v>
      </c>
      <c r="F259">
        <v>172</v>
      </c>
      <c r="K259" s="19" t="s">
        <v>226</v>
      </c>
      <c r="L259">
        <v>1</v>
      </c>
    </row>
    <row r="260" spans="5:12" x14ac:dyDescent="0.3">
      <c r="E260" s="19" t="s">
        <v>227</v>
      </c>
      <c r="F260">
        <v>172</v>
      </c>
      <c r="K260" s="19" t="s">
        <v>227</v>
      </c>
      <c r="L260">
        <v>1</v>
      </c>
    </row>
    <row r="261" spans="5:12" x14ac:dyDescent="0.3">
      <c r="E261" s="19" t="s">
        <v>228</v>
      </c>
      <c r="F261">
        <v>172</v>
      </c>
      <c r="K261" s="19" t="s">
        <v>228</v>
      </c>
      <c r="L261">
        <v>1</v>
      </c>
    </row>
    <row r="262" spans="5:12" x14ac:dyDescent="0.3">
      <c r="E262" s="19" t="s">
        <v>229</v>
      </c>
      <c r="F262">
        <v>172</v>
      </c>
      <c r="K262" s="19" t="s">
        <v>229</v>
      </c>
      <c r="L262">
        <v>1</v>
      </c>
    </row>
    <row r="263" spans="5:12" x14ac:dyDescent="0.3">
      <c r="E263" s="19" t="s">
        <v>230</v>
      </c>
      <c r="F263">
        <v>172</v>
      </c>
      <c r="K263" s="19" t="s">
        <v>230</v>
      </c>
      <c r="L263">
        <v>1</v>
      </c>
    </row>
    <row r="264" spans="5:12" x14ac:dyDescent="0.3">
      <c r="E264" s="19" t="s">
        <v>231</v>
      </c>
      <c r="F264">
        <v>172</v>
      </c>
      <c r="K264" s="19" t="s">
        <v>231</v>
      </c>
      <c r="L264">
        <v>1</v>
      </c>
    </row>
    <row r="265" spans="5:12" x14ac:dyDescent="0.3">
      <c r="E265" s="19" t="s">
        <v>232</v>
      </c>
      <c r="F265">
        <v>172</v>
      </c>
      <c r="K265" s="19" t="s">
        <v>232</v>
      </c>
      <c r="L265">
        <v>1</v>
      </c>
    </row>
    <row r="266" spans="5:12" x14ac:dyDescent="0.3">
      <c r="E266" s="19" t="s">
        <v>233</v>
      </c>
      <c r="F266">
        <v>172</v>
      </c>
      <c r="K266" s="19" t="s">
        <v>233</v>
      </c>
      <c r="L266">
        <v>1</v>
      </c>
    </row>
    <row r="267" spans="5:12" x14ac:dyDescent="0.3">
      <c r="E267" s="19" t="s">
        <v>234</v>
      </c>
      <c r="F267">
        <v>172</v>
      </c>
      <c r="K267" s="19" t="s">
        <v>234</v>
      </c>
      <c r="L267">
        <v>1</v>
      </c>
    </row>
    <row r="268" spans="5:12" x14ac:dyDescent="0.3">
      <c r="E268" s="19" t="s">
        <v>235</v>
      </c>
      <c r="F268">
        <v>172</v>
      </c>
      <c r="K268" s="19" t="s">
        <v>235</v>
      </c>
      <c r="L268">
        <v>1</v>
      </c>
    </row>
    <row r="269" spans="5:12" x14ac:dyDescent="0.3">
      <c r="E269" s="19" t="s">
        <v>236</v>
      </c>
      <c r="F269">
        <v>172</v>
      </c>
      <c r="K269" s="19" t="s">
        <v>236</v>
      </c>
      <c r="L269">
        <v>1</v>
      </c>
    </row>
    <row r="270" spans="5:12" x14ac:dyDescent="0.3">
      <c r="E270" s="19" t="s">
        <v>237</v>
      </c>
      <c r="F270">
        <v>172</v>
      </c>
      <c r="K270" s="19" t="s">
        <v>237</v>
      </c>
      <c r="L270">
        <v>1</v>
      </c>
    </row>
    <row r="271" spans="5:12" x14ac:dyDescent="0.3">
      <c r="E271" s="19" t="s">
        <v>238</v>
      </c>
      <c r="F271">
        <v>172</v>
      </c>
      <c r="K271" s="19" t="s">
        <v>238</v>
      </c>
      <c r="L271">
        <v>1</v>
      </c>
    </row>
    <row r="272" spans="5:12" x14ac:dyDescent="0.3">
      <c r="E272" s="19" t="s">
        <v>239</v>
      </c>
      <c r="F272">
        <v>172</v>
      </c>
      <c r="K272" s="19" t="s">
        <v>239</v>
      </c>
      <c r="L272">
        <v>1</v>
      </c>
    </row>
    <row r="273" spans="5:12" x14ac:dyDescent="0.3">
      <c r="E273" s="19" t="s">
        <v>240</v>
      </c>
      <c r="F273">
        <v>172</v>
      </c>
      <c r="K273" s="19" t="s">
        <v>240</v>
      </c>
      <c r="L273">
        <v>1</v>
      </c>
    </row>
    <row r="274" spans="5:12" x14ac:dyDescent="0.3">
      <c r="E274" s="19" t="s">
        <v>203</v>
      </c>
      <c r="F274">
        <v>125</v>
      </c>
      <c r="K274" s="19" t="s">
        <v>203</v>
      </c>
      <c r="L274">
        <v>1</v>
      </c>
    </row>
    <row r="275" spans="5:12" x14ac:dyDescent="0.3">
      <c r="E275" s="19" t="s">
        <v>204</v>
      </c>
      <c r="F275">
        <v>125</v>
      </c>
      <c r="K275" s="19" t="s">
        <v>204</v>
      </c>
      <c r="L275">
        <v>1</v>
      </c>
    </row>
    <row r="276" spans="5:12" x14ac:dyDescent="0.3">
      <c r="E276" s="19" t="s">
        <v>205</v>
      </c>
      <c r="F276">
        <v>125</v>
      </c>
      <c r="K276" s="19" t="s">
        <v>205</v>
      </c>
      <c r="L276">
        <v>1</v>
      </c>
    </row>
    <row r="277" spans="5:12" x14ac:dyDescent="0.3">
      <c r="E277" s="19" t="s">
        <v>206</v>
      </c>
      <c r="F277">
        <v>125</v>
      </c>
      <c r="K277" s="19" t="s">
        <v>206</v>
      </c>
      <c r="L277">
        <v>1</v>
      </c>
    </row>
    <row r="278" spans="5:12" x14ac:dyDescent="0.3">
      <c r="E278" s="19" t="s">
        <v>207</v>
      </c>
      <c r="F278">
        <v>125</v>
      </c>
      <c r="K278" s="19" t="s">
        <v>207</v>
      </c>
      <c r="L278">
        <v>1</v>
      </c>
    </row>
    <row r="279" spans="5:12" x14ac:dyDescent="0.3">
      <c r="E279" s="19" t="s">
        <v>208</v>
      </c>
      <c r="F279">
        <v>125</v>
      </c>
      <c r="K279" s="19" t="s">
        <v>208</v>
      </c>
      <c r="L279">
        <v>1</v>
      </c>
    </row>
    <row r="280" spans="5:12" x14ac:dyDescent="0.3">
      <c r="E280" s="19" t="s">
        <v>209</v>
      </c>
      <c r="F280">
        <v>125</v>
      </c>
      <c r="K280" s="19" t="s">
        <v>209</v>
      </c>
      <c r="L280">
        <v>1</v>
      </c>
    </row>
    <row r="281" spans="5:12" x14ac:dyDescent="0.3">
      <c r="E281" s="19" t="s">
        <v>210</v>
      </c>
      <c r="F281">
        <v>125</v>
      </c>
      <c r="K281" s="19" t="s">
        <v>210</v>
      </c>
      <c r="L281">
        <v>1</v>
      </c>
    </row>
    <row r="282" spans="5:12" x14ac:dyDescent="0.3">
      <c r="E282" s="19" t="s">
        <v>211</v>
      </c>
      <c r="F282">
        <v>125</v>
      </c>
      <c r="K282" s="19" t="s">
        <v>211</v>
      </c>
      <c r="L282">
        <v>1</v>
      </c>
    </row>
    <row r="283" spans="5:12" x14ac:dyDescent="0.3">
      <c r="E283" s="19" t="s">
        <v>212</v>
      </c>
      <c r="F283">
        <v>125</v>
      </c>
      <c r="K283" s="19" t="s">
        <v>212</v>
      </c>
      <c r="L283">
        <v>1</v>
      </c>
    </row>
    <row r="284" spans="5:12" x14ac:dyDescent="0.3">
      <c r="E284" s="19" t="s">
        <v>213</v>
      </c>
      <c r="F284">
        <v>125</v>
      </c>
      <c r="K284" s="19" t="s">
        <v>213</v>
      </c>
      <c r="L284">
        <v>1</v>
      </c>
    </row>
    <row r="285" spans="5:12" x14ac:dyDescent="0.3">
      <c r="E285" s="19" t="s">
        <v>214</v>
      </c>
      <c r="F285">
        <v>125</v>
      </c>
      <c r="K285" s="19" t="s">
        <v>214</v>
      </c>
      <c r="L285">
        <v>1</v>
      </c>
    </row>
    <row r="286" spans="5:12" x14ac:dyDescent="0.3">
      <c r="E286" s="19" t="s">
        <v>215</v>
      </c>
      <c r="F286">
        <v>125</v>
      </c>
      <c r="K286" s="19" t="s">
        <v>215</v>
      </c>
      <c r="L286">
        <v>1</v>
      </c>
    </row>
    <row r="287" spans="5:12" x14ac:dyDescent="0.3">
      <c r="E287" s="19" t="s">
        <v>216</v>
      </c>
      <c r="F287">
        <v>125</v>
      </c>
      <c r="K287" s="19" t="s">
        <v>216</v>
      </c>
      <c r="L287">
        <v>1</v>
      </c>
    </row>
    <row r="288" spans="5:12" x14ac:dyDescent="0.3">
      <c r="E288" s="19" t="s">
        <v>257</v>
      </c>
      <c r="F288">
        <v>110</v>
      </c>
      <c r="K288" s="19" t="s">
        <v>257</v>
      </c>
      <c r="L288">
        <v>1</v>
      </c>
    </row>
    <row r="289" spans="5:12" x14ac:dyDescent="0.3">
      <c r="E289" s="19" t="s">
        <v>258</v>
      </c>
      <c r="F289">
        <v>110</v>
      </c>
      <c r="K289" s="19" t="s">
        <v>258</v>
      </c>
      <c r="L289">
        <v>1</v>
      </c>
    </row>
    <row r="290" spans="5:12" x14ac:dyDescent="0.3">
      <c r="E290" s="19" t="s">
        <v>259</v>
      </c>
      <c r="F290">
        <v>110</v>
      </c>
      <c r="K290" s="19" t="s">
        <v>259</v>
      </c>
      <c r="L290">
        <v>1</v>
      </c>
    </row>
    <row r="291" spans="5:12" x14ac:dyDescent="0.3">
      <c r="E291" s="19" t="s">
        <v>260</v>
      </c>
      <c r="F291">
        <v>110</v>
      </c>
      <c r="K291" s="19" t="s">
        <v>260</v>
      </c>
      <c r="L291">
        <v>1</v>
      </c>
    </row>
    <row r="292" spans="5:12" x14ac:dyDescent="0.3">
      <c r="E292" s="19" t="s">
        <v>261</v>
      </c>
      <c r="F292">
        <v>110</v>
      </c>
      <c r="K292" s="19" t="s">
        <v>261</v>
      </c>
      <c r="L292">
        <v>1</v>
      </c>
    </row>
    <row r="293" spans="5:12" x14ac:dyDescent="0.3">
      <c r="E293" s="19" t="s">
        <v>262</v>
      </c>
      <c r="F293">
        <v>110</v>
      </c>
      <c r="K293" s="19" t="s">
        <v>262</v>
      </c>
      <c r="L293">
        <v>1</v>
      </c>
    </row>
    <row r="294" spans="5:12" x14ac:dyDescent="0.3">
      <c r="E294" s="19" t="s">
        <v>263</v>
      </c>
      <c r="F294">
        <v>110</v>
      </c>
      <c r="K294" s="19" t="s">
        <v>263</v>
      </c>
      <c r="L294">
        <v>1</v>
      </c>
    </row>
    <row r="295" spans="5:12" x14ac:dyDescent="0.3">
      <c r="E295" s="19" t="s">
        <v>264</v>
      </c>
      <c r="F295">
        <v>110</v>
      </c>
      <c r="K295" s="19" t="s">
        <v>264</v>
      </c>
      <c r="L295">
        <v>1</v>
      </c>
    </row>
    <row r="296" spans="5:12" x14ac:dyDescent="0.3">
      <c r="E296" s="19" t="s">
        <v>265</v>
      </c>
      <c r="F296">
        <v>110</v>
      </c>
      <c r="K296" s="19" t="s">
        <v>265</v>
      </c>
      <c r="L296">
        <v>1</v>
      </c>
    </row>
    <row r="297" spans="5:12" x14ac:dyDescent="0.3">
      <c r="E297" s="19" t="s">
        <v>266</v>
      </c>
      <c r="F297">
        <v>110</v>
      </c>
      <c r="K297" s="19" t="s">
        <v>266</v>
      </c>
      <c r="L297">
        <v>1</v>
      </c>
    </row>
    <row r="298" spans="5:12" x14ac:dyDescent="0.3">
      <c r="E298" s="19" t="s">
        <v>267</v>
      </c>
      <c r="F298">
        <v>110</v>
      </c>
      <c r="K298" s="19" t="s">
        <v>267</v>
      </c>
      <c r="L298">
        <v>1</v>
      </c>
    </row>
    <row r="299" spans="5:12" x14ac:dyDescent="0.3">
      <c r="E299" s="19" t="s">
        <v>268</v>
      </c>
      <c r="F299">
        <v>110</v>
      </c>
      <c r="K299" s="19" t="s">
        <v>268</v>
      </c>
      <c r="L299">
        <v>1</v>
      </c>
    </row>
    <row r="300" spans="5:12" x14ac:dyDescent="0.3">
      <c r="E300" s="19" t="s">
        <v>241</v>
      </c>
      <c r="F300">
        <v>60</v>
      </c>
      <c r="K300" s="19" t="s">
        <v>241</v>
      </c>
      <c r="L300">
        <v>1</v>
      </c>
    </row>
    <row r="301" spans="5:12" x14ac:dyDescent="0.3">
      <c r="E301" s="19" t="s">
        <v>242</v>
      </c>
      <c r="F301">
        <v>60</v>
      </c>
      <c r="K301" s="19" t="s">
        <v>242</v>
      </c>
      <c r="L301">
        <v>1</v>
      </c>
    </row>
    <row r="302" spans="5:12" x14ac:dyDescent="0.3">
      <c r="E302" s="19" t="s">
        <v>243</v>
      </c>
      <c r="F302">
        <v>60</v>
      </c>
      <c r="K302" s="19" t="s">
        <v>243</v>
      </c>
      <c r="L302">
        <v>1</v>
      </c>
    </row>
    <row r="303" spans="5:12" x14ac:dyDescent="0.3">
      <c r="E303" s="19" t="s">
        <v>244</v>
      </c>
      <c r="F303">
        <v>60</v>
      </c>
      <c r="K303" s="19" t="s">
        <v>244</v>
      </c>
      <c r="L303">
        <v>1</v>
      </c>
    </row>
    <row r="304" spans="5:12" x14ac:dyDescent="0.3">
      <c r="E304" s="19" t="s">
        <v>245</v>
      </c>
      <c r="F304">
        <v>60</v>
      </c>
      <c r="K304" s="19" t="s">
        <v>245</v>
      </c>
      <c r="L304">
        <v>1</v>
      </c>
    </row>
    <row r="305" spans="1:14" x14ac:dyDescent="0.3">
      <c r="E305" s="19" t="s">
        <v>246</v>
      </c>
      <c r="F305">
        <v>60</v>
      </c>
      <c r="K305" s="19" t="s">
        <v>246</v>
      </c>
      <c r="L305">
        <v>1</v>
      </c>
    </row>
    <row r="306" spans="1:14" x14ac:dyDescent="0.3">
      <c r="E306" s="19" t="s">
        <v>247</v>
      </c>
      <c r="F306">
        <v>60</v>
      </c>
      <c r="K306" s="19" t="s">
        <v>247</v>
      </c>
      <c r="L306">
        <v>1</v>
      </c>
    </row>
    <row r="307" spans="1:14" x14ac:dyDescent="0.3">
      <c r="E307" s="19" t="s">
        <v>248</v>
      </c>
      <c r="F307">
        <v>60</v>
      </c>
      <c r="K307" s="19" t="s">
        <v>248</v>
      </c>
      <c r="L307">
        <v>1</v>
      </c>
    </row>
    <row r="308" spans="1:14" x14ac:dyDescent="0.3">
      <c r="E308" s="19" t="s">
        <v>249</v>
      </c>
      <c r="F308">
        <v>60</v>
      </c>
      <c r="K308" s="19" t="s">
        <v>249</v>
      </c>
      <c r="L308">
        <v>1</v>
      </c>
    </row>
    <row r="309" spans="1:14" x14ac:dyDescent="0.3">
      <c r="E309" s="19" t="s">
        <v>250</v>
      </c>
      <c r="F309">
        <v>60</v>
      </c>
      <c r="K309" s="19" t="s">
        <v>250</v>
      </c>
      <c r="L309">
        <v>1</v>
      </c>
    </row>
    <row r="310" spans="1:14" x14ac:dyDescent="0.3">
      <c r="E310" s="19" t="s">
        <v>251</v>
      </c>
      <c r="F310">
        <v>60</v>
      </c>
      <c r="K310" s="19" t="s">
        <v>251</v>
      </c>
      <c r="L310">
        <v>1</v>
      </c>
    </row>
    <row r="311" spans="1:14" x14ac:dyDescent="0.3">
      <c r="E311" s="19" t="s">
        <v>252</v>
      </c>
      <c r="F311">
        <v>60</v>
      </c>
      <c r="K311" s="19" t="s">
        <v>252</v>
      </c>
      <c r="L311">
        <v>1</v>
      </c>
    </row>
    <row r="312" spans="1:14" x14ac:dyDescent="0.3">
      <c r="E312" s="19" t="s">
        <v>253</v>
      </c>
      <c r="F312">
        <v>60</v>
      </c>
      <c r="K312" s="19" t="s">
        <v>253</v>
      </c>
      <c r="L312">
        <v>1</v>
      </c>
    </row>
    <row r="313" spans="1:14" x14ac:dyDescent="0.3">
      <c r="E313" s="19" t="s">
        <v>254</v>
      </c>
      <c r="F313">
        <v>60</v>
      </c>
      <c r="K313" s="19" t="s">
        <v>254</v>
      </c>
      <c r="L313">
        <v>1</v>
      </c>
    </row>
    <row r="314" spans="1:14" x14ac:dyDescent="0.3">
      <c r="E314" s="19" t="s">
        <v>255</v>
      </c>
      <c r="F314">
        <v>60</v>
      </c>
      <c r="K314" s="19" t="s">
        <v>255</v>
      </c>
      <c r="L314">
        <v>1</v>
      </c>
    </row>
    <row r="315" spans="1:14" x14ac:dyDescent="0.3">
      <c r="E315" s="19" t="s">
        <v>145</v>
      </c>
      <c r="F315">
        <v>4306</v>
      </c>
      <c r="K315" s="19" t="s">
        <v>145</v>
      </c>
      <c r="L315">
        <v>1</v>
      </c>
    </row>
    <row r="316" spans="1:14" x14ac:dyDescent="0.3">
      <c r="E316" s="19" t="s">
        <v>405</v>
      </c>
      <c r="F316">
        <v>719662</v>
      </c>
      <c r="K316" s="19" t="s">
        <v>405</v>
      </c>
      <c r="L316">
        <v>1213</v>
      </c>
    </row>
    <row r="319" spans="1:14" x14ac:dyDescent="0.3">
      <c r="A319" s="18" t="s">
        <v>402</v>
      </c>
      <c r="B319" s="18" t="s">
        <v>427</v>
      </c>
    </row>
    <row r="320" spans="1:14" x14ac:dyDescent="0.3">
      <c r="A320" s="18" t="s">
        <v>404</v>
      </c>
      <c r="B320" t="s">
        <v>409</v>
      </c>
      <c r="C320" t="s">
        <v>410</v>
      </c>
      <c r="D320" t="s">
        <v>411</v>
      </c>
      <c r="E320" t="s">
        <v>412</v>
      </c>
      <c r="F320" t="s">
        <v>413</v>
      </c>
      <c r="G320" t="s">
        <v>414</v>
      </c>
      <c r="H320" t="s">
        <v>415</v>
      </c>
      <c r="I320" t="s">
        <v>416</v>
      </c>
      <c r="J320" t="s">
        <v>417</v>
      </c>
      <c r="K320" t="s">
        <v>418</v>
      </c>
      <c r="L320" t="s">
        <v>419</v>
      </c>
      <c r="M320" t="s">
        <v>420</v>
      </c>
      <c r="N320" t="s">
        <v>405</v>
      </c>
    </row>
    <row r="321" spans="1:14" x14ac:dyDescent="0.3">
      <c r="A321" s="19" t="s">
        <v>71</v>
      </c>
      <c r="B321">
        <v>32</v>
      </c>
      <c r="F321">
        <v>120</v>
      </c>
      <c r="M321">
        <v>60</v>
      </c>
      <c r="N321">
        <v>212</v>
      </c>
    </row>
    <row r="322" spans="1:14" x14ac:dyDescent="0.3">
      <c r="A322" s="19" t="s">
        <v>72</v>
      </c>
      <c r="B322">
        <v>14</v>
      </c>
      <c r="C322">
        <v>20</v>
      </c>
      <c r="D322">
        <v>3</v>
      </c>
      <c r="E322">
        <v>6</v>
      </c>
      <c r="F322">
        <v>16</v>
      </c>
      <c r="G322">
        <v>4</v>
      </c>
      <c r="H322">
        <v>7</v>
      </c>
      <c r="I322">
        <v>1</v>
      </c>
      <c r="J322">
        <v>21</v>
      </c>
      <c r="K322">
        <v>66</v>
      </c>
      <c r="N322">
        <v>158</v>
      </c>
    </row>
    <row r="323" spans="1:14" x14ac:dyDescent="0.3">
      <c r="A323" s="19" t="s">
        <v>73</v>
      </c>
      <c r="D323">
        <v>30</v>
      </c>
      <c r="E323">
        <v>30</v>
      </c>
      <c r="F323">
        <v>30</v>
      </c>
      <c r="K323">
        <v>30</v>
      </c>
      <c r="N323">
        <v>120</v>
      </c>
    </row>
    <row r="324" spans="1:14" x14ac:dyDescent="0.3">
      <c r="A324" s="19" t="s">
        <v>74</v>
      </c>
      <c r="C324">
        <v>30</v>
      </c>
      <c r="F324">
        <v>30</v>
      </c>
      <c r="G324">
        <v>2</v>
      </c>
      <c r="N324">
        <v>62</v>
      </c>
    </row>
    <row r="325" spans="1:14" x14ac:dyDescent="0.3">
      <c r="A325" s="19" t="s">
        <v>75</v>
      </c>
      <c r="B325">
        <v>4</v>
      </c>
      <c r="C325">
        <v>8</v>
      </c>
      <c r="D325">
        <v>1</v>
      </c>
      <c r="F325">
        <v>14</v>
      </c>
      <c r="G325">
        <v>5</v>
      </c>
      <c r="H325">
        <v>5</v>
      </c>
      <c r="J325">
        <v>1</v>
      </c>
      <c r="K325">
        <v>1</v>
      </c>
      <c r="M325">
        <v>5</v>
      </c>
      <c r="N325">
        <v>44</v>
      </c>
    </row>
    <row r="326" spans="1:14" x14ac:dyDescent="0.3">
      <c r="A326" s="19" t="s">
        <v>76</v>
      </c>
      <c r="D326">
        <v>4</v>
      </c>
      <c r="F326">
        <v>7</v>
      </c>
      <c r="G326">
        <v>5</v>
      </c>
      <c r="H326">
        <v>7</v>
      </c>
      <c r="I326">
        <v>8</v>
      </c>
      <c r="J326">
        <v>1</v>
      </c>
      <c r="K326">
        <v>1</v>
      </c>
      <c r="M326">
        <v>9</v>
      </c>
      <c r="N326">
        <v>42</v>
      </c>
    </row>
    <row r="327" spans="1:14" x14ac:dyDescent="0.3">
      <c r="A327" s="19" t="s">
        <v>77</v>
      </c>
      <c r="B327">
        <v>1</v>
      </c>
      <c r="C327">
        <v>5</v>
      </c>
      <c r="D327">
        <v>1</v>
      </c>
      <c r="E327">
        <v>1</v>
      </c>
      <c r="F327">
        <v>5</v>
      </c>
      <c r="G327">
        <v>3</v>
      </c>
      <c r="H327">
        <v>1</v>
      </c>
      <c r="J327">
        <v>1</v>
      </c>
      <c r="K327">
        <v>2</v>
      </c>
      <c r="L327">
        <v>11</v>
      </c>
      <c r="M327">
        <v>5</v>
      </c>
      <c r="N327">
        <v>36</v>
      </c>
    </row>
    <row r="328" spans="1:14" x14ac:dyDescent="0.3">
      <c r="A328" s="19" t="s">
        <v>78</v>
      </c>
      <c r="C328">
        <v>3</v>
      </c>
      <c r="D328">
        <v>6</v>
      </c>
      <c r="E328">
        <v>3</v>
      </c>
      <c r="F328">
        <v>3</v>
      </c>
      <c r="G328">
        <v>2</v>
      </c>
      <c r="H328">
        <v>5</v>
      </c>
      <c r="J328">
        <v>5</v>
      </c>
      <c r="K328">
        <v>5</v>
      </c>
      <c r="N328">
        <v>32</v>
      </c>
    </row>
    <row r="329" spans="1:14" x14ac:dyDescent="0.3">
      <c r="A329" s="19" t="s">
        <v>79</v>
      </c>
      <c r="B329">
        <v>1</v>
      </c>
      <c r="C329">
        <v>6</v>
      </c>
      <c r="D329">
        <v>3</v>
      </c>
      <c r="E329">
        <v>3</v>
      </c>
      <c r="F329">
        <v>1</v>
      </c>
      <c r="G329">
        <v>2</v>
      </c>
      <c r="H329">
        <v>3</v>
      </c>
      <c r="I329">
        <v>6</v>
      </c>
      <c r="J329">
        <v>2</v>
      </c>
      <c r="N329">
        <v>27</v>
      </c>
    </row>
    <row r="330" spans="1:14" x14ac:dyDescent="0.3">
      <c r="A330" s="19" t="s">
        <v>80</v>
      </c>
      <c r="B330">
        <v>2</v>
      </c>
      <c r="C330">
        <v>8</v>
      </c>
      <c r="E330">
        <v>6</v>
      </c>
      <c r="F330">
        <v>5</v>
      </c>
      <c r="K330">
        <v>1</v>
      </c>
      <c r="M330">
        <v>3</v>
      </c>
      <c r="N330">
        <v>25</v>
      </c>
    </row>
    <row r="331" spans="1:14" x14ac:dyDescent="0.3">
      <c r="A331" s="19" t="s">
        <v>81</v>
      </c>
      <c r="B331">
        <v>4</v>
      </c>
      <c r="D331">
        <v>1</v>
      </c>
      <c r="E331">
        <v>3</v>
      </c>
      <c r="F331">
        <v>5</v>
      </c>
      <c r="G331">
        <v>3</v>
      </c>
      <c r="I331">
        <v>3</v>
      </c>
      <c r="K331">
        <v>2</v>
      </c>
      <c r="N331">
        <v>21</v>
      </c>
    </row>
    <row r="332" spans="1:14" x14ac:dyDescent="0.3">
      <c r="A332" s="19" t="s">
        <v>82</v>
      </c>
      <c r="B332">
        <v>1</v>
      </c>
      <c r="D332">
        <v>3</v>
      </c>
      <c r="E332">
        <v>2</v>
      </c>
      <c r="F332">
        <v>1</v>
      </c>
      <c r="G332">
        <v>2</v>
      </c>
      <c r="H332">
        <v>2</v>
      </c>
      <c r="I332">
        <v>1</v>
      </c>
      <c r="K332">
        <v>4</v>
      </c>
      <c r="L332">
        <v>1</v>
      </c>
      <c r="M332">
        <v>1</v>
      </c>
      <c r="N332">
        <v>18</v>
      </c>
    </row>
    <row r="333" spans="1:14" x14ac:dyDescent="0.3">
      <c r="A333" s="19" t="s">
        <v>83</v>
      </c>
      <c r="B333">
        <v>1</v>
      </c>
      <c r="C333">
        <v>5</v>
      </c>
      <c r="D333">
        <v>1</v>
      </c>
      <c r="F333">
        <v>4</v>
      </c>
      <c r="G333">
        <v>1</v>
      </c>
      <c r="H333">
        <v>2</v>
      </c>
      <c r="M333">
        <v>2</v>
      </c>
      <c r="N333">
        <v>16</v>
      </c>
    </row>
    <row r="334" spans="1:14" x14ac:dyDescent="0.3">
      <c r="A334" s="19" t="s">
        <v>84</v>
      </c>
      <c r="B334">
        <v>4</v>
      </c>
      <c r="E334">
        <v>4</v>
      </c>
      <c r="F334">
        <v>1</v>
      </c>
      <c r="I334">
        <v>5</v>
      </c>
      <c r="J334">
        <v>1</v>
      </c>
      <c r="K334">
        <v>1</v>
      </c>
      <c r="N334">
        <v>16</v>
      </c>
    </row>
    <row r="335" spans="1:14" x14ac:dyDescent="0.3">
      <c r="A335" s="19" t="s">
        <v>85</v>
      </c>
      <c r="D335">
        <v>2</v>
      </c>
      <c r="F335">
        <v>2</v>
      </c>
      <c r="G335">
        <v>2</v>
      </c>
      <c r="H335">
        <v>8</v>
      </c>
      <c r="J335">
        <v>1</v>
      </c>
      <c r="K335">
        <v>3</v>
      </c>
      <c r="M335">
        <v>1</v>
      </c>
      <c r="N335">
        <v>19</v>
      </c>
    </row>
    <row r="336" spans="1:14" x14ac:dyDescent="0.3">
      <c r="A336" s="19" t="s">
        <v>86</v>
      </c>
      <c r="C336">
        <v>1</v>
      </c>
      <c r="D336">
        <v>5</v>
      </c>
      <c r="F336">
        <v>1</v>
      </c>
      <c r="G336">
        <v>1</v>
      </c>
      <c r="I336">
        <v>4</v>
      </c>
      <c r="J336">
        <v>2</v>
      </c>
      <c r="M336">
        <v>1</v>
      </c>
      <c r="N336">
        <v>15</v>
      </c>
    </row>
    <row r="337" spans="1:14" x14ac:dyDescent="0.3">
      <c r="A337" s="19" t="s">
        <v>87</v>
      </c>
      <c r="C337">
        <v>2</v>
      </c>
      <c r="D337">
        <v>2</v>
      </c>
      <c r="F337">
        <v>5</v>
      </c>
      <c r="H337">
        <v>1</v>
      </c>
      <c r="I337">
        <v>2</v>
      </c>
      <c r="M337">
        <v>3</v>
      </c>
      <c r="N337">
        <v>15</v>
      </c>
    </row>
    <row r="338" spans="1:14" x14ac:dyDescent="0.3">
      <c r="A338" s="19" t="s">
        <v>88</v>
      </c>
      <c r="D338">
        <v>2</v>
      </c>
      <c r="F338">
        <v>4</v>
      </c>
      <c r="G338">
        <v>2</v>
      </c>
      <c r="H338">
        <v>2</v>
      </c>
      <c r="I338">
        <v>2</v>
      </c>
      <c r="M338">
        <v>3</v>
      </c>
      <c r="N338">
        <v>15</v>
      </c>
    </row>
    <row r="339" spans="1:14" x14ac:dyDescent="0.3">
      <c r="A339" s="19" t="s">
        <v>89</v>
      </c>
      <c r="C339">
        <v>6</v>
      </c>
      <c r="F339">
        <v>4</v>
      </c>
      <c r="M339">
        <v>3</v>
      </c>
      <c r="N339">
        <v>13</v>
      </c>
    </row>
    <row r="340" spans="1:14" x14ac:dyDescent="0.3">
      <c r="A340" s="19" t="s">
        <v>90</v>
      </c>
      <c r="C340">
        <v>1</v>
      </c>
      <c r="D340">
        <v>2</v>
      </c>
      <c r="E340">
        <v>2</v>
      </c>
      <c r="F340">
        <v>2</v>
      </c>
      <c r="G340">
        <v>2</v>
      </c>
      <c r="H340">
        <v>4</v>
      </c>
      <c r="N340">
        <v>13</v>
      </c>
    </row>
    <row r="341" spans="1:14" x14ac:dyDescent="0.3">
      <c r="A341" s="19" t="s">
        <v>91</v>
      </c>
      <c r="H341">
        <v>6</v>
      </c>
      <c r="K341">
        <v>6</v>
      </c>
      <c r="N341">
        <v>12</v>
      </c>
    </row>
    <row r="342" spans="1:14" x14ac:dyDescent="0.3">
      <c r="A342" s="19" t="s">
        <v>92</v>
      </c>
      <c r="B342">
        <v>5</v>
      </c>
      <c r="I342">
        <v>1</v>
      </c>
      <c r="K342">
        <v>6</v>
      </c>
      <c r="N342">
        <v>12</v>
      </c>
    </row>
    <row r="343" spans="1:14" x14ac:dyDescent="0.3">
      <c r="A343" s="19" t="s">
        <v>93</v>
      </c>
      <c r="B343">
        <v>3</v>
      </c>
      <c r="E343">
        <v>2</v>
      </c>
      <c r="F343">
        <v>2</v>
      </c>
      <c r="I343">
        <v>2</v>
      </c>
      <c r="K343">
        <v>1</v>
      </c>
      <c r="M343">
        <v>2</v>
      </c>
      <c r="N343">
        <v>12</v>
      </c>
    </row>
    <row r="344" spans="1:14" x14ac:dyDescent="0.3">
      <c r="A344" s="19" t="s">
        <v>94</v>
      </c>
      <c r="B344">
        <v>2</v>
      </c>
      <c r="C344">
        <v>1</v>
      </c>
      <c r="D344">
        <v>3</v>
      </c>
      <c r="G344">
        <v>3</v>
      </c>
      <c r="I344">
        <v>1</v>
      </c>
      <c r="J344">
        <v>1</v>
      </c>
      <c r="N344">
        <v>11</v>
      </c>
    </row>
    <row r="345" spans="1:14" x14ac:dyDescent="0.3">
      <c r="A345" s="19" t="s">
        <v>95</v>
      </c>
      <c r="F345">
        <v>4</v>
      </c>
      <c r="G345">
        <v>4</v>
      </c>
      <c r="H345">
        <v>2</v>
      </c>
      <c r="K345">
        <v>1</v>
      </c>
      <c r="N345">
        <v>11</v>
      </c>
    </row>
    <row r="346" spans="1:14" x14ac:dyDescent="0.3">
      <c r="A346" s="19" t="s">
        <v>96</v>
      </c>
      <c r="D346">
        <v>2</v>
      </c>
      <c r="F346">
        <v>1</v>
      </c>
      <c r="G346">
        <v>6</v>
      </c>
      <c r="H346">
        <v>1</v>
      </c>
      <c r="N346">
        <v>10</v>
      </c>
    </row>
    <row r="347" spans="1:14" x14ac:dyDescent="0.3">
      <c r="A347" s="19" t="s">
        <v>97</v>
      </c>
      <c r="D347">
        <v>2</v>
      </c>
      <c r="E347">
        <v>6</v>
      </c>
      <c r="F347">
        <v>1</v>
      </c>
      <c r="G347">
        <v>1</v>
      </c>
      <c r="N347">
        <v>10</v>
      </c>
    </row>
    <row r="348" spans="1:14" x14ac:dyDescent="0.3">
      <c r="A348" s="19" t="s">
        <v>98</v>
      </c>
      <c r="B348">
        <v>3</v>
      </c>
      <c r="F348">
        <v>2</v>
      </c>
      <c r="G348">
        <v>2</v>
      </c>
      <c r="K348">
        <v>3</v>
      </c>
      <c r="N348">
        <v>10</v>
      </c>
    </row>
    <row r="349" spans="1:14" x14ac:dyDescent="0.3">
      <c r="A349" s="19" t="s">
        <v>99</v>
      </c>
      <c r="B349">
        <v>1</v>
      </c>
      <c r="E349">
        <v>1</v>
      </c>
      <c r="F349">
        <v>1</v>
      </c>
      <c r="H349">
        <v>3</v>
      </c>
      <c r="K349">
        <v>2</v>
      </c>
      <c r="N349">
        <v>8</v>
      </c>
    </row>
    <row r="350" spans="1:14" x14ac:dyDescent="0.3">
      <c r="A350" s="19" t="s">
        <v>100</v>
      </c>
      <c r="H350">
        <v>2</v>
      </c>
      <c r="J350">
        <v>4</v>
      </c>
      <c r="M350">
        <v>2</v>
      </c>
      <c r="N350">
        <v>8</v>
      </c>
    </row>
    <row r="351" spans="1:14" x14ac:dyDescent="0.3">
      <c r="A351" s="19" t="s">
        <v>101</v>
      </c>
      <c r="D351">
        <v>2</v>
      </c>
      <c r="I351">
        <v>1</v>
      </c>
      <c r="M351">
        <v>4</v>
      </c>
      <c r="N351">
        <v>7</v>
      </c>
    </row>
    <row r="352" spans="1:14" x14ac:dyDescent="0.3">
      <c r="A352" s="19" t="s">
        <v>102</v>
      </c>
      <c r="B352">
        <v>2</v>
      </c>
      <c r="F352">
        <v>3</v>
      </c>
      <c r="J352">
        <v>1</v>
      </c>
      <c r="K352">
        <v>1</v>
      </c>
      <c r="N352">
        <v>7</v>
      </c>
    </row>
    <row r="353" spans="1:14" x14ac:dyDescent="0.3">
      <c r="A353" s="19" t="s">
        <v>103</v>
      </c>
      <c r="B353">
        <v>1</v>
      </c>
      <c r="D353">
        <v>1</v>
      </c>
      <c r="G353">
        <v>2</v>
      </c>
      <c r="I353">
        <v>1</v>
      </c>
      <c r="J353">
        <v>1</v>
      </c>
      <c r="K353">
        <v>1</v>
      </c>
      <c r="N353">
        <v>7</v>
      </c>
    </row>
    <row r="354" spans="1:14" x14ac:dyDescent="0.3">
      <c r="A354" s="19" t="s">
        <v>104</v>
      </c>
      <c r="B354">
        <v>1</v>
      </c>
      <c r="C354">
        <v>2</v>
      </c>
      <c r="F354">
        <v>4</v>
      </c>
      <c r="G354">
        <v>1</v>
      </c>
      <c r="N354">
        <v>8</v>
      </c>
    </row>
    <row r="355" spans="1:14" x14ac:dyDescent="0.3">
      <c r="A355" s="19" t="s">
        <v>105</v>
      </c>
      <c r="C355">
        <v>2</v>
      </c>
      <c r="D355">
        <v>2</v>
      </c>
      <c r="G355">
        <v>1</v>
      </c>
      <c r="K355">
        <v>2</v>
      </c>
      <c r="N355">
        <v>7</v>
      </c>
    </row>
    <row r="356" spans="1:14" x14ac:dyDescent="0.3">
      <c r="A356" s="19" t="s">
        <v>106</v>
      </c>
      <c r="E356">
        <v>2</v>
      </c>
      <c r="F356">
        <v>3</v>
      </c>
      <c r="H356">
        <v>1</v>
      </c>
      <c r="N356">
        <v>6</v>
      </c>
    </row>
    <row r="357" spans="1:14" x14ac:dyDescent="0.3">
      <c r="A357" s="19" t="s">
        <v>107</v>
      </c>
      <c r="D357">
        <v>2</v>
      </c>
      <c r="H357">
        <v>1</v>
      </c>
      <c r="J357">
        <v>3</v>
      </c>
      <c r="N357">
        <v>6</v>
      </c>
    </row>
    <row r="358" spans="1:14" x14ac:dyDescent="0.3">
      <c r="A358" s="19" t="s">
        <v>108</v>
      </c>
      <c r="C358">
        <v>4</v>
      </c>
      <c r="H358">
        <v>2</v>
      </c>
      <c r="N358">
        <v>6</v>
      </c>
    </row>
    <row r="359" spans="1:14" x14ac:dyDescent="0.3">
      <c r="A359" s="19" t="s">
        <v>109</v>
      </c>
      <c r="B359">
        <v>1</v>
      </c>
      <c r="E359">
        <v>1</v>
      </c>
      <c r="F359">
        <v>2</v>
      </c>
      <c r="K359">
        <v>2</v>
      </c>
      <c r="N359">
        <v>6</v>
      </c>
    </row>
    <row r="360" spans="1:14" x14ac:dyDescent="0.3">
      <c r="A360" s="19" t="s">
        <v>110</v>
      </c>
      <c r="F360">
        <v>1</v>
      </c>
      <c r="H360">
        <v>2</v>
      </c>
      <c r="I360">
        <v>1</v>
      </c>
      <c r="J360">
        <v>1</v>
      </c>
      <c r="N360">
        <v>5</v>
      </c>
    </row>
    <row r="361" spans="1:14" x14ac:dyDescent="0.3">
      <c r="A361" s="19" t="s">
        <v>111</v>
      </c>
      <c r="D361">
        <v>1</v>
      </c>
      <c r="E361">
        <v>2</v>
      </c>
      <c r="F361">
        <v>1</v>
      </c>
      <c r="K361">
        <v>3</v>
      </c>
      <c r="N361">
        <v>7</v>
      </c>
    </row>
    <row r="362" spans="1:14" x14ac:dyDescent="0.3">
      <c r="A362" s="19" t="s">
        <v>112</v>
      </c>
      <c r="E362">
        <v>1</v>
      </c>
      <c r="F362">
        <v>1</v>
      </c>
      <c r="K362">
        <v>2</v>
      </c>
      <c r="L362">
        <v>1</v>
      </c>
      <c r="N362">
        <v>5</v>
      </c>
    </row>
    <row r="363" spans="1:14" x14ac:dyDescent="0.3">
      <c r="A363" s="19" t="s">
        <v>113</v>
      </c>
      <c r="F363">
        <v>3</v>
      </c>
      <c r="J363">
        <v>2</v>
      </c>
      <c r="K363">
        <v>1</v>
      </c>
      <c r="N363">
        <v>6</v>
      </c>
    </row>
    <row r="364" spans="1:14" x14ac:dyDescent="0.3">
      <c r="A364" s="19" t="s">
        <v>114</v>
      </c>
      <c r="D364">
        <v>2</v>
      </c>
      <c r="F364">
        <v>1</v>
      </c>
      <c r="H364">
        <v>2</v>
      </c>
      <c r="N364">
        <v>5</v>
      </c>
    </row>
    <row r="365" spans="1:14" x14ac:dyDescent="0.3">
      <c r="A365" s="19" t="s">
        <v>115</v>
      </c>
      <c r="I365">
        <v>3</v>
      </c>
      <c r="K365">
        <v>1</v>
      </c>
      <c r="N365">
        <v>4</v>
      </c>
    </row>
    <row r="366" spans="1:14" x14ac:dyDescent="0.3">
      <c r="A366" s="19" t="s">
        <v>116</v>
      </c>
      <c r="L366">
        <v>2</v>
      </c>
      <c r="M366">
        <v>2</v>
      </c>
      <c r="N366">
        <v>4</v>
      </c>
    </row>
    <row r="367" spans="1:14" x14ac:dyDescent="0.3">
      <c r="A367" s="19" t="s">
        <v>117</v>
      </c>
      <c r="F367">
        <v>2</v>
      </c>
      <c r="M367">
        <v>3</v>
      </c>
      <c r="N367">
        <v>5</v>
      </c>
    </row>
    <row r="368" spans="1:14" x14ac:dyDescent="0.3">
      <c r="A368" s="19" t="s">
        <v>118</v>
      </c>
      <c r="F368">
        <v>3</v>
      </c>
      <c r="K368">
        <v>1</v>
      </c>
      <c r="N368">
        <v>4</v>
      </c>
    </row>
    <row r="369" spans="1:14" x14ac:dyDescent="0.3">
      <c r="A369" s="19" t="s">
        <v>119</v>
      </c>
      <c r="D369">
        <v>1</v>
      </c>
      <c r="F369">
        <v>2</v>
      </c>
      <c r="H369">
        <v>1</v>
      </c>
      <c r="L369">
        <v>2</v>
      </c>
      <c r="N369">
        <v>6</v>
      </c>
    </row>
    <row r="370" spans="1:14" x14ac:dyDescent="0.3">
      <c r="A370" s="19" t="s">
        <v>120</v>
      </c>
      <c r="B370">
        <v>1</v>
      </c>
      <c r="E370">
        <v>1</v>
      </c>
      <c r="F370">
        <v>1</v>
      </c>
      <c r="K370">
        <v>1</v>
      </c>
      <c r="M370">
        <v>1</v>
      </c>
      <c r="N370">
        <v>5</v>
      </c>
    </row>
    <row r="371" spans="1:14" x14ac:dyDescent="0.3">
      <c r="A371" s="19" t="s">
        <v>121</v>
      </c>
      <c r="C371">
        <v>2</v>
      </c>
      <c r="E371">
        <v>1</v>
      </c>
      <c r="H371">
        <v>1</v>
      </c>
      <c r="N371">
        <v>4</v>
      </c>
    </row>
    <row r="372" spans="1:14" x14ac:dyDescent="0.3">
      <c r="A372" s="19" t="s">
        <v>122</v>
      </c>
      <c r="D372">
        <v>1</v>
      </c>
      <c r="F372">
        <v>1</v>
      </c>
      <c r="H372">
        <v>1</v>
      </c>
      <c r="J372">
        <v>2</v>
      </c>
      <c r="N372">
        <v>5</v>
      </c>
    </row>
    <row r="373" spans="1:14" x14ac:dyDescent="0.3">
      <c r="A373" s="19" t="s">
        <v>123</v>
      </c>
      <c r="D373">
        <v>2</v>
      </c>
      <c r="G373">
        <v>1</v>
      </c>
      <c r="M373">
        <v>1</v>
      </c>
      <c r="N373">
        <v>4</v>
      </c>
    </row>
    <row r="374" spans="1:14" x14ac:dyDescent="0.3">
      <c r="A374" s="19" t="s">
        <v>124</v>
      </c>
      <c r="B374">
        <v>3</v>
      </c>
      <c r="M374">
        <v>1</v>
      </c>
      <c r="N374">
        <v>4</v>
      </c>
    </row>
    <row r="375" spans="1:14" x14ac:dyDescent="0.3">
      <c r="A375" s="19" t="s">
        <v>125</v>
      </c>
      <c r="D375">
        <v>1</v>
      </c>
      <c r="I375">
        <v>2</v>
      </c>
      <c r="N375">
        <v>3</v>
      </c>
    </row>
    <row r="376" spans="1:14" x14ac:dyDescent="0.3">
      <c r="A376" s="19" t="s">
        <v>126</v>
      </c>
      <c r="D376">
        <v>2</v>
      </c>
      <c r="E376">
        <v>2</v>
      </c>
      <c r="K376">
        <v>1</v>
      </c>
      <c r="N376">
        <v>5</v>
      </c>
    </row>
    <row r="377" spans="1:14" x14ac:dyDescent="0.3">
      <c r="A377" s="19" t="s">
        <v>127</v>
      </c>
      <c r="G377">
        <v>1</v>
      </c>
      <c r="M377">
        <v>2</v>
      </c>
      <c r="N377">
        <v>3</v>
      </c>
    </row>
    <row r="378" spans="1:14" x14ac:dyDescent="0.3">
      <c r="A378" s="19" t="s">
        <v>128</v>
      </c>
      <c r="F378">
        <v>2</v>
      </c>
      <c r="K378">
        <v>1</v>
      </c>
      <c r="N378">
        <v>3</v>
      </c>
    </row>
    <row r="379" spans="1:14" x14ac:dyDescent="0.3">
      <c r="A379" s="19" t="s">
        <v>129</v>
      </c>
      <c r="B379">
        <v>1</v>
      </c>
      <c r="F379">
        <v>1</v>
      </c>
      <c r="J379">
        <v>1</v>
      </c>
      <c r="N379">
        <v>3</v>
      </c>
    </row>
    <row r="380" spans="1:14" x14ac:dyDescent="0.3">
      <c r="A380" s="19" t="s">
        <v>130</v>
      </c>
      <c r="H380">
        <v>1</v>
      </c>
      <c r="I380">
        <v>1</v>
      </c>
      <c r="K380">
        <v>1</v>
      </c>
      <c r="N380">
        <v>3</v>
      </c>
    </row>
    <row r="381" spans="1:14" x14ac:dyDescent="0.3">
      <c r="A381" s="19" t="s">
        <v>131</v>
      </c>
      <c r="H381">
        <v>3</v>
      </c>
      <c r="N381">
        <v>3</v>
      </c>
    </row>
    <row r="382" spans="1:14" x14ac:dyDescent="0.3">
      <c r="A382" s="19" t="s">
        <v>132</v>
      </c>
      <c r="F382">
        <v>2</v>
      </c>
      <c r="K382">
        <v>1</v>
      </c>
      <c r="N382">
        <v>3</v>
      </c>
    </row>
    <row r="383" spans="1:14" x14ac:dyDescent="0.3">
      <c r="A383" s="19" t="s">
        <v>133</v>
      </c>
      <c r="B383">
        <v>1</v>
      </c>
      <c r="K383">
        <v>2</v>
      </c>
      <c r="N383">
        <v>3</v>
      </c>
    </row>
    <row r="384" spans="1:14" x14ac:dyDescent="0.3">
      <c r="A384" s="19" t="s">
        <v>134</v>
      </c>
      <c r="H384">
        <v>2</v>
      </c>
      <c r="N384">
        <v>2</v>
      </c>
    </row>
    <row r="385" spans="1:14" x14ac:dyDescent="0.3">
      <c r="A385" s="19" t="s">
        <v>135</v>
      </c>
      <c r="E385">
        <v>1</v>
      </c>
      <c r="I385">
        <v>1</v>
      </c>
      <c r="J385">
        <v>5</v>
      </c>
      <c r="K385">
        <v>2</v>
      </c>
      <c r="L385">
        <v>1</v>
      </c>
      <c r="N385">
        <v>10</v>
      </c>
    </row>
    <row r="386" spans="1:14" x14ac:dyDescent="0.3">
      <c r="A386" s="19" t="s">
        <v>136</v>
      </c>
      <c r="E386">
        <v>1</v>
      </c>
      <c r="F386">
        <v>1</v>
      </c>
      <c r="H386">
        <v>2</v>
      </c>
      <c r="K386">
        <v>1</v>
      </c>
      <c r="N386">
        <v>5</v>
      </c>
    </row>
    <row r="387" spans="1:14" x14ac:dyDescent="0.3">
      <c r="A387" s="19" t="s">
        <v>137</v>
      </c>
      <c r="D387">
        <v>2</v>
      </c>
      <c r="F387">
        <v>4</v>
      </c>
      <c r="N387">
        <v>6</v>
      </c>
    </row>
    <row r="388" spans="1:14" x14ac:dyDescent="0.3">
      <c r="A388" s="19" t="s">
        <v>138</v>
      </c>
      <c r="F388">
        <v>1</v>
      </c>
      <c r="N388">
        <v>1</v>
      </c>
    </row>
    <row r="389" spans="1:14" x14ac:dyDescent="0.3">
      <c r="A389" s="19" t="s">
        <v>139</v>
      </c>
      <c r="D389">
        <v>1</v>
      </c>
      <c r="F389">
        <v>2</v>
      </c>
      <c r="N389">
        <v>3</v>
      </c>
    </row>
    <row r="390" spans="1:14" x14ac:dyDescent="0.3">
      <c r="A390" s="19" t="s">
        <v>140</v>
      </c>
      <c r="H390">
        <v>1</v>
      </c>
      <c r="N390">
        <v>1</v>
      </c>
    </row>
    <row r="391" spans="1:14" x14ac:dyDescent="0.3">
      <c r="A391" s="19" t="s">
        <v>405</v>
      </c>
      <c r="B391">
        <v>89</v>
      </c>
      <c r="C391">
        <v>106</v>
      </c>
      <c r="D391">
        <v>93</v>
      </c>
      <c r="E391">
        <v>81</v>
      </c>
      <c r="F391">
        <v>312</v>
      </c>
      <c r="G391">
        <v>58</v>
      </c>
      <c r="H391">
        <v>81</v>
      </c>
      <c r="I391">
        <v>46</v>
      </c>
      <c r="J391">
        <v>56</v>
      </c>
      <c r="K391">
        <v>159</v>
      </c>
      <c r="L391">
        <v>18</v>
      </c>
      <c r="M391">
        <v>114</v>
      </c>
      <c r="N391">
        <v>1213</v>
      </c>
    </row>
    <row r="395" spans="1:14" x14ac:dyDescent="0.3">
      <c r="A395" t="s">
        <v>404</v>
      </c>
      <c r="B395" t="s">
        <v>409</v>
      </c>
      <c r="C395" t="s">
        <v>410</v>
      </c>
      <c r="D395" t="s">
        <v>411</v>
      </c>
      <c r="E395" t="s">
        <v>412</v>
      </c>
      <c r="F395" t="s">
        <v>413</v>
      </c>
      <c r="G395" t="s">
        <v>414</v>
      </c>
      <c r="H395" t="s">
        <v>415</v>
      </c>
      <c r="I395" t="s">
        <v>416</v>
      </c>
      <c r="J395" t="s">
        <v>417</v>
      </c>
      <c r="K395" t="s">
        <v>418</v>
      </c>
      <c r="L395" t="s">
        <v>419</v>
      </c>
      <c r="M395" t="s">
        <v>420</v>
      </c>
    </row>
    <row r="396" spans="1:14" x14ac:dyDescent="0.3">
      <c r="A396" t="s">
        <v>71</v>
      </c>
      <c r="B396">
        <v>32</v>
      </c>
      <c r="F396">
        <v>120</v>
      </c>
      <c r="M396">
        <v>60</v>
      </c>
    </row>
    <row r="397" spans="1:14" x14ac:dyDescent="0.3">
      <c r="A397" t="s">
        <v>72</v>
      </c>
      <c r="B397">
        <v>14</v>
      </c>
      <c r="C397">
        <v>20</v>
      </c>
      <c r="D397">
        <v>3</v>
      </c>
      <c r="E397">
        <v>6</v>
      </c>
      <c r="F397">
        <v>16</v>
      </c>
      <c r="G397">
        <v>4</v>
      </c>
      <c r="H397">
        <v>7</v>
      </c>
      <c r="I397">
        <v>1</v>
      </c>
      <c r="J397">
        <v>21</v>
      </c>
      <c r="K397">
        <v>66</v>
      </c>
    </row>
    <row r="398" spans="1:14" x14ac:dyDescent="0.3">
      <c r="A398" t="s">
        <v>73</v>
      </c>
      <c r="D398">
        <v>30</v>
      </c>
      <c r="E398">
        <v>30</v>
      </c>
      <c r="F398">
        <v>30</v>
      </c>
      <c r="K398">
        <v>30</v>
      </c>
    </row>
    <row r="399" spans="1:14" x14ac:dyDescent="0.3">
      <c r="A399" t="s">
        <v>74</v>
      </c>
      <c r="C399">
        <v>30</v>
      </c>
      <c r="F399">
        <v>30</v>
      </c>
      <c r="G399">
        <v>2</v>
      </c>
    </row>
    <row r="400" spans="1:14" x14ac:dyDescent="0.3">
      <c r="A400" t="s">
        <v>75</v>
      </c>
      <c r="B400">
        <v>4</v>
      </c>
      <c r="C400">
        <v>8</v>
      </c>
      <c r="D400">
        <v>1</v>
      </c>
      <c r="F400">
        <v>14</v>
      </c>
      <c r="G400">
        <v>5</v>
      </c>
      <c r="H400">
        <v>5</v>
      </c>
      <c r="J400">
        <v>1</v>
      </c>
      <c r="K400">
        <v>1</v>
      </c>
      <c r="M400">
        <v>5</v>
      </c>
    </row>
    <row r="401" spans="1:13" x14ac:dyDescent="0.3">
      <c r="A401" t="s">
        <v>76</v>
      </c>
      <c r="D401">
        <v>4</v>
      </c>
      <c r="F401">
        <v>7</v>
      </c>
      <c r="G401">
        <v>5</v>
      </c>
      <c r="H401">
        <v>7</v>
      </c>
      <c r="I401">
        <v>8</v>
      </c>
      <c r="J401">
        <v>1</v>
      </c>
      <c r="K401">
        <v>1</v>
      </c>
      <c r="M401">
        <v>9</v>
      </c>
    </row>
    <row r="402" spans="1:13" x14ac:dyDescent="0.3">
      <c r="A402" t="s">
        <v>77</v>
      </c>
      <c r="B402">
        <v>1</v>
      </c>
      <c r="C402">
        <v>5</v>
      </c>
      <c r="D402">
        <v>1</v>
      </c>
      <c r="E402">
        <v>1</v>
      </c>
      <c r="F402">
        <v>5</v>
      </c>
      <c r="G402">
        <v>3</v>
      </c>
      <c r="H402">
        <v>1</v>
      </c>
      <c r="J402">
        <v>1</v>
      </c>
      <c r="K402">
        <v>2</v>
      </c>
      <c r="L402">
        <v>11</v>
      </c>
      <c r="M402">
        <v>5</v>
      </c>
    </row>
    <row r="403" spans="1:13" x14ac:dyDescent="0.3">
      <c r="A403" t="s">
        <v>78</v>
      </c>
      <c r="C403">
        <v>3</v>
      </c>
      <c r="D403">
        <v>6</v>
      </c>
      <c r="E403">
        <v>3</v>
      </c>
      <c r="F403">
        <v>3</v>
      </c>
      <c r="G403">
        <v>2</v>
      </c>
      <c r="H403">
        <v>5</v>
      </c>
      <c r="J403">
        <v>5</v>
      </c>
      <c r="K403">
        <v>5</v>
      </c>
    </row>
    <row r="404" spans="1:13" x14ac:dyDescent="0.3">
      <c r="A404" t="s">
        <v>79</v>
      </c>
      <c r="B404">
        <v>1</v>
      </c>
      <c r="C404">
        <v>6</v>
      </c>
      <c r="D404">
        <v>3</v>
      </c>
      <c r="E404">
        <v>3</v>
      </c>
      <c r="F404">
        <v>1</v>
      </c>
      <c r="G404">
        <v>2</v>
      </c>
      <c r="H404">
        <v>3</v>
      </c>
      <c r="I404">
        <v>6</v>
      </c>
      <c r="J404">
        <v>2</v>
      </c>
    </row>
    <row r="405" spans="1:13" x14ac:dyDescent="0.3">
      <c r="A405" t="s">
        <v>80</v>
      </c>
      <c r="B405">
        <v>2</v>
      </c>
      <c r="C405">
        <v>8</v>
      </c>
      <c r="E405">
        <v>6</v>
      </c>
      <c r="F405">
        <v>5</v>
      </c>
      <c r="K405">
        <v>1</v>
      </c>
      <c r="M405">
        <v>3</v>
      </c>
    </row>
    <row r="406" spans="1:13" x14ac:dyDescent="0.3">
      <c r="A406" t="s">
        <v>81</v>
      </c>
      <c r="B406">
        <v>4</v>
      </c>
      <c r="D406">
        <v>1</v>
      </c>
      <c r="E406">
        <v>3</v>
      </c>
      <c r="F406">
        <v>5</v>
      </c>
      <c r="G406">
        <v>3</v>
      </c>
      <c r="I406">
        <v>3</v>
      </c>
      <c r="K406">
        <v>2</v>
      </c>
    </row>
    <row r="407" spans="1:13" x14ac:dyDescent="0.3">
      <c r="A407" t="s">
        <v>82</v>
      </c>
      <c r="B407">
        <v>1</v>
      </c>
      <c r="D407">
        <v>3</v>
      </c>
      <c r="E407">
        <v>2</v>
      </c>
      <c r="F407">
        <v>1</v>
      </c>
      <c r="G407">
        <v>2</v>
      </c>
      <c r="H407">
        <v>2</v>
      </c>
      <c r="I407">
        <v>1</v>
      </c>
      <c r="K407">
        <v>4</v>
      </c>
      <c r="L407">
        <v>1</v>
      </c>
      <c r="M407">
        <v>1</v>
      </c>
    </row>
    <row r="408" spans="1:13" x14ac:dyDescent="0.3">
      <c r="A408" t="s">
        <v>83</v>
      </c>
      <c r="B408">
        <v>1</v>
      </c>
      <c r="C408">
        <v>5</v>
      </c>
      <c r="D408">
        <v>1</v>
      </c>
      <c r="F408">
        <v>4</v>
      </c>
      <c r="G408">
        <v>1</v>
      </c>
      <c r="H408">
        <v>2</v>
      </c>
      <c r="M408">
        <v>2</v>
      </c>
    </row>
    <row r="409" spans="1:13" x14ac:dyDescent="0.3">
      <c r="A409" t="s">
        <v>84</v>
      </c>
      <c r="B409">
        <v>4</v>
      </c>
      <c r="E409">
        <v>4</v>
      </c>
      <c r="F409">
        <v>1</v>
      </c>
      <c r="I409">
        <v>5</v>
      </c>
      <c r="J409">
        <v>1</v>
      </c>
      <c r="K409">
        <v>1</v>
      </c>
    </row>
    <row r="410" spans="1:13" x14ac:dyDescent="0.3">
      <c r="A410" t="s">
        <v>85</v>
      </c>
      <c r="D410">
        <v>2</v>
      </c>
      <c r="F410">
        <v>2</v>
      </c>
      <c r="G410">
        <v>2</v>
      </c>
      <c r="H410">
        <v>8</v>
      </c>
      <c r="J410">
        <v>1</v>
      </c>
      <c r="K410">
        <v>3</v>
      </c>
      <c r="M410">
        <v>1</v>
      </c>
    </row>
    <row r="411" spans="1:13" x14ac:dyDescent="0.3">
      <c r="A411" t="s">
        <v>86</v>
      </c>
      <c r="C411">
        <v>1</v>
      </c>
      <c r="D411">
        <v>5</v>
      </c>
      <c r="F411">
        <v>1</v>
      </c>
      <c r="G411">
        <v>1</v>
      </c>
      <c r="I411">
        <v>4</v>
      </c>
      <c r="J411">
        <v>2</v>
      </c>
      <c r="M411">
        <v>1</v>
      </c>
    </row>
    <row r="412" spans="1:13" x14ac:dyDescent="0.3">
      <c r="A412" t="s">
        <v>87</v>
      </c>
      <c r="C412">
        <v>2</v>
      </c>
      <c r="D412">
        <v>2</v>
      </c>
      <c r="F412">
        <v>5</v>
      </c>
      <c r="H412">
        <v>1</v>
      </c>
      <c r="I412">
        <v>2</v>
      </c>
      <c r="M412">
        <v>3</v>
      </c>
    </row>
    <row r="413" spans="1:13" x14ac:dyDescent="0.3">
      <c r="A413" t="s">
        <v>88</v>
      </c>
      <c r="D413">
        <v>2</v>
      </c>
      <c r="F413">
        <v>4</v>
      </c>
      <c r="G413">
        <v>2</v>
      </c>
      <c r="H413">
        <v>2</v>
      </c>
      <c r="I413">
        <v>2</v>
      </c>
      <c r="M413">
        <v>3</v>
      </c>
    </row>
    <row r="414" spans="1:13" x14ac:dyDescent="0.3">
      <c r="A414" t="s">
        <v>89</v>
      </c>
      <c r="C414">
        <v>6</v>
      </c>
      <c r="F414">
        <v>4</v>
      </c>
      <c r="M414">
        <v>3</v>
      </c>
    </row>
    <row r="415" spans="1:13" x14ac:dyDescent="0.3">
      <c r="A415" t="s">
        <v>90</v>
      </c>
      <c r="C415">
        <v>1</v>
      </c>
      <c r="D415">
        <v>2</v>
      </c>
      <c r="E415">
        <v>2</v>
      </c>
      <c r="F415">
        <v>2</v>
      </c>
      <c r="G415">
        <v>2</v>
      </c>
      <c r="H415">
        <v>4</v>
      </c>
    </row>
    <row r="416" spans="1:13" x14ac:dyDescent="0.3">
      <c r="A416" t="s">
        <v>91</v>
      </c>
      <c r="H416">
        <v>6</v>
      </c>
      <c r="K416">
        <v>6</v>
      </c>
    </row>
    <row r="417" spans="1:13" x14ac:dyDescent="0.3">
      <c r="A417" t="s">
        <v>92</v>
      </c>
      <c r="B417">
        <v>5</v>
      </c>
      <c r="I417">
        <v>1</v>
      </c>
      <c r="K417">
        <v>6</v>
      </c>
    </row>
    <row r="418" spans="1:13" x14ac:dyDescent="0.3">
      <c r="A418" t="s">
        <v>93</v>
      </c>
      <c r="B418">
        <v>3</v>
      </c>
      <c r="E418">
        <v>2</v>
      </c>
      <c r="F418">
        <v>2</v>
      </c>
      <c r="I418">
        <v>2</v>
      </c>
      <c r="K418">
        <v>1</v>
      </c>
      <c r="M418">
        <v>2</v>
      </c>
    </row>
    <row r="419" spans="1:13" x14ac:dyDescent="0.3">
      <c r="A419" t="s">
        <v>94</v>
      </c>
      <c r="B419">
        <v>2</v>
      </c>
      <c r="C419">
        <v>1</v>
      </c>
      <c r="D419">
        <v>3</v>
      </c>
      <c r="G419">
        <v>3</v>
      </c>
      <c r="I419">
        <v>1</v>
      </c>
      <c r="J419">
        <v>1</v>
      </c>
    </row>
    <row r="420" spans="1:13" x14ac:dyDescent="0.3">
      <c r="A420" t="s">
        <v>95</v>
      </c>
      <c r="F420">
        <v>4</v>
      </c>
      <c r="G420">
        <v>4</v>
      </c>
      <c r="H420">
        <v>2</v>
      </c>
      <c r="K420">
        <v>1</v>
      </c>
    </row>
    <row r="421" spans="1:13" x14ac:dyDescent="0.3">
      <c r="A421" t="s">
        <v>96</v>
      </c>
      <c r="D421">
        <v>2</v>
      </c>
      <c r="F421">
        <v>1</v>
      </c>
      <c r="G421">
        <v>6</v>
      </c>
      <c r="H421">
        <v>1</v>
      </c>
    </row>
    <row r="422" spans="1:13" x14ac:dyDescent="0.3">
      <c r="A422" t="s">
        <v>97</v>
      </c>
      <c r="D422">
        <v>2</v>
      </c>
      <c r="E422">
        <v>6</v>
      </c>
      <c r="F422">
        <v>1</v>
      </c>
      <c r="G422">
        <v>1</v>
      </c>
    </row>
    <row r="423" spans="1:13" x14ac:dyDescent="0.3">
      <c r="A423" t="s">
        <v>98</v>
      </c>
      <c r="B423">
        <v>3</v>
      </c>
      <c r="F423">
        <v>2</v>
      </c>
      <c r="G423">
        <v>2</v>
      </c>
      <c r="K423">
        <v>3</v>
      </c>
    </row>
    <row r="424" spans="1:13" x14ac:dyDescent="0.3">
      <c r="A424" t="s">
        <v>99</v>
      </c>
      <c r="B424">
        <v>1</v>
      </c>
      <c r="E424">
        <v>1</v>
      </c>
      <c r="F424">
        <v>1</v>
      </c>
      <c r="H424">
        <v>3</v>
      </c>
      <c r="K424">
        <v>2</v>
      </c>
    </row>
    <row r="425" spans="1:13" x14ac:dyDescent="0.3">
      <c r="A425" t="s">
        <v>100</v>
      </c>
      <c r="H425">
        <v>2</v>
      </c>
      <c r="J425">
        <v>4</v>
      </c>
      <c r="M425">
        <v>2</v>
      </c>
    </row>
    <row r="426" spans="1:13" x14ac:dyDescent="0.3">
      <c r="A426" t="s">
        <v>101</v>
      </c>
      <c r="D426">
        <v>2</v>
      </c>
      <c r="I426">
        <v>1</v>
      </c>
      <c r="M426">
        <v>4</v>
      </c>
    </row>
    <row r="427" spans="1:13" x14ac:dyDescent="0.3">
      <c r="A427" t="s">
        <v>102</v>
      </c>
      <c r="B427">
        <v>2</v>
      </c>
      <c r="F427">
        <v>3</v>
      </c>
      <c r="J427">
        <v>1</v>
      </c>
      <c r="K427">
        <v>1</v>
      </c>
    </row>
    <row r="428" spans="1:13" x14ac:dyDescent="0.3">
      <c r="A428" t="s">
        <v>103</v>
      </c>
      <c r="B428">
        <v>1</v>
      </c>
      <c r="D428">
        <v>1</v>
      </c>
      <c r="G428">
        <v>2</v>
      </c>
      <c r="I428">
        <v>1</v>
      </c>
      <c r="J428">
        <v>1</v>
      </c>
      <c r="K428">
        <v>1</v>
      </c>
    </row>
    <row r="429" spans="1:13" x14ac:dyDescent="0.3">
      <c r="A429" t="s">
        <v>104</v>
      </c>
      <c r="B429">
        <v>1</v>
      </c>
      <c r="C429">
        <v>2</v>
      </c>
      <c r="F429">
        <v>4</v>
      </c>
      <c r="G429">
        <v>1</v>
      </c>
    </row>
    <row r="430" spans="1:13" x14ac:dyDescent="0.3">
      <c r="A430" t="s">
        <v>105</v>
      </c>
      <c r="C430">
        <v>2</v>
      </c>
      <c r="D430">
        <v>2</v>
      </c>
      <c r="G430">
        <v>1</v>
      </c>
      <c r="K430">
        <v>2</v>
      </c>
    </row>
    <row r="431" spans="1:13" x14ac:dyDescent="0.3">
      <c r="A431" t="s">
        <v>106</v>
      </c>
      <c r="E431">
        <v>2</v>
      </c>
      <c r="F431">
        <v>3</v>
      </c>
      <c r="H431">
        <v>1</v>
      </c>
    </row>
    <row r="432" spans="1:13" x14ac:dyDescent="0.3">
      <c r="A432" t="s">
        <v>107</v>
      </c>
      <c r="D432">
        <v>2</v>
      </c>
      <c r="H432">
        <v>1</v>
      </c>
      <c r="J432">
        <v>3</v>
      </c>
    </row>
    <row r="433" spans="1:13" x14ac:dyDescent="0.3">
      <c r="A433" t="s">
        <v>108</v>
      </c>
      <c r="C433">
        <v>4</v>
      </c>
      <c r="H433">
        <v>2</v>
      </c>
    </row>
    <row r="434" spans="1:13" x14ac:dyDescent="0.3">
      <c r="A434" t="s">
        <v>109</v>
      </c>
      <c r="B434">
        <v>1</v>
      </c>
      <c r="E434">
        <v>1</v>
      </c>
      <c r="F434">
        <v>2</v>
      </c>
      <c r="K434">
        <v>2</v>
      </c>
    </row>
    <row r="435" spans="1:13" x14ac:dyDescent="0.3">
      <c r="A435" t="s">
        <v>110</v>
      </c>
      <c r="F435">
        <v>1</v>
      </c>
      <c r="H435">
        <v>2</v>
      </c>
      <c r="I435">
        <v>1</v>
      </c>
      <c r="J435">
        <v>1</v>
      </c>
    </row>
    <row r="436" spans="1:13" x14ac:dyDescent="0.3">
      <c r="A436" t="s">
        <v>111</v>
      </c>
      <c r="D436">
        <v>1</v>
      </c>
      <c r="E436">
        <v>2</v>
      </c>
      <c r="F436">
        <v>1</v>
      </c>
      <c r="K436">
        <v>3</v>
      </c>
    </row>
    <row r="437" spans="1:13" x14ac:dyDescent="0.3">
      <c r="A437" t="s">
        <v>112</v>
      </c>
      <c r="E437">
        <v>1</v>
      </c>
      <c r="F437">
        <v>1</v>
      </c>
      <c r="K437">
        <v>2</v>
      </c>
      <c r="L437">
        <v>1</v>
      </c>
    </row>
    <row r="438" spans="1:13" x14ac:dyDescent="0.3">
      <c r="A438" t="s">
        <v>113</v>
      </c>
      <c r="F438">
        <v>3</v>
      </c>
      <c r="J438">
        <v>2</v>
      </c>
      <c r="K438">
        <v>1</v>
      </c>
    </row>
    <row r="439" spans="1:13" x14ac:dyDescent="0.3">
      <c r="A439" t="s">
        <v>114</v>
      </c>
      <c r="D439">
        <v>2</v>
      </c>
      <c r="F439">
        <v>1</v>
      </c>
      <c r="H439">
        <v>2</v>
      </c>
    </row>
    <row r="440" spans="1:13" x14ac:dyDescent="0.3">
      <c r="A440" t="s">
        <v>115</v>
      </c>
      <c r="I440">
        <v>3</v>
      </c>
      <c r="K440">
        <v>1</v>
      </c>
    </row>
    <row r="441" spans="1:13" x14ac:dyDescent="0.3">
      <c r="A441" t="s">
        <v>116</v>
      </c>
      <c r="L441">
        <v>2</v>
      </c>
      <c r="M441">
        <v>2</v>
      </c>
    </row>
    <row r="442" spans="1:13" x14ac:dyDescent="0.3">
      <c r="A442" t="s">
        <v>117</v>
      </c>
      <c r="F442">
        <v>2</v>
      </c>
      <c r="M442">
        <v>3</v>
      </c>
    </row>
    <row r="443" spans="1:13" x14ac:dyDescent="0.3">
      <c r="A443" t="s">
        <v>118</v>
      </c>
      <c r="F443">
        <v>3</v>
      </c>
      <c r="K443">
        <v>1</v>
      </c>
    </row>
    <row r="444" spans="1:13" x14ac:dyDescent="0.3">
      <c r="A444" t="s">
        <v>119</v>
      </c>
      <c r="D444">
        <v>1</v>
      </c>
      <c r="F444">
        <v>2</v>
      </c>
      <c r="H444">
        <v>1</v>
      </c>
      <c r="L444">
        <v>2</v>
      </c>
    </row>
    <row r="445" spans="1:13" x14ac:dyDescent="0.3">
      <c r="A445" t="s">
        <v>120</v>
      </c>
      <c r="B445">
        <v>1</v>
      </c>
      <c r="E445">
        <v>1</v>
      </c>
      <c r="F445">
        <v>1</v>
      </c>
      <c r="K445">
        <v>1</v>
      </c>
      <c r="M445">
        <v>1</v>
      </c>
    </row>
    <row r="446" spans="1:13" x14ac:dyDescent="0.3">
      <c r="A446" t="s">
        <v>121</v>
      </c>
      <c r="C446">
        <v>2</v>
      </c>
      <c r="E446">
        <v>1</v>
      </c>
      <c r="H446">
        <v>1</v>
      </c>
    </row>
    <row r="447" spans="1:13" x14ac:dyDescent="0.3">
      <c r="A447" t="s">
        <v>122</v>
      </c>
      <c r="D447">
        <v>1</v>
      </c>
      <c r="F447">
        <v>1</v>
      </c>
      <c r="H447">
        <v>1</v>
      </c>
      <c r="J447">
        <v>2</v>
      </c>
    </row>
    <row r="448" spans="1:13" x14ac:dyDescent="0.3">
      <c r="A448" t="s">
        <v>123</v>
      </c>
      <c r="D448">
        <v>2</v>
      </c>
      <c r="G448">
        <v>1</v>
      </c>
      <c r="M448">
        <v>1</v>
      </c>
    </row>
    <row r="449" spans="1:13" x14ac:dyDescent="0.3">
      <c r="A449" t="s">
        <v>124</v>
      </c>
      <c r="B449">
        <v>3</v>
      </c>
      <c r="M449">
        <v>1</v>
      </c>
    </row>
    <row r="450" spans="1:13" x14ac:dyDescent="0.3">
      <c r="A450" t="s">
        <v>125</v>
      </c>
      <c r="D450">
        <v>1</v>
      </c>
      <c r="I450">
        <v>2</v>
      </c>
    </row>
    <row r="451" spans="1:13" x14ac:dyDescent="0.3">
      <c r="A451" t="s">
        <v>126</v>
      </c>
      <c r="D451">
        <v>2</v>
      </c>
      <c r="E451">
        <v>2</v>
      </c>
      <c r="K451">
        <v>1</v>
      </c>
    </row>
    <row r="452" spans="1:13" x14ac:dyDescent="0.3">
      <c r="A452" t="s">
        <v>127</v>
      </c>
      <c r="G452">
        <v>1</v>
      </c>
      <c r="M452">
        <v>2</v>
      </c>
    </row>
    <row r="453" spans="1:13" x14ac:dyDescent="0.3">
      <c r="A453" t="s">
        <v>128</v>
      </c>
      <c r="F453">
        <v>2</v>
      </c>
      <c r="K453">
        <v>1</v>
      </c>
    </row>
    <row r="454" spans="1:13" x14ac:dyDescent="0.3">
      <c r="A454" t="s">
        <v>129</v>
      </c>
      <c r="B454">
        <v>1</v>
      </c>
      <c r="F454">
        <v>1</v>
      </c>
      <c r="J454">
        <v>1</v>
      </c>
    </row>
    <row r="455" spans="1:13" x14ac:dyDescent="0.3">
      <c r="A455" t="s">
        <v>130</v>
      </c>
      <c r="H455">
        <v>1</v>
      </c>
      <c r="I455">
        <v>1</v>
      </c>
      <c r="K455">
        <v>1</v>
      </c>
    </row>
    <row r="456" spans="1:13" x14ac:dyDescent="0.3">
      <c r="A456" t="s">
        <v>131</v>
      </c>
      <c r="H456">
        <v>3</v>
      </c>
    </row>
    <row r="457" spans="1:13" x14ac:dyDescent="0.3">
      <c r="A457" t="s">
        <v>132</v>
      </c>
      <c r="F457">
        <v>2</v>
      </c>
      <c r="K457">
        <v>1</v>
      </c>
    </row>
    <row r="458" spans="1:13" x14ac:dyDescent="0.3">
      <c r="A458" t="s">
        <v>133</v>
      </c>
      <c r="B458">
        <v>1</v>
      </c>
      <c r="K458">
        <v>2</v>
      </c>
    </row>
    <row r="459" spans="1:13" x14ac:dyDescent="0.3">
      <c r="A459" t="s">
        <v>134</v>
      </c>
      <c r="H459">
        <v>2</v>
      </c>
    </row>
    <row r="460" spans="1:13" x14ac:dyDescent="0.3">
      <c r="A460" t="s">
        <v>135</v>
      </c>
      <c r="E460">
        <v>1</v>
      </c>
      <c r="I460">
        <v>1</v>
      </c>
      <c r="J460">
        <v>5</v>
      </c>
      <c r="K460">
        <v>2</v>
      </c>
      <c r="L460">
        <v>1</v>
      </c>
    </row>
    <row r="461" spans="1:13" x14ac:dyDescent="0.3">
      <c r="A461" t="s">
        <v>136</v>
      </c>
      <c r="E461">
        <v>1</v>
      </c>
      <c r="F461">
        <v>1</v>
      </c>
      <c r="H461">
        <v>2</v>
      </c>
      <c r="K461">
        <v>1</v>
      </c>
    </row>
    <row r="462" spans="1:13" x14ac:dyDescent="0.3">
      <c r="A462" t="s">
        <v>137</v>
      </c>
      <c r="D462">
        <v>2</v>
      </c>
      <c r="F462">
        <v>4</v>
      </c>
    </row>
    <row r="463" spans="1:13" x14ac:dyDescent="0.3">
      <c r="A463" t="s">
        <v>138</v>
      </c>
      <c r="F463">
        <v>1</v>
      </c>
    </row>
    <row r="464" spans="1:13" x14ac:dyDescent="0.3">
      <c r="A464" t="s">
        <v>139</v>
      </c>
      <c r="D464">
        <v>1</v>
      </c>
      <c r="F464">
        <v>2</v>
      </c>
    </row>
    <row r="465" spans="1:8" x14ac:dyDescent="0.3">
      <c r="A465" t="s">
        <v>140</v>
      </c>
      <c r="H465">
        <v>1</v>
      </c>
    </row>
  </sheetData>
  <sortState xmlns:xlrd2="http://schemas.microsoft.com/office/spreadsheetml/2017/richdata2" ref="CA2:CB465">
    <sortCondition descending="1" ref="CB1:CB465"/>
  </sortState>
  <pageMargins left="0.7" right="0.7" top="0.75" bottom="0.75" header="0.3" footer="0.3"/>
  <pageSetup orientation="portrait" r:id="rId13"/>
  <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EC8A-B0BA-4889-9DA7-49430135C181}">
  <dimension ref="O24"/>
  <sheetViews>
    <sheetView zoomScale="17" zoomScaleNormal="100" workbookViewId="0">
      <selection activeCell="W97" sqref="W97"/>
    </sheetView>
  </sheetViews>
  <sheetFormatPr defaultRowHeight="14.4" x14ac:dyDescent="0.3"/>
  <sheetData>
    <row r="24" spans="15:15" x14ac:dyDescent="0.3">
      <c r="O24" t="s">
        <v>406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5F530-68B7-4E31-A9BB-463C8284D0E0}">
  <dimension ref="A1:AL128"/>
  <sheetViews>
    <sheetView zoomScale="27" workbookViewId="0">
      <selection activeCell="AC66" sqref="AC66"/>
    </sheetView>
  </sheetViews>
  <sheetFormatPr defaultRowHeight="14.4" x14ac:dyDescent="0.3"/>
  <cols>
    <col min="1" max="1" width="19.88671875" bestFit="1" customWidth="1"/>
    <col min="2" max="2" width="23.33203125" bestFit="1" customWidth="1"/>
    <col min="3" max="3" width="12" bestFit="1" customWidth="1"/>
    <col min="4" max="4" width="9" bestFit="1" customWidth="1"/>
    <col min="5" max="5" width="7.77734375" bestFit="1" customWidth="1"/>
    <col min="6" max="6" width="6.77734375" bestFit="1" customWidth="1"/>
    <col min="7" max="7" width="7" bestFit="1" customWidth="1"/>
    <col min="8" max="8" width="6.5546875" bestFit="1" customWidth="1"/>
    <col min="9" max="9" width="10" bestFit="1" customWidth="1"/>
    <col min="10" max="10" width="13.88671875" bestFit="1" customWidth="1"/>
    <col min="11" max="11" width="11.21875" bestFit="1" customWidth="1"/>
    <col min="12" max="12" width="13.21875" bestFit="1" customWidth="1"/>
    <col min="13" max="13" width="13" bestFit="1" customWidth="1"/>
    <col min="14" max="14" width="15.44140625" bestFit="1" customWidth="1"/>
    <col min="16" max="16" width="10.77734375" bestFit="1" customWidth="1"/>
    <col min="17" max="17" width="14.88671875" bestFit="1" customWidth="1"/>
    <col min="19" max="19" width="10.77734375" bestFit="1" customWidth="1"/>
    <col min="20" max="20" width="14.88671875" bestFit="1" customWidth="1"/>
    <col min="22" max="22" width="10.77734375" bestFit="1" customWidth="1"/>
    <col min="23" max="23" width="14.88671875" bestFit="1" customWidth="1"/>
    <col min="25" max="25" width="10.77734375" bestFit="1" customWidth="1"/>
    <col min="26" max="26" width="14.88671875" bestFit="1" customWidth="1"/>
    <col min="28" max="28" width="10.77734375" bestFit="1" customWidth="1"/>
    <col min="29" max="29" width="14.88671875" bestFit="1" customWidth="1"/>
    <col min="31" max="31" width="10.77734375" bestFit="1" customWidth="1"/>
    <col min="32" max="32" width="14.88671875" bestFit="1" customWidth="1"/>
    <col min="34" max="34" width="10.77734375" bestFit="1" customWidth="1"/>
    <col min="35" max="35" width="14.88671875" bestFit="1" customWidth="1"/>
    <col min="37" max="37" width="10.77734375" bestFit="1" customWidth="1"/>
    <col min="38" max="38" width="14.88671875" bestFit="1" customWidth="1"/>
  </cols>
  <sheetData>
    <row r="1" spans="1:38" x14ac:dyDescent="0.3">
      <c r="A1" s="18" t="s">
        <v>394</v>
      </c>
      <c r="B1" s="19">
        <v>12</v>
      </c>
    </row>
    <row r="2" spans="1:38" x14ac:dyDescent="0.3">
      <c r="D2" t="s">
        <v>409</v>
      </c>
      <c r="G2" t="s">
        <v>410</v>
      </c>
      <c r="J2" t="s">
        <v>411</v>
      </c>
      <c r="M2" t="s">
        <v>412</v>
      </c>
      <c r="P2" t="s">
        <v>413</v>
      </c>
      <c r="S2" t="s">
        <v>414</v>
      </c>
      <c r="V2" t="s">
        <v>415</v>
      </c>
      <c r="Y2" t="s">
        <v>416</v>
      </c>
      <c r="AB2" t="s">
        <v>417</v>
      </c>
      <c r="AE2" t="s">
        <v>418</v>
      </c>
      <c r="AH2" t="s">
        <v>419</v>
      </c>
      <c r="AK2" t="s">
        <v>420</v>
      </c>
    </row>
    <row r="3" spans="1:38" x14ac:dyDescent="0.3">
      <c r="A3" s="18" t="s">
        <v>404</v>
      </c>
      <c r="B3" t="s">
        <v>402</v>
      </c>
      <c r="D3" s="20" t="s">
        <v>404</v>
      </c>
      <c r="E3" s="20" t="s">
        <v>402</v>
      </c>
      <c r="G3" s="20" t="s">
        <v>404</v>
      </c>
      <c r="H3" s="20" t="s">
        <v>402</v>
      </c>
      <c r="J3" s="20" t="s">
        <v>404</v>
      </c>
      <c r="K3" s="20" t="s">
        <v>402</v>
      </c>
      <c r="M3" s="20" t="s">
        <v>404</v>
      </c>
      <c r="N3" s="20" t="s">
        <v>402</v>
      </c>
      <c r="P3" s="20" t="s">
        <v>404</v>
      </c>
      <c r="Q3" s="20" t="s">
        <v>402</v>
      </c>
      <c r="S3" s="20" t="s">
        <v>404</v>
      </c>
      <c r="T3" s="20" t="s">
        <v>402</v>
      </c>
      <c r="V3" s="20" t="s">
        <v>404</v>
      </c>
      <c r="W3" s="20" t="s">
        <v>402</v>
      </c>
      <c r="Y3" s="20" t="s">
        <v>404</v>
      </c>
      <c r="Z3" s="20" t="s">
        <v>402</v>
      </c>
      <c r="AB3" s="20" t="s">
        <v>404</v>
      </c>
      <c r="AC3" s="20" t="s">
        <v>402</v>
      </c>
      <c r="AE3" s="20" t="s">
        <v>404</v>
      </c>
      <c r="AF3" s="20" t="s">
        <v>402</v>
      </c>
      <c r="AH3" s="20" t="s">
        <v>404</v>
      </c>
      <c r="AI3" s="20" t="s">
        <v>402</v>
      </c>
      <c r="AK3" s="20" t="s">
        <v>404</v>
      </c>
      <c r="AL3" s="20" t="s">
        <v>402</v>
      </c>
    </row>
    <row r="4" spans="1:38" x14ac:dyDescent="0.3">
      <c r="A4" s="19" t="s">
        <v>71</v>
      </c>
      <c r="B4">
        <v>60</v>
      </c>
      <c r="D4" s="19" t="s">
        <v>71</v>
      </c>
      <c r="E4">
        <v>32</v>
      </c>
      <c r="G4" s="19" t="s">
        <v>72</v>
      </c>
      <c r="H4">
        <v>20</v>
      </c>
      <c r="J4" s="19" t="s">
        <v>72</v>
      </c>
      <c r="K4">
        <v>3</v>
      </c>
      <c r="M4" s="19" t="s">
        <v>72</v>
      </c>
      <c r="N4">
        <v>6</v>
      </c>
      <c r="P4" s="19" t="s">
        <v>71</v>
      </c>
      <c r="Q4">
        <v>120</v>
      </c>
      <c r="S4" s="19" t="s">
        <v>72</v>
      </c>
      <c r="T4">
        <v>4</v>
      </c>
      <c r="V4" s="19" t="s">
        <v>72</v>
      </c>
      <c r="W4">
        <v>7</v>
      </c>
      <c r="Y4" s="19" t="s">
        <v>72</v>
      </c>
      <c r="Z4">
        <v>1</v>
      </c>
      <c r="AB4" s="19" t="s">
        <v>72</v>
      </c>
      <c r="AC4">
        <v>21</v>
      </c>
      <c r="AE4" s="19" t="s">
        <v>72</v>
      </c>
      <c r="AF4">
        <v>66</v>
      </c>
      <c r="AH4" s="19" t="s">
        <v>77</v>
      </c>
      <c r="AI4">
        <v>11</v>
      </c>
      <c r="AK4" s="19" t="s">
        <v>71</v>
      </c>
      <c r="AL4">
        <v>60</v>
      </c>
    </row>
    <row r="5" spans="1:38" x14ac:dyDescent="0.3">
      <c r="A5" s="19" t="s">
        <v>75</v>
      </c>
      <c r="B5">
        <v>5</v>
      </c>
      <c r="D5" s="19" t="s">
        <v>72</v>
      </c>
      <c r="E5">
        <v>14</v>
      </c>
      <c r="G5" s="19" t="s">
        <v>74</v>
      </c>
      <c r="H5">
        <v>30</v>
      </c>
      <c r="J5" s="19" t="s">
        <v>73</v>
      </c>
      <c r="K5">
        <v>30</v>
      </c>
      <c r="M5" s="19" t="s">
        <v>73</v>
      </c>
      <c r="N5">
        <v>30</v>
      </c>
      <c r="P5" s="19" t="s">
        <v>72</v>
      </c>
      <c r="Q5">
        <v>16</v>
      </c>
      <c r="S5" s="19" t="s">
        <v>74</v>
      </c>
      <c r="T5">
        <v>2</v>
      </c>
      <c r="V5" s="19" t="s">
        <v>75</v>
      </c>
      <c r="W5">
        <v>5</v>
      </c>
      <c r="Y5" s="19" t="s">
        <v>76</v>
      </c>
      <c r="Z5">
        <v>8</v>
      </c>
      <c r="AB5" s="19" t="s">
        <v>75</v>
      </c>
      <c r="AC5">
        <v>1</v>
      </c>
      <c r="AE5" s="19" t="s">
        <v>73</v>
      </c>
      <c r="AF5">
        <v>30</v>
      </c>
      <c r="AH5" s="19" t="s">
        <v>82</v>
      </c>
      <c r="AI5">
        <v>1</v>
      </c>
      <c r="AK5" s="19" t="s">
        <v>75</v>
      </c>
      <c r="AL5">
        <v>5</v>
      </c>
    </row>
    <row r="6" spans="1:38" x14ac:dyDescent="0.3">
      <c r="A6" s="19" t="s">
        <v>76</v>
      </c>
      <c r="B6">
        <v>9</v>
      </c>
      <c r="D6" s="19" t="s">
        <v>75</v>
      </c>
      <c r="E6">
        <v>4</v>
      </c>
      <c r="G6" s="19" t="s">
        <v>75</v>
      </c>
      <c r="H6">
        <v>8</v>
      </c>
      <c r="J6" s="19" t="s">
        <v>75</v>
      </c>
      <c r="K6">
        <v>1</v>
      </c>
      <c r="M6" s="19" t="s">
        <v>77</v>
      </c>
      <c r="N6">
        <v>1</v>
      </c>
      <c r="P6" s="19" t="s">
        <v>73</v>
      </c>
      <c r="Q6">
        <v>30</v>
      </c>
      <c r="S6" s="19" t="s">
        <v>75</v>
      </c>
      <c r="T6">
        <v>5</v>
      </c>
      <c r="V6" s="19" t="s">
        <v>76</v>
      </c>
      <c r="W6">
        <v>7</v>
      </c>
      <c r="Y6" s="19" t="s">
        <v>79</v>
      </c>
      <c r="Z6">
        <v>6</v>
      </c>
      <c r="AB6" s="19" t="s">
        <v>76</v>
      </c>
      <c r="AC6">
        <v>1</v>
      </c>
      <c r="AE6" s="19" t="s">
        <v>75</v>
      </c>
      <c r="AF6">
        <v>1</v>
      </c>
      <c r="AH6" s="19" t="s">
        <v>112</v>
      </c>
      <c r="AI6">
        <v>1</v>
      </c>
      <c r="AK6" s="19" t="s">
        <v>76</v>
      </c>
      <c r="AL6">
        <v>9</v>
      </c>
    </row>
    <row r="7" spans="1:38" x14ac:dyDescent="0.3">
      <c r="A7" s="19" t="s">
        <v>77</v>
      </c>
      <c r="B7">
        <v>5</v>
      </c>
      <c r="D7" s="19" t="s">
        <v>77</v>
      </c>
      <c r="E7">
        <v>1</v>
      </c>
      <c r="G7" s="19" t="s">
        <v>77</v>
      </c>
      <c r="H7">
        <v>5</v>
      </c>
      <c r="J7" s="19" t="s">
        <v>76</v>
      </c>
      <c r="K7">
        <v>4</v>
      </c>
      <c r="M7" s="19" t="s">
        <v>78</v>
      </c>
      <c r="N7">
        <v>3</v>
      </c>
      <c r="P7" s="19" t="s">
        <v>74</v>
      </c>
      <c r="Q7">
        <v>30</v>
      </c>
      <c r="S7" s="19" t="s">
        <v>76</v>
      </c>
      <c r="T7">
        <v>5</v>
      </c>
      <c r="V7" s="19" t="s">
        <v>77</v>
      </c>
      <c r="W7">
        <v>1</v>
      </c>
      <c r="Y7" s="19" t="s">
        <v>81</v>
      </c>
      <c r="Z7">
        <v>3</v>
      </c>
      <c r="AB7" s="19" t="s">
        <v>77</v>
      </c>
      <c r="AC7">
        <v>1</v>
      </c>
      <c r="AE7" s="19" t="s">
        <v>76</v>
      </c>
      <c r="AF7">
        <v>1</v>
      </c>
      <c r="AH7" s="19" t="s">
        <v>116</v>
      </c>
      <c r="AI7">
        <v>2</v>
      </c>
      <c r="AK7" s="19" t="s">
        <v>77</v>
      </c>
      <c r="AL7">
        <v>5</v>
      </c>
    </row>
    <row r="8" spans="1:38" x14ac:dyDescent="0.3">
      <c r="A8" s="19" t="s">
        <v>80</v>
      </c>
      <c r="B8">
        <v>3</v>
      </c>
      <c r="D8" s="19" t="s">
        <v>79</v>
      </c>
      <c r="E8">
        <v>1</v>
      </c>
      <c r="G8" s="19" t="s">
        <v>78</v>
      </c>
      <c r="H8">
        <v>3</v>
      </c>
      <c r="J8" s="19" t="s">
        <v>77</v>
      </c>
      <c r="K8">
        <v>1</v>
      </c>
      <c r="M8" s="19" t="s">
        <v>79</v>
      </c>
      <c r="N8">
        <v>3</v>
      </c>
      <c r="P8" s="19" t="s">
        <v>75</v>
      </c>
      <c r="Q8">
        <v>14</v>
      </c>
      <c r="S8" s="19" t="s">
        <v>77</v>
      </c>
      <c r="T8">
        <v>3</v>
      </c>
      <c r="V8" s="19" t="s">
        <v>78</v>
      </c>
      <c r="W8">
        <v>5</v>
      </c>
      <c r="Y8" s="19" t="s">
        <v>82</v>
      </c>
      <c r="Z8">
        <v>1</v>
      </c>
      <c r="AB8" s="19" t="s">
        <v>78</v>
      </c>
      <c r="AC8">
        <v>5</v>
      </c>
      <c r="AE8" s="19" t="s">
        <v>77</v>
      </c>
      <c r="AF8">
        <v>2</v>
      </c>
      <c r="AH8" s="19" t="s">
        <v>119</v>
      </c>
      <c r="AI8">
        <v>2</v>
      </c>
      <c r="AK8" s="19" t="s">
        <v>80</v>
      </c>
      <c r="AL8">
        <v>3</v>
      </c>
    </row>
    <row r="9" spans="1:38" x14ac:dyDescent="0.3">
      <c r="A9" s="19" t="s">
        <v>82</v>
      </c>
      <c r="B9">
        <v>1</v>
      </c>
      <c r="D9" s="19" t="s">
        <v>80</v>
      </c>
      <c r="E9">
        <v>2</v>
      </c>
      <c r="G9" s="19" t="s">
        <v>79</v>
      </c>
      <c r="H9">
        <v>6</v>
      </c>
      <c r="J9" s="19" t="s">
        <v>78</v>
      </c>
      <c r="K9">
        <v>6</v>
      </c>
      <c r="M9" s="19" t="s">
        <v>80</v>
      </c>
      <c r="N9">
        <v>6</v>
      </c>
      <c r="P9" s="19" t="s">
        <v>76</v>
      </c>
      <c r="Q9">
        <v>7</v>
      </c>
      <c r="S9" s="19" t="s">
        <v>78</v>
      </c>
      <c r="T9">
        <v>2</v>
      </c>
      <c r="V9" s="19" t="s">
        <v>79</v>
      </c>
      <c r="W9">
        <v>3</v>
      </c>
      <c r="Y9" s="19" t="s">
        <v>84</v>
      </c>
      <c r="Z9">
        <v>5</v>
      </c>
      <c r="AB9" s="19" t="s">
        <v>79</v>
      </c>
      <c r="AC9">
        <v>2</v>
      </c>
      <c r="AE9" s="19" t="s">
        <v>78</v>
      </c>
      <c r="AF9">
        <v>5</v>
      </c>
      <c r="AH9" s="19" t="s">
        <v>135</v>
      </c>
      <c r="AI9">
        <v>1</v>
      </c>
      <c r="AK9" s="19" t="s">
        <v>82</v>
      </c>
      <c r="AL9">
        <v>1</v>
      </c>
    </row>
    <row r="10" spans="1:38" x14ac:dyDescent="0.3">
      <c r="A10" s="19" t="s">
        <v>83</v>
      </c>
      <c r="B10">
        <v>2</v>
      </c>
      <c r="D10" s="19" t="s">
        <v>81</v>
      </c>
      <c r="E10">
        <v>4</v>
      </c>
      <c r="G10" s="19" t="s">
        <v>80</v>
      </c>
      <c r="H10">
        <v>8</v>
      </c>
      <c r="J10" s="19" t="s">
        <v>79</v>
      </c>
      <c r="K10">
        <v>3</v>
      </c>
      <c r="M10" s="19" t="s">
        <v>81</v>
      </c>
      <c r="N10">
        <v>3</v>
      </c>
      <c r="P10" s="19" t="s">
        <v>77</v>
      </c>
      <c r="Q10">
        <v>5</v>
      </c>
      <c r="S10" s="19" t="s">
        <v>79</v>
      </c>
      <c r="T10">
        <v>2</v>
      </c>
      <c r="V10" s="19" t="s">
        <v>82</v>
      </c>
      <c r="W10">
        <v>2</v>
      </c>
      <c r="Y10" s="19" t="s">
        <v>86</v>
      </c>
      <c r="Z10">
        <v>4</v>
      </c>
      <c r="AB10" s="19" t="s">
        <v>84</v>
      </c>
      <c r="AC10">
        <v>1</v>
      </c>
      <c r="AE10" s="19" t="s">
        <v>80</v>
      </c>
      <c r="AF10">
        <v>1</v>
      </c>
      <c r="AH10" s="23" t="s">
        <v>405</v>
      </c>
      <c r="AI10" s="24">
        <v>18</v>
      </c>
      <c r="AK10" s="19" t="s">
        <v>83</v>
      </c>
      <c r="AL10">
        <v>2</v>
      </c>
    </row>
    <row r="11" spans="1:38" x14ac:dyDescent="0.3">
      <c r="A11" s="19" t="s">
        <v>85</v>
      </c>
      <c r="B11">
        <v>1</v>
      </c>
      <c r="D11" s="19" t="s">
        <v>82</v>
      </c>
      <c r="E11">
        <v>1</v>
      </c>
      <c r="G11" s="19" t="s">
        <v>83</v>
      </c>
      <c r="H11">
        <v>5</v>
      </c>
      <c r="J11" s="19" t="s">
        <v>81</v>
      </c>
      <c r="K11">
        <v>1</v>
      </c>
      <c r="M11" s="19" t="s">
        <v>82</v>
      </c>
      <c r="N11">
        <v>2</v>
      </c>
      <c r="P11" s="19" t="s">
        <v>78</v>
      </c>
      <c r="Q11">
        <v>3</v>
      </c>
      <c r="S11" s="19" t="s">
        <v>81</v>
      </c>
      <c r="T11">
        <v>3</v>
      </c>
      <c r="V11" s="19" t="s">
        <v>83</v>
      </c>
      <c r="W11">
        <v>2</v>
      </c>
      <c r="Y11" s="19" t="s">
        <v>87</v>
      </c>
      <c r="Z11">
        <v>2</v>
      </c>
      <c r="AB11" s="19" t="s">
        <v>85</v>
      </c>
      <c r="AC11">
        <v>1</v>
      </c>
      <c r="AE11" s="19" t="s">
        <v>81</v>
      </c>
      <c r="AF11">
        <v>2</v>
      </c>
      <c r="AK11" s="19" t="s">
        <v>85</v>
      </c>
      <c r="AL11">
        <v>1</v>
      </c>
    </row>
    <row r="12" spans="1:38" x14ac:dyDescent="0.3">
      <c r="A12" s="19" t="s">
        <v>86</v>
      </c>
      <c r="B12">
        <v>1</v>
      </c>
      <c r="D12" s="19" t="s">
        <v>83</v>
      </c>
      <c r="E12">
        <v>1</v>
      </c>
      <c r="G12" s="19" t="s">
        <v>86</v>
      </c>
      <c r="H12">
        <v>1</v>
      </c>
      <c r="J12" s="19" t="s">
        <v>82</v>
      </c>
      <c r="K12">
        <v>3</v>
      </c>
      <c r="M12" s="19" t="s">
        <v>84</v>
      </c>
      <c r="N12">
        <v>4</v>
      </c>
      <c r="P12" s="19" t="s">
        <v>79</v>
      </c>
      <c r="Q12">
        <v>1</v>
      </c>
      <c r="S12" s="19" t="s">
        <v>82</v>
      </c>
      <c r="T12">
        <v>2</v>
      </c>
      <c r="V12" s="19" t="s">
        <v>85</v>
      </c>
      <c r="W12">
        <v>8</v>
      </c>
      <c r="Y12" s="19" t="s">
        <v>88</v>
      </c>
      <c r="Z12">
        <v>2</v>
      </c>
      <c r="AB12" s="19" t="s">
        <v>86</v>
      </c>
      <c r="AC12">
        <v>2</v>
      </c>
      <c r="AE12" s="19" t="s">
        <v>82</v>
      </c>
      <c r="AF12">
        <v>4</v>
      </c>
      <c r="AK12" s="19" t="s">
        <v>86</v>
      </c>
      <c r="AL12">
        <v>1</v>
      </c>
    </row>
    <row r="13" spans="1:38" x14ac:dyDescent="0.3">
      <c r="A13" s="19" t="s">
        <v>87</v>
      </c>
      <c r="B13">
        <v>3</v>
      </c>
      <c r="D13" s="19" t="s">
        <v>84</v>
      </c>
      <c r="E13">
        <v>4</v>
      </c>
      <c r="G13" s="19" t="s">
        <v>87</v>
      </c>
      <c r="H13">
        <v>2</v>
      </c>
      <c r="J13" s="19" t="s">
        <v>83</v>
      </c>
      <c r="K13">
        <v>1</v>
      </c>
      <c r="M13" s="19" t="s">
        <v>90</v>
      </c>
      <c r="N13">
        <v>2</v>
      </c>
      <c r="P13" s="19" t="s">
        <v>80</v>
      </c>
      <c r="Q13">
        <v>5</v>
      </c>
      <c r="S13" s="19" t="s">
        <v>83</v>
      </c>
      <c r="T13">
        <v>1</v>
      </c>
      <c r="V13" s="19" t="s">
        <v>87</v>
      </c>
      <c r="W13">
        <v>1</v>
      </c>
      <c r="Y13" s="19" t="s">
        <v>92</v>
      </c>
      <c r="Z13">
        <v>1</v>
      </c>
      <c r="AB13" s="19" t="s">
        <v>94</v>
      </c>
      <c r="AC13">
        <v>1</v>
      </c>
      <c r="AE13" s="19" t="s">
        <v>84</v>
      </c>
      <c r="AF13">
        <v>1</v>
      </c>
      <c r="AK13" s="19" t="s">
        <v>87</v>
      </c>
      <c r="AL13">
        <v>3</v>
      </c>
    </row>
    <row r="14" spans="1:38" x14ac:dyDescent="0.3">
      <c r="A14" s="19" t="s">
        <v>88</v>
      </c>
      <c r="B14">
        <v>3</v>
      </c>
      <c r="D14" s="19" t="s">
        <v>92</v>
      </c>
      <c r="E14">
        <v>5</v>
      </c>
      <c r="G14" s="19" t="s">
        <v>89</v>
      </c>
      <c r="H14">
        <v>6</v>
      </c>
      <c r="J14" s="19" t="s">
        <v>85</v>
      </c>
      <c r="K14">
        <v>2</v>
      </c>
      <c r="M14" s="19" t="s">
        <v>93</v>
      </c>
      <c r="N14">
        <v>2</v>
      </c>
      <c r="P14" s="19" t="s">
        <v>81</v>
      </c>
      <c r="Q14">
        <v>5</v>
      </c>
      <c r="S14" s="19" t="s">
        <v>85</v>
      </c>
      <c r="T14">
        <v>2</v>
      </c>
      <c r="V14" s="19" t="s">
        <v>88</v>
      </c>
      <c r="W14">
        <v>2</v>
      </c>
      <c r="Y14" s="19" t="s">
        <v>93</v>
      </c>
      <c r="Z14">
        <v>2</v>
      </c>
      <c r="AB14" s="19" t="s">
        <v>100</v>
      </c>
      <c r="AC14">
        <v>4</v>
      </c>
      <c r="AE14" s="19" t="s">
        <v>85</v>
      </c>
      <c r="AF14">
        <v>3</v>
      </c>
      <c r="AK14" s="19" t="s">
        <v>88</v>
      </c>
      <c r="AL14">
        <v>3</v>
      </c>
    </row>
    <row r="15" spans="1:38" x14ac:dyDescent="0.3">
      <c r="A15" s="19" t="s">
        <v>89</v>
      </c>
      <c r="B15">
        <v>3</v>
      </c>
      <c r="D15" s="19" t="s">
        <v>93</v>
      </c>
      <c r="E15">
        <v>3</v>
      </c>
      <c r="G15" s="19" t="s">
        <v>90</v>
      </c>
      <c r="H15">
        <v>1</v>
      </c>
      <c r="J15" s="19" t="s">
        <v>86</v>
      </c>
      <c r="K15">
        <v>5</v>
      </c>
      <c r="M15" s="19" t="s">
        <v>97</v>
      </c>
      <c r="N15">
        <v>6</v>
      </c>
      <c r="P15" s="19" t="s">
        <v>82</v>
      </c>
      <c r="Q15">
        <v>1</v>
      </c>
      <c r="S15" s="19" t="s">
        <v>86</v>
      </c>
      <c r="T15">
        <v>1</v>
      </c>
      <c r="V15" s="19" t="s">
        <v>90</v>
      </c>
      <c r="W15">
        <v>4</v>
      </c>
      <c r="Y15" s="19" t="s">
        <v>94</v>
      </c>
      <c r="Z15">
        <v>1</v>
      </c>
      <c r="AB15" s="19" t="s">
        <v>102</v>
      </c>
      <c r="AC15">
        <v>1</v>
      </c>
      <c r="AE15" s="19" t="s">
        <v>91</v>
      </c>
      <c r="AF15">
        <v>6</v>
      </c>
      <c r="AK15" s="19" t="s">
        <v>89</v>
      </c>
      <c r="AL15">
        <v>3</v>
      </c>
    </row>
    <row r="16" spans="1:38" x14ac:dyDescent="0.3">
      <c r="A16" s="19" t="s">
        <v>93</v>
      </c>
      <c r="B16">
        <v>2</v>
      </c>
      <c r="D16" s="19" t="s">
        <v>94</v>
      </c>
      <c r="E16">
        <v>2</v>
      </c>
      <c r="G16" s="19" t="s">
        <v>94</v>
      </c>
      <c r="H16">
        <v>1</v>
      </c>
      <c r="J16" s="19" t="s">
        <v>87</v>
      </c>
      <c r="K16">
        <v>2</v>
      </c>
      <c r="M16" s="19" t="s">
        <v>99</v>
      </c>
      <c r="N16">
        <v>1</v>
      </c>
      <c r="P16" s="19" t="s">
        <v>83</v>
      </c>
      <c r="Q16">
        <v>4</v>
      </c>
      <c r="S16" s="19" t="s">
        <v>88</v>
      </c>
      <c r="T16">
        <v>2</v>
      </c>
      <c r="V16" s="19" t="s">
        <v>91</v>
      </c>
      <c r="W16">
        <v>6</v>
      </c>
      <c r="Y16" s="19" t="s">
        <v>101</v>
      </c>
      <c r="Z16">
        <v>1</v>
      </c>
      <c r="AB16" s="19" t="s">
        <v>103</v>
      </c>
      <c r="AC16">
        <v>1</v>
      </c>
      <c r="AE16" s="19" t="s">
        <v>92</v>
      </c>
      <c r="AF16">
        <v>6</v>
      </c>
      <c r="AK16" s="19" t="s">
        <v>93</v>
      </c>
      <c r="AL16">
        <v>2</v>
      </c>
    </row>
    <row r="17" spans="1:38" x14ac:dyDescent="0.3">
      <c r="A17" s="19" t="s">
        <v>100</v>
      </c>
      <c r="B17">
        <v>2</v>
      </c>
      <c r="D17" s="19" t="s">
        <v>98</v>
      </c>
      <c r="E17">
        <v>3</v>
      </c>
      <c r="G17" s="19" t="s">
        <v>104</v>
      </c>
      <c r="H17">
        <v>2</v>
      </c>
      <c r="J17" s="19" t="s">
        <v>88</v>
      </c>
      <c r="K17">
        <v>2</v>
      </c>
      <c r="M17" s="19" t="s">
        <v>106</v>
      </c>
      <c r="N17">
        <v>2</v>
      </c>
      <c r="P17" s="19" t="s">
        <v>84</v>
      </c>
      <c r="Q17">
        <v>1</v>
      </c>
      <c r="S17" s="19" t="s">
        <v>90</v>
      </c>
      <c r="T17">
        <v>2</v>
      </c>
      <c r="V17" s="19" t="s">
        <v>95</v>
      </c>
      <c r="W17">
        <v>2</v>
      </c>
      <c r="Y17" s="19" t="s">
        <v>103</v>
      </c>
      <c r="Z17">
        <v>1</v>
      </c>
      <c r="AB17" s="19" t="s">
        <v>107</v>
      </c>
      <c r="AC17">
        <v>3</v>
      </c>
      <c r="AE17" s="19" t="s">
        <v>93</v>
      </c>
      <c r="AF17">
        <v>1</v>
      </c>
      <c r="AK17" s="19" t="s">
        <v>100</v>
      </c>
      <c r="AL17">
        <v>2</v>
      </c>
    </row>
    <row r="18" spans="1:38" x14ac:dyDescent="0.3">
      <c r="A18" s="19" t="s">
        <v>101</v>
      </c>
      <c r="B18">
        <v>4</v>
      </c>
      <c r="D18" s="19" t="s">
        <v>99</v>
      </c>
      <c r="E18">
        <v>1</v>
      </c>
      <c r="G18" s="19" t="s">
        <v>105</v>
      </c>
      <c r="H18">
        <v>2</v>
      </c>
      <c r="J18" s="19" t="s">
        <v>90</v>
      </c>
      <c r="K18">
        <v>2</v>
      </c>
      <c r="M18" s="19" t="s">
        <v>109</v>
      </c>
      <c r="N18">
        <v>1</v>
      </c>
      <c r="P18" s="19" t="s">
        <v>85</v>
      </c>
      <c r="Q18">
        <v>2</v>
      </c>
      <c r="S18" s="19" t="s">
        <v>94</v>
      </c>
      <c r="T18">
        <v>3</v>
      </c>
      <c r="V18" s="19" t="s">
        <v>96</v>
      </c>
      <c r="W18">
        <v>1</v>
      </c>
      <c r="Y18" s="19" t="s">
        <v>110</v>
      </c>
      <c r="Z18">
        <v>1</v>
      </c>
      <c r="AB18" s="19" t="s">
        <v>110</v>
      </c>
      <c r="AC18">
        <v>1</v>
      </c>
      <c r="AE18" s="19" t="s">
        <v>95</v>
      </c>
      <c r="AF18">
        <v>1</v>
      </c>
      <c r="AK18" s="19" t="s">
        <v>101</v>
      </c>
      <c r="AL18">
        <v>4</v>
      </c>
    </row>
    <row r="19" spans="1:38" x14ac:dyDescent="0.3">
      <c r="A19" s="19" t="s">
        <v>116</v>
      </c>
      <c r="B19">
        <v>2</v>
      </c>
      <c r="D19" s="19" t="s">
        <v>102</v>
      </c>
      <c r="E19">
        <v>2</v>
      </c>
      <c r="G19" s="19" t="s">
        <v>108</v>
      </c>
      <c r="H19">
        <v>4</v>
      </c>
      <c r="J19" s="19" t="s">
        <v>94</v>
      </c>
      <c r="K19">
        <v>3</v>
      </c>
      <c r="M19" s="19" t="s">
        <v>111</v>
      </c>
      <c r="N19">
        <v>2</v>
      </c>
      <c r="P19" s="19" t="s">
        <v>86</v>
      </c>
      <c r="Q19">
        <v>1</v>
      </c>
      <c r="S19" s="19" t="s">
        <v>95</v>
      </c>
      <c r="T19">
        <v>4</v>
      </c>
      <c r="V19" s="19" t="s">
        <v>99</v>
      </c>
      <c r="W19">
        <v>3</v>
      </c>
      <c r="Y19" s="19" t="s">
        <v>115</v>
      </c>
      <c r="Z19">
        <v>3</v>
      </c>
      <c r="AB19" s="19" t="s">
        <v>113</v>
      </c>
      <c r="AC19">
        <v>2</v>
      </c>
      <c r="AE19" s="19" t="s">
        <v>98</v>
      </c>
      <c r="AF19">
        <v>3</v>
      </c>
      <c r="AK19" s="19" t="s">
        <v>116</v>
      </c>
      <c r="AL19">
        <v>2</v>
      </c>
    </row>
    <row r="20" spans="1:38" x14ac:dyDescent="0.3">
      <c r="A20" s="19" t="s">
        <v>117</v>
      </c>
      <c r="B20">
        <v>3</v>
      </c>
      <c r="D20" s="19" t="s">
        <v>103</v>
      </c>
      <c r="E20">
        <v>1</v>
      </c>
      <c r="G20" s="19" t="s">
        <v>121</v>
      </c>
      <c r="H20">
        <v>2</v>
      </c>
      <c r="J20" s="19" t="s">
        <v>96</v>
      </c>
      <c r="K20">
        <v>2</v>
      </c>
      <c r="M20" s="19" t="s">
        <v>112</v>
      </c>
      <c r="N20">
        <v>1</v>
      </c>
      <c r="P20" s="19" t="s">
        <v>87</v>
      </c>
      <c r="Q20">
        <v>5</v>
      </c>
      <c r="S20" s="19" t="s">
        <v>96</v>
      </c>
      <c r="T20">
        <v>6</v>
      </c>
      <c r="V20" s="19" t="s">
        <v>100</v>
      </c>
      <c r="W20">
        <v>2</v>
      </c>
      <c r="Y20" s="19" t="s">
        <v>125</v>
      </c>
      <c r="Z20">
        <v>2</v>
      </c>
      <c r="AB20" s="19" t="s">
        <v>122</v>
      </c>
      <c r="AC20">
        <v>2</v>
      </c>
      <c r="AE20" s="19" t="s">
        <v>99</v>
      </c>
      <c r="AF20">
        <v>2</v>
      </c>
      <c r="AK20" s="19" t="s">
        <v>117</v>
      </c>
      <c r="AL20">
        <v>3</v>
      </c>
    </row>
    <row r="21" spans="1:38" x14ac:dyDescent="0.3">
      <c r="A21" s="19" t="s">
        <v>120</v>
      </c>
      <c r="B21">
        <v>1</v>
      </c>
      <c r="D21" s="19" t="s">
        <v>104</v>
      </c>
      <c r="E21">
        <v>1</v>
      </c>
      <c r="G21" s="23" t="s">
        <v>405</v>
      </c>
      <c r="H21" s="24">
        <v>106</v>
      </c>
      <c r="J21" s="19" t="s">
        <v>97</v>
      </c>
      <c r="K21">
        <v>2</v>
      </c>
      <c r="M21" s="19" t="s">
        <v>120</v>
      </c>
      <c r="N21">
        <v>1</v>
      </c>
      <c r="P21" s="19" t="s">
        <v>88</v>
      </c>
      <c r="Q21">
        <v>4</v>
      </c>
      <c r="S21" s="19" t="s">
        <v>97</v>
      </c>
      <c r="T21">
        <v>1</v>
      </c>
      <c r="V21" s="19" t="s">
        <v>106</v>
      </c>
      <c r="W21">
        <v>1</v>
      </c>
      <c r="Y21" s="19" t="s">
        <v>130</v>
      </c>
      <c r="Z21">
        <v>1</v>
      </c>
      <c r="AB21" s="19" t="s">
        <v>129</v>
      </c>
      <c r="AC21">
        <v>1</v>
      </c>
      <c r="AE21" s="19" t="s">
        <v>102</v>
      </c>
      <c r="AF21">
        <v>1</v>
      </c>
      <c r="AK21" s="19" t="s">
        <v>120</v>
      </c>
      <c r="AL21">
        <v>1</v>
      </c>
    </row>
    <row r="22" spans="1:38" x14ac:dyDescent="0.3">
      <c r="A22" s="19" t="s">
        <v>123</v>
      </c>
      <c r="B22">
        <v>1</v>
      </c>
      <c r="D22" s="19" t="s">
        <v>109</v>
      </c>
      <c r="E22">
        <v>1</v>
      </c>
      <c r="J22" s="19" t="s">
        <v>101</v>
      </c>
      <c r="K22">
        <v>2</v>
      </c>
      <c r="M22" s="19" t="s">
        <v>121</v>
      </c>
      <c r="N22">
        <v>1</v>
      </c>
      <c r="P22" s="19" t="s">
        <v>89</v>
      </c>
      <c r="Q22">
        <v>4</v>
      </c>
      <c r="S22" s="19" t="s">
        <v>98</v>
      </c>
      <c r="T22">
        <v>2</v>
      </c>
      <c r="V22" s="19" t="s">
        <v>107</v>
      </c>
      <c r="W22">
        <v>1</v>
      </c>
      <c r="Y22" s="19" t="s">
        <v>135</v>
      </c>
      <c r="Z22">
        <v>1</v>
      </c>
      <c r="AB22" s="19" t="s">
        <v>135</v>
      </c>
      <c r="AC22">
        <v>5</v>
      </c>
      <c r="AE22" s="19" t="s">
        <v>103</v>
      </c>
      <c r="AF22">
        <v>1</v>
      </c>
      <c r="AK22" s="19" t="s">
        <v>123</v>
      </c>
      <c r="AL22">
        <v>1</v>
      </c>
    </row>
    <row r="23" spans="1:38" x14ac:dyDescent="0.3">
      <c r="A23" s="19" t="s">
        <v>124</v>
      </c>
      <c r="B23">
        <v>1</v>
      </c>
      <c r="D23" s="19" t="s">
        <v>120</v>
      </c>
      <c r="E23">
        <v>1</v>
      </c>
      <c r="J23" s="19" t="s">
        <v>103</v>
      </c>
      <c r="K23">
        <v>1</v>
      </c>
      <c r="M23" s="19" t="s">
        <v>126</v>
      </c>
      <c r="N23">
        <v>2</v>
      </c>
      <c r="P23" s="19" t="s">
        <v>90</v>
      </c>
      <c r="Q23">
        <v>2</v>
      </c>
      <c r="S23" s="19" t="s">
        <v>103</v>
      </c>
      <c r="T23">
        <v>2</v>
      </c>
      <c r="V23" s="19" t="s">
        <v>108</v>
      </c>
      <c r="W23">
        <v>2</v>
      </c>
      <c r="Y23" s="23" t="s">
        <v>405</v>
      </c>
      <c r="Z23" s="24">
        <v>46</v>
      </c>
      <c r="AB23" s="23" t="s">
        <v>405</v>
      </c>
      <c r="AC23" s="24">
        <v>56</v>
      </c>
      <c r="AE23" s="19" t="s">
        <v>105</v>
      </c>
      <c r="AF23">
        <v>2</v>
      </c>
      <c r="AK23" s="19" t="s">
        <v>124</v>
      </c>
      <c r="AL23">
        <v>1</v>
      </c>
    </row>
    <row r="24" spans="1:38" x14ac:dyDescent="0.3">
      <c r="A24" s="19" t="s">
        <v>127</v>
      </c>
      <c r="B24">
        <v>2</v>
      </c>
      <c r="D24" s="19" t="s">
        <v>124</v>
      </c>
      <c r="E24">
        <v>3</v>
      </c>
      <c r="J24" s="19" t="s">
        <v>105</v>
      </c>
      <c r="K24">
        <v>2</v>
      </c>
      <c r="M24" s="19" t="s">
        <v>135</v>
      </c>
      <c r="N24">
        <v>1</v>
      </c>
      <c r="P24" s="19" t="s">
        <v>93</v>
      </c>
      <c r="Q24">
        <v>2</v>
      </c>
      <c r="S24" s="19" t="s">
        <v>104</v>
      </c>
      <c r="T24">
        <v>1</v>
      </c>
      <c r="V24" s="19" t="s">
        <v>110</v>
      </c>
      <c r="W24">
        <v>2</v>
      </c>
      <c r="AE24" s="19" t="s">
        <v>109</v>
      </c>
      <c r="AF24">
        <v>2</v>
      </c>
      <c r="AK24" s="19" t="s">
        <v>127</v>
      </c>
      <c r="AL24">
        <v>2</v>
      </c>
    </row>
    <row r="25" spans="1:38" x14ac:dyDescent="0.3">
      <c r="A25" s="19" t="s">
        <v>405</v>
      </c>
      <c r="B25">
        <v>114</v>
      </c>
      <c r="D25" s="19" t="s">
        <v>129</v>
      </c>
      <c r="E25">
        <v>1</v>
      </c>
      <c r="J25" s="19" t="s">
        <v>107</v>
      </c>
      <c r="K25">
        <v>2</v>
      </c>
      <c r="M25" s="19" t="s">
        <v>136</v>
      </c>
      <c r="N25">
        <v>1</v>
      </c>
      <c r="P25" s="19" t="s">
        <v>95</v>
      </c>
      <c r="Q25">
        <v>4</v>
      </c>
      <c r="S25" s="19" t="s">
        <v>105</v>
      </c>
      <c r="T25">
        <v>1</v>
      </c>
      <c r="V25" s="19" t="s">
        <v>114</v>
      </c>
      <c r="W25">
        <v>2</v>
      </c>
      <c r="AE25" s="19" t="s">
        <v>111</v>
      </c>
      <c r="AF25">
        <v>3</v>
      </c>
      <c r="AK25" s="23" t="s">
        <v>405</v>
      </c>
      <c r="AL25" s="24">
        <v>114</v>
      </c>
    </row>
    <row r="26" spans="1:38" x14ac:dyDescent="0.3">
      <c r="D26" s="19" t="s">
        <v>133</v>
      </c>
      <c r="E26">
        <v>1</v>
      </c>
      <c r="J26" s="19" t="s">
        <v>111</v>
      </c>
      <c r="K26">
        <v>1</v>
      </c>
      <c r="M26" s="23" t="s">
        <v>405</v>
      </c>
      <c r="N26" s="24">
        <v>81</v>
      </c>
      <c r="P26" s="19" t="s">
        <v>96</v>
      </c>
      <c r="Q26">
        <v>1</v>
      </c>
      <c r="S26" s="19" t="s">
        <v>123</v>
      </c>
      <c r="T26">
        <v>1</v>
      </c>
      <c r="V26" s="19" t="s">
        <v>119</v>
      </c>
      <c r="W26">
        <v>1</v>
      </c>
      <c r="AE26" s="19" t="s">
        <v>112</v>
      </c>
      <c r="AF26">
        <v>2</v>
      </c>
    </row>
    <row r="27" spans="1:38" x14ac:dyDescent="0.3">
      <c r="D27" s="23" t="s">
        <v>405</v>
      </c>
      <c r="E27" s="24">
        <v>89</v>
      </c>
      <c r="J27" s="19" t="s">
        <v>114</v>
      </c>
      <c r="K27">
        <v>2</v>
      </c>
      <c r="P27" s="19" t="s">
        <v>97</v>
      </c>
      <c r="Q27">
        <v>1</v>
      </c>
      <c r="S27" s="19" t="s">
        <v>127</v>
      </c>
      <c r="T27">
        <v>1</v>
      </c>
      <c r="V27" s="19" t="s">
        <v>121</v>
      </c>
      <c r="W27">
        <v>1</v>
      </c>
      <c r="AE27" s="19" t="s">
        <v>113</v>
      </c>
      <c r="AF27">
        <v>1</v>
      </c>
    </row>
    <row r="28" spans="1:38" x14ac:dyDescent="0.3">
      <c r="J28" s="19" t="s">
        <v>119</v>
      </c>
      <c r="K28">
        <v>1</v>
      </c>
      <c r="P28" s="19" t="s">
        <v>98</v>
      </c>
      <c r="Q28">
        <v>2</v>
      </c>
      <c r="S28" s="23" t="s">
        <v>405</v>
      </c>
      <c r="T28" s="24">
        <v>58</v>
      </c>
      <c r="V28" s="19" t="s">
        <v>122</v>
      </c>
      <c r="W28">
        <v>1</v>
      </c>
      <c r="AE28" s="19" t="s">
        <v>115</v>
      </c>
      <c r="AF28">
        <v>1</v>
      </c>
    </row>
    <row r="29" spans="1:38" x14ac:dyDescent="0.3">
      <c r="J29" s="19" t="s">
        <v>122</v>
      </c>
      <c r="K29">
        <v>1</v>
      </c>
      <c r="P29" s="19" t="s">
        <v>99</v>
      </c>
      <c r="Q29">
        <v>1</v>
      </c>
      <c r="V29" s="19" t="s">
        <v>130</v>
      </c>
      <c r="W29">
        <v>1</v>
      </c>
      <c r="AE29" s="19" t="s">
        <v>118</v>
      </c>
      <c r="AF29">
        <v>1</v>
      </c>
    </row>
    <row r="30" spans="1:38" x14ac:dyDescent="0.3">
      <c r="J30" s="19" t="s">
        <v>123</v>
      </c>
      <c r="K30">
        <v>2</v>
      </c>
      <c r="P30" s="19" t="s">
        <v>102</v>
      </c>
      <c r="Q30">
        <v>3</v>
      </c>
      <c r="V30" s="19" t="s">
        <v>131</v>
      </c>
      <c r="W30">
        <v>3</v>
      </c>
      <c r="AE30" s="19" t="s">
        <v>120</v>
      </c>
      <c r="AF30">
        <v>1</v>
      </c>
    </row>
    <row r="31" spans="1:38" x14ac:dyDescent="0.3">
      <c r="J31" s="19" t="s">
        <v>125</v>
      </c>
      <c r="K31">
        <v>1</v>
      </c>
      <c r="P31" s="19" t="s">
        <v>104</v>
      </c>
      <c r="Q31">
        <v>4</v>
      </c>
      <c r="V31" s="19" t="s">
        <v>134</v>
      </c>
      <c r="W31">
        <v>2</v>
      </c>
      <c r="AE31" s="19" t="s">
        <v>126</v>
      </c>
      <c r="AF31">
        <v>1</v>
      </c>
    </row>
    <row r="32" spans="1:38" x14ac:dyDescent="0.3">
      <c r="J32" s="19" t="s">
        <v>126</v>
      </c>
      <c r="K32">
        <v>2</v>
      </c>
      <c r="P32" s="19" t="s">
        <v>106</v>
      </c>
      <c r="Q32">
        <v>3</v>
      </c>
      <c r="V32" s="19" t="s">
        <v>136</v>
      </c>
      <c r="W32">
        <v>2</v>
      </c>
      <c r="AE32" s="19" t="s">
        <v>128</v>
      </c>
      <c r="AF32">
        <v>1</v>
      </c>
    </row>
    <row r="33" spans="10:32" x14ac:dyDescent="0.3">
      <c r="J33" s="19" t="s">
        <v>137</v>
      </c>
      <c r="K33">
        <v>2</v>
      </c>
      <c r="P33" s="19" t="s">
        <v>109</v>
      </c>
      <c r="Q33">
        <v>2</v>
      </c>
      <c r="V33" s="19" t="s">
        <v>140</v>
      </c>
      <c r="W33">
        <v>1</v>
      </c>
      <c r="AE33" s="19" t="s">
        <v>130</v>
      </c>
      <c r="AF33">
        <v>1</v>
      </c>
    </row>
    <row r="34" spans="10:32" x14ac:dyDescent="0.3">
      <c r="J34" s="19" t="s">
        <v>139</v>
      </c>
      <c r="K34">
        <v>1</v>
      </c>
      <c r="P34" s="19" t="s">
        <v>110</v>
      </c>
      <c r="Q34">
        <v>1</v>
      </c>
      <c r="V34" s="23" t="s">
        <v>405</v>
      </c>
      <c r="W34" s="24">
        <v>81</v>
      </c>
      <c r="AE34" s="19" t="s">
        <v>132</v>
      </c>
      <c r="AF34">
        <v>1</v>
      </c>
    </row>
    <row r="35" spans="10:32" x14ac:dyDescent="0.3">
      <c r="J35" s="23" t="s">
        <v>405</v>
      </c>
      <c r="K35" s="24">
        <v>93</v>
      </c>
      <c r="P35" s="19" t="s">
        <v>111</v>
      </c>
      <c r="Q35">
        <v>1</v>
      </c>
      <c r="AE35" s="19" t="s">
        <v>133</v>
      </c>
      <c r="AF35">
        <v>2</v>
      </c>
    </row>
    <row r="36" spans="10:32" x14ac:dyDescent="0.3">
      <c r="P36" s="19" t="s">
        <v>112</v>
      </c>
      <c r="Q36">
        <v>1</v>
      </c>
      <c r="AE36" s="19" t="s">
        <v>135</v>
      </c>
      <c r="AF36">
        <v>2</v>
      </c>
    </row>
    <row r="37" spans="10:32" x14ac:dyDescent="0.3">
      <c r="P37" s="19" t="s">
        <v>113</v>
      </c>
      <c r="Q37">
        <v>3</v>
      </c>
      <c r="AE37" s="19" t="s">
        <v>136</v>
      </c>
      <c r="AF37">
        <v>1</v>
      </c>
    </row>
    <row r="38" spans="10:32" x14ac:dyDescent="0.3">
      <c r="P38" s="19" t="s">
        <v>114</v>
      </c>
      <c r="Q38">
        <v>1</v>
      </c>
      <c r="AE38" s="23" t="s">
        <v>405</v>
      </c>
      <c r="AF38" s="24">
        <v>159</v>
      </c>
    </row>
    <row r="39" spans="10:32" x14ac:dyDescent="0.3">
      <c r="P39" s="19" t="s">
        <v>117</v>
      </c>
      <c r="Q39">
        <v>2</v>
      </c>
    </row>
    <row r="40" spans="10:32" x14ac:dyDescent="0.3">
      <c r="P40" s="19" t="s">
        <v>118</v>
      </c>
      <c r="Q40">
        <v>3</v>
      </c>
    </row>
    <row r="41" spans="10:32" x14ac:dyDescent="0.3">
      <c r="P41" s="19" t="s">
        <v>119</v>
      </c>
      <c r="Q41">
        <v>2</v>
      </c>
    </row>
    <row r="42" spans="10:32" x14ac:dyDescent="0.3">
      <c r="P42" s="19" t="s">
        <v>120</v>
      </c>
      <c r="Q42">
        <v>1</v>
      </c>
    </row>
    <row r="43" spans="10:32" x14ac:dyDescent="0.3">
      <c r="P43" s="19" t="s">
        <v>122</v>
      </c>
      <c r="Q43">
        <v>1</v>
      </c>
    </row>
    <row r="44" spans="10:32" x14ac:dyDescent="0.3">
      <c r="P44" s="19" t="s">
        <v>128</v>
      </c>
      <c r="Q44">
        <v>2</v>
      </c>
    </row>
    <row r="45" spans="10:32" x14ac:dyDescent="0.3">
      <c r="P45" s="19" t="s">
        <v>129</v>
      </c>
      <c r="Q45">
        <v>1</v>
      </c>
    </row>
    <row r="46" spans="10:32" x14ac:dyDescent="0.3">
      <c r="P46" s="19" t="s">
        <v>132</v>
      </c>
      <c r="Q46">
        <v>2</v>
      </c>
    </row>
    <row r="47" spans="10:32" x14ac:dyDescent="0.3">
      <c r="P47" s="19" t="s">
        <v>136</v>
      </c>
      <c r="Q47">
        <v>1</v>
      </c>
    </row>
    <row r="48" spans="10:32" x14ac:dyDescent="0.3">
      <c r="P48" s="19" t="s">
        <v>137</v>
      </c>
      <c r="Q48">
        <v>4</v>
      </c>
    </row>
    <row r="49" spans="1:17" x14ac:dyDescent="0.3">
      <c r="P49" s="19" t="s">
        <v>138</v>
      </c>
      <c r="Q49">
        <v>1</v>
      </c>
    </row>
    <row r="50" spans="1:17" x14ac:dyDescent="0.3">
      <c r="P50" s="19" t="s">
        <v>139</v>
      </c>
      <c r="Q50">
        <v>2</v>
      </c>
    </row>
    <row r="51" spans="1:17" x14ac:dyDescent="0.3">
      <c r="P51" s="23" t="s">
        <v>405</v>
      </c>
      <c r="Q51" s="24">
        <v>312</v>
      </c>
    </row>
    <row r="56" spans="1:17" x14ac:dyDescent="0.3">
      <c r="A56" s="18" t="s">
        <v>446</v>
      </c>
      <c r="B56" s="18" t="s">
        <v>427</v>
      </c>
    </row>
    <row r="57" spans="1:17" x14ac:dyDescent="0.3">
      <c r="A57" s="18" t="s">
        <v>404</v>
      </c>
      <c r="B57" t="s">
        <v>409</v>
      </c>
      <c r="C57" t="s">
        <v>410</v>
      </c>
      <c r="D57" t="s">
        <v>411</v>
      </c>
      <c r="E57" t="s">
        <v>412</v>
      </c>
      <c r="F57" t="s">
        <v>413</v>
      </c>
      <c r="G57" t="s">
        <v>414</v>
      </c>
      <c r="H57" t="s">
        <v>415</v>
      </c>
      <c r="I57" t="s">
        <v>416</v>
      </c>
      <c r="J57" t="s">
        <v>417</v>
      </c>
      <c r="K57" t="s">
        <v>418</v>
      </c>
      <c r="L57" t="s">
        <v>419</v>
      </c>
      <c r="M57" t="s">
        <v>420</v>
      </c>
      <c r="N57" t="s">
        <v>405</v>
      </c>
    </row>
    <row r="58" spans="1:17" x14ac:dyDescent="0.3">
      <c r="A58" s="19" t="s">
        <v>71</v>
      </c>
      <c r="B58">
        <v>32</v>
      </c>
      <c r="C58">
        <v>0</v>
      </c>
      <c r="D58">
        <v>0</v>
      </c>
      <c r="E58">
        <v>0</v>
      </c>
      <c r="F58">
        <v>120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60</v>
      </c>
      <c r="N58">
        <v>212</v>
      </c>
    </row>
    <row r="59" spans="1:17" x14ac:dyDescent="0.3">
      <c r="A59" s="19" t="s">
        <v>72</v>
      </c>
      <c r="B59">
        <v>14</v>
      </c>
      <c r="C59">
        <v>20</v>
      </c>
      <c r="D59">
        <v>3</v>
      </c>
      <c r="E59">
        <v>6</v>
      </c>
      <c r="F59">
        <v>16</v>
      </c>
      <c r="G59">
        <v>4</v>
      </c>
      <c r="H59">
        <v>7</v>
      </c>
      <c r="I59">
        <v>1</v>
      </c>
      <c r="J59">
        <v>21</v>
      </c>
      <c r="K59">
        <v>66</v>
      </c>
      <c r="L59">
        <v>0</v>
      </c>
      <c r="M59">
        <v>0</v>
      </c>
      <c r="N59">
        <v>158</v>
      </c>
    </row>
    <row r="60" spans="1:17" x14ac:dyDescent="0.3">
      <c r="A60" s="19" t="s">
        <v>73</v>
      </c>
      <c r="B60">
        <v>0</v>
      </c>
      <c r="C60">
        <v>0</v>
      </c>
      <c r="D60">
        <v>30</v>
      </c>
      <c r="E60">
        <v>30</v>
      </c>
      <c r="F60">
        <v>30</v>
      </c>
      <c r="G60">
        <v>0</v>
      </c>
      <c r="H60">
        <v>0</v>
      </c>
      <c r="I60">
        <v>0</v>
      </c>
      <c r="J60">
        <v>0</v>
      </c>
      <c r="K60">
        <v>30</v>
      </c>
      <c r="L60">
        <v>0</v>
      </c>
      <c r="M60">
        <v>0</v>
      </c>
      <c r="N60">
        <v>120</v>
      </c>
    </row>
    <row r="61" spans="1:17" x14ac:dyDescent="0.3">
      <c r="A61" s="19" t="s">
        <v>74</v>
      </c>
      <c r="B61">
        <v>0</v>
      </c>
      <c r="C61">
        <v>30</v>
      </c>
      <c r="D61">
        <v>0</v>
      </c>
      <c r="E61">
        <v>0</v>
      </c>
      <c r="F61">
        <v>30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62</v>
      </c>
    </row>
    <row r="62" spans="1:17" x14ac:dyDescent="0.3">
      <c r="A62" s="19" t="s">
        <v>75</v>
      </c>
      <c r="B62">
        <v>4</v>
      </c>
      <c r="C62">
        <v>8</v>
      </c>
      <c r="D62">
        <v>1</v>
      </c>
      <c r="E62">
        <v>0</v>
      </c>
      <c r="F62">
        <v>14</v>
      </c>
      <c r="G62">
        <v>5</v>
      </c>
      <c r="H62">
        <v>5</v>
      </c>
      <c r="I62">
        <v>0</v>
      </c>
      <c r="J62">
        <v>1</v>
      </c>
      <c r="K62">
        <v>1</v>
      </c>
      <c r="L62">
        <v>0</v>
      </c>
      <c r="M62">
        <v>5</v>
      </c>
      <c r="N62">
        <v>44</v>
      </c>
    </row>
    <row r="63" spans="1:17" x14ac:dyDescent="0.3">
      <c r="A63" s="19" t="s">
        <v>76</v>
      </c>
      <c r="B63">
        <v>0</v>
      </c>
      <c r="C63">
        <v>0</v>
      </c>
      <c r="D63">
        <v>4</v>
      </c>
      <c r="E63">
        <v>0</v>
      </c>
      <c r="F63">
        <v>7</v>
      </c>
      <c r="G63">
        <v>5</v>
      </c>
      <c r="H63">
        <v>7</v>
      </c>
      <c r="I63">
        <v>8</v>
      </c>
      <c r="J63">
        <v>1</v>
      </c>
      <c r="K63">
        <v>1</v>
      </c>
      <c r="L63">
        <v>0</v>
      </c>
      <c r="M63">
        <v>9</v>
      </c>
      <c r="N63">
        <v>42</v>
      </c>
    </row>
    <row r="64" spans="1:17" x14ac:dyDescent="0.3">
      <c r="A64" s="19" t="s">
        <v>77</v>
      </c>
      <c r="B64">
        <v>1</v>
      </c>
      <c r="C64">
        <v>5</v>
      </c>
      <c r="D64">
        <v>1</v>
      </c>
      <c r="E64">
        <v>1</v>
      </c>
      <c r="F64">
        <v>5</v>
      </c>
      <c r="G64">
        <v>3</v>
      </c>
      <c r="H64">
        <v>1</v>
      </c>
      <c r="I64">
        <v>0</v>
      </c>
      <c r="J64">
        <v>1</v>
      </c>
      <c r="K64">
        <v>2</v>
      </c>
      <c r="L64">
        <v>11</v>
      </c>
      <c r="M64">
        <v>5</v>
      </c>
      <c r="N64">
        <v>36</v>
      </c>
    </row>
    <row r="65" spans="1:14" x14ac:dyDescent="0.3">
      <c r="A65" s="19" t="s">
        <v>78</v>
      </c>
      <c r="B65">
        <v>0</v>
      </c>
      <c r="C65">
        <v>3</v>
      </c>
      <c r="D65">
        <v>6</v>
      </c>
      <c r="E65">
        <v>3</v>
      </c>
      <c r="F65">
        <v>3</v>
      </c>
      <c r="G65">
        <v>2</v>
      </c>
      <c r="H65">
        <v>5</v>
      </c>
      <c r="I65">
        <v>0</v>
      </c>
      <c r="J65">
        <v>5</v>
      </c>
      <c r="K65">
        <v>5</v>
      </c>
      <c r="L65">
        <v>0</v>
      </c>
      <c r="M65">
        <v>0</v>
      </c>
      <c r="N65">
        <v>32</v>
      </c>
    </row>
    <row r="66" spans="1:14" x14ac:dyDescent="0.3">
      <c r="A66" s="19" t="s">
        <v>79</v>
      </c>
      <c r="B66">
        <v>1</v>
      </c>
      <c r="C66">
        <v>6</v>
      </c>
      <c r="D66">
        <v>3</v>
      </c>
      <c r="E66">
        <v>3</v>
      </c>
      <c r="F66">
        <v>1</v>
      </c>
      <c r="G66">
        <v>2</v>
      </c>
      <c r="H66">
        <v>3</v>
      </c>
      <c r="I66">
        <v>6</v>
      </c>
      <c r="J66">
        <v>2</v>
      </c>
      <c r="K66">
        <v>0</v>
      </c>
      <c r="L66">
        <v>0</v>
      </c>
      <c r="M66">
        <v>0</v>
      </c>
      <c r="N66">
        <v>27</v>
      </c>
    </row>
    <row r="67" spans="1:14" x14ac:dyDescent="0.3">
      <c r="A67" s="19" t="s">
        <v>80</v>
      </c>
      <c r="B67">
        <v>2</v>
      </c>
      <c r="C67">
        <v>8</v>
      </c>
      <c r="D67">
        <v>0</v>
      </c>
      <c r="E67">
        <v>6</v>
      </c>
      <c r="F67">
        <v>5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3</v>
      </c>
      <c r="N67">
        <v>25</v>
      </c>
    </row>
    <row r="68" spans="1:14" x14ac:dyDescent="0.3">
      <c r="A68" s="19" t="s">
        <v>81</v>
      </c>
      <c r="B68">
        <v>4</v>
      </c>
      <c r="C68">
        <v>0</v>
      </c>
      <c r="D68">
        <v>1</v>
      </c>
      <c r="E68">
        <v>3</v>
      </c>
      <c r="F68">
        <v>5</v>
      </c>
      <c r="G68">
        <v>3</v>
      </c>
      <c r="H68">
        <v>0</v>
      </c>
      <c r="I68">
        <v>3</v>
      </c>
      <c r="J68">
        <v>0</v>
      </c>
      <c r="K68">
        <v>2</v>
      </c>
      <c r="L68">
        <v>0</v>
      </c>
      <c r="M68">
        <v>0</v>
      </c>
      <c r="N68">
        <v>21</v>
      </c>
    </row>
    <row r="69" spans="1:14" x14ac:dyDescent="0.3">
      <c r="A69" s="19" t="s">
        <v>82</v>
      </c>
      <c r="B69">
        <v>1</v>
      </c>
      <c r="C69">
        <v>0</v>
      </c>
      <c r="D69">
        <v>3</v>
      </c>
      <c r="E69">
        <v>2</v>
      </c>
      <c r="F69">
        <v>1</v>
      </c>
      <c r="G69">
        <v>2</v>
      </c>
      <c r="H69">
        <v>2</v>
      </c>
      <c r="I69">
        <v>1</v>
      </c>
      <c r="J69">
        <v>0</v>
      </c>
      <c r="K69">
        <v>4</v>
      </c>
      <c r="L69">
        <v>1</v>
      </c>
      <c r="M69">
        <v>1</v>
      </c>
      <c r="N69">
        <v>18</v>
      </c>
    </row>
    <row r="70" spans="1:14" x14ac:dyDescent="0.3">
      <c r="A70" s="19" t="s">
        <v>83</v>
      </c>
      <c r="B70">
        <v>1</v>
      </c>
      <c r="C70">
        <v>5</v>
      </c>
      <c r="D70">
        <v>1</v>
      </c>
      <c r="E70">
        <v>0</v>
      </c>
      <c r="F70">
        <v>4</v>
      </c>
      <c r="G70">
        <v>1</v>
      </c>
      <c r="H70">
        <v>2</v>
      </c>
      <c r="I70">
        <v>0</v>
      </c>
      <c r="J70">
        <v>0</v>
      </c>
      <c r="K70">
        <v>0</v>
      </c>
      <c r="L70">
        <v>0</v>
      </c>
      <c r="M70">
        <v>2</v>
      </c>
      <c r="N70">
        <v>16</v>
      </c>
    </row>
    <row r="71" spans="1:14" x14ac:dyDescent="0.3">
      <c r="A71" s="19" t="s">
        <v>84</v>
      </c>
      <c r="B71">
        <v>4</v>
      </c>
      <c r="C71">
        <v>0</v>
      </c>
      <c r="D71">
        <v>0</v>
      </c>
      <c r="E71">
        <v>4</v>
      </c>
      <c r="F71">
        <v>1</v>
      </c>
      <c r="G71">
        <v>0</v>
      </c>
      <c r="H71">
        <v>0</v>
      </c>
      <c r="I71">
        <v>5</v>
      </c>
      <c r="J71">
        <v>1</v>
      </c>
      <c r="K71">
        <v>1</v>
      </c>
      <c r="L71">
        <v>0</v>
      </c>
      <c r="M71">
        <v>0</v>
      </c>
      <c r="N71">
        <v>16</v>
      </c>
    </row>
    <row r="72" spans="1:14" x14ac:dyDescent="0.3">
      <c r="A72" s="19" t="s">
        <v>85</v>
      </c>
      <c r="B72">
        <v>0</v>
      </c>
      <c r="C72">
        <v>0</v>
      </c>
      <c r="D72">
        <v>2</v>
      </c>
      <c r="E72">
        <v>0</v>
      </c>
      <c r="F72">
        <v>2</v>
      </c>
      <c r="G72">
        <v>2</v>
      </c>
      <c r="H72">
        <v>8</v>
      </c>
      <c r="I72">
        <v>0</v>
      </c>
      <c r="J72">
        <v>1</v>
      </c>
      <c r="K72">
        <v>3</v>
      </c>
      <c r="L72">
        <v>0</v>
      </c>
      <c r="M72">
        <v>1</v>
      </c>
      <c r="N72">
        <v>19</v>
      </c>
    </row>
    <row r="73" spans="1:14" x14ac:dyDescent="0.3">
      <c r="A73" s="19" t="s">
        <v>86</v>
      </c>
      <c r="B73">
        <v>0</v>
      </c>
      <c r="C73">
        <v>1</v>
      </c>
      <c r="D73">
        <v>5</v>
      </c>
      <c r="E73">
        <v>0</v>
      </c>
      <c r="F73">
        <v>1</v>
      </c>
      <c r="G73">
        <v>1</v>
      </c>
      <c r="H73">
        <v>0</v>
      </c>
      <c r="I73">
        <v>4</v>
      </c>
      <c r="J73">
        <v>2</v>
      </c>
      <c r="K73">
        <v>0</v>
      </c>
      <c r="L73">
        <v>0</v>
      </c>
      <c r="M73">
        <v>1</v>
      </c>
      <c r="N73">
        <v>15</v>
      </c>
    </row>
    <row r="74" spans="1:14" x14ac:dyDescent="0.3">
      <c r="A74" s="19" t="s">
        <v>87</v>
      </c>
      <c r="B74">
        <v>0</v>
      </c>
      <c r="C74">
        <v>2</v>
      </c>
      <c r="D74">
        <v>2</v>
      </c>
      <c r="E74">
        <v>0</v>
      </c>
      <c r="F74">
        <v>5</v>
      </c>
      <c r="G74">
        <v>0</v>
      </c>
      <c r="H74">
        <v>1</v>
      </c>
      <c r="I74">
        <v>2</v>
      </c>
      <c r="J74">
        <v>0</v>
      </c>
      <c r="K74">
        <v>0</v>
      </c>
      <c r="L74">
        <v>0</v>
      </c>
      <c r="M74">
        <v>3</v>
      </c>
      <c r="N74">
        <v>15</v>
      </c>
    </row>
    <row r="75" spans="1:14" x14ac:dyDescent="0.3">
      <c r="A75" s="19" t="s">
        <v>88</v>
      </c>
      <c r="B75">
        <v>0</v>
      </c>
      <c r="C75">
        <v>0</v>
      </c>
      <c r="D75">
        <v>2</v>
      </c>
      <c r="E75">
        <v>0</v>
      </c>
      <c r="F75">
        <v>4</v>
      </c>
      <c r="G75">
        <v>2</v>
      </c>
      <c r="H75">
        <v>2</v>
      </c>
      <c r="I75">
        <v>2</v>
      </c>
      <c r="J75">
        <v>0</v>
      </c>
      <c r="K75">
        <v>0</v>
      </c>
      <c r="L75">
        <v>0</v>
      </c>
      <c r="M75">
        <v>3</v>
      </c>
      <c r="N75">
        <v>15</v>
      </c>
    </row>
    <row r="76" spans="1:14" x14ac:dyDescent="0.3">
      <c r="A76" s="19" t="s">
        <v>89</v>
      </c>
      <c r="B76">
        <v>0</v>
      </c>
      <c r="C76">
        <v>6</v>
      </c>
      <c r="D76">
        <v>0</v>
      </c>
      <c r="E76">
        <v>0</v>
      </c>
      <c r="F76"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</v>
      </c>
      <c r="N76">
        <v>13</v>
      </c>
    </row>
    <row r="77" spans="1:14" x14ac:dyDescent="0.3">
      <c r="A77" s="19" t="s">
        <v>90</v>
      </c>
      <c r="B77">
        <v>0</v>
      </c>
      <c r="C77">
        <v>1</v>
      </c>
      <c r="D77">
        <v>2</v>
      </c>
      <c r="E77">
        <v>2</v>
      </c>
      <c r="F77">
        <v>2</v>
      </c>
      <c r="G77">
        <v>2</v>
      </c>
      <c r="H77">
        <v>4</v>
      </c>
      <c r="I77">
        <v>0</v>
      </c>
      <c r="J77">
        <v>0</v>
      </c>
      <c r="K77">
        <v>0</v>
      </c>
      <c r="L77">
        <v>0</v>
      </c>
      <c r="M77">
        <v>0</v>
      </c>
      <c r="N77">
        <v>13</v>
      </c>
    </row>
    <row r="78" spans="1:14" x14ac:dyDescent="0.3">
      <c r="A78" s="19" t="s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6</v>
      </c>
      <c r="I78">
        <v>0</v>
      </c>
      <c r="J78">
        <v>0</v>
      </c>
      <c r="K78">
        <v>6</v>
      </c>
      <c r="L78">
        <v>0</v>
      </c>
      <c r="M78">
        <v>0</v>
      </c>
      <c r="N78">
        <v>12</v>
      </c>
    </row>
    <row r="79" spans="1:14" x14ac:dyDescent="0.3">
      <c r="A79" s="19" t="s">
        <v>92</v>
      </c>
      <c r="B79">
        <v>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6</v>
      </c>
      <c r="L79">
        <v>0</v>
      </c>
      <c r="M79">
        <v>0</v>
      </c>
      <c r="N79">
        <v>12</v>
      </c>
    </row>
    <row r="80" spans="1:14" x14ac:dyDescent="0.3">
      <c r="A80" s="19" t="s">
        <v>93</v>
      </c>
      <c r="B80">
        <v>3</v>
      </c>
      <c r="C80">
        <v>0</v>
      </c>
      <c r="D80">
        <v>0</v>
      </c>
      <c r="E80">
        <v>2</v>
      </c>
      <c r="F80">
        <v>2</v>
      </c>
      <c r="G80">
        <v>0</v>
      </c>
      <c r="H80">
        <v>0</v>
      </c>
      <c r="I80">
        <v>2</v>
      </c>
      <c r="J80">
        <v>0</v>
      </c>
      <c r="K80">
        <v>1</v>
      </c>
      <c r="L80">
        <v>0</v>
      </c>
      <c r="M80">
        <v>2</v>
      </c>
      <c r="N80">
        <v>12</v>
      </c>
    </row>
    <row r="81" spans="1:14" x14ac:dyDescent="0.3">
      <c r="A81" s="19" t="s">
        <v>94</v>
      </c>
      <c r="B81">
        <v>2</v>
      </c>
      <c r="C81">
        <v>1</v>
      </c>
      <c r="D81">
        <v>3</v>
      </c>
      <c r="E81">
        <v>0</v>
      </c>
      <c r="F81">
        <v>0</v>
      </c>
      <c r="G81">
        <v>3</v>
      </c>
      <c r="H81"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11</v>
      </c>
    </row>
    <row r="82" spans="1:14" x14ac:dyDescent="0.3">
      <c r="A82" s="19" t="s">
        <v>95</v>
      </c>
      <c r="B82">
        <v>0</v>
      </c>
      <c r="C82">
        <v>0</v>
      </c>
      <c r="D82">
        <v>0</v>
      </c>
      <c r="E82">
        <v>0</v>
      </c>
      <c r="F82">
        <v>4</v>
      </c>
      <c r="G82">
        <v>4</v>
      </c>
      <c r="H82">
        <v>2</v>
      </c>
      <c r="I82">
        <v>0</v>
      </c>
      <c r="J82">
        <v>0</v>
      </c>
      <c r="K82">
        <v>1</v>
      </c>
      <c r="L82">
        <v>0</v>
      </c>
      <c r="M82">
        <v>0</v>
      </c>
      <c r="N82">
        <v>11</v>
      </c>
    </row>
    <row r="83" spans="1:14" x14ac:dyDescent="0.3">
      <c r="A83" s="19" t="s">
        <v>96</v>
      </c>
      <c r="B83">
        <v>0</v>
      </c>
      <c r="C83">
        <v>0</v>
      </c>
      <c r="D83">
        <v>2</v>
      </c>
      <c r="E83">
        <v>0</v>
      </c>
      <c r="F83">
        <v>1</v>
      </c>
      <c r="G83">
        <v>6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10</v>
      </c>
    </row>
    <row r="84" spans="1:14" x14ac:dyDescent="0.3">
      <c r="A84" s="19" t="s">
        <v>97</v>
      </c>
      <c r="B84">
        <v>0</v>
      </c>
      <c r="C84">
        <v>0</v>
      </c>
      <c r="D84">
        <v>2</v>
      </c>
      <c r="E84">
        <v>6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10</v>
      </c>
    </row>
    <row r="85" spans="1:14" x14ac:dyDescent="0.3">
      <c r="A85" s="19" t="s">
        <v>98</v>
      </c>
      <c r="B85">
        <v>3</v>
      </c>
      <c r="C85">
        <v>0</v>
      </c>
      <c r="D85">
        <v>0</v>
      </c>
      <c r="E85">
        <v>0</v>
      </c>
      <c r="F85">
        <v>2</v>
      </c>
      <c r="G85">
        <v>2</v>
      </c>
      <c r="H85">
        <v>0</v>
      </c>
      <c r="I85">
        <v>0</v>
      </c>
      <c r="J85">
        <v>0</v>
      </c>
      <c r="K85">
        <v>3</v>
      </c>
      <c r="L85">
        <v>0</v>
      </c>
      <c r="M85">
        <v>0</v>
      </c>
      <c r="N85">
        <v>10</v>
      </c>
    </row>
    <row r="86" spans="1:14" x14ac:dyDescent="0.3">
      <c r="A86" s="19" t="s">
        <v>99</v>
      </c>
      <c r="B86">
        <v>1</v>
      </c>
      <c r="C86">
        <v>0</v>
      </c>
      <c r="D86">
        <v>0</v>
      </c>
      <c r="E86">
        <v>1</v>
      </c>
      <c r="F86">
        <v>1</v>
      </c>
      <c r="G86">
        <v>0</v>
      </c>
      <c r="H86">
        <v>3</v>
      </c>
      <c r="I86">
        <v>0</v>
      </c>
      <c r="J86">
        <v>0</v>
      </c>
      <c r="K86">
        <v>2</v>
      </c>
      <c r="L86">
        <v>0</v>
      </c>
      <c r="M86">
        <v>0</v>
      </c>
      <c r="N86">
        <v>8</v>
      </c>
    </row>
    <row r="87" spans="1:14" x14ac:dyDescent="0.3">
      <c r="A87" s="19" t="s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2</v>
      </c>
      <c r="I87">
        <v>0</v>
      </c>
      <c r="J87">
        <v>4</v>
      </c>
      <c r="K87">
        <v>0</v>
      </c>
      <c r="L87">
        <v>0</v>
      </c>
      <c r="M87">
        <v>2</v>
      </c>
      <c r="N87">
        <v>8</v>
      </c>
    </row>
    <row r="88" spans="1:14" x14ac:dyDescent="0.3">
      <c r="A88" s="19" t="s">
        <v>101</v>
      </c>
      <c r="B88">
        <v>0</v>
      </c>
      <c r="C88">
        <v>0</v>
      </c>
      <c r="D88">
        <v>2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4</v>
      </c>
      <c r="N88">
        <v>7</v>
      </c>
    </row>
    <row r="89" spans="1:14" x14ac:dyDescent="0.3">
      <c r="A89" s="19" t="s">
        <v>102</v>
      </c>
      <c r="B89">
        <v>2</v>
      </c>
      <c r="C89">
        <v>0</v>
      </c>
      <c r="D89">
        <v>0</v>
      </c>
      <c r="E89">
        <v>0</v>
      </c>
      <c r="F89">
        <v>3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7</v>
      </c>
    </row>
    <row r="90" spans="1:14" x14ac:dyDescent="0.3">
      <c r="A90" s="19" t="s">
        <v>103</v>
      </c>
      <c r="B90">
        <v>1</v>
      </c>
      <c r="C90">
        <v>0</v>
      </c>
      <c r="D90">
        <v>1</v>
      </c>
      <c r="E90">
        <v>0</v>
      </c>
      <c r="F90">
        <v>0</v>
      </c>
      <c r="G90">
        <v>2</v>
      </c>
      <c r="H90">
        <v>0</v>
      </c>
      <c r="I90">
        <v>1</v>
      </c>
      <c r="J90">
        <v>1</v>
      </c>
      <c r="K90">
        <v>1</v>
      </c>
      <c r="L90">
        <v>0</v>
      </c>
      <c r="M90">
        <v>0</v>
      </c>
      <c r="N90">
        <v>7</v>
      </c>
    </row>
    <row r="91" spans="1:14" x14ac:dyDescent="0.3">
      <c r="A91" s="19" t="s">
        <v>104</v>
      </c>
      <c r="B91">
        <v>1</v>
      </c>
      <c r="C91">
        <v>2</v>
      </c>
      <c r="D91">
        <v>0</v>
      </c>
      <c r="E91">
        <v>0</v>
      </c>
      <c r="F91">
        <v>4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8</v>
      </c>
    </row>
    <row r="92" spans="1:14" x14ac:dyDescent="0.3">
      <c r="A92" s="19" t="s">
        <v>105</v>
      </c>
      <c r="B92">
        <v>0</v>
      </c>
      <c r="C92">
        <v>2</v>
      </c>
      <c r="D92">
        <v>2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2</v>
      </c>
      <c r="L92">
        <v>0</v>
      </c>
      <c r="M92">
        <v>0</v>
      </c>
      <c r="N92">
        <v>7</v>
      </c>
    </row>
    <row r="93" spans="1:14" x14ac:dyDescent="0.3">
      <c r="A93" s="19" t="s">
        <v>106</v>
      </c>
      <c r="B93">
        <v>0</v>
      </c>
      <c r="C93">
        <v>0</v>
      </c>
      <c r="D93">
        <v>0</v>
      </c>
      <c r="E93">
        <v>2</v>
      </c>
      <c r="F93">
        <v>3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6</v>
      </c>
    </row>
    <row r="94" spans="1:14" x14ac:dyDescent="0.3">
      <c r="A94" s="19" t="s">
        <v>107</v>
      </c>
      <c r="B94">
        <v>0</v>
      </c>
      <c r="C94">
        <v>0</v>
      </c>
      <c r="D94">
        <v>2</v>
      </c>
      <c r="E94">
        <v>0</v>
      </c>
      <c r="F94">
        <v>0</v>
      </c>
      <c r="G94">
        <v>0</v>
      </c>
      <c r="H94">
        <v>1</v>
      </c>
      <c r="I94">
        <v>0</v>
      </c>
      <c r="J94">
        <v>3</v>
      </c>
      <c r="K94">
        <v>0</v>
      </c>
      <c r="L94">
        <v>0</v>
      </c>
      <c r="M94">
        <v>0</v>
      </c>
      <c r="N94">
        <v>6</v>
      </c>
    </row>
    <row r="95" spans="1:14" x14ac:dyDescent="0.3">
      <c r="A95" s="19" t="s">
        <v>108</v>
      </c>
      <c r="B95">
        <v>0</v>
      </c>
      <c r="C95">
        <v>4</v>
      </c>
      <c r="D95">
        <v>0</v>
      </c>
      <c r="E95">
        <v>0</v>
      </c>
      <c r="F95">
        <v>0</v>
      </c>
      <c r="G95">
        <v>0</v>
      </c>
      <c r="H95">
        <v>2</v>
      </c>
      <c r="I95">
        <v>0</v>
      </c>
      <c r="J95">
        <v>0</v>
      </c>
      <c r="K95">
        <v>0</v>
      </c>
      <c r="L95">
        <v>0</v>
      </c>
      <c r="M95">
        <v>0</v>
      </c>
      <c r="N95">
        <v>6</v>
      </c>
    </row>
    <row r="96" spans="1:14" x14ac:dyDescent="0.3">
      <c r="A96" s="19" t="s">
        <v>109</v>
      </c>
      <c r="B96">
        <v>1</v>
      </c>
      <c r="C96">
        <v>0</v>
      </c>
      <c r="D96">
        <v>0</v>
      </c>
      <c r="E96">
        <v>1</v>
      </c>
      <c r="F96">
        <v>2</v>
      </c>
      <c r="G96">
        <v>0</v>
      </c>
      <c r="H96">
        <v>0</v>
      </c>
      <c r="I96">
        <v>0</v>
      </c>
      <c r="J96">
        <v>0</v>
      </c>
      <c r="K96">
        <v>2</v>
      </c>
      <c r="L96">
        <v>0</v>
      </c>
      <c r="M96">
        <v>0</v>
      </c>
      <c r="N96">
        <v>6</v>
      </c>
    </row>
    <row r="97" spans="1:14" x14ac:dyDescent="0.3">
      <c r="A97" s="19" t="s">
        <v>110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2</v>
      </c>
      <c r="I97">
        <v>1</v>
      </c>
      <c r="J97">
        <v>1</v>
      </c>
      <c r="K97">
        <v>0</v>
      </c>
      <c r="L97">
        <v>0</v>
      </c>
      <c r="M97">
        <v>0</v>
      </c>
      <c r="N97">
        <v>5</v>
      </c>
    </row>
    <row r="98" spans="1:14" x14ac:dyDescent="0.3">
      <c r="A98" s="19" t="s">
        <v>111</v>
      </c>
      <c r="B98">
        <v>0</v>
      </c>
      <c r="C98">
        <v>0</v>
      </c>
      <c r="D98">
        <v>1</v>
      </c>
      <c r="E98">
        <v>2</v>
      </c>
      <c r="F98">
        <v>1</v>
      </c>
      <c r="G98">
        <v>0</v>
      </c>
      <c r="H98">
        <v>0</v>
      </c>
      <c r="I98">
        <v>0</v>
      </c>
      <c r="J98">
        <v>0</v>
      </c>
      <c r="K98">
        <v>3</v>
      </c>
      <c r="L98">
        <v>0</v>
      </c>
      <c r="M98">
        <v>0</v>
      </c>
      <c r="N98">
        <v>7</v>
      </c>
    </row>
    <row r="99" spans="1:14" x14ac:dyDescent="0.3">
      <c r="A99" s="19" t="s">
        <v>112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2</v>
      </c>
      <c r="L99">
        <v>1</v>
      </c>
      <c r="M99">
        <v>0</v>
      </c>
      <c r="N99">
        <v>5</v>
      </c>
    </row>
    <row r="100" spans="1:14" x14ac:dyDescent="0.3">
      <c r="A100" s="19" t="s">
        <v>113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0</v>
      </c>
      <c r="H100">
        <v>0</v>
      </c>
      <c r="I100">
        <v>0</v>
      </c>
      <c r="J100">
        <v>2</v>
      </c>
      <c r="K100">
        <v>1</v>
      </c>
      <c r="L100">
        <v>0</v>
      </c>
      <c r="M100">
        <v>0</v>
      </c>
      <c r="N100">
        <v>6</v>
      </c>
    </row>
    <row r="101" spans="1:14" x14ac:dyDescent="0.3">
      <c r="A101" s="19" t="s">
        <v>114</v>
      </c>
      <c r="B101">
        <v>0</v>
      </c>
      <c r="C101">
        <v>0</v>
      </c>
      <c r="D101">
        <v>2</v>
      </c>
      <c r="E101">
        <v>0</v>
      </c>
      <c r="F101">
        <v>1</v>
      </c>
      <c r="G101">
        <v>0</v>
      </c>
      <c r="H101">
        <v>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5</v>
      </c>
    </row>
    <row r="102" spans="1:14" x14ac:dyDescent="0.3">
      <c r="A102" s="19" t="s">
        <v>115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3</v>
      </c>
      <c r="J102">
        <v>0</v>
      </c>
      <c r="K102">
        <v>1</v>
      </c>
      <c r="L102">
        <v>0</v>
      </c>
      <c r="M102">
        <v>0</v>
      </c>
      <c r="N102">
        <v>4</v>
      </c>
    </row>
    <row r="103" spans="1:14" x14ac:dyDescent="0.3">
      <c r="A103" s="19" t="s">
        <v>116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</v>
      </c>
      <c r="M103">
        <v>2</v>
      </c>
      <c r="N103">
        <v>4</v>
      </c>
    </row>
    <row r="104" spans="1:14" x14ac:dyDescent="0.3">
      <c r="A104" s="19" t="s">
        <v>117</v>
      </c>
      <c r="B104">
        <v>0</v>
      </c>
      <c r="C104">
        <v>0</v>
      </c>
      <c r="D104">
        <v>0</v>
      </c>
      <c r="E104">
        <v>0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</v>
      </c>
      <c r="N104">
        <v>5</v>
      </c>
    </row>
    <row r="105" spans="1:14" x14ac:dyDescent="0.3">
      <c r="A105" s="19" t="s">
        <v>118</v>
      </c>
      <c r="B105">
        <v>0</v>
      </c>
      <c r="C105">
        <v>0</v>
      </c>
      <c r="D105">
        <v>0</v>
      </c>
      <c r="E105">
        <v>0</v>
      </c>
      <c r="F105">
        <v>3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4</v>
      </c>
    </row>
    <row r="106" spans="1:14" x14ac:dyDescent="0.3">
      <c r="A106" s="19" t="s">
        <v>119</v>
      </c>
      <c r="B106">
        <v>0</v>
      </c>
      <c r="C106">
        <v>0</v>
      </c>
      <c r="D106">
        <v>1</v>
      </c>
      <c r="E106">
        <v>0</v>
      </c>
      <c r="F106">
        <v>2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2</v>
      </c>
      <c r="M106">
        <v>0</v>
      </c>
      <c r="N106">
        <v>6</v>
      </c>
    </row>
    <row r="107" spans="1:14" x14ac:dyDescent="0.3">
      <c r="A107" s="19" t="s">
        <v>120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5</v>
      </c>
    </row>
    <row r="108" spans="1:14" x14ac:dyDescent="0.3">
      <c r="A108" s="19" t="s">
        <v>121</v>
      </c>
      <c r="B108">
        <v>0</v>
      </c>
      <c r="C108">
        <v>2</v>
      </c>
      <c r="D108">
        <v>0</v>
      </c>
      <c r="E108">
        <v>1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4</v>
      </c>
    </row>
    <row r="109" spans="1:14" x14ac:dyDescent="0.3">
      <c r="A109" s="19" t="s">
        <v>122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2</v>
      </c>
      <c r="K109">
        <v>0</v>
      </c>
      <c r="L109">
        <v>0</v>
      </c>
      <c r="M109">
        <v>0</v>
      </c>
      <c r="N109">
        <v>5</v>
      </c>
    </row>
    <row r="110" spans="1:14" x14ac:dyDescent="0.3">
      <c r="A110" s="19" t="s">
        <v>123</v>
      </c>
      <c r="B110">
        <v>0</v>
      </c>
      <c r="C110">
        <v>0</v>
      </c>
      <c r="D110">
        <v>2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4</v>
      </c>
    </row>
    <row r="111" spans="1:14" x14ac:dyDescent="0.3">
      <c r="A111" s="19" t="s">
        <v>124</v>
      </c>
      <c r="B111">
        <v>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4</v>
      </c>
    </row>
    <row r="112" spans="1:14" x14ac:dyDescent="0.3">
      <c r="A112" s="19" t="s">
        <v>125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2</v>
      </c>
      <c r="J112">
        <v>0</v>
      </c>
      <c r="K112">
        <v>0</v>
      </c>
      <c r="L112">
        <v>0</v>
      </c>
      <c r="M112">
        <v>0</v>
      </c>
      <c r="N112">
        <v>3</v>
      </c>
    </row>
    <row r="113" spans="1:14" x14ac:dyDescent="0.3">
      <c r="A113" s="19" t="s">
        <v>126</v>
      </c>
      <c r="B113">
        <v>0</v>
      </c>
      <c r="C113">
        <v>0</v>
      </c>
      <c r="D113">
        <v>2</v>
      </c>
      <c r="E113"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5</v>
      </c>
    </row>
    <row r="114" spans="1:14" x14ac:dyDescent="0.3">
      <c r="A114" s="19" t="s">
        <v>127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</v>
      </c>
      <c r="N114">
        <v>3</v>
      </c>
    </row>
    <row r="115" spans="1:14" x14ac:dyDescent="0.3">
      <c r="A115" s="19" t="s">
        <v>128</v>
      </c>
      <c r="B115">
        <v>0</v>
      </c>
      <c r="C115">
        <v>0</v>
      </c>
      <c r="D115">
        <v>0</v>
      </c>
      <c r="E115">
        <v>0</v>
      </c>
      <c r="F115">
        <v>2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3</v>
      </c>
    </row>
    <row r="116" spans="1:14" x14ac:dyDescent="0.3">
      <c r="A116" s="19" t="s">
        <v>129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3</v>
      </c>
    </row>
    <row r="117" spans="1:14" x14ac:dyDescent="0.3">
      <c r="A117" s="19" t="s">
        <v>130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0</v>
      </c>
      <c r="K117">
        <v>1</v>
      </c>
      <c r="L117">
        <v>0</v>
      </c>
      <c r="M117">
        <v>0</v>
      </c>
      <c r="N117">
        <v>3</v>
      </c>
    </row>
    <row r="118" spans="1:14" x14ac:dyDescent="0.3">
      <c r="A118" s="19" t="s">
        <v>131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3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3</v>
      </c>
    </row>
    <row r="119" spans="1:14" x14ac:dyDescent="0.3">
      <c r="A119" s="19" t="s">
        <v>132</v>
      </c>
      <c r="B119">
        <v>0</v>
      </c>
      <c r="C119">
        <v>0</v>
      </c>
      <c r="D119">
        <v>0</v>
      </c>
      <c r="E119">
        <v>0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3</v>
      </c>
    </row>
    <row r="120" spans="1:14" x14ac:dyDescent="0.3">
      <c r="A120" s="19" t="s">
        <v>133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</v>
      </c>
      <c r="L120">
        <v>0</v>
      </c>
      <c r="M120">
        <v>0</v>
      </c>
      <c r="N120">
        <v>3</v>
      </c>
    </row>
    <row r="121" spans="1:14" x14ac:dyDescent="0.3">
      <c r="A121" s="19" t="s">
        <v>134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</v>
      </c>
    </row>
    <row r="122" spans="1:14" x14ac:dyDescent="0.3">
      <c r="A122" s="19" t="s">
        <v>135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5</v>
      </c>
      <c r="K122">
        <v>2</v>
      </c>
      <c r="L122">
        <v>1</v>
      </c>
      <c r="M122">
        <v>0</v>
      </c>
      <c r="N122">
        <v>10</v>
      </c>
    </row>
    <row r="123" spans="1:14" x14ac:dyDescent="0.3">
      <c r="A123" s="19" t="s">
        <v>136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2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5</v>
      </c>
    </row>
    <row r="124" spans="1:14" x14ac:dyDescent="0.3">
      <c r="A124" s="19" t="s">
        <v>137</v>
      </c>
      <c r="B124">
        <v>0</v>
      </c>
      <c r="C124">
        <v>0</v>
      </c>
      <c r="D124">
        <v>2</v>
      </c>
      <c r="E124">
        <v>0</v>
      </c>
      <c r="F124">
        <v>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6</v>
      </c>
    </row>
    <row r="125" spans="1:14" x14ac:dyDescent="0.3">
      <c r="A125" s="19" t="s">
        <v>138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</row>
    <row r="126" spans="1:14" x14ac:dyDescent="0.3">
      <c r="A126" s="19" t="s">
        <v>139</v>
      </c>
      <c r="B126">
        <v>0</v>
      </c>
      <c r="C126">
        <v>0</v>
      </c>
      <c r="D126">
        <v>1</v>
      </c>
      <c r="E126">
        <v>0</v>
      </c>
      <c r="F126">
        <v>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3</v>
      </c>
    </row>
    <row r="127" spans="1:14" x14ac:dyDescent="0.3">
      <c r="A127" s="19" t="s">
        <v>140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</row>
    <row r="128" spans="1:14" x14ac:dyDescent="0.3">
      <c r="A128" s="19" t="s">
        <v>405</v>
      </c>
      <c r="B128">
        <v>89</v>
      </c>
      <c r="C128">
        <v>106</v>
      </c>
      <c r="D128">
        <v>93</v>
      </c>
      <c r="E128">
        <v>81</v>
      </c>
      <c r="F128">
        <v>312</v>
      </c>
      <c r="G128">
        <v>58</v>
      </c>
      <c r="H128">
        <v>81</v>
      </c>
      <c r="I128">
        <v>46</v>
      </c>
      <c r="J128">
        <v>56</v>
      </c>
      <c r="K128">
        <v>159</v>
      </c>
      <c r="L128">
        <v>18</v>
      </c>
      <c r="M128">
        <v>114</v>
      </c>
      <c r="N128">
        <v>1213</v>
      </c>
    </row>
  </sheetData>
  <phoneticPr fontId="6" type="noConversion"/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32A9-005E-4E5D-B6EB-20C89287D461}">
  <dimension ref="A1:E65"/>
  <sheetViews>
    <sheetView zoomScale="10" zoomScaleNormal="10" workbookViewId="0">
      <selection activeCell="R24" sqref="R24"/>
    </sheetView>
  </sheetViews>
  <sheetFormatPr defaultRowHeight="14.4" x14ac:dyDescent="0.3"/>
  <cols>
    <col min="1" max="1" width="15" customWidth="1"/>
    <col min="2" max="2" width="10.21875" customWidth="1"/>
    <col min="3" max="3" width="18.5546875" customWidth="1"/>
    <col min="4" max="4" width="32.6640625" customWidth="1"/>
    <col min="5" max="5" width="32.77734375" customWidth="1"/>
  </cols>
  <sheetData>
    <row r="1" spans="1:5" x14ac:dyDescent="0.3">
      <c r="A1" t="s">
        <v>448</v>
      </c>
      <c r="B1" t="s">
        <v>447</v>
      </c>
      <c r="C1" t="s">
        <v>449</v>
      </c>
      <c r="D1" t="s">
        <v>450</v>
      </c>
      <c r="E1" t="s">
        <v>451</v>
      </c>
    </row>
    <row r="2" spans="1:5" x14ac:dyDescent="0.3">
      <c r="A2">
        <v>3</v>
      </c>
      <c r="B2">
        <v>23958</v>
      </c>
    </row>
    <row r="3" spans="1:5" x14ac:dyDescent="0.3">
      <c r="A3">
        <v>4</v>
      </c>
      <c r="B3">
        <v>980</v>
      </c>
    </row>
    <row r="4" spans="1:5" x14ac:dyDescent="0.3">
      <c r="A4">
        <v>5</v>
      </c>
      <c r="B4">
        <v>12387</v>
      </c>
    </row>
    <row r="5" spans="1:5" x14ac:dyDescent="0.3">
      <c r="A5">
        <v>6</v>
      </c>
      <c r="B5">
        <v>24725</v>
      </c>
    </row>
    <row r="6" spans="1:5" x14ac:dyDescent="0.3">
      <c r="A6">
        <v>7</v>
      </c>
      <c r="B6">
        <v>19944.5</v>
      </c>
    </row>
    <row r="7" spans="1:5" x14ac:dyDescent="0.3">
      <c r="A7">
        <v>8</v>
      </c>
      <c r="B7">
        <v>15164</v>
      </c>
    </row>
    <row r="8" spans="1:5" x14ac:dyDescent="0.3">
      <c r="A8">
        <v>9</v>
      </c>
      <c r="B8">
        <v>12966</v>
      </c>
    </row>
    <row r="9" spans="1:5" x14ac:dyDescent="0.3">
      <c r="A9">
        <v>10</v>
      </c>
      <c r="B9">
        <v>2651</v>
      </c>
    </row>
    <row r="10" spans="1:5" x14ac:dyDescent="0.3">
      <c r="A10">
        <v>11</v>
      </c>
      <c r="B10">
        <v>12041</v>
      </c>
    </row>
    <row r="11" spans="1:5" x14ac:dyDescent="0.3">
      <c r="A11">
        <v>12</v>
      </c>
      <c r="B11">
        <v>7039</v>
      </c>
    </row>
    <row r="12" spans="1:5" x14ac:dyDescent="0.3">
      <c r="A12">
        <v>13</v>
      </c>
      <c r="B12">
        <v>855</v>
      </c>
    </row>
    <row r="13" spans="1:5" x14ac:dyDescent="0.3">
      <c r="A13">
        <v>14</v>
      </c>
      <c r="B13">
        <v>52129</v>
      </c>
    </row>
    <row r="14" spans="1:5" x14ac:dyDescent="0.3">
      <c r="A14">
        <v>15</v>
      </c>
      <c r="B14">
        <v>38409</v>
      </c>
    </row>
    <row r="15" spans="1:5" x14ac:dyDescent="0.3">
      <c r="A15">
        <v>16</v>
      </c>
      <c r="B15">
        <v>3744</v>
      </c>
    </row>
    <row r="16" spans="1:5" x14ac:dyDescent="0.3">
      <c r="A16">
        <v>17</v>
      </c>
      <c r="B16">
        <v>10384.5</v>
      </c>
    </row>
    <row r="17" spans="1:2" x14ac:dyDescent="0.3">
      <c r="A17">
        <v>18</v>
      </c>
      <c r="B17">
        <v>17025</v>
      </c>
    </row>
    <row r="18" spans="1:2" x14ac:dyDescent="0.3">
      <c r="A18">
        <v>19</v>
      </c>
      <c r="B18">
        <v>19042</v>
      </c>
    </row>
    <row r="19" spans="1:2" x14ac:dyDescent="0.3">
      <c r="A19">
        <v>20</v>
      </c>
      <c r="B19">
        <v>58805</v>
      </c>
    </row>
    <row r="20" spans="1:2" x14ac:dyDescent="0.3">
      <c r="A20">
        <v>21</v>
      </c>
      <c r="B20">
        <v>17861</v>
      </c>
    </row>
    <row r="21" spans="1:2" x14ac:dyDescent="0.3">
      <c r="A21">
        <v>22</v>
      </c>
      <c r="B21">
        <v>22625.5</v>
      </c>
    </row>
    <row r="22" spans="1:2" x14ac:dyDescent="0.3">
      <c r="A22">
        <v>23</v>
      </c>
      <c r="B22">
        <v>27390</v>
      </c>
    </row>
    <row r="23" spans="1:2" x14ac:dyDescent="0.3">
      <c r="A23">
        <v>24</v>
      </c>
      <c r="B23">
        <v>269</v>
      </c>
    </row>
    <row r="24" spans="1:2" x14ac:dyDescent="0.3">
      <c r="A24">
        <v>25</v>
      </c>
      <c r="B24">
        <v>39503</v>
      </c>
    </row>
    <row r="25" spans="1:2" x14ac:dyDescent="0.3">
      <c r="A25">
        <v>26</v>
      </c>
      <c r="B25">
        <v>37264.5</v>
      </c>
    </row>
    <row r="26" spans="1:2" x14ac:dyDescent="0.3">
      <c r="A26">
        <v>27</v>
      </c>
      <c r="B26">
        <v>35026</v>
      </c>
    </row>
    <row r="27" spans="1:2" x14ac:dyDescent="0.3">
      <c r="A27">
        <v>28</v>
      </c>
      <c r="B27">
        <v>14959</v>
      </c>
    </row>
    <row r="28" spans="1:2" x14ac:dyDescent="0.3">
      <c r="A28">
        <v>29</v>
      </c>
      <c r="B28">
        <v>21755</v>
      </c>
    </row>
    <row r="29" spans="1:2" x14ac:dyDescent="0.3">
      <c r="A29">
        <v>30</v>
      </c>
      <c r="B29">
        <v>10500</v>
      </c>
    </row>
    <row r="30" spans="1:2" x14ac:dyDescent="0.3">
      <c r="A30">
        <v>31</v>
      </c>
      <c r="B30">
        <v>16912</v>
      </c>
    </row>
    <row r="31" spans="1:2" x14ac:dyDescent="0.3">
      <c r="A31">
        <v>32</v>
      </c>
      <c r="B31">
        <v>23324</v>
      </c>
    </row>
    <row r="32" spans="1:2" x14ac:dyDescent="0.3">
      <c r="A32">
        <v>33</v>
      </c>
      <c r="B32">
        <v>13797</v>
      </c>
    </row>
    <row r="33" spans="1:2" x14ac:dyDescent="0.3">
      <c r="A33">
        <v>34</v>
      </c>
      <c r="B33">
        <v>13386</v>
      </c>
    </row>
    <row r="34" spans="1:2" x14ac:dyDescent="0.3">
      <c r="A34">
        <v>35</v>
      </c>
      <c r="B34">
        <v>12975</v>
      </c>
    </row>
    <row r="35" spans="1:2" x14ac:dyDescent="0.3">
      <c r="A35">
        <v>36</v>
      </c>
      <c r="B35">
        <v>12564</v>
      </c>
    </row>
    <row r="36" spans="1:2" x14ac:dyDescent="0.3">
      <c r="A36">
        <v>37</v>
      </c>
      <c r="B36">
        <v>22077.5</v>
      </c>
    </row>
    <row r="37" spans="1:2" x14ac:dyDescent="0.3">
      <c r="A37">
        <v>38</v>
      </c>
      <c r="B37">
        <v>31591</v>
      </c>
    </row>
    <row r="38" spans="1:2" x14ac:dyDescent="0.3">
      <c r="A38">
        <v>39</v>
      </c>
      <c r="B38">
        <v>2197</v>
      </c>
    </row>
    <row r="39" spans="1:2" x14ac:dyDescent="0.3">
      <c r="A39">
        <v>40</v>
      </c>
      <c r="B39">
        <v>14453</v>
      </c>
    </row>
    <row r="40" spans="1:2" x14ac:dyDescent="0.3">
      <c r="A40">
        <v>41</v>
      </c>
      <c r="B40">
        <v>58943</v>
      </c>
    </row>
    <row r="41" spans="1:2" x14ac:dyDescent="0.3">
      <c r="A41">
        <v>42</v>
      </c>
      <c r="B41">
        <v>18633</v>
      </c>
    </row>
    <row r="42" spans="1:2" x14ac:dyDescent="0.3">
      <c r="A42">
        <v>43</v>
      </c>
      <c r="B42">
        <v>4958</v>
      </c>
    </row>
    <row r="43" spans="1:2" x14ac:dyDescent="0.3">
      <c r="A43">
        <v>44</v>
      </c>
      <c r="B43">
        <v>7539</v>
      </c>
    </row>
    <row r="44" spans="1:2" x14ac:dyDescent="0.3">
      <c r="A44">
        <v>45</v>
      </c>
      <c r="B44">
        <v>10120</v>
      </c>
    </row>
    <row r="45" spans="1:2" x14ac:dyDescent="0.3">
      <c r="A45">
        <v>46</v>
      </c>
      <c r="B45">
        <v>1562</v>
      </c>
    </row>
    <row r="46" spans="1:2" x14ac:dyDescent="0.3">
      <c r="A46">
        <v>47</v>
      </c>
      <c r="B46">
        <v>940</v>
      </c>
    </row>
    <row r="47" spans="1:2" x14ac:dyDescent="0.3">
      <c r="A47">
        <v>48</v>
      </c>
      <c r="B47">
        <v>17380</v>
      </c>
    </row>
    <row r="48" spans="1:2" x14ac:dyDescent="0.3">
      <c r="A48">
        <v>49</v>
      </c>
      <c r="B48">
        <v>13289</v>
      </c>
    </row>
    <row r="49" spans="1:5" x14ac:dyDescent="0.3">
      <c r="A49">
        <v>50</v>
      </c>
      <c r="B49">
        <v>9198</v>
      </c>
    </row>
    <row r="50" spans="1:5" x14ac:dyDescent="0.3">
      <c r="A50">
        <v>51</v>
      </c>
      <c r="B50">
        <v>3019</v>
      </c>
    </row>
    <row r="51" spans="1:5" x14ac:dyDescent="0.3">
      <c r="A51">
        <v>52</v>
      </c>
      <c r="B51">
        <v>22872</v>
      </c>
    </row>
    <row r="52" spans="1:5" x14ac:dyDescent="0.3">
      <c r="A52">
        <v>53</v>
      </c>
      <c r="B52">
        <v>4928</v>
      </c>
      <c r="C52">
        <v>4928</v>
      </c>
      <c r="D52" s="38">
        <v>4928</v>
      </c>
      <c r="E52" s="38">
        <v>4928</v>
      </c>
    </row>
    <row r="53" spans="1:5" x14ac:dyDescent="0.3">
      <c r="A53">
        <v>54</v>
      </c>
      <c r="C53">
        <f t="shared" ref="C53:C65" si="0">_xlfn.FORECAST.ETS(A53,$B$2:$B$52,$A$2:$A$52,1,1)</f>
        <v>14546.544187741512</v>
      </c>
      <c r="D53" s="38">
        <f t="shared" ref="D53:D65" si="1">C53-_xlfn.FORECAST.ETS.CONFINT(A53,$B$2:$B$52,$A$2:$A$52,0.95,1,1)</f>
        <v>-12976.724739986848</v>
      </c>
      <c r="E53" s="38">
        <f t="shared" ref="E53:E65" si="2">C53+_xlfn.FORECAST.ETS.CONFINT(A53,$B$2:$B$52,$A$2:$A$52,0.95,1,1)</f>
        <v>42069.813115469871</v>
      </c>
    </row>
    <row r="54" spans="1:5" x14ac:dyDescent="0.3">
      <c r="A54">
        <v>55</v>
      </c>
      <c r="C54">
        <f t="shared" si="0"/>
        <v>14334.974912942414</v>
      </c>
      <c r="D54" s="38">
        <f t="shared" si="1"/>
        <v>-13188.417869217452</v>
      </c>
      <c r="E54" s="38">
        <f t="shared" si="2"/>
        <v>41858.367695102279</v>
      </c>
    </row>
    <row r="55" spans="1:5" x14ac:dyDescent="0.3">
      <c r="A55">
        <v>56</v>
      </c>
      <c r="C55">
        <f t="shared" si="0"/>
        <v>14123.405638143317</v>
      </c>
      <c r="D55" s="38">
        <f t="shared" si="1"/>
        <v>-13400.20732829641</v>
      </c>
      <c r="E55" s="38">
        <f t="shared" si="2"/>
        <v>41647.018604583041</v>
      </c>
    </row>
    <row r="56" spans="1:5" x14ac:dyDescent="0.3">
      <c r="A56">
        <v>57</v>
      </c>
      <c r="C56">
        <f t="shared" si="0"/>
        <v>13911.836363344219</v>
      </c>
      <c r="D56" s="38">
        <f t="shared" si="1"/>
        <v>-13612.120637506532</v>
      </c>
      <c r="E56" s="38">
        <f t="shared" si="2"/>
        <v>41435.793364194971</v>
      </c>
    </row>
    <row r="57" spans="1:5" x14ac:dyDescent="0.3">
      <c r="A57">
        <v>58</v>
      </c>
      <c r="C57">
        <f t="shared" si="0"/>
        <v>13700.267088545121</v>
      </c>
      <c r="D57" s="38">
        <f t="shared" si="1"/>
        <v>-13824.185314302968</v>
      </c>
      <c r="E57" s="38">
        <f t="shared" si="2"/>
        <v>41224.719491393211</v>
      </c>
    </row>
    <row r="58" spans="1:5" x14ac:dyDescent="0.3">
      <c r="A58">
        <v>59</v>
      </c>
      <c r="C58">
        <f t="shared" si="0"/>
        <v>13488.697813746023</v>
      </c>
      <c r="D58" s="38">
        <f t="shared" si="1"/>
        <v>-14036.428871937745</v>
      </c>
      <c r="E58" s="38">
        <f t="shared" si="2"/>
        <v>41013.824499429793</v>
      </c>
    </row>
    <row r="59" spans="1:5" x14ac:dyDescent="0.3">
      <c r="A59">
        <v>60</v>
      </c>
      <c r="C59">
        <f t="shared" si="0"/>
        <v>13277.128538946927</v>
      </c>
      <c r="D59" s="38">
        <f t="shared" si="1"/>
        <v>-14248.878817809677</v>
      </c>
      <c r="E59" s="38">
        <f t="shared" si="2"/>
        <v>40803.135895703526</v>
      </c>
    </row>
    <row r="60" spans="1:5" x14ac:dyDescent="0.3">
      <c r="A60">
        <v>61</v>
      </c>
      <c r="C60">
        <f t="shared" si="0"/>
        <v>13065.559264147829</v>
      </c>
      <c r="D60" s="38">
        <f t="shared" si="1"/>
        <v>-14461.562651540135</v>
      </c>
      <c r="E60" s="38">
        <f t="shared" si="2"/>
        <v>40592.681179835796</v>
      </c>
    </row>
    <row r="61" spans="1:5" x14ac:dyDescent="0.3">
      <c r="A61">
        <v>62</v>
      </c>
      <c r="C61">
        <f t="shared" si="0"/>
        <v>12853.989989348731</v>
      </c>
      <c r="D61" s="38">
        <f t="shared" si="1"/>
        <v>-14674.507862775266</v>
      </c>
      <c r="E61" s="38">
        <f t="shared" si="2"/>
        <v>40382.487841472728</v>
      </c>
    </row>
    <row r="62" spans="1:5" x14ac:dyDescent="0.3">
      <c r="A62">
        <v>63</v>
      </c>
      <c r="C62">
        <f t="shared" si="0"/>
        <v>12642.420714549633</v>
      </c>
      <c r="D62" s="38">
        <f t="shared" si="1"/>
        <v>-14887.741928715375</v>
      </c>
      <c r="E62" s="38">
        <f t="shared" si="2"/>
        <v>40172.583357814641</v>
      </c>
    </row>
    <row r="63" spans="1:5" x14ac:dyDescent="0.3">
      <c r="A63">
        <v>64</v>
      </c>
      <c r="C63">
        <f t="shared" si="0"/>
        <v>12430.851439750535</v>
      </c>
      <c r="D63" s="38">
        <f t="shared" si="1"/>
        <v>-15101.292311372432</v>
      </c>
      <c r="E63" s="38">
        <f t="shared" si="2"/>
        <v>39962.995190873502</v>
      </c>
    </row>
    <row r="64" spans="1:5" x14ac:dyDescent="0.3">
      <c r="A64">
        <v>65</v>
      </c>
      <c r="C64">
        <f t="shared" si="0"/>
        <v>12219.282164951437</v>
      </c>
      <c r="D64" s="38">
        <f t="shared" si="1"/>
        <v>-15315.18645455685</v>
      </c>
      <c r="E64" s="38">
        <f t="shared" si="2"/>
        <v>39753.750784459728</v>
      </c>
    </row>
    <row r="65" spans="1:5" x14ac:dyDescent="0.3">
      <c r="A65">
        <v>66</v>
      </c>
      <c r="C65">
        <f t="shared" si="0"/>
        <v>12007.712890152339</v>
      </c>
      <c r="D65" s="38">
        <f t="shared" si="1"/>
        <v>-15529.451780594904</v>
      </c>
      <c r="E65" s="38">
        <f t="shared" si="2"/>
        <v>39544.877560899578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List</vt:lpstr>
      <vt:lpstr>Sales</vt:lpstr>
      <vt:lpstr>Customer</vt:lpstr>
      <vt:lpstr>Products</vt:lpstr>
      <vt:lpstr>Pareto</vt:lpstr>
      <vt:lpstr>Pivots</vt:lpstr>
      <vt:lpstr>Charts</vt:lpstr>
      <vt:lpstr>Monthly_analysis</vt:lpstr>
      <vt:lpstr>Forecast</vt:lpstr>
      <vt:lpstr>Weekly analysis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 Soni</dc:creator>
  <cp:lastModifiedBy>Govind Soni</cp:lastModifiedBy>
  <dcterms:created xsi:type="dcterms:W3CDTF">2023-11-23T08:02:26Z</dcterms:created>
  <dcterms:modified xsi:type="dcterms:W3CDTF">2023-12-26T07:24:59Z</dcterms:modified>
</cp:coreProperties>
</file>