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7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76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76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771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42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753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764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775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735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746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75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76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75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77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739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750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761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316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772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741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752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76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774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743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75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765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734.xml" ContentType="application/vnd.openxmlformats-officedocument.spreadsheetml.revisionLog+xml"/>
  <Override PartName="/xl/revisions/revisionLog776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745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756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518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76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736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778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747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75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73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749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740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75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76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773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74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75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766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777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737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74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24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scalContabil\Arquivos\Controle\2026\"/>
    </mc:Choice>
  </mc:AlternateContent>
  <xr:revisionPtr revIDLastSave="0" documentId="13_ncr:81_{8F155A58-F014-4201-A97F-1B25584AC08D}" xr6:coauthVersionLast="47" xr6:coauthVersionMax="47" xr10:uidLastSave="{00000000-0000-0000-0000-000000000000}"/>
  <bookViews>
    <workbookView xWindow="-23148" yWindow="-108" windowWidth="23256" windowHeight="12456" tabRatio="910" firstSheet="3" activeTab="9" xr2:uid="{4E524DA5-1763-4281-9062-CD95C63BEC85}"/>
  </bookViews>
  <sheets>
    <sheet name="Lucros aos Sócios" sheetId="1" state="hidden" r:id="rId1"/>
    <sheet name="Base" sheetId="2" state="hidden" r:id="rId2"/>
    <sheet name="Controle de Datas" sheetId="3" state="hidden" r:id="rId3"/>
    <sheet name="Procedimento Fechamento" sheetId="4" r:id="rId4"/>
    <sheet name="Observações" sheetId="5" r:id="rId5"/>
    <sheet name="Empresas" sheetId="6" r:id="rId6"/>
    <sheet name="Planilha1" sheetId="16" state="hidden" r:id="rId7"/>
    <sheet name="Municipais" sheetId="7" r:id="rId8"/>
    <sheet name="Estaduais" sheetId="8" r:id="rId9"/>
    <sheet name="Federais" sheetId="9" r:id="rId10"/>
    <sheet name="Obrigações Anuais" sheetId="10" r:id="rId11"/>
    <sheet name="Relatórios" sheetId="11" r:id="rId12"/>
    <sheet name="Parcelamentos" sheetId="12" r:id="rId13"/>
    <sheet name="Controle Distribuição de Lucros" sheetId="13" r:id="rId14"/>
    <sheet name="Apuração Contabilidade Aproxima" sheetId="14" r:id="rId15"/>
    <sheet name="Parcelamentos Encerrados" sheetId="15" r:id="rId16"/>
  </sheets>
  <externalReferences>
    <externalReference r:id="rId17"/>
  </externalReferences>
  <definedNames>
    <definedName name="_xlnm._FilterDatabase" localSheetId="14" hidden="1">'Apuração Contabilidade Aproxima'!$A$1:$M$368</definedName>
    <definedName name="_xlnm._FilterDatabase" localSheetId="13" hidden="1">'Controle Distribuição de Lucros'!$A$1:$R$371</definedName>
    <definedName name="_xlnm._FilterDatabase" localSheetId="5" hidden="1">Empresas!$A$1:$T$371</definedName>
    <definedName name="_xlnm._FilterDatabase" localSheetId="8" hidden="1">Estaduais!$A$1:$S$371</definedName>
    <definedName name="_xlnm._FilterDatabase" localSheetId="9" hidden="1">Federais!$A$1:$AC$371</definedName>
    <definedName name="_xlnm._FilterDatabase" localSheetId="0" hidden="1">'Lucros aos Sócios'!$A$1:$H$593</definedName>
    <definedName name="_xlnm._FilterDatabase" localSheetId="7" hidden="1">Municipais!$A$1:$R$371</definedName>
    <definedName name="_xlnm._FilterDatabase" localSheetId="10" hidden="1">'Obrigações Anuais'!$A$1:$N$371</definedName>
    <definedName name="_xlnm._FilterDatabase" localSheetId="4" hidden="1">Observações!$A$1:$E$368</definedName>
    <definedName name="_xlnm._FilterDatabase" localSheetId="12" hidden="1">Parcelamentos!$A$1:$R$87</definedName>
    <definedName name="_xlnm._FilterDatabase" localSheetId="11" hidden="1">Relatórios!$A$1:$P$1</definedName>
    <definedName name="Z_00423A25_A0F1_46FF_9FD7_738B8E279664_.wvu.FilterData" localSheetId="14" hidden="1">'Apuração Contabilidade Aproxima'!$A$1:$N$355</definedName>
    <definedName name="Z_00423A25_A0F1_46FF_9FD7_738B8E279664_.wvu.FilterData" localSheetId="13" hidden="1">'Controle Distribuição de Lucros'!$A$1:$S$355</definedName>
    <definedName name="Z_00423A25_A0F1_46FF_9FD7_738B8E279664_.wvu.FilterData" localSheetId="0" hidden="1">'Lucros aos Sócios'!$A$1:$H$593</definedName>
    <definedName name="Z_00F67D03_9C71_48E7_9721_5DF9E8992ED8_.wvu.FilterData" localSheetId="5" hidden="1">Empresas!$A$1:$T$371</definedName>
    <definedName name="Z_00F67D03_9C71_48E7_9721_5DF9E8992ED8_.wvu.FilterData" localSheetId="8" hidden="1">Estaduais!$A$1:$S$371</definedName>
    <definedName name="Z_00F67D03_9C71_48E7_9721_5DF9E8992ED8_.wvu.FilterData" localSheetId="9" hidden="1">Federais!$A$1:$AC$371</definedName>
    <definedName name="Z_00F67D03_9C71_48E7_9721_5DF9E8992ED8_.wvu.FilterData" localSheetId="7" hidden="1">Municipais!$A$1:$R$371</definedName>
    <definedName name="Z_032FB3DF_DED4_4D44_A426_51939F4B2B2E_.wvu.FilterData" localSheetId="14" hidden="1">'Apuração Contabilidade Aproxima'!$A$1:$N$355</definedName>
    <definedName name="Z_051095CB_BA96_4271_B3DB_0BD99C07C44F_.wvu.FilterData" localSheetId="14" hidden="1">'Apuração Contabilidade Aproxima'!$A$1:$N$355</definedName>
    <definedName name="Z_051095CB_BA96_4271_B3DB_0BD99C07C44F_.wvu.FilterData" localSheetId="13" hidden="1">'Controle Distribuição de Lucros'!$A$1:$S$355</definedName>
    <definedName name="Z_072E2B11_CF34_4637_AE7F_8D7FA81CD2A0_.wvu.FilterData" localSheetId="5" hidden="1">Empresas!$A$1:$T$371</definedName>
    <definedName name="Z_072E2B11_CF34_4637_AE7F_8D7FA81CD2A0_.wvu.FilterData" localSheetId="8" hidden="1">Estaduais!$A$1:$S$371</definedName>
    <definedName name="Z_072E2B11_CF34_4637_AE7F_8D7FA81CD2A0_.wvu.FilterData" localSheetId="9" hidden="1">Federais!$A$1:$AC$371</definedName>
    <definedName name="Z_072E2B11_CF34_4637_AE7F_8D7FA81CD2A0_.wvu.FilterData" localSheetId="7" hidden="1">Municipais!$A$1:$R$371</definedName>
    <definedName name="Z_07727797_5929_4F98_A7FE_E2B9167C9379_.wvu.FilterData" localSheetId="5" hidden="1">Empresas!$A$1:$T$371</definedName>
    <definedName name="Z_07727797_5929_4F98_A7FE_E2B9167C9379_.wvu.FilterData" localSheetId="8" hidden="1">Estaduais!$A$1:$S$371</definedName>
    <definedName name="Z_07727797_5929_4F98_A7FE_E2B9167C9379_.wvu.FilterData" localSheetId="9" hidden="1">Federais!$A$1:$AC$371</definedName>
    <definedName name="Z_07727797_5929_4F98_A7FE_E2B9167C9379_.wvu.FilterData" localSheetId="7" hidden="1">Municipais!$A$1:$R$371</definedName>
    <definedName name="Z_07F707E3_75D5_45EE_B2BE_B30ABBA78BA9_.wvu.FilterData" localSheetId="7" hidden="1">Municipais!$A$1:$R$371</definedName>
    <definedName name="Z_08616E87_A132_4087_85C4_A30EE53DCFF3_.wvu.FilterData" localSheetId="13" hidden="1">'Controle Distribuição de Lucros'!$A$1:$R$371</definedName>
    <definedName name="Z_08616E87_A132_4087_85C4_A30EE53DCFF3_.wvu.FilterData" localSheetId="5" hidden="1">Empresas!$A$1:$T$371</definedName>
    <definedName name="Z_08616E87_A132_4087_85C4_A30EE53DCFF3_.wvu.FilterData" localSheetId="8" hidden="1">Estaduais!$A$1:$S$371</definedName>
    <definedName name="Z_08616E87_A132_4087_85C4_A30EE53DCFF3_.wvu.FilterData" localSheetId="9" hidden="1">Federais!$A$1:$AC$371</definedName>
    <definedName name="Z_08616E87_A132_4087_85C4_A30EE53DCFF3_.wvu.FilterData" localSheetId="7" hidden="1">Municipais!$A$1:$R$371</definedName>
    <definedName name="Z_08FF1110_D2CE_4448_A20B_21E6C563FF27_.wvu.FilterData" localSheetId="5" hidden="1">Empresas!$A$1:$T$371</definedName>
    <definedName name="Z_08FF1110_D2CE_4448_A20B_21E6C563FF27_.wvu.FilterData" localSheetId="8" hidden="1">Estaduais!$A$1:$S$371</definedName>
    <definedName name="Z_08FF1110_D2CE_4448_A20B_21E6C563FF27_.wvu.FilterData" localSheetId="9" hidden="1">Federais!$A$1:$AC$371</definedName>
    <definedName name="Z_08FF1110_D2CE_4448_A20B_21E6C563FF27_.wvu.FilterData" localSheetId="7" hidden="1">Municipais!$A$1:$R$371</definedName>
    <definedName name="Z_0CA222AB_0C14_4C17_B0A2_219C9E22EF18_.wvu.FilterData" localSheetId="5" hidden="1">Empresas!$A$1:$T$371</definedName>
    <definedName name="Z_0CA222AB_0C14_4C17_B0A2_219C9E22EF18_.wvu.FilterData" localSheetId="8" hidden="1">Estaduais!$A$1:$S$371</definedName>
    <definedName name="Z_0CA222AB_0C14_4C17_B0A2_219C9E22EF18_.wvu.FilterData" localSheetId="9" hidden="1">Federais!$A$1:$AC$371</definedName>
    <definedName name="Z_0CA222AB_0C14_4C17_B0A2_219C9E22EF18_.wvu.FilterData" localSheetId="7" hidden="1">Municipais!$A$1:$R$371</definedName>
    <definedName name="Z_0CF99FDD_A8F1_4D4C_93B9_5377E0A1074F_.wvu.FilterData" localSheetId="7" hidden="1">Municipais!$A$1:$R$371</definedName>
    <definedName name="Z_0FA24BEE_5A4C_480B_8045_A97434AAA2BC_.wvu.FilterData" localSheetId="5" hidden="1">Empresas!$A$1:$T$371</definedName>
    <definedName name="Z_11D23F2A_5977_4D69_AF73_17491D46EA7A_.wvu.FilterData" localSheetId="14" hidden="1">'Apuração Contabilidade Aproxima'!$A$1:$N$355</definedName>
    <definedName name="Z_11D23F2A_5977_4D69_AF73_17491D46EA7A_.wvu.FilterData" localSheetId="13" hidden="1">'Controle Distribuição de Lucros'!$A$1:$S$355</definedName>
    <definedName name="Z_11D23F2A_5977_4D69_AF73_17491D46EA7A_.wvu.FilterData" localSheetId="0" hidden="1">'Lucros aos Sócios'!$A$1:$H$593</definedName>
    <definedName name="Z_11FB91F4_B4B0_4CD8_B0C0_912B56F1C299_.wvu.FilterData" localSheetId="14" hidden="1">'Apuração Contabilidade Aproxima'!$A$1:$N$355</definedName>
    <definedName name="Z_11FB91F4_B4B0_4CD8_B0C0_912B56F1C299_.wvu.FilterData" localSheetId="13" hidden="1">'Controle Distribuição de Lucros'!$A$1:$S$355</definedName>
    <definedName name="Z_11FB91F4_B4B0_4CD8_B0C0_912B56F1C299_.wvu.FilterData" localSheetId="0" hidden="1">'Lucros aos Sócios'!$A$1:$H$593</definedName>
    <definedName name="Z_12D3CF72_8704_4F04_BC75_F11A6DAE4834_.wvu.FilterData" localSheetId="9" hidden="1">Federais!$A$1:$AC$371</definedName>
    <definedName name="Z_13335B90_94C3_4E3D_A940_8DFEA3EB7997_.wvu.FilterData" localSheetId="5" hidden="1">Empresas!$A$1:$T$371</definedName>
    <definedName name="Z_15313BB9_CA33_47E3_8D50_2E3620045BD6_.wvu.FilterData" localSheetId="13" hidden="1">'Controle Distribuição de Lucros'!$A$1:$R$355</definedName>
    <definedName name="Z_169DF755_D765_4EEE_8AD5_C0D091585A08_.wvu.FilterData" localSheetId="13" hidden="1">'Controle Distribuição de Lucros'!$A$1:$R$355</definedName>
    <definedName name="Z_16CDC528_5B45_4A1E_BD38_D1D84A06151F_.wvu.FilterData" localSheetId="5" hidden="1">Empresas!$A$1:$T$371</definedName>
    <definedName name="Z_17692A89_77C6_402B_AF4F_C7CA7BCD45EE_.wvu.FilterData" localSheetId="9" hidden="1">Federais!$A$1:$AC$371</definedName>
    <definedName name="Z_17692A89_77C6_402B_AF4F_C7CA7BCD45EE_.wvu.FilterData" localSheetId="7" hidden="1">Municipais!$A$1:$R$371</definedName>
    <definedName name="Z_18C85B34_64DB_41B4_A1D3_58B08756DFC4_.wvu.FilterData" localSheetId="14" hidden="1">'Apuração Contabilidade Aproxima'!$A$1:$N$355</definedName>
    <definedName name="Z_18C85B34_64DB_41B4_A1D3_58B08756DFC4_.wvu.FilterData" localSheetId="13" hidden="1">'Controle Distribuição de Lucros'!$A$1:$S$355</definedName>
    <definedName name="Z_1C332768_D2FD_4FE4_8804_522B841EBF1D_.wvu.FilterData" localSheetId="9" hidden="1">Federais!$A$1:$AC$371</definedName>
    <definedName name="Z_1C74A709_A229_4566_9C32_AC1CB11F2F60_.wvu.FilterData" localSheetId="14" hidden="1">'Apuração Contabilidade Aproxima'!$A$1:$M$368</definedName>
    <definedName name="Z_1C74A709_A229_4566_9C32_AC1CB11F2F60_.wvu.FilterData" localSheetId="13" hidden="1">'Controle Distribuição de Lucros'!$A$1:$R$371</definedName>
    <definedName name="Z_1C74A709_A229_4566_9C32_AC1CB11F2F60_.wvu.FilterData" localSheetId="5" hidden="1">Empresas!$A$1:$T$371</definedName>
    <definedName name="Z_1C74A709_A229_4566_9C32_AC1CB11F2F60_.wvu.FilterData" localSheetId="8" hidden="1">Estaduais!$A$1:$S$371</definedName>
    <definedName name="Z_1C74A709_A229_4566_9C32_AC1CB11F2F60_.wvu.FilterData" localSheetId="9" hidden="1">Federais!$A$1:$AC$371</definedName>
    <definedName name="Z_1C74A709_A229_4566_9C32_AC1CB11F2F60_.wvu.FilterData" localSheetId="7" hidden="1">Municipais!$A$1:$R$371</definedName>
    <definedName name="Z_1DA47232_F491_4096_A80C_F7E244AF06A6_.wvu.FilterData" localSheetId="14" hidden="1">'Apuração Contabilidade Aproxima'!$A$1:$M$368</definedName>
    <definedName name="Z_1DA47232_F491_4096_A80C_F7E244AF06A6_.wvu.FilterData" localSheetId="13" hidden="1">'Controle Distribuição de Lucros'!$A$1:$R$371</definedName>
    <definedName name="Z_1DA47232_F491_4096_A80C_F7E244AF06A6_.wvu.FilterData" localSheetId="5" hidden="1">Empresas!$A$1:$T$371</definedName>
    <definedName name="Z_1DA47232_F491_4096_A80C_F7E244AF06A6_.wvu.FilterData" localSheetId="8" hidden="1">Estaduais!$A$1:$S$371</definedName>
    <definedName name="Z_1DA47232_F491_4096_A80C_F7E244AF06A6_.wvu.FilterData" localSheetId="9" hidden="1">Federais!$A$1:$AC$371</definedName>
    <definedName name="Z_1DA47232_F491_4096_A80C_F7E244AF06A6_.wvu.FilterData" localSheetId="0" hidden="1">'Lucros aos Sócios'!$A$1:$H$593</definedName>
    <definedName name="Z_1DA47232_F491_4096_A80C_F7E244AF06A6_.wvu.FilterData" localSheetId="7" hidden="1">Municipais!$A$1:$R$371</definedName>
    <definedName name="Z_1DA47232_F491_4096_A80C_F7E244AF06A6_.wvu.FilterData" localSheetId="10" hidden="1">'Obrigações Anuais'!$A$1:$N$371</definedName>
    <definedName name="Z_1DA47232_F491_4096_A80C_F7E244AF06A6_.wvu.FilterData" localSheetId="4" hidden="1">Observações!$A$1:$E$368</definedName>
    <definedName name="Z_1DA47232_F491_4096_A80C_F7E244AF06A6_.wvu.FilterData" localSheetId="11" hidden="1">Relatórios!$A$1:$P$1</definedName>
    <definedName name="Z_1DA47232_F491_4096_A80C_F7E244AF06A6_.wvu.Rows" localSheetId="15" hidden="1">'Parcelamentos Encerrados'!$35:$35</definedName>
    <definedName name="Z_21DAAD6A_8EA3_4DBB_824B_36AD59105809_.wvu.FilterData" localSheetId="13" hidden="1">'Controle Distribuição de Lucros'!$A$1:$R$355</definedName>
    <definedName name="Z_25C46E75_0672_4195_8DA6_0C6EE6FAAF97_.wvu.FilterData" localSheetId="13" hidden="1">'Controle Distribuição de Lucros'!$A$1:$R$355</definedName>
    <definedName name="Z_29156DC2_9807_444B_A182_B12E4953F44F_.wvu.FilterData" localSheetId="5" hidden="1">Empresas!$A$1:$T$371</definedName>
    <definedName name="Z_29156DC2_9807_444B_A182_B12E4953F44F_.wvu.FilterData" localSheetId="8" hidden="1">Estaduais!$A$1:$S$371</definedName>
    <definedName name="Z_29156DC2_9807_444B_A182_B12E4953F44F_.wvu.FilterData" localSheetId="9" hidden="1">Federais!$A$1:$AC$371</definedName>
    <definedName name="Z_29156DC2_9807_444B_A182_B12E4953F44F_.wvu.FilterData" localSheetId="7" hidden="1">Municipais!$A$1:$R$371</definedName>
    <definedName name="Z_2ACEEA4F_E386_466C_BB5D_3D9F1BBAFD18_.wvu.FilterData" localSheetId="14" hidden="1">'Apuração Contabilidade Aproxima'!$A$1:$M$368</definedName>
    <definedName name="Z_2ACEEA4F_E386_466C_BB5D_3D9F1BBAFD18_.wvu.FilterData" localSheetId="13" hidden="1">'Controle Distribuição de Lucros'!$A$1:$R$371</definedName>
    <definedName name="Z_2ACEEA4F_E386_466C_BB5D_3D9F1BBAFD18_.wvu.FilterData" localSheetId="5" hidden="1">Empresas!$A$1:$T$371</definedName>
    <definedName name="Z_2ACEEA4F_E386_466C_BB5D_3D9F1BBAFD18_.wvu.FilterData" localSheetId="8" hidden="1">Estaduais!$A$1:$S$371</definedName>
    <definedName name="Z_2ACEEA4F_E386_466C_BB5D_3D9F1BBAFD18_.wvu.FilterData" localSheetId="9" hidden="1">Federais!$A$1:$AC$371</definedName>
    <definedName name="Z_2B26B36E_FD40_4A4A_90E2_D3DB8CC0579B_.wvu.FilterData" localSheetId="14" hidden="1">'Apuração Contabilidade Aproxima'!$A$1:$N$355</definedName>
    <definedName name="Z_2B26B36E_FD40_4A4A_90E2_D3DB8CC0579B_.wvu.FilterData" localSheetId="13" hidden="1">'Controle Distribuição de Lucros'!$A$1:$S$355</definedName>
    <definedName name="Z_2B26B36E_FD40_4A4A_90E2_D3DB8CC0579B_.wvu.FilterData" localSheetId="0" hidden="1">'Lucros aos Sócios'!$A$1:$H$593</definedName>
    <definedName name="Z_2B3E6E8E_C60F_4305_844B_38C83A4B5B20_.wvu.FilterData" localSheetId="5" hidden="1">Empresas!$A$1:$T$371</definedName>
    <definedName name="Z_2BBB9107_D0AA_447D_A76B_FF5B6A5CD3DD_.wvu.FilterData" localSheetId="5" hidden="1">Empresas!$A$1:$T$371</definedName>
    <definedName name="Z_2BBB9107_D0AA_447D_A76B_FF5B6A5CD3DD_.wvu.FilterData" localSheetId="8" hidden="1">Estaduais!$A$1:$S$371</definedName>
    <definedName name="Z_2BBB9107_D0AA_447D_A76B_FF5B6A5CD3DD_.wvu.FilterData" localSheetId="9" hidden="1">Federais!$A$1:$AC$371</definedName>
    <definedName name="Z_2BBB9107_D0AA_447D_A76B_FF5B6A5CD3DD_.wvu.FilterData" localSheetId="7" hidden="1">Municipais!$A$1:$R$371</definedName>
    <definedName name="Z_2E3555E6_9EE5_421D_A94D_C94458D6D2C9_.wvu.FilterData" localSheetId="14" hidden="1">'Apuração Contabilidade Aproxima'!$A$1:$M$368</definedName>
    <definedName name="Z_2E3555E6_9EE5_421D_A94D_C94458D6D2C9_.wvu.FilterData" localSheetId="13" hidden="1">'Controle Distribuição de Lucros'!$A$1:$R$371</definedName>
    <definedName name="Z_2E3555E6_9EE5_421D_A94D_C94458D6D2C9_.wvu.FilterData" localSheetId="5" hidden="1">Empresas!$A$1:$T$371</definedName>
    <definedName name="Z_2E3555E6_9EE5_421D_A94D_C94458D6D2C9_.wvu.FilterData" localSheetId="8" hidden="1">Estaduais!$A$1:$S$371</definedName>
    <definedName name="Z_2E3555E6_9EE5_421D_A94D_C94458D6D2C9_.wvu.FilterData" localSheetId="9" hidden="1">Federais!$A$1:$AC$371</definedName>
    <definedName name="Z_2E3555E6_9EE5_421D_A94D_C94458D6D2C9_.wvu.FilterData" localSheetId="0" hidden="1">'Lucros aos Sócios'!$A$1:$H$593</definedName>
    <definedName name="Z_2E3555E6_9EE5_421D_A94D_C94458D6D2C9_.wvu.FilterData" localSheetId="7" hidden="1">Municipais!$A$1:$R$371</definedName>
    <definedName name="Z_2E3555E6_9EE5_421D_A94D_C94458D6D2C9_.wvu.FilterData" localSheetId="10" hidden="1">'Obrigações Anuais'!$A$1:$N$371</definedName>
    <definedName name="Z_2E3555E6_9EE5_421D_A94D_C94458D6D2C9_.wvu.FilterData" localSheetId="4" hidden="1">Observações!$A$1:$E$368</definedName>
    <definedName name="Z_2E3555E6_9EE5_421D_A94D_C94458D6D2C9_.wvu.FilterData" localSheetId="11" hidden="1">Relatórios!$A$1:$P$1</definedName>
    <definedName name="Z_2E3555E6_9EE5_421D_A94D_C94458D6D2C9_.wvu.Rows" localSheetId="15" hidden="1">'Parcelamentos Encerrados'!$35:$35</definedName>
    <definedName name="Z_2EE04134_DB91_4701_B370_306976712A03_.wvu.FilterData" localSheetId="5" hidden="1">Empresas!$A$1:$T$371</definedName>
    <definedName name="Z_2EE04134_DB91_4701_B370_306976712A03_.wvu.FilterData" localSheetId="7" hidden="1">Municipais!$A$1:$R$371</definedName>
    <definedName name="Z_31BCAF6E_93DE_4E65_8530_81C409E90261_.wvu.FilterData" localSheetId="7" hidden="1">Municipais!$A$1:$R$371</definedName>
    <definedName name="Z_33115B2B_ADAF_406B_BEB9_6F0DAF22164D_.wvu.FilterData" localSheetId="5" hidden="1">Empresas!$A$1:$T$371</definedName>
    <definedName name="Z_33115B2B_ADAF_406B_BEB9_6F0DAF22164D_.wvu.FilterData" localSheetId="9" hidden="1">Federais!$A$1:$AC$371</definedName>
    <definedName name="Z_33115B2B_ADAF_406B_BEB9_6F0DAF22164D_.wvu.FilterData" localSheetId="4" hidden="1">Observações!$A$1:$E$1</definedName>
    <definedName name="Z_332EED09_80FC_4D9C_8DAF_153B2A984227_.wvu.FilterData" localSheetId="14" hidden="1">'Apuração Contabilidade Aproxima'!$A$1:$N$355</definedName>
    <definedName name="Z_332EED09_80FC_4D9C_8DAF_153B2A984227_.wvu.FilterData" localSheetId="13" hidden="1">'Controle Distribuição de Lucros'!$A$1:$S$355</definedName>
    <definedName name="Z_332EED09_80FC_4D9C_8DAF_153B2A984227_.wvu.FilterData" localSheetId="0" hidden="1">'Lucros aos Sócios'!$A$1:$H$593</definedName>
    <definedName name="Z_38DE1FC4_0D4F_44E1_9945_9C485F3A955A_.wvu.FilterData" localSheetId="5" hidden="1">Empresas!$A$1:$T$371</definedName>
    <definedName name="Z_38DE1FC4_0D4F_44E1_9945_9C485F3A955A_.wvu.FilterData" localSheetId="8" hidden="1">Estaduais!$A$1:$S$371</definedName>
    <definedName name="Z_38DE1FC4_0D4F_44E1_9945_9C485F3A955A_.wvu.FilterData" localSheetId="9" hidden="1">Federais!$A$1:$AC$371</definedName>
    <definedName name="Z_38DE1FC4_0D4F_44E1_9945_9C485F3A955A_.wvu.FilterData" localSheetId="7" hidden="1">Municipais!$A$1:$R$371</definedName>
    <definedName name="Z_3C499960_828B_47B2_858C_EF7F5CE658FF_.wvu.FilterData" localSheetId="14" hidden="1">'Apuração Contabilidade Aproxima'!$A$1:$N$355</definedName>
    <definedName name="Z_3C499960_828B_47B2_858C_EF7F5CE658FF_.wvu.FilterData" localSheetId="13" hidden="1">'Controle Distribuição de Lucros'!$A$1:$S$355</definedName>
    <definedName name="Z_3C499960_828B_47B2_858C_EF7F5CE658FF_.wvu.FilterData" localSheetId="0" hidden="1">'Lucros aos Sócios'!$A$1:$H$593</definedName>
    <definedName name="Z_3C4F827D_62DA_47B0_B79D_3D11AD952FD6_.wvu.FilterData" localSheetId="13" hidden="1">'Controle Distribuição de Lucros'!$A$1:$R$355</definedName>
    <definedName name="Z_3C7DDE01_064D_4DEF_AF51_F6B1A125393B_.wvu.FilterData" localSheetId="13" hidden="1">'Controle Distribuição de Lucros'!$A$1:$R$355</definedName>
    <definedName name="Z_3E7882A0_03BE_4BC2_9C4A_A149402F0099_.wvu.FilterData" localSheetId="5" hidden="1">Empresas!$A$1:$T$371</definedName>
    <definedName name="Z_4189B746_C417_4B29_8CA2_4A85DCA18BA9_.wvu.FilterData" localSheetId="5" hidden="1">Empresas!$A$1:$T$371</definedName>
    <definedName name="Z_4189B746_C417_4B29_8CA2_4A85DCA18BA9_.wvu.FilterData" localSheetId="8" hidden="1">Estaduais!$A$1:$S$371</definedName>
    <definedName name="Z_4189B746_C417_4B29_8CA2_4A85DCA18BA9_.wvu.FilterData" localSheetId="9" hidden="1">Federais!$A$1:$AC$371</definedName>
    <definedName name="Z_4189B746_C417_4B29_8CA2_4A85DCA18BA9_.wvu.FilterData" localSheetId="7" hidden="1">Municipais!$A$1:$R$371</definedName>
    <definedName name="Z_41BE0387_624A_42F4_A831_AB5BD1098EE5_.wvu.FilterData" localSheetId="13" hidden="1">'Controle Distribuição de Lucros'!$A$1:$S$355</definedName>
    <definedName name="Z_44864197_EFFB_4AAE_8103_252F73A57DDB_.wvu.FilterData" localSheetId="14" hidden="1">'Apuração Contabilidade Aproxima'!$A$1:$N$355</definedName>
    <definedName name="Z_44864197_EFFB_4AAE_8103_252F73A57DDB_.wvu.FilterData" localSheetId="13" hidden="1">'Controle Distribuição de Lucros'!$A$1:$S$355</definedName>
    <definedName name="Z_44E0E4FF_407E_4B08_B897_F5340DFF7396_.wvu.FilterData" localSheetId="5" hidden="1">Empresas!$A$1:$T$371</definedName>
    <definedName name="Z_44E0E4FF_407E_4B08_B897_F5340DFF7396_.wvu.FilterData" localSheetId="8" hidden="1">Estaduais!$A$1:$S$371</definedName>
    <definedName name="Z_44E0E4FF_407E_4B08_B897_F5340DFF7396_.wvu.FilterData" localSheetId="9" hidden="1">Federais!$A$1:$AC$371</definedName>
    <definedName name="Z_44E0E4FF_407E_4B08_B897_F5340DFF7396_.wvu.FilterData" localSheetId="7" hidden="1">Municipais!$A$1:$R$371</definedName>
    <definedName name="Z_45A3FFD4_ED16_4526_89C0_870F602E6055_.wvu.FilterData" localSheetId="9" hidden="1">Federais!$A$1:$AC$371</definedName>
    <definedName name="Z_45A3FFD4_ED16_4526_89C0_870F602E6055_.wvu.FilterData" localSheetId="7" hidden="1">Municipais!$A$1:$R$371</definedName>
    <definedName name="Z_48C7ECA0_751C_4355_932F_45182C2973F6_.wvu.FilterData" localSheetId="5" hidden="1">Empresas!$A$1:$T$371</definedName>
    <definedName name="Z_48C7ECA0_751C_4355_932F_45182C2973F6_.wvu.FilterData" localSheetId="8" hidden="1">Estaduais!$A$1:$S$371</definedName>
    <definedName name="Z_48C7ECA0_751C_4355_932F_45182C2973F6_.wvu.FilterData" localSheetId="9" hidden="1">Federais!$A$1:$AC$371</definedName>
    <definedName name="Z_48C7ECA0_751C_4355_932F_45182C2973F6_.wvu.FilterData" localSheetId="7" hidden="1">Municipais!$A$1:$R$371</definedName>
    <definedName name="Z_4ADE2D18_1987_471F_B29D_64A98A01F592_.wvu.FilterData" localSheetId="13" hidden="1">'Controle Distribuição de Lucros'!$A$1:$R$371</definedName>
    <definedName name="Z_4ADE2D18_1987_471F_B29D_64A98A01F592_.wvu.FilterData" localSheetId="5" hidden="1">Empresas!$A$1:$T$371</definedName>
    <definedName name="Z_4ADE2D18_1987_471F_B29D_64A98A01F592_.wvu.FilterData" localSheetId="9" hidden="1">Federais!$A$1:$AC$371</definedName>
    <definedName name="Z_4BCF48EE_0E16_4C61_824B_DDCBB971B3DD_.wvu.FilterData" localSheetId="14" hidden="1">'Apuração Contabilidade Aproxima'!$A$1:$M$368</definedName>
    <definedName name="Z_4BCF48EE_0E16_4C61_824B_DDCBB971B3DD_.wvu.FilterData" localSheetId="13" hidden="1">'Controle Distribuição de Lucros'!$A$1:$R$371</definedName>
    <definedName name="Z_4BCF48EE_0E16_4C61_824B_DDCBB971B3DD_.wvu.FilterData" localSheetId="5" hidden="1">Empresas!$A$1:$T$371</definedName>
    <definedName name="Z_4BCF48EE_0E16_4C61_824B_DDCBB971B3DD_.wvu.FilterData" localSheetId="8" hidden="1">Estaduais!$A$1:$S$371</definedName>
    <definedName name="Z_4BCF48EE_0E16_4C61_824B_DDCBB971B3DD_.wvu.FilterData" localSheetId="9" hidden="1">Federais!$A$1:$AC$371</definedName>
    <definedName name="Z_4BCF48EE_0E16_4C61_824B_DDCBB971B3DD_.wvu.FilterData" localSheetId="0" hidden="1">'Lucros aos Sócios'!$A$1:$H$593</definedName>
    <definedName name="Z_4BCF48EE_0E16_4C61_824B_DDCBB971B3DD_.wvu.FilterData" localSheetId="7" hidden="1">Municipais!$A$1:$R$371</definedName>
    <definedName name="Z_4BCF48EE_0E16_4C61_824B_DDCBB971B3DD_.wvu.FilterData" localSheetId="10" hidden="1">'Obrigações Anuais'!$A$1:$N$371</definedName>
    <definedName name="Z_4BCF48EE_0E16_4C61_824B_DDCBB971B3DD_.wvu.FilterData" localSheetId="4" hidden="1">Observações!$A$1:$E$368</definedName>
    <definedName name="Z_4BCF48EE_0E16_4C61_824B_DDCBB971B3DD_.wvu.FilterData" localSheetId="11" hidden="1">Relatórios!$A$1:$P$1</definedName>
    <definedName name="Z_4BCF48EE_0E16_4C61_824B_DDCBB971B3DD_.wvu.Rows" localSheetId="15" hidden="1">'Parcelamentos Encerrados'!$35:$35</definedName>
    <definedName name="Z_4C2F80FA_E05C_41B1_8005_64BB93B3D87E_.wvu.FilterData" localSheetId="13" hidden="1">'Controle Distribuição de Lucros'!$A$1:$R$355</definedName>
    <definedName name="Z_4D6E1091_1472_4224_B9E3_111342B02D69_.wvu.FilterData" localSheetId="14" hidden="1">'Apuração Contabilidade Aproxima'!$A$1:$M$368</definedName>
    <definedName name="Z_4D6E1091_1472_4224_B9E3_111342B02D69_.wvu.FilterData" localSheetId="13" hidden="1">'Controle Distribuição de Lucros'!$A$1:$R$371</definedName>
    <definedName name="Z_4D6E1091_1472_4224_B9E3_111342B02D69_.wvu.FilterData" localSheetId="5" hidden="1">Empresas!$A$1:$T$371</definedName>
    <definedName name="Z_4D6E1091_1472_4224_B9E3_111342B02D69_.wvu.FilterData" localSheetId="8" hidden="1">Estaduais!$A$1:$S$371</definedName>
    <definedName name="Z_4D6E1091_1472_4224_B9E3_111342B02D69_.wvu.FilterData" localSheetId="9" hidden="1">Federais!$A$1:$AC$371</definedName>
    <definedName name="Z_4D6E1091_1472_4224_B9E3_111342B02D69_.wvu.FilterData" localSheetId="7" hidden="1">Municipais!$A$1:$R$371</definedName>
    <definedName name="Z_533899E5_2C44_4C24_86A5_DC32A7EFE8DD_.wvu.FilterData" localSheetId="5" hidden="1">Empresas!$A$1:$T$371</definedName>
    <definedName name="Z_533899E5_2C44_4C24_86A5_DC32A7EFE8DD_.wvu.FilterData" localSheetId="8" hidden="1">Estaduais!$A$1:$S$371</definedName>
    <definedName name="Z_533899E5_2C44_4C24_86A5_DC32A7EFE8DD_.wvu.FilterData" localSheetId="9" hidden="1">Federais!$A$1:$AC$371</definedName>
    <definedName name="Z_533899E5_2C44_4C24_86A5_DC32A7EFE8DD_.wvu.FilterData" localSheetId="7" hidden="1">Municipais!$A$1:$R$371</definedName>
    <definedName name="Z_5350BE6B_1A3A_476A_B04D_198C11313F24_.wvu.FilterData" localSheetId="14" hidden="1">'Apuração Contabilidade Aproxima'!$A$1:$M$368</definedName>
    <definedName name="Z_5350BE6B_1A3A_476A_B04D_198C11313F24_.wvu.FilterData" localSheetId="13" hidden="1">'Controle Distribuição de Lucros'!$A$1:$R$371</definedName>
    <definedName name="Z_5350BE6B_1A3A_476A_B04D_198C11313F24_.wvu.FilterData" localSheetId="5" hidden="1">Empresas!$A$1:$T$371</definedName>
    <definedName name="Z_5350BE6B_1A3A_476A_B04D_198C11313F24_.wvu.FilterData" localSheetId="8" hidden="1">Estaduais!$A$1:$S$371</definedName>
    <definedName name="Z_5350BE6B_1A3A_476A_B04D_198C11313F24_.wvu.FilterData" localSheetId="9" hidden="1">Federais!$A$1:$AC$371</definedName>
    <definedName name="Z_5350BE6B_1A3A_476A_B04D_198C11313F24_.wvu.FilterData" localSheetId="0" hidden="1">'Lucros aos Sócios'!$A$1:$H$593</definedName>
    <definedName name="Z_5350BE6B_1A3A_476A_B04D_198C11313F24_.wvu.FilterData" localSheetId="7" hidden="1">Municipais!$A$1:$R$371</definedName>
    <definedName name="Z_5350BE6B_1A3A_476A_B04D_198C11313F24_.wvu.FilterData" localSheetId="10" hidden="1">'Obrigações Anuais'!$A$1:$N$371</definedName>
    <definedName name="Z_5350BE6B_1A3A_476A_B04D_198C11313F24_.wvu.FilterData" localSheetId="4" hidden="1">Observações!$A$1:$E$368</definedName>
    <definedName name="Z_5350BE6B_1A3A_476A_B04D_198C11313F24_.wvu.FilterData" localSheetId="11" hidden="1">Relatórios!$A$1:$P$1</definedName>
    <definedName name="Z_5350BE6B_1A3A_476A_B04D_198C11313F24_.wvu.Rows" localSheetId="15" hidden="1">'Parcelamentos Encerrados'!$35:$35</definedName>
    <definedName name="Z_544866C9_8405_40C4_936D_B8FD536FE769_.wvu.FilterData" localSheetId="13" hidden="1">'Controle Distribuição de Lucros'!$A$1:$R$371</definedName>
    <definedName name="Z_544866C9_8405_40C4_936D_B8FD536FE769_.wvu.FilterData" localSheetId="5" hidden="1">Empresas!$A$1:$T$371</definedName>
    <definedName name="Z_544866C9_8405_40C4_936D_B8FD536FE769_.wvu.FilterData" localSheetId="8" hidden="1">Estaduais!$A$1:$S$371</definedName>
    <definedName name="Z_544866C9_8405_40C4_936D_B8FD536FE769_.wvu.FilterData" localSheetId="9" hidden="1">Federais!$A$1:$AC$371</definedName>
    <definedName name="Z_544866C9_8405_40C4_936D_B8FD536FE769_.wvu.FilterData" localSheetId="7" hidden="1">Municipais!$A$1:$R$371</definedName>
    <definedName name="Z_5721A424_4FD8_407D_8A64_E706ECBB1743_.wvu.FilterData" localSheetId="5" hidden="1">Empresas!$A$1:$T$371</definedName>
    <definedName name="Z_5721A424_4FD8_407D_8A64_E706ECBB1743_.wvu.FilterData" localSheetId="8" hidden="1">Estaduais!$A$1:$S$371</definedName>
    <definedName name="Z_5721A424_4FD8_407D_8A64_E706ECBB1743_.wvu.FilterData" localSheetId="9" hidden="1">Federais!$A$1:$AC$371</definedName>
    <definedName name="Z_5721A424_4FD8_407D_8A64_E706ECBB1743_.wvu.FilterData" localSheetId="7" hidden="1">Municipais!$A$1:$R$371</definedName>
    <definedName name="Z_592604E9_D34E_4968_B5B3_C89247842E30_.wvu.FilterData" localSheetId="13" hidden="1">'Controle Distribuição de Lucros'!$A$1:$R$371</definedName>
    <definedName name="Z_592604E9_D34E_4968_B5B3_C89247842E30_.wvu.FilterData" localSheetId="5" hidden="1">Empresas!$A$1:$T$371</definedName>
    <definedName name="Z_592604E9_D34E_4968_B5B3_C89247842E30_.wvu.FilterData" localSheetId="8" hidden="1">Estaduais!$A$1:$S$371</definedName>
    <definedName name="Z_592604E9_D34E_4968_B5B3_C89247842E30_.wvu.FilterData" localSheetId="9" hidden="1">Federais!$A$1:$AC$371</definedName>
    <definedName name="Z_592604E9_D34E_4968_B5B3_C89247842E30_.wvu.FilterData" localSheetId="7" hidden="1">Municipais!$A$1:$R$371</definedName>
    <definedName name="Z_5994CFA4_A1F6_4A68_A4E8_5E18F0CF657D_.wvu.FilterData" localSheetId="5" hidden="1">Empresas!$A$1:$T$371</definedName>
    <definedName name="Z_5994CFA4_A1F6_4A68_A4E8_5E18F0CF657D_.wvu.FilterData" localSheetId="8" hidden="1">Estaduais!$A$1:$S$371</definedName>
    <definedName name="Z_5994CFA4_A1F6_4A68_A4E8_5E18F0CF657D_.wvu.FilterData" localSheetId="9" hidden="1">Federais!$A$1:$AC$371</definedName>
    <definedName name="Z_5994CFA4_A1F6_4A68_A4E8_5E18F0CF657D_.wvu.FilterData" localSheetId="7" hidden="1">Municipais!$A$1:$R$371</definedName>
    <definedName name="Z_5A17B4F7_A865_4B15_A4EC_0FEE8B3076E5_.wvu.FilterData" localSheetId="14" hidden="1">'Apuração Contabilidade Aproxima'!$A$1:$N$355</definedName>
    <definedName name="Z_5A17B4F7_A865_4B15_A4EC_0FEE8B3076E5_.wvu.FilterData" localSheetId="13" hidden="1">'Controle Distribuição de Lucros'!$A$1:$S$355</definedName>
    <definedName name="Z_5A17B4F7_A865_4B15_A4EC_0FEE8B3076E5_.wvu.FilterData" localSheetId="0" hidden="1">'Lucros aos Sócios'!$A$1:$H$593</definedName>
    <definedName name="Z_5BEB1CE3_6285_4CF0_899E_D74DC8F99563_.wvu.FilterData" localSheetId="8" hidden="1">Estaduais!$A$1:$S$371</definedName>
    <definedName name="Z_5BEB1CE3_6285_4CF0_899E_D74DC8F99563_.wvu.FilterData" localSheetId="9" hidden="1">Federais!$A$1:$AC$371</definedName>
    <definedName name="Z_5BEB1CE3_6285_4CF0_899E_D74DC8F99563_.wvu.FilterData" localSheetId="7" hidden="1">Municipais!$A$1:$R$371</definedName>
    <definedName name="Z_5C703B63_73AA_406A_A6F2_3C433C40580F_.wvu.FilterData" localSheetId="13" hidden="1">'Controle Distribuição de Lucros'!$A$1:$R$371</definedName>
    <definedName name="Z_5C703B63_73AA_406A_A6F2_3C433C40580F_.wvu.FilterData" localSheetId="5" hidden="1">Empresas!$A$1:$T$371</definedName>
    <definedName name="Z_5C703B63_73AA_406A_A6F2_3C433C40580F_.wvu.FilterData" localSheetId="8" hidden="1">Estaduais!$A$1:$S$371</definedName>
    <definedName name="Z_5C703B63_73AA_406A_A6F2_3C433C40580F_.wvu.FilterData" localSheetId="9" hidden="1">Federais!$A$1:$AC$371</definedName>
    <definedName name="Z_5C703B63_73AA_406A_A6F2_3C433C40580F_.wvu.FilterData" localSheetId="7" hidden="1">Municipais!$A$1:$R$371</definedName>
    <definedName name="Z_5E80FA7A_37F4_41E8_91B3_076CA705624C_.wvu.FilterData" localSheetId="13" hidden="1">'Controle Distribuição de Lucros'!$A$1:$R$371</definedName>
    <definedName name="Z_5E80FA7A_37F4_41E8_91B3_076CA705624C_.wvu.FilterData" localSheetId="5" hidden="1">Empresas!$A$1:$T$371</definedName>
    <definedName name="Z_5E80FA7A_37F4_41E8_91B3_076CA705624C_.wvu.FilterData" localSheetId="8" hidden="1">Estaduais!$A$1:$S$371</definedName>
    <definedName name="Z_5E80FA7A_37F4_41E8_91B3_076CA705624C_.wvu.FilterData" localSheetId="9" hidden="1">Federais!$A$1:$AC$371</definedName>
    <definedName name="Z_5E80FA7A_37F4_41E8_91B3_076CA705624C_.wvu.FilterData" localSheetId="7" hidden="1">Municipais!$A$1:$R$371</definedName>
    <definedName name="Z_5E80FA7A_37F4_41E8_91B3_076CA705624C_.wvu.FilterData" localSheetId="10" hidden="1">'Obrigações Anuais'!$A$1:$N$371</definedName>
    <definedName name="Z_68E02C57_B837_46C5_BC38_59946EB483F7_.wvu.FilterData" localSheetId="14" hidden="1">'Apuração Contabilidade Aproxima'!$A$1:$N$355</definedName>
    <definedName name="Z_68E02C57_B837_46C5_BC38_59946EB483F7_.wvu.FilterData" localSheetId="13" hidden="1">'Controle Distribuição de Lucros'!$A$1:$S$355</definedName>
    <definedName name="Z_68E02C57_B837_46C5_BC38_59946EB483F7_.wvu.FilterData" localSheetId="0" hidden="1">'Lucros aos Sócios'!$A$1:$H$593</definedName>
    <definedName name="Z_69D57D2B_9E4C_4CDA_879B_1CA8F8ED4B14_.wvu.FilterData" localSheetId="13" hidden="1">'Controle Distribuição de Lucros'!$A$1:$R$371</definedName>
    <definedName name="Z_69D57D2B_9E4C_4CDA_879B_1CA8F8ED4B14_.wvu.FilterData" localSheetId="5" hidden="1">Empresas!$A$1:$T$371</definedName>
    <definedName name="Z_69D57D2B_9E4C_4CDA_879B_1CA8F8ED4B14_.wvu.FilterData" localSheetId="8" hidden="1">Estaduais!$A$1:$S$371</definedName>
    <definedName name="Z_69D57D2B_9E4C_4CDA_879B_1CA8F8ED4B14_.wvu.FilterData" localSheetId="9" hidden="1">Federais!$A$1:$AC$371</definedName>
    <definedName name="Z_69D57D2B_9E4C_4CDA_879B_1CA8F8ED4B14_.wvu.FilterData" localSheetId="7" hidden="1">Municipais!$A$1:$R$371</definedName>
    <definedName name="Z_6BAD5F05_F89B_4B61_B715_DEC5DE22081D_.wvu.FilterData" localSheetId="13" hidden="1">'Controle Distribuição de Lucros'!$A$1:$R$371</definedName>
    <definedName name="Z_6CD59C31_0B18_459F_B2D6_5A59C8BC7AF0_.wvu.FilterData" localSheetId="13" hidden="1">'Controle Distribuição de Lucros'!$A$1:$R$371</definedName>
    <definedName name="Z_6CD59C31_0B18_459F_B2D6_5A59C8BC7AF0_.wvu.FilterData" localSheetId="5" hidden="1">Empresas!$A$1:$T$371</definedName>
    <definedName name="Z_73E02F7D_0879_4C43_9272_0FDC29FF8445_.wvu.FilterData" localSheetId="14" hidden="1">'Apuração Contabilidade Aproxima'!$A$1:$N$355</definedName>
    <definedName name="Z_73E02F7D_0879_4C43_9272_0FDC29FF8445_.wvu.FilterData" localSheetId="13" hidden="1">'Controle Distribuição de Lucros'!$A$1:$S$355</definedName>
    <definedName name="Z_73E02F7D_0879_4C43_9272_0FDC29FF8445_.wvu.FilterData" localSheetId="0" hidden="1">'Lucros aos Sócios'!$A$1:$H$593</definedName>
    <definedName name="Z_75BFBCAA_9A82_40A1_BB71_49E02EF74936_.wvu.FilterData" localSheetId="9" hidden="1">Federais!$A$1:$AC$371</definedName>
    <definedName name="Z_781E5536_3076_4BED_9704_0C03C018A5C2_.wvu.FilterData" localSheetId="5" hidden="1">Empresas!$A$1:$T$371</definedName>
    <definedName name="Z_781E5536_3076_4BED_9704_0C03C018A5C2_.wvu.FilterData" localSheetId="8" hidden="1">Estaduais!$A$1:$S$371</definedName>
    <definedName name="Z_781E5536_3076_4BED_9704_0C03C018A5C2_.wvu.FilterData" localSheetId="9" hidden="1">Federais!$A$1:$AC$371</definedName>
    <definedName name="Z_781E5536_3076_4BED_9704_0C03C018A5C2_.wvu.FilterData" localSheetId="7" hidden="1">Municipais!$A$1:$R$371</definedName>
    <definedName name="Z_79075164_F4F0_4615_B7C3_DEE5E9B9F5E4_.wvu.FilterData" localSheetId="14" hidden="1">'Apuração Contabilidade Aproxima'!$A$1:$M$368</definedName>
    <definedName name="Z_79075164_F4F0_4615_B7C3_DEE5E9B9F5E4_.wvu.FilterData" localSheetId="13" hidden="1">'Controle Distribuição de Lucros'!$A$1:$R$371</definedName>
    <definedName name="Z_79075164_F4F0_4615_B7C3_DEE5E9B9F5E4_.wvu.FilterData" localSheetId="5" hidden="1">Empresas!$A$1:$T$371</definedName>
    <definedName name="Z_79075164_F4F0_4615_B7C3_DEE5E9B9F5E4_.wvu.FilterData" localSheetId="8" hidden="1">Estaduais!$A$1:$S$371</definedName>
    <definedName name="Z_79075164_F4F0_4615_B7C3_DEE5E9B9F5E4_.wvu.FilterData" localSheetId="9" hidden="1">Federais!$A$1:$AC$371</definedName>
    <definedName name="Z_79075164_F4F0_4615_B7C3_DEE5E9B9F5E4_.wvu.FilterData" localSheetId="7" hidden="1">Municipais!$A$1:$R$371</definedName>
    <definedName name="Z_794329D1_4F21_4F15_B79E_B6B1904BB7CC_.wvu.FilterData" localSheetId="13" hidden="1">'Controle Distribuição de Lucros'!$A$1:$R$371</definedName>
    <definedName name="Z_794329D1_4F21_4F15_B79E_B6B1904BB7CC_.wvu.FilterData" localSheetId="5" hidden="1">Empresas!$A$1:$T$371</definedName>
    <definedName name="Z_794329D1_4F21_4F15_B79E_B6B1904BB7CC_.wvu.FilterData" localSheetId="8" hidden="1">Estaduais!$A$1:$S$371</definedName>
    <definedName name="Z_794329D1_4F21_4F15_B79E_B6B1904BB7CC_.wvu.FilterData" localSheetId="9" hidden="1">Federais!$A$1:$AC$371</definedName>
    <definedName name="Z_794329D1_4F21_4F15_B79E_B6B1904BB7CC_.wvu.FilterData" localSheetId="7" hidden="1">Municipais!$A$1:$R$371</definedName>
    <definedName name="Z_7D3B44CB_BEFF_4388_AD4B_FB2AF2BC022C_.wvu.FilterData" localSheetId="13" hidden="1">'Controle Distribuição de Lucros'!$A$1:$R$355</definedName>
    <definedName name="Z_7FFB5A3D_83CF_4F62_B400_FC17E2D96CEC_.wvu.FilterData" localSheetId="5" hidden="1">Empresas!$A$1:$T$371</definedName>
    <definedName name="Z_7FFB5A3D_83CF_4F62_B400_FC17E2D96CEC_.wvu.FilterData" localSheetId="8" hidden="1">Estaduais!$A$1:$S$371</definedName>
    <definedName name="Z_7FFB5A3D_83CF_4F62_B400_FC17E2D96CEC_.wvu.FilterData" localSheetId="9" hidden="1">Federais!$A$1:$AC$371</definedName>
    <definedName name="Z_7FFB5A3D_83CF_4F62_B400_FC17E2D96CEC_.wvu.FilterData" localSheetId="7" hidden="1">Municipais!$A$1:$R$371</definedName>
    <definedName name="Z_82ABBC62_68CA_4413_A8CD_E9332ADB2AE8_.wvu.FilterData" localSheetId="9" hidden="1">Federais!$A$1:$AC$371</definedName>
    <definedName name="Z_83994173_6957_42AF_8B35_F8328F366EF5_.wvu.FilterData" localSheetId="5" hidden="1">Empresas!$A$1:$T$371</definedName>
    <definedName name="Z_83994173_6957_42AF_8B35_F8328F366EF5_.wvu.FilterData" localSheetId="8" hidden="1">Estaduais!$A$1:$S$371</definedName>
    <definedName name="Z_83994173_6957_42AF_8B35_F8328F366EF5_.wvu.FilterData" localSheetId="9" hidden="1">Federais!$A$1:$AC$371</definedName>
    <definedName name="Z_83994173_6957_42AF_8B35_F8328F366EF5_.wvu.FilterData" localSheetId="7" hidden="1">Municipais!$A$1:$R$371</definedName>
    <definedName name="Z_86DB45B4_6FFD_4E4E_B39C_E0C26EA59C08_.wvu.FilterData" localSheetId="13" hidden="1">'Controle Distribuição de Lucros'!$A$1:$R$371</definedName>
    <definedName name="Z_86DB45B4_6FFD_4E4E_B39C_E0C26EA59C08_.wvu.FilterData" localSheetId="5" hidden="1">Empresas!$A$1:$T$371</definedName>
    <definedName name="Z_86DB45B4_6FFD_4E4E_B39C_E0C26EA59C08_.wvu.FilterData" localSheetId="8" hidden="1">Estaduais!$A$1:$S$371</definedName>
    <definedName name="Z_86DB45B4_6FFD_4E4E_B39C_E0C26EA59C08_.wvu.FilterData" localSheetId="9" hidden="1">Federais!$A$1:$AC$371</definedName>
    <definedName name="Z_86DB45B4_6FFD_4E4E_B39C_E0C26EA59C08_.wvu.FilterData" localSheetId="7" hidden="1">Municipais!$A$1:$R$371</definedName>
    <definedName name="Z_88290DC1_3294_471F_A77F_FDB1686DA9AF_.wvu.FilterData" localSheetId="7" hidden="1">Municipais!$A$1:$R$371</definedName>
    <definedName name="Z_88C71FAC_5BD5_4437_8FCD_9590404C436A_.wvu.FilterData" localSheetId="14" hidden="1">'Apuração Contabilidade Aproxima'!$A$1:$N$355</definedName>
    <definedName name="Z_88C71FAC_5BD5_4437_8FCD_9590404C436A_.wvu.FilterData" localSheetId="13" hidden="1">'Controle Distribuição de Lucros'!$A$1:$S$355</definedName>
    <definedName name="Z_88C71FAC_5BD5_4437_8FCD_9590404C436A_.wvu.FilterData" localSheetId="0" hidden="1">'Lucros aos Sócios'!$A$1:$H$593</definedName>
    <definedName name="Z_8B6365ED_0EBF_43D9_A36E_1A2D1E67705F_.wvu.FilterData" localSheetId="8" hidden="1">Estaduais!$A$1:$S$371</definedName>
    <definedName name="Z_8B6365ED_0EBF_43D9_A36E_1A2D1E67705F_.wvu.FilterData" localSheetId="9" hidden="1">Federais!$A$1:$AC$371</definedName>
    <definedName name="Z_8B6365ED_0EBF_43D9_A36E_1A2D1E67705F_.wvu.FilterData" localSheetId="7" hidden="1">Municipais!$A$1:$R$371</definedName>
    <definedName name="Z_8DA7F062_0745_48D6_B235_27FA5A0A139F_.wvu.FilterData" localSheetId="5" hidden="1">Empresas!$A$1:$T$371</definedName>
    <definedName name="Z_8DA7F062_0745_48D6_B235_27FA5A0A139F_.wvu.FilterData" localSheetId="8" hidden="1">Estaduais!$A$1:$S$371</definedName>
    <definedName name="Z_8DA7F062_0745_48D6_B235_27FA5A0A139F_.wvu.FilterData" localSheetId="9" hidden="1">Federais!$A$1:$AC$371</definedName>
    <definedName name="Z_8DA7F062_0745_48D6_B235_27FA5A0A139F_.wvu.FilterData" localSheetId="7" hidden="1">Municipais!$A$1:$R$371</definedName>
    <definedName name="Z_8E42F57A_8D9F_4596_ABE2_A697E75FC9DC_.wvu.FilterData" localSheetId="14" hidden="1">'Apuração Contabilidade Aproxima'!$A$1:$N$355</definedName>
    <definedName name="Z_8E42F57A_8D9F_4596_ABE2_A697E75FC9DC_.wvu.FilterData" localSheetId="13" hidden="1">'Controle Distribuição de Lucros'!$B$1:$S$1</definedName>
    <definedName name="Z_8E42F57A_8D9F_4596_ABE2_A697E75FC9DC_.wvu.FilterData" localSheetId="0" hidden="1">'Lucros aos Sócios'!$A$1:$H$593</definedName>
    <definedName name="Z_91443D1A_EDA8_4A0C_B112_B29AA3A17917_.wvu.FilterData" localSheetId="14" hidden="1">'Apuração Contabilidade Aproxima'!$A$1:$N$355</definedName>
    <definedName name="Z_91443D1A_EDA8_4A0C_B112_B29AA3A17917_.wvu.FilterData" localSheetId="13" hidden="1">'Controle Distribuição de Lucros'!$A$1:$S$355</definedName>
    <definedName name="Z_91443D1A_EDA8_4A0C_B112_B29AA3A17917_.wvu.FilterData" localSheetId="0" hidden="1">'Lucros aos Sócios'!$A$1:$H$593</definedName>
    <definedName name="Z_917CD4B4_B058_4B7C_ADA0_C0D82DE1B1AE_.wvu.FilterData" localSheetId="14" hidden="1">'Apuração Contabilidade Aproxima'!$A$1:$N$355</definedName>
    <definedName name="Z_917CD4B4_B058_4B7C_ADA0_C0D82DE1B1AE_.wvu.FilterData" localSheetId="13" hidden="1">'Controle Distribuição de Lucros'!$A$1:$S$355</definedName>
    <definedName name="Z_917CD4B4_B058_4B7C_ADA0_C0D82DE1B1AE_.wvu.FilterData" localSheetId="0" hidden="1">'Lucros aos Sócios'!$A$1:$H$593</definedName>
    <definedName name="Z_91A8B791_5193_4EE0_B32E_8BA12CBF4A61_.wvu.FilterData" localSheetId="5" hidden="1">Empresas!$A$1:$T$371</definedName>
    <definedName name="Z_91A8B791_5193_4EE0_B32E_8BA12CBF4A61_.wvu.FilterData" localSheetId="8" hidden="1">Estaduais!$A$1:$S$371</definedName>
    <definedName name="Z_91A8B791_5193_4EE0_B32E_8BA12CBF4A61_.wvu.FilterData" localSheetId="9" hidden="1">Federais!$A$1:$AC$371</definedName>
    <definedName name="Z_91A8B791_5193_4EE0_B32E_8BA12CBF4A61_.wvu.FilterData" localSheetId="7" hidden="1">Municipais!$A$1:$R$371</definedName>
    <definedName name="Z_9263576E_3B1A_40DF_9EB9_38B65F541E5F_.wvu.FilterData" localSheetId="13" hidden="1">'Controle Distribuição de Lucros'!$A$1:$R$355</definedName>
    <definedName name="Z_93ABC34E_032B_4BB9_9774_B4FBDDDBCBF4_.wvu.FilterData" localSheetId="14" hidden="1">'Apuração Contabilidade Aproxima'!$A$1:$N$355</definedName>
    <definedName name="Z_93ABC34E_032B_4BB9_9774_B4FBDDDBCBF4_.wvu.FilterData" localSheetId="13" hidden="1">'Controle Distribuição de Lucros'!$A$1:$S$355</definedName>
    <definedName name="Z_94E65764_09F6_45E0_9012_24E64D87F4CF_.wvu.FilterData" localSheetId="13" hidden="1">'Controle Distribuição de Lucros'!$A$1:$R$355</definedName>
    <definedName name="Z_95C9CA65_4A87_4477_A2F2_8A813186EAAC_.wvu.FilterData" localSheetId="5" hidden="1">Empresas!$A$1:$T$371</definedName>
    <definedName name="Z_95C9CA65_4A87_4477_A2F2_8A813186EAAC_.wvu.FilterData" localSheetId="7" hidden="1">Municipais!$A$1:$R$371</definedName>
    <definedName name="Z_95E8940A_BA54_47BC_A376_98D5A2849CFE_.wvu.FilterData" localSheetId="13" hidden="1">'Controle Distribuição de Lucros'!$A$1:$R$371</definedName>
    <definedName name="Z_95E8940A_BA54_47BC_A376_98D5A2849CFE_.wvu.FilterData" localSheetId="5" hidden="1">Empresas!$A$1:$T$371</definedName>
    <definedName name="Z_95E8940A_BA54_47BC_A376_98D5A2849CFE_.wvu.FilterData" localSheetId="7" hidden="1">Municipais!$A$1:$R$371</definedName>
    <definedName name="Z_97EBA909_9A9B_46F8_91ED_ED4B69695114_.wvu.FilterData" localSheetId="9" hidden="1">Federais!$A$1:$AC$371</definedName>
    <definedName name="Z_99B77A1A_B107_4E63_A9B5_7DFE10336CEE_.wvu.FilterData" localSheetId="13" hidden="1">'Controle Distribuição de Lucros'!$A$1:$S$355</definedName>
    <definedName name="Z_9B74B3B1_E65A_4AFC_8D99_5E9A05533D8F_.wvu.FilterData" localSheetId="14" hidden="1">'Apuração Contabilidade Aproxima'!$A$1:$M$355</definedName>
    <definedName name="Z_9B74B3B1_E65A_4AFC_8D99_5E9A05533D8F_.wvu.FilterData" localSheetId="13" hidden="1">'Controle Distribuição de Lucros'!$A$1:$R$355</definedName>
    <definedName name="Z_9E866508_AB7D_4B81_9298_DE98D1250CC0_.wvu.FilterData" localSheetId="5" hidden="1">Empresas!$A$1:$T$371</definedName>
    <definedName name="Z_9E866508_AB7D_4B81_9298_DE98D1250CC0_.wvu.FilterData" localSheetId="8" hidden="1">Estaduais!$A$1:$S$371</definedName>
    <definedName name="Z_9E866508_AB7D_4B81_9298_DE98D1250CC0_.wvu.FilterData" localSheetId="9" hidden="1">Federais!$A$1:$AC$371</definedName>
    <definedName name="Z_9E866508_AB7D_4B81_9298_DE98D1250CC0_.wvu.FilterData" localSheetId="7" hidden="1">Municipais!$A$1:$R$371</definedName>
    <definedName name="Z_A0C49B32_EF0C_4F07_BE29_043F4557E9B9_.wvu.FilterData" localSheetId="5" hidden="1">Empresas!$A$1:$T$371</definedName>
    <definedName name="Z_A0C49B32_EF0C_4F07_BE29_043F4557E9B9_.wvu.FilterData" localSheetId="8" hidden="1">Estaduais!$A$1:$S$371</definedName>
    <definedName name="Z_A0C49B32_EF0C_4F07_BE29_043F4557E9B9_.wvu.FilterData" localSheetId="9" hidden="1">Federais!$A$1:$AC$371</definedName>
    <definedName name="Z_A0C49B32_EF0C_4F07_BE29_043F4557E9B9_.wvu.FilterData" localSheetId="7" hidden="1">Municipais!$A$1:$R$371</definedName>
    <definedName name="Z_A0D42FA4_EDDB_4732_B8EF_11183AADB0FC_.wvu.FilterData" localSheetId="5" hidden="1">Empresas!$A$1:$T$371</definedName>
    <definedName name="Z_A0D42FA4_EDDB_4732_B8EF_11183AADB0FC_.wvu.FilterData" localSheetId="8" hidden="1">Estaduais!$A$1:$S$371</definedName>
    <definedName name="Z_A0D42FA4_EDDB_4732_B8EF_11183AADB0FC_.wvu.FilterData" localSheetId="9" hidden="1">Federais!$A$1:$AC$371</definedName>
    <definedName name="Z_A35733B0_0DAE_4414_B7BB_1239EDE1CC45_.wvu.FilterData" localSheetId="5" hidden="1">Empresas!$A$1:$T$371</definedName>
    <definedName name="Z_A35733B0_0DAE_4414_B7BB_1239EDE1CC45_.wvu.FilterData" localSheetId="8" hidden="1">Estaduais!$A$1:$S$371</definedName>
    <definedName name="Z_A35733B0_0DAE_4414_B7BB_1239EDE1CC45_.wvu.FilterData" localSheetId="9" hidden="1">Federais!$A$1:$AC$371</definedName>
    <definedName name="Z_A35733B0_0DAE_4414_B7BB_1239EDE1CC45_.wvu.FilterData" localSheetId="7" hidden="1">Municipais!$A$1:$R$371</definedName>
    <definedName name="Z_A6FBC0DC_A19A_4037_80FE_83E24AD9E190_.wvu.FilterData" localSheetId="14" hidden="1">'Apuração Contabilidade Aproxima'!$A$1:$M$368</definedName>
    <definedName name="Z_A6FBC0DC_A19A_4037_80FE_83E24AD9E190_.wvu.FilterData" localSheetId="13" hidden="1">'Controle Distribuição de Lucros'!$A$1:$R$371</definedName>
    <definedName name="Z_A6FBC0DC_A19A_4037_80FE_83E24AD9E190_.wvu.FilterData" localSheetId="5" hidden="1">Empresas!$A$1:$T$371</definedName>
    <definedName name="Z_A6FBC0DC_A19A_4037_80FE_83E24AD9E190_.wvu.FilterData" localSheetId="8" hidden="1">Estaduais!$A$1:$S$371</definedName>
    <definedName name="Z_A6FBC0DC_A19A_4037_80FE_83E24AD9E190_.wvu.FilterData" localSheetId="9" hidden="1">Federais!$A$1:$AC$371</definedName>
    <definedName name="Z_A6FBC0DC_A19A_4037_80FE_83E24AD9E190_.wvu.FilterData" localSheetId="0" hidden="1">'Lucros aos Sócios'!$A$1:$H$593</definedName>
    <definedName name="Z_A6FBC0DC_A19A_4037_80FE_83E24AD9E190_.wvu.FilterData" localSheetId="7" hidden="1">Municipais!$A$1:$R$371</definedName>
    <definedName name="Z_A6FBC0DC_A19A_4037_80FE_83E24AD9E190_.wvu.FilterData" localSheetId="10" hidden="1">'Obrigações Anuais'!$A$1:$N$371</definedName>
    <definedName name="Z_A6FBC0DC_A19A_4037_80FE_83E24AD9E190_.wvu.FilterData" localSheetId="4" hidden="1">Observações!$A$1:$E$368</definedName>
    <definedName name="Z_A6FBC0DC_A19A_4037_80FE_83E24AD9E190_.wvu.FilterData" localSheetId="11" hidden="1">Relatórios!$A$1:$P$1</definedName>
    <definedName name="Z_A6FBC0DC_A19A_4037_80FE_83E24AD9E190_.wvu.Rows" localSheetId="15" hidden="1">'Parcelamentos Encerrados'!$35:$35</definedName>
    <definedName name="Z_A8C9543E_3087_40F7_AD9C_1F32D145DC6E_.wvu.FilterData" localSheetId="14" hidden="1">'Apuração Contabilidade Aproxima'!$A$1:$N$355</definedName>
    <definedName name="Z_A8C9543E_3087_40F7_AD9C_1F32D145DC6E_.wvu.FilterData" localSheetId="13" hidden="1">'Controle Distribuição de Lucros'!$A$1:$R$355</definedName>
    <definedName name="Z_A98758A8_8442_46A1_BB62_29889BC147C8_.wvu.FilterData" localSheetId="5" hidden="1">Empresas!$A$1:$T$371</definedName>
    <definedName name="Z_A98758A8_8442_46A1_BB62_29889BC147C8_.wvu.FilterData" localSheetId="8" hidden="1">Estaduais!$A$1:$S$371</definedName>
    <definedName name="Z_A98758A8_8442_46A1_BB62_29889BC147C8_.wvu.FilterData" localSheetId="9" hidden="1">Federais!$A$1:$AC$371</definedName>
    <definedName name="Z_A98758A8_8442_46A1_BB62_29889BC147C8_.wvu.FilterData" localSheetId="7" hidden="1">Municipais!$A$1:$R$371</definedName>
    <definedName name="Z_ABFD687B_2B86_4AA8_B9FA_1707D8089A37_.wvu.FilterData" localSheetId="13" hidden="1">'Controle Distribuição de Lucros'!$A$1:$R$371</definedName>
    <definedName name="Z_ABFD687B_2B86_4AA8_B9FA_1707D8089A37_.wvu.FilterData" localSheetId="5" hidden="1">Empresas!$A$1:$T$371</definedName>
    <definedName name="Z_ABFD687B_2B86_4AA8_B9FA_1707D8089A37_.wvu.FilterData" localSheetId="8" hidden="1">Estaduais!$A$1:$S$371</definedName>
    <definedName name="Z_ABFD687B_2B86_4AA8_B9FA_1707D8089A37_.wvu.FilterData" localSheetId="9" hidden="1">Federais!$A$1:$AC$371</definedName>
    <definedName name="Z_ABFD687B_2B86_4AA8_B9FA_1707D8089A37_.wvu.FilterData" localSheetId="7" hidden="1">Municipais!$A$1:$R$371</definedName>
    <definedName name="Z_ADDD975E_4699_4118_8E7D_A326736E8D05_.wvu.FilterData" localSheetId="14" hidden="1">'Apuração Contabilidade Aproxima'!$A$1:$N$355</definedName>
    <definedName name="Z_ADDD975E_4699_4118_8E7D_A326736E8D05_.wvu.FilterData" localSheetId="13" hidden="1">'Controle Distribuição de Lucros'!$A$1:$S$355</definedName>
    <definedName name="Z_AE7A4832_924F_48E5_8D50_234FB4301AA6_.wvu.FilterData" localSheetId="5" hidden="1">Empresas!$A$1:$T$371</definedName>
    <definedName name="Z_AE7A4832_924F_48E5_8D50_234FB4301AA6_.wvu.FilterData" localSheetId="8" hidden="1">Estaduais!$A$1:$S$371</definedName>
    <definedName name="Z_AE7A4832_924F_48E5_8D50_234FB4301AA6_.wvu.FilterData" localSheetId="9" hidden="1">Federais!$A$1:$AC$371</definedName>
    <definedName name="Z_AE7A4832_924F_48E5_8D50_234FB4301AA6_.wvu.FilterData" localSheetId="7" hidden="1">Municipais!$A$1:$R$371</definedName>
    <definedName name="Z_AF222C3C_8EC4_4833_8B45_8E5486416DBE_.wvu.FilterData" localSheetId="13" hidden="1">'Controle Distribuição de Lucros'!$A$1:$R$355</definedName>
    <definedName name="Z_AF4CBEA0_B925_4403_8B8C_369581199B21_.wvu.FilterData" localSheetId="7" hidden="1">Municipais!$A$1:$R$371</definedName>
    <definedName name="Z_AFB08797_B428_474D_8229_9D72F71EC262_.wvu.FilterData" localSheetId="14" hidden="1">'Apuração Contabilidade Aproxima'!$A$1:$M$368</definedName>
    <definedName name="Z_AFB08797_B428_474D_8229_9D72F71EC262_.wvu.FilterData" localSheetId="13" hidden="1">'Controle Distribuição de Lucros'!$A$1:$R$371</definedName>
    <definedName name="Z_AFB08797_B428_474D_8229_9D72F71EC262_.wvu.FilterData" localSheetId="5" hidden="1">Empresas!$A$1:$T$371</definedName>
    <definedName name="Z_AFB08797_B428_474D_8229_9D72F71EC262_.wvu.FilterData" localSheetId="8" hidden="1">Estaduais!$A$1:$S$371</definedName>
    <definedName name="Z_AFB08797_B428_474D_8229_9D72F71EC262_.wvu.FilterData" localSheetId="9" hidden="1">Federais!$A$1:$AC$371</definedName>
    <definedName name="Z_AFB08797_B428_474D_8229_9D72F71EC262_.wvu.FilterData" localSheetId="0" hidden="1">'Lucros aos Sócios'!$A$1:$H$593</definedName>
    <definedName name="Z_AFB08797_B428_474D_8229_9D72F71EC262_.wvu.FilterData" localSheetId="7" hidden="1">Municipais!$A$1:$R$371</definedName>
    <definedName name="Z_AFB08797_B428_474D_8229_9D72F71EC262_.wvu.FilterData" localSheetId="10" hidden="1">'Obrigações Anuais'!$A$1:$N$371</definedName>
    <definedName name="Z_AFB08797_B428_474D_8229_9D72F71EC262_.wvu.FilterData" localSheetId="4" hidden="1">Observações!$A$1:$E$368</definedName>
    <definedName name="Z_AFB08797_B428_474D_8229_9D72F71EC262_.wvu.FilterData" localSheetId="12" hidden="1">Parcelamentos!$A$1:$R$87</definedName>
    <definedName name="Z_AFB08797_B428_474D_8229_9D72F71EC262_.wvu.FilterData" localSheetId="11" hidden="1">Relatórios!$A$1:$P$1</definedName>
    <definedName name="Z_AFB08797_B428_474D_8229_9D72F71EC262_.wvu.Rows" localSheetId="15" hidden="1">'Parcelamentos Encerrados'!$35:$35</definedName>
    <definedName name="Z_B569303D_0A5D_4FFB_8143_2138101725C2_.wvu.FilterData" localSheetId="5" hidden="1">Empresas!$A$1:$T$371</definedName>
    <definedName name="Z_B5CF7677_3E4E_4EF8_8D3F_A476C7E956AD_.wvu.FilterData" localSheetId="5" hidden="1">Empresas!$A$1:$T$371</definedName>
    <definedName name="Z_B5CF7677_3E4E_4EF8_8D3F_A476C7E956AD_.wvu.FilterData" localSheetId="8" hidden="1">Estaduais!$A$1:$S$371</definedName>
    <definedName name="Z_B5CF7677_3E4E_4EF8_8D3F_A476C7E956AD_.wvu.FilterData" localSheetId="9" hidden="1">Federais!$A$1:$AC$371</definedName>
    <definedName name="Z_B5CF7677_3E4E_4EF8_8D3F_A476C7E956AD_.wvu.FilterData" localSheetId="7" hidden="1">Municipais!$A$1:$R$371</definedName>
    <definedName name="Z_B6C84C31_B89A_4D37_A3D4_400BA92A53CA_.wvu.FilterData" localSheetId="5" hidden="1">Empresas!$A$1:$T$371</definedName>
    <definedName name="Z_B6C84C31_B89A_4D37_A3D4_400BA92A53CA_.wvu.FilterData" localSheetId="8" hidden="1">Estaduais!$A$1:$S$371</definedName>
    <definedName name="Z_B6C84C31_B89A_4D37_A3D4_400BA92A53CA_.wvu.FilterData" localSheetId="9" hidden="1">Federais!$A$1:$AC$371</definedName>
    <definedName name="Z_B6C84C31_B89A_4D37_A3D4_400BA92A53CA_.wvu.FilterData" localSheetId="7" hidden="1">Municipais!$A$1:$R$371</definedName>
    <definedName name="Z_B72F0E93_0B50_4856_A217_692EB4016F14_.wvu.FilterData" localSheetId="13" hidden="1">'Controle Distribuição de Lucros'!$A$1:$R$355</definedName>
    <definedName name="Z_B78E45CC_4D0E_4BCE_A154_DB5A35B5FBDE_.wvu.FilterData" localSheetId="7" hidden="1">Municipais!$A$1:$R$371</definedName>
    <definedName name="Z_B7EA7FEC_A2EF_4DE3_8E68_1BAB934B7F1E_.wvu.FilterData" localSheetId="14" hidden="1">'Apuração Contabilidade Aproxima'!$A$1:$M$368</definedName>
    <definedName name="Z_B7EA7FEC_A2EF_4DE3_8E68_1BAB934B7F1E_.wvu.FilterData" localSheetId="13" hidden="1">'Controle Distribuição de Lucros'!$A$1:$R$371</definedName>
    <definedName name="Z_B7EA7FEC_A2EF_4DE3_8E68_1BAB934B7F1E_.wvu.FilterData" localSheetId="5" hidden="1">Empresas!$A$1:$T$371</definedName>
    <definedName name="Z_B7EA7FEC_A2EF_4DE3_8E68_1BAB934B7F1E_.wvu.FilterData" localSheetId="8" hidden="1">Estaduais!$A$1:$S$371</definedName>
    <definedName name="Z_B7EA7FEC_A2EF_4DE3_8E68_1BAB934B7F1E_.wvu.FilterData" localSheetId="9" hidden="1">Federais!$A$1:$AC$371</definedName>
    <definedName name="Z_B7EA7FEC_A2EF_4DE3_8E68_1BAB934B7F1E_.wvu.FilterData" localSheetId="0" hidden="1">'Lucros aos Sócios'!$A$1:$H$593</definedName>
    <definedName name="Z_B7EA7FEC_A2EF_4DE3_8E68_1BAB934B7F1E_.wvu.FilterData" localSheetId="7" hidden="1">Municipais!$A$1:$R$371</definedName>
    <definedName name="Z_B7EA7FEC_A2EF_4DE3_8E68_1BAB934B7F1E_.wvu.FilterData" localSheetId="10" hidden="1">'Obrigações Anuais'!$A$1:$N$371</definedName>
    <definedName name="Z_B7EA7FEC_A2EF_4DE3_8E68_1BAB934B7F1E_.wvu.FilterData" localSheetId="4" hidden="1">Observações!$A$1:$E$368</definedName>
    <definedName name="Z_B7EA7FEC_A2EF_4DE3_8E68_1BAB934B7F1E_.wvu.FilterData" localSheetId="11" hidden="1">Relatórios!$A$1:$P$1</definedName>
    <definedName name="Z_B7EA7FEC_A2EF_4DE3_8E68_1BAB934B7F1E_.wvu.Rows" localSheetId="15" hidden="1">'Parcelamentos Encerrados'!$35:$35</definedName>
    <definedName name="Z_B92D5AFC_B105_43CE_B10F_E8458C4C02E1_.wvu.FilterData" localSheetId="5" hidden="1">Empresas!$A$1:$T$371</definedName>
    <definedName name="Z_B92D5AFC_B105_43CE_B10F_E8458C4C02E1_.wvu.FilterData" localSheetId="8" hidden="1">Estaduais!$A$1:$S$371</definedName>
    <definedName name="Z_B92D5AFC_B105_43CE_B10F_E8458C4C02E1_.wvu.FilterData" localSheetId="9" hidden="1">Federais!$A$1:$AC$371</definedName>
    <definedName name="Z_B92D5AFC_B105_43CE_B10F_E8458C4C02E1_.wvu.FilterData" localSheetId="7" hidden="1">Municipais!$A$1:$R$371</definedName>
    <definedName name="Z_BAD745D2_5976_4D04_9038_2DE86663CECB_.wvu.FilterData" localSheetId="14" hidden="1">'Apuração Contabilidade Aproxima'!$A$1:$N$355</definedName>
    <definedName name="Z_BAD745D2_5976_4D04_9038_2DE86663CECB_.wvu.FilterData" localSheetId="13" hidden="1">'Controle Distribuição de Lucros'!$A$1:$S$355</definedName>
    <definedName name="Z_BAD745D2_5976_4D04_9038_2DE86663CECB_.wvu.FilterData" localSheetId="0" hidden="1">'Lucros aos Sócios'!$A$1:$H$593</definedName>
    <definedName name="Z_BD1FE332_2824_4607_99C2_3094DBA92C52_.wvu.FilterData" localSheetId="13" hidden="1">'Controle Distribuição de Lucros'!$A$1:$R$371</definedName>
    <definedName name="Z_BD1FE332_2824_4607_99C2_3094DBA92C52_.wvu.FilterData" localSheetId="5" hidden="1">Empresas!$A$1:$T$371</definedName>
    <definedName name="Z_BE6392C4_E432_4698_A91A_33F7F3DCE384_.wvu.FilterData" localSheetId="13" hidden="1">'Controle Distribuição de Lucros'!$A$1:$R$371</definedName>
    <definedName name="Z_C0434DF0_28BE_40FB_A3B0_859AE791DD9C_.wvu.FilterData" localSheetId="13" hidden="1">'Controle Distribuição de Lucros'!$A$1:$R$371</definedName>
    <definedName name="Z_C0434DF0_28BE_40FB_A3B0_859AE791DD9C_.wvu.FilterData" localSheetId="5" hidden="1">Empresas!$A$1:$T$371</definedName>
    <definedName name="Z_C0434DF0_28BE_40FB_A3B0_859AE791DD9C_.wvu.FilterData" localSheetId="8" hidden="1">Estaduais!$A$1:$S$371</definedName>
    <definedName name="Z_C0434DF0_28BE_40FB_A3B0_859AE791DD9C_.wvu.FilterData" localSheetId="9" hidden="1">Federais!$A$1:$AC$371</definedName>
    <definedName name="Z_C0434DF0_28BE_40FB_A3B0_859AE791DD9C_.wvu.FilterData" localSheetId="7" hidden="1">Municipais!$A$1:$R$371</definedName>
    <definedName name="Z_C287EAD2_DB83_46B9_9903_6780B05865A4_.wvu.FilterData" localSheetId="5" hidden="1">Empresas!$A$1:$T$371</definedName>
    <definedName name="Z_C287EAD2_DB83_46B9_9903_6780B05865A4_.wvu.FilterData" localSheetId="8" hidden="1">Estaduais!$A$1:$S$371</definedName>
    <definedName name="Z_C287EAD2_DB83_46B9_9903_6780B05865A4_.wvu.FilterData" localSheetId="9" hidden="1">Federais!$A$1:$AC$371</definedName>
    <definedName name="Z_C287EAD2_DB83_46B9_9903_6780B05865A4_.wvu.FilterData" localSheetId="7" hidden="1">Municipais!$A$1:$R$371</definedName>
    <definedName name="Z_C287EAD2_DB83_46B9_9903_6780B05865A4_.wvu.FilterData" localSheetId="10" hidden="1">'Obrigações Anuais'!$A$1:$N$371</definedName>
    <definedName name="Z_C312CF75_7F9B_44BD_B0B9_523C15A9358B_.wvu.FilterData" localSheetId="5" hidden="1">Empresas!$A$1:$T$371</definedName>
    <definedName name="Z_C312CF75_7F9B_44BD_B0B9_523C15A9358B_.wvu.FilterData" localSheetId="8" hidden="1">Estaduais!$A$1:$S$371</definedName>
    <definedName name="Z_C312CF75_7F9B_44BD_B0B9_523C15A9358B_.wvu.FilterData" localSheetId="9" hidden="1">Federais!$A$1:$AC$371</definedName>
    <definedName name="Z_C312CF75_7F9B_44BD_B0B9_523C15A9358B_.wvu.FilterData" localSheetId="7" hidden="1">Municipais!$A$1:$R$371</definedName>
    <definedName name="Z_C3B6491F_CB1B_4DDA_A350_D2ADB6ADBAA8_.wvu.FilterData" localSheetId="14" hidden="1">'Apuração Contabilidade Aproxima'!$A$1:$M$368</definedName>
    <definedName name="Z_C3B6491F_CB1B_4DDA_A350_D2ADB6ADBAA8_.wvu.FilterData" localSheetId="13" hidden="1">'Controle Distribuição de Lucros'!$A$1:$R$371</definedName>
    <definedName name="Z_C3B6491F_CB1B_4DDA_A350_D2ADB6ADBAA8_.wvu.FilterData" localSheetId="5" hidden="1">Empresas!$A$1:$T$371</definedName>
    <definedName name="Z_C3B6491F_CB1B_4DDA_A350_D2ADB6ADBAA8_.wvu.FilterData" localSheetId="8" hidden="1">Estaduais!$A$1:$S$371</definedName>
    <definedName name="Z_C3B6491F_CB1B_4DDA_A350_D2ADB6ADBAA8_.wvu.FilterData" localSheetId="9" hidden="1">Federais!$A$1:$AC$371</definedName>
    <definedName name="Z_C3B6491F_CB1B_4DDA_A350_D2ADB6ADBAA8_.wvu.FilterData" localSheetId="0" hidden="1">'Lucros aos Sócios'!$A$1:$H$593</definedName>
    <definedName name="Z_C3B6491F_CB1B_4DDA_A350_D2ADB6ADBAA8_.wvu.FilterData" localSheetId="7" hidden="1">Municipais!$A$1:$R$371</definedName>
    <definedName name="Z_C3B6491F_CB1B_4DDA_A350_D2ADB6ADBAA8_.wvu.FilterData" localSheetId="10" hidden="1">'Obrigações Anuais'!$A$1:$N$371</definedName>
    <definedName name="Z_C3B6491F_CB1B_4DDA_A350_D2ADB6ADBAA8_.wvu.FilterData" localSheetId="4" hidden="1">Observações!$A$1:$E$368</definedName>
    <definedName name="Z_C3B6491F_CB1B_4DDA_A350_D2ADB6ADBAA8_.wvu.FilterData" localSheetId="12" hidden="1">Parcelamentos!$A$1:$R$87</definedName>
    <definedName name="Z_C3B6491F_CB1B_4DDA_A350_D2ADB6ADBAA8_.wvu.FilterData" localSheetId="11" hidden="1">Relatórios!$A$1:$P$1</definedName>
    <definedName name="Z_C3B6491F_CB1B_4DDA_A350_D2ADB6ADBAA8_.wvu.Rows" localSheetId="15" hidden="1">'Parcelamentos Encerrados'!$35:$35</definedName>
    <definedName name="Z_C738B760_9CBD_411C_A452_01A9387F3988_.wvu.FilterData" localSheetId="9" hidden="1">Federais!$A$1:$AC$371</definedName>
    <definedName name="Z_C738B760_9CBD_411C_A452_01A9387F3988_.wvu.FilterData" localSheetId="7" hidden="1">Municipais!$A$1:$R$371</definedName>
    <definedName name="Z_C8585649_8CD8_4EE5_9AC0_E55304C57B69_.wvu.FilterData" localSheetId="13" hidden="1">'Controle Distribuição de Lucros'!$A$1:$R$355</definedName>
    <definedName name="Z_C8F9E135_E5CD_46D4_8202_ED28C23A9B5D_.wvu.FilterData" localSheetId="14" hidden="1">'Apuração Contabilidade Aproxima'!$A$1:$N$355</definedName>
    <definedName name="Z_C8F9E135_E5CD_46D4_8202_ED28C23A9B5D_.wvu.FilterData" localSheetId="13" hidden="1">'Controle Distribuição de Lucros'!$A$1:$S$355</definedName>
    <definedName name="Z_C9E62F16_B7D1_4772_B5D4_A2E0B1E7DDBF_.wvu.FilterData" localSheetId="13" hidden="1">'Controle Distribuição de Lucros'!$A$1:$S$355</definedName>
    <definedName name="Z_CEC8A318_8133_4DDD_9BC1_3614616444A7_.wvu.FilterData" localSheetId="5" hidden="1">Empresas!$A$1:$T$371</definedName>
    <definedName name="Z_CEC8A318_8133_4DDD_9BC1_3614616444A7_.wvu.FilterData" localSheetId="9" hidden="1">Federais!$A$1:$AC$371</definedName>
    <definedName name="Z_D0D80274_FB09_4FB7_B23D_682C908D0DA9_.wvu.FilterData" localSheetId="13" hidden="1">'Controle Distribuição de Lucros'!$A$1:$R$355</definedName>
    <definedName name="Z_D2AF1BF1_1211_4B04_993E_86332AB0FDD9_.wvu.FilterData" localSheetId="5" hidden="1">Empresas!$A$1:$T$371</definedName>
    <definedName name="Z_D315696D_73B2_418B_B2F7_7F18D19866BF_.wvu.FilterData" localSheetId="14" hidden="1">'Apuração Contabilidade Aproxima'!$A$1:$N$355</definedName>
    <definedName name="Z_D315696D_73B2_418B_B2F7_7F18D19866BF_.wvu.FilterData" localSheetId="13" hidden="1">'Controle Distribuição de Lucros'!$A$1:$S$355</definedName>
    <definedName name="Z_D315696D_73B2_418B_B2F7_7F18D19866BF_.wvu.FilterData" localSheetId="0" hidden="1">'Lucros aos Sócios'!$A$1:$H$593</definedName>
    <definedName name="Z_D4C7D7C0_AC70_4C61_AEBB_B1304207D5DB_.wvu.FilterData" localSheetId="14" hidden="1">'Apuração Contabilidade Aproxima'!$A$1:$N$355</definedName>
    <definedName name="Z_D4C7D7C0_AC70_4C61_AEBB_B1304207D5DB_.wvu.FilterData" localSheetId="13" hidden="1">'Controle Distribuição de Lucros'!$A$1:$S$355</definedName>
    <definedName name="Z_D4C7D7C0_AC70_4C61_AEBB_B1304207D5DB_.wvu.FilterData" localSheetId="0" hidden="1">'Lucros aos Sócios'!$A$1:$H$593</definedName>
    <definedName name="Z_D51ED4C7_0D05_45B4_98BE_FF8FBA3265B0_.wvu.FilterData" localSheetId="13" hidden="1">'Controle Distribuição de Lucros'!$A$1:$R$371</definedName>
    <definedName name="Z_D51ED4C7_0D05_45B4_98BE_FF8FBA3265B0_.wvu.FilterData" localSheetId="5" hidden="1">Empresas!$A$1:$T$371</definedName>
    <definedName name="Z_D51ED4C7_0D05_45B4_98BE_FF8FBA3265B0_.wvu.FilterData" localSheetId="8" hidden="1">Estaduais!$A$1:$S$371</definedName>
    <definedName name="Z_D51ED4C7_0D05_45B4_98BE_FF8FBA3265B0_.wvu.FilterData" localSheetId="9" hidden="1">Federais!$A$1:$AC$371</definedName>
    <definedName name="Z_D51ED4C7_0D05_45B4_98BE_FF8FBA3265B0_.wvu.FilterData" localSheetId="7" hidden="1">Municipais!$A$1:$R$371</definedName>
    <definedName name="Z_D76BA947_8A2F_451E_B854_67A11B56F5ED_.wvu.FilterData" localSheetId="14" hidden="1">'Apuração Contabilidade Aproxima'!$A$1:$M$368</definedName>
    <definedName name="Z_D76BA947_8A2F_451E_B854_67A11B56F5ED_.wvu.FilterData" localSheetId="13" hidden="1">'Controle Distribuição de Lucros'!$A$1:$R$371</definedName>
    <definedName name="Z_D76BA947_8A2F_451E_B854_67A11B56F5ED_.wvu.FilterData" localSheetId="5" hidden="1">Empresas!$A$1:$T$371</definedName>
    <definedName name="Z_D76BA947_8A2F_451E_B854_67A11B56F5ED_.wvu.FilterData" localSheetId="8" hidden="1">Estaduais!$A$1:$S$371</definedName>
    <definedName name="Z_D76BA947_8A2F_451E_B854_67A11B56F5ED_.wvu.FilterData" localSheetId="9" hidden="1">Federais!$A$1:$AC$371</definedName>
    <definedName name="Z_D76BA947_8A2F_451E_B854_67A11B56F5ED_.wvu.FilterData" localSheetId="0" hidden="1">'Lucros aos Sócios'!$A$1:$H$593</definedName>
    <definedName name="Z_D76BA947_8A2F_451E_B854_67A11B56F5ED_.wvu.FilterData" localSheetId="7" hidden="1">Municipais!$A$1:$R$371</definedName>
    <definedName name="Z_D76BA947_8A2F_451E_B854_67A11B56F5ED_.wvu.FilterData" localSheetId="10" hidden="1">'Obrigações Anuais'!$A$1:$N$371</definedName>
    <definedName name="Z_D76BA947_8A2F_451E_B854_67A11B56F5ED_.wvu.FilterData" localSheetId="4" hidden="1">Observações!$A$1:$E$368</definedName>
    <definedName name="Z_D76BA947_8A2F_451E_B854_67A11B56F5ED_.wvu.FilterData" localSheetId="11" hidden="1">Relatórios!$A$1:$P$1</definedName>
    <definedName name="Z_D76BA947_8A2F_451E_B854_67A11B56F5ED_.wvu.Rows" localSheetId="15" hidden="1">'Parcelamentos Encerrados'!$35:$35</definedName>
    <definedName name="Z_DB5B705E_DFB9_45BC_807C_C27FB6506EC3_.wvu.FilterData" localSheetId="5" hidden="1">Empresas!$A$1:$T$371</definedName>
    <definedName name="Z_DB5B705E_DFB9_45BC_807C_C27FB6506EC3_.wvu.FilterData" localSheetId="8" hidden="1">Estaduais!$A$1:$S$371</definedName>
    <definedName name="Z_DB5B705E_DFB9_45BC_807C_C27FB6506EC3_.wvu.FilterData" localSheetId="9" hidden="1">Federais!$A$1:$AC$371</definedName>
    <definedName name="Z_DB5B705E_DFB9_45BC_807C_C27FB6506EC3_.wvu.FilterData" localSheetId="7" hidden="1">Municipais!$A$1:$R$371</definedName>
    <definedName name="Z_DDF6B16E_05F0_4067_9024_7D88D01AC8B3_.wvu.FilterData" localSheetId="8" hidden="1">Estaduais!$A$1:$S$371</definedName>
    <definedName name="Z_DE25ED92_C300_46AA_B298_175B256EA762_.wvu.FilterData" localSheetId="5" hidden="1">Empresas!$A$1:$T$371</definedName>
    <definedName name="Z_DE88A949_21B9_4B6F_92ED_C998804563F6_.wvu.FilterData" localSheetId="5" hidden="1">Empresas!$A$1:$T$371</definedName>
    <definedName name="Z_DE88A949_21B9_4B6F_92ED_C998804563F6_.wvu.FilterData" localSheetId="8" hidden="1">Estaduais!$A$1:$S$371</definedName>
    <definedName name="Z_DE88A949_21B9_4B6F_92ED_C998804563F6_.wvu.FilterData" localSheetId="9" hidden="1">Federais!$A$1:$AC$371</definedName>
    <definedName name="Z_DE88A949_21B9_4B6F_92ED_C998804563F6_.wvu.FilterData" localSheetId="7" hidden="1">Municipais!$A$1:$R$371</definedName>
    <definedName name="Z_E15610B7_7933_4DFD_B5DA_BC06C007DE5C_.wvu.FilterData" localSheetId="5" hidden="1">Empresas!$A$1:$T$371</definedName>
    <definedName name="Z_E333D5AB_D807_4993_B122_A0A7D59E1A79_.wvu.FilterData" localSheetId="5" hidden="1">Empresas!$A$1:$T$371</definedName>
    <definedName name="Z_E333D5AB_D807_4993_B122_A0A7D59E1A79_.wvu.FilterData" localSheetId="8" hidden="1">Estaduais!$A$1:$S$371</definedName>
    <definedName name="Z_E333D5AB_D807_4993_B122_A0A7D59E1A79_.wvu.FilterData" localSheetId="9" hidden="1">Federais!$A$1:$AC$371</definedName>
    <definedName name="Z_E333D5AB_D807_4993_B122_A0A7D59E1A79_.wvu.FilterData" localSheetId="7" hidden="1">Municipais!$A$1:$R$371</definedName>
    <definedName name="Z_E357C04D_E916_413F_9AA3_FC783D22F2E5_.wvu.FilterData" localSheetId="14" hidden="1">'Apuração Contabilidade Aproxima'!$A$1:$N$355</definedName>
    <definedName name="Z_E357C04D_E916_413F_9AA3_FC783D22F2E5_.wvu.FilterData" localSheetId="13" hidden="1">'Controle Distribuição de Lucros'!$A$1:$S$355</definedName>
    <definedName name="Z_E357C04D_E916_413F_9AA3_FC783D22F2E5_.wvu.FilterData" localSheetId="0" hidden="1">'Lucros aos Sócios'!$A$1:$H$593</definedName>
    <definedName name="Z_E88DF062_7418_42E6_9B96_B2C76259ECFD_.wvu.FilterData" localSheetId="14" hidden="1">'Apuração Contabilidade Aproxima'!$A$1:$N$355</definedName>
    <definedName name="Z_E88DF062_7418_42E6_9B96_B2C76259ECFD_.wvu.FilterData" localSheetId="13" hidden="1">'Controle Distribuição de Lucros'!$A$1:$S$355</definedName>
    <definedName name="Z_EF549D11_4B75_430E_80B0_B4768187B878_.wvu.FilterData" localSheetId="5" hidden="1">Empresas!$A$1:$T$371</definedName>
    <definedName name="Z_EF549D11_4B75_430E_80B0_B4768187B878_.wvu.FilterData" localSheetId="8" hidden="1">Estaduais!$A$1:$S$371</definedName>
    <definedName name="Z_EF549D11_4B75_430E_80B0_B4768187B878_.wvu.FilterData" localSheetId="9" hidden="1">Federais!$A$1:$AC$371</definedName>
    <definedName name="Z_EF549D11_4B75_430E_80B0_B4768187B878_.wvu.FilterData" localSheetId="7" hidden="1">Municipais!$A$1:$R$371</definedName>
    <definedName name="Z_EF93A251_34D2_40A7_9707_1E02031295D2_.wvu.FilterData" localSheetId="14" hidden="1">'Apuração Contabilidade Aproxima'!$A$1:$N$355</definedName>
    <definedName name="Z_EF93A251_34D2_40A7_9707_1E02031295D2_.wvu.FilterData" localSheetId="13" hidden="1">'Controle Distribuição de Lucros'!$A$1:$S$355</definedName>
    <definedName name="Z_EF93A251_34D2_40A7_9707_1E02031295D2_.wvu.FilterData" localSheetId="0" hidden="1">'Lucros aos Sócios'!$A$1:$H$593</definedName>
    <definedName name="Z_F115C139_1802_48E7_B1D0_C678F352ABC0_.wvu.FilterData" localSheetId="13" hidden="1">'Controle Distribuição de Lucros'!$A$1:$R$355</definedName>
    <definedName name="Z_F1E421B2_B4E3_4660_A7B0_D5747F1CD462_.wvu.FilterData" localSheetId="14" hidden="1">'Apuração Contabilidade Aproxima'!$A$1:$N$355</definedName>
    <definedName name="Z_F1E421B2_B4E3_4660_A7B0_D5747F1CD462_.wvu.FilterData" localSheetId="13" hidden="1">'Controle Distribuição de Lucros'!$A$1:$S$355</definedName>
    <definedName name="Z_F49E623E_C0C2_4FCB_88DC_AC0760F830D4_.wvu.FilterData" localSheetId="5" hidden="1">Empresas!$A$1:$T$371</definedName>
    <definedName name="Z_F49E623E_C0C2_4FCB_88DC_AC0760F830D4_.wvu.FilterData" localSheetId="8" hidden="1">Estaduais!$A$1:$S$371</definedName>
    <definedName name="Z_F49E623E_C0C2_4FCB_88DC_AC0760F830D4_.wvu.FilterData" localSheetId="9" hidden="1">Federais!$A$1:$AC$371</definedName>
    <definedName name="Z_F49E623E_C0C2_4FCB_88DC_AC0760F830D4_.wvu.FilterData" localSheetId="7" hidden="1">Municipais!$A$1:$R$371</definedName>
    <definedName name="Z_F4C8EBB1_82C3_44F7_BBE9_053764553F5F_.wvu.FilterData" localSheetId="13" hidden="1">'Controle Distribuição de Lucros'!$A$1:$R$371</definedName>
    <definedName name="Z_F4C8EBB1_82C3_44F7_BBE9_053764553F5F_.wvu.FilterData" localSheetId="5" hidden="1">Empresas!$A$1:$T$371</definedName>
    <definedName name="Z_F4C8EBB1_82C3_44F7_BBE9_053764553F5F_.wvu.FilterData" localSheetId="9" hidden="1">Federais!$A$1:$AC$371</definedName>
    <definedName name="Z_F4C8EBB1_82C3_44F7_BBE9_053764553F5F_.wvu.FilterData" localSheetId="7" hidden="1">Municipais!$A$1:$R$371</definedName>
    <definedName name="Z_F6FEED47_116E_42EC_B6D2_D4A47CDB84C9_.wvu.FilterData" localSheetId="14" hidden="1">'Apuração Contabilidade Aproxima'!$A$1:$M$355</definedName>
    <definedName name="Z_F6FEED47_116E_42EC_B6D2_D4A47CDB84C9_.wvu.FilterData" localSheetId="13" hidden="1">'Controle Distribuição de Lucros'!$A$1:$R$355</definedName>
    <definedName name="Z_F91AE252_56F8_48C6_9A45_CF29377605D7_.wvu.FilterData" localSheetId="9" hidden="1">Federais!$A$1:$AC$371</definedName>
    <definedName name="Z_F9D09BFE_2BBF_4E60_A4CF_287AC46A1AEE_.wvu.FilterData" localSheetId="14" hidden="1">'Apuração Contabilidade Aproxima'!$A$1:$N$355</definedName>
    <definedName name="Z_F9D09BFE_2BBF_4E60_A4CF_287AC46A1AEE_.wvu.FilterData" localSheetId="13" hidden="1">'Controle Distribuição de Lucros'!$A$1:$R$355</definedName>
    <definedName name="Z_F9D09BFE_2BBF_4E60_A4CF_287AC46A1AEE_.wvu.FilterData" localSheetId="0" hidden="1">'Lucros aos Sócios'!$A$1:$H$593</definedName>
    <definedName name="Z_FA14DDAC_136E_4FD9_B668_5F52FAC908E6_.wvu.FilterData" localSheetId="5" hidden="1">Empresas!$A$1:$T$371</definedName>
    <definedName name="Z_FA14DDAC_136E_4FD9_B668_5F52FAC908E6_.wvu.FilterData" localSheetId="8" hidden="1">Estaduais!$A$1:$S$371</definedName>
    <definedName name="Z_FA14DDAC_136E_4FD9_B668_5F52FAC908E6_.wvu.FilterData" localSheetId="9" hidden="1">Federais!$A$1:$AC$371</definedName>
    <definedName name="Z_FA14DDAC_136E_4FD9_B668_5F52FAC908E6_.wvu.FilterData" localSheetId="7" hidden="1">Municipais!$A$1:$R$371</definedName>
    <definedName name="Z_FA50EF19_053E_4294_89B3_9AD5DFF7E198_.wvu.FilterData" localSheetId="13" hidden="1">'Controle Distribuição de Lucros'!$A$1:$R$371</definedName>
    <definedName name="Z_FA50EF19_053E_4294_89B3_9AD5DFF7E198_.wvu.FilterData" localSheetId="5" hidden="1">Empresas!$A$1:$T$371</definedName>
    <definedName name="Z_FA50EF19_053E_4294_89B3_9AD5DFF7E198_.wvu.FilterData" localSheetId="8" hidden="1">Estaduais!$A$1:$S$371</definedName>
    <definedName name="Z_FA50EF19_053E_4294_89B3_9AD5DFF7E198_.wvu.FilterData" localSheetId="9" hidden="1">Federais!$A$1:$AC$371</definedName>
    <definedName name="Z_FA50EF19_053E_4294_89B3_9AD5DFF7E198_.wvu.FilterData" localSheetId="7" hidden="1">Municipais!$A$1:$R$371</definedName>
    <definedName name="Z_FB725B13_0A55_48F1_8EFF_2F9639E42AB1_.wvu.FilterData" localSheetId="8" hidden="1">Estaduais!$A$1:$S$371</definedName>
    <definedName name="Z_FB725B13_0A55_48F1_8EFF_2F9639E42AB1_.wvu.FilterData" localSheetId="9" hidden="1">Federais!$A$1:$AC$371</definedName>
    <definedName name="Z_FDD578CC_341F_45A4_B539_BA789CDE0314_.wvu.FilterData" localSheetId="5" hidden="1">Empresas!$A$1:$T$371</definedName>
  </definedNames>
  <calcPr calcId="191029"/>
  <customWorkbookViews>
    <customWorkbookView name="Bruna Gonçalves Correia - Modo de exibição pessoal" guid="{AFB08797-B428-474D-8229-9D72F71EC262}" mergeInterval="0" personalView="1" maximized="1" xWindow="-1929" yWindow="-9" windowWidth="1938" windowHeight="1038" tabRatio="910" activeSheetId="6"/>
    <customWorkbookView name="Luana Melo dos Santos - Modo de exibição pessoal" guid="{1DA47232-F491-4096-A80C-F7E244AF06A6}" mergeInterval="0" personalView="1" maximized="1" xWindow="1911" yWindow="82" windowWidth="1938" windowHeight="1038" tabRatio="910" activeSheetId="9"/>
    <customWorkbookView name="Jorge Luiz Damásio Mendes - Modo de exibição pessoal" guid="{B7EA7FEC-A2EF-4DE3-8E68-1BAB934B7F1E}" mergeInterval="0" personalView="1" maximized="1" xWindow="1432" yWindow="-8" windowWidth="1456" windowHeight="868" tabRatio="910" activeSheetId="9"/>
    <customWorkbookView name="Talita Souza - Modo de exibição pessoal" guid="{4BCF48EE-0E16-4C61-824B-DDCBB971B3DD}" mergeInterval="0" personalView="1" maximized="1" xWindow="1358" yWindow="-8" windowWidth="1936" windowHeight="1056" tabRatio="910" activeSheetId="7"/>
    <customWorkbookView name="Michele Araújo de Oliveira - Modo de exibição pessoal" guid="{2E3555E6-9EE5-421D-A94D-C94458D6D2C9}" mergeInterval="0" personalView="1" maximized="1" xWindow="-8" yWindow="-8" windowWidth="1936" windowHeight="1048" tabRatio="910" activeSheetId="6"/>
    <customWorkbookView name="Guilherme D’orazio Rodrigues - Modo de exibição pessoal" guid="{5350BE6B-1A3A-476A-B04D-198C11313F24}" mergeInterval="0" personalView="1" maximized="1" xWindow="-8" yWindow="-8" windowWidth="1936" windowHeight="1048" tabRatio="910" activeSheetId="6"/>
    <customWorkbookView name="Dyego Henrique Silva de Oliveira - Modo de exibição pessoal" guid="{D76BA947-8A2F-451E-B854-67A11B56F5ED}" mergeInterval="0" personalView="1" maximized="1" xWindow="-8" yWindow="-8" windowWidth="1936" windowHeight="1048" tabRatio="910" activeSheetId="7"/>
    <customWorkbookView name="Claudia da Silva Miranda - Modo de exibição pessoal" guid="{A6FBC0DC-A19A-4037-80FE-83E24AD9E190}" mergeInterval="0" personalView="1" maximized="1" xWindow="-1448" yWindow="70" windowWidth="1456" windowHeight="868" tabRatio="910" activeSheetId="8"/>
    <customWorkbookView name="Kamilly Rodrigues Barbosa - Modo de exibição pessoal" guid="{C3B6491F-CB1B-4DDA-A350-D2ADB6ADBAA8}" mergeInterval="0" personalView="1" maximized="1" xWindow="-8" yWindow="-8" windowWidth="1936" windowHeight="1048" tabRatio="910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0" i="14" l="1"/>
  <c r="I18" i="13" l="1"/>
  <c r="N367" i="6" l="1"/>
  <c r="R367" i="6" s="1"/>
  <c r="Q367" i="6" s="1"/>
  <c r="N368" i="6"/>
  <c r="R368" i="6" s="1"/>
  <c r="Q368" i="6" s="1"/>
  <c r="N369" i="6"/>
  <c r="R369" i="6" s="1"/>
  <c r="Q369" i="6" s="1"/>
  <c r="N370" i="6"/>
  <c r="R370" i="6" s="1"/>
  <c r="Q370" i="6" s="1"/>
  <c r="N371" i="6"/>
  <c r="R371" i="6" s="1"/>
  <c r="Q371" i="6" s="1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2" i="14"/>
  <c r="H2" i="14" s="1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2" i="14"/>
  <c r="B356" i="14"/>
  <c r="C356" i="14" s="1"/>
  <c r="D356" i="14"/>
  <c r="E356" i="14"/>
  <c r="B357" i="14"/>
  <c r="C357" i="14" s="1"/>
  <c r="D357" i="14"/>
  <c r="E357" i="14"/>
  <c r="B358" i="14"/>
  <c r="C358" i="14" s="1"/>
  <c r="D358" i="14"/>
  <c r="E358" i="14"/>
  <c r="B359" i="14"/>
  <c r="C359" i="14" s="1"/>
  <c r="D359" i="14"/>
  <c r="E359" i="14"/>
  <c r="B360" i="14"/>
  <c r="C360" i="14" s="1"/>
  <c r="D360" i="14"/>
  <c r="E360" i="14"/>
  <c r="B361" i="14"/>
  <c r="C361" i="14" s="1"/>
  <c r="D361" i="14"/>
  <c r="E361" i="14"/>
  <c r="B362" i="14"/>
  <c r="C362" i="14" s="1"/>
  <c r="D362" i="14"/>
  <c r="E362" i="14"/>
  <c r="B363" i="14"/>
  <c r="C363" i="14" s="1"/>
  <c r="D363" i="14"/>
  <c r="E363" i="14"/>
  <c r="B364" i="14"/>
  <c r="C364" i="14" s="1"/>
  <c r="D364" i="14"/>
  <c r="E364" i="14"/>
  <c r="B365" i="14"/>
  <c r="C365" i="14" s="1"/>
  <c r="D365" i="14"/>
  <c r="E365" i="14"/>
  <c r="B366" i="14"/>
  <c r="C366" i="14" s="1"/>
  <c r="D366" i="14"/>
  <c r="E366" i="14"/>
  <c r="B367" i="14"/>
  <c r="C367" i="14" s="1"/>
  <c r="D367" i="14"/>
  <c r="E367" i="14"/>
  <c r="B368" i="14"/>
  <c r="C368" i="14" s="1"/>
  <c r="D368" i="14"/>
  <c r="E368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2" i="14"/>
  <c r="B3" i="14"/>
  <c r="C3" i="14" s="1"/>
  <c r="D3" i="14"/>
  <c r="B4" i="14"/>
  <c r="C4" i="14" s="1"/>
  <c r="D4" i="14"/>
  <c r="B5" i="14"/>
  <c r="C5" i="14" s="1"/>
  <c r="D5" i="14"/>
  <c r="B6" i="14"/>
  <c r="C6" i="14" s="1"/>
  <c r="D6" i="14"/>
  <c r="B7" i="14"/>
  <c r="C7" i="14" s="1"/>
  <c r="D7" i="14"/>
  <c r="B8" i="14"/>
  <c r="C8" i="14" s="1"/>
  <c r="D8" i="14"/>
  <c r="B9" i="14"/>
  <c r="C9" i="14" s="1"/>
  <c r="D9" i="14"/>
  <c r="B10" i="14"/>
  <c r="C10" i="14" s="1"/>
  <c r="D10" i="14"/>
  <c r="B11" i="14"/>
  <c r="C11" i="14" s="1"/>
  <c r="D11" i="14"/>
  <c r="B12" i="14"/>
  <c r="C12" i="14" s="1"/>
  <c r="D12" i="14"/>
  <c r="B13" i="14"/>
  <c r="C13" i="14" s="1"/>
  <c r="D13" i="14"/>
  <c r="B14" i="14"/>
  <c r="C14" i="14" s="1"/>
  <c r="D14" i="14"/>
  <c r="B15" i="14"/>
  <c r="C15" i="14" s="1"/>
  <c r="D15" i="14"/>
  <c r="B16" i="14"/>
  <c r="C16" i="14" s="1"/>
  <c r="D16" i="14"/>
  <c r="B17" i="14"/>
  <c r="C17" i="14" s="1"/>
  <c r="D17" i="14"/>
  <c r="B18" i="14"/>
  <c r="C18" i="14" s="1"/>
  <c r="D18" i="14"/>
  <c r="B19" i="14"/>
  <c r="C19" i="14" s="1"/>
  <c r="D19" i="14"/>
  <c r="B20" i="14"/>
  <c r="C20" i="14" s="1"/>
  <c r="D20" i="14"/>
  <c r="B21" i="14"/>
  <c r="C21" i="14" s="1"/>
  <c r="D21" i="14"/>
  <c r="B22" i="14"/>
  <c r="C22" i="14" s="1"/>
  <c r="D22" i="14"/>
  <c r="B23" i="14"/>
  <c r="C23" i="14" s="1"/>
  <c r="D23" i="14"/>
  <c r="B24" i="14"/>
  <c r="C24" i="14" s="1"/>
  <c r="D24" i="14"/>
  <c r="B25" i="14"/>
  <c r="C25" i="14" s="1"/>
  <c r="D25" i="14"/>
  <c r="B26" i="14"/>
  <c r="C26" i="14" s="1"/>
  <c r="D26" i="14"/>
  <c r="B27" i="14"/>
  <c r="C27" i="14" s="1"/>
  <c r="D27" i="14"/>
  <c r="B28" i="14"/>
  <c r="C28" i="14" s="1"/>
  <c r="D28" i="14"/>
  <c r="B29" i="14"/>
  <c r="C29" i="14" s="1"/>
  <c r="D29" i="14"/>
  <c r="B30" i="14"/>
  <c r="C30" i="14" s="1"/>
  <c r="D30" i="14"/>
  <c r="B31" i="14"/>
  <c r="C31" i="14" s="1"/>
  <c r="D31" i="14"/>
  <c r="B32" i="14"/>
  <c r="C32" i="14" s="1"/>
  <c r="D32" i="14"/>
  <c r="B33" i="14"/>
  <c r="C33" i="14" s="1"/>
  <c r="D33" i="14"/>
  <c r="B34" i="14"/>
  <c r="C34" i="14" s="1"/>
  <c r="D34" i="14"/>
  <c r="B35" i="14"/>
  <c r="C35" i="14" s="1"/>
  <c r="D35" i="14"/>
  <c r="B36" i="14"/>
  <c r="C36" i="14" s="1"/>
  <c r="D36" i="14"/>
  <c r="B37" i="14"/>
  <c r="C37" i="14" s="1"/>
  <c r="D37" i="14"/>
  <c r="B38" i="14"/>
  <c r="C38" i="14" s="1"/>
  <c r="D38" i="14"/>
  <c r="B39" i="14"/>
  <c r="C39" i="14" s="1"/>
  <c r="D39" i="14"/>
  <c r="B40" i="14"/>
  <c r="C40" i="14" s="1"/>
  <c r="D40" i="14"/>
  <c r="B41" i="14"/>
  <c r="C41" i="14" s="1"/>
  <c r="D41" i="14"/>
  <c r="B42" i="14"/>
  <c r="C42" i="14" s="1"/>
  <c r="D42" i="14"/>
  <c r="B43" i="14"/>
  <c r="C43" i="14" s="1"/>
  <c r="D43" i="14"/>
  <c r="B44" i="14"/>
  <c r="C44" i="14" s="1"/>
  <c r="D44" i="14"/>
  <c r="B45" i="14"/>
  <c r="C45" i="14" s="1"/>
  <c r="D45" i="14"/>
  <c r="B46" i="14"/>
  <c r="C46" i="14" s="1"/>
  <c r="D46" i="14"/>
  <c r="B47" i="14"/>
  <c r="C47" i="14" s="1"/>
  <c r="D47" i="14"/>
  <c r="B48" i="14"/>
  <c r="C48" i="14" s="1"/>
  <c r="D48" i="14"/>
  <c r="B49" i="14"/>
  <c r="C49" i="14" s="1"/>
  <c r="D49" i="14"/>
  <c r="B50" i="14"/>
  <c r="C50" i="14" s="1"/>
  <c r="D50" i="14"/>
  <c r="B51" i="14"/>
  <c r="C51" i="14" s="1"/>
  <c r="D51" i="14"/>
  <c r="B52" i="14"/>
  <c r="C52" i="14" s="1"/>
  <c r="D52" i="14"/>
  <c r="B53" i="14"/>
  <c r="C53" i="14" s="1"/>
  <c r="D53" i="14"/>
  <c r="B54" i="14"/>
  <c r="C54" i="14" s="1"/>
  <c r="D54" i="14"/>
  <c r="B55" i="14"/>
  <c r="C55" i="14" s="1"/>
  <c r="D55" i="14"/>
  <c r="B56" i="14"/>
  <c r="C56" i="14" s="1"/>
  <c r="D56" i="14"/>
  <c r="B57" i="14"/>
  <c r="C57" i="14" s="1"/>
  <c r="D57" i="14"/>
  <c r="B58" i="14"/>
  <c r="C58" i="14" s="1"/>
  <c r="D58" i="14"/>
  <c r="B59" i="14"/>
  <c r="C59" i="14" s="1"/>
  <c r="D59" i="14"/>
  <c r="B60" i="14"/>
  <c r="C60" i="14" s="1"/>
  <c r="D60" i="14"/>
  <c r="B61" i="14"/>
  <c r="C61" i="14" s="1"/>
  <c r="D61" i="14"/>
  <c r="B62" i="14"/>
  <c r="C62" i="14" s="1"/>
  <c r="D62" i="14"/>
  <c r="B63" i="14"/>
  <c r="C63" i="14" s="1"/>
  <c r="D63" i="14"/>
  <c r="B64" i="14"/>
  <c r="C64" i="14" s="1"/>
  <c r="D64" i="14"/>
  <c r="B65" i="14"/>
  <c r="C65" i="14" s="1"/>
  <c r="D65" i="14"/>
  <c r="B66" i="14"/>
  <c r="C66" i="14" s="1"/>
  <c r="D66" i="14"/>
  <c r="B67" i="14"/>
  <c r="C67" i="14" s="1"/>
  <c r="D67" i="14"/>
  <c r="B68" i="14"/>
  <c r="C68" i="14" s="1"/>
  <c r="D68" i="14"/>
  <c r="B69" i="14"/>
  <c r="C69" i="14" s="1"/>
  <c r="D69" i="14"/>
  <c r="B70" i="14"/>
  <c r="C70" i="14" s="1"/>
  <c r="D70" i="14"/>
  <c r="B71" i="14"/>
  <c r="C71" i="14" s="1"/>
  <c r="D71" i="14"/>
  <c r="B72" i="14"/>
  <c r="C72" i="14" s="1"/>
  <c r="D72" i="14"/>
  <c r="B73" i="14"/>
  <c r="C73" i="14" s="1"/>
  <c r="D73" i="14"/>
  <c r="B74" i="14"/>
  <c r="C74" i="14" s="1"/>
  <c r="D74" i="14"/>
  <c r="B75" i="14"/>
  <c r="C75" i="14" s="1"/>
  <c r="D75" i="14"/>
  <c r="B76" i="14"/>
  <c r="C76" i="14" s="1"/>
  <c r="D76" i="14"/>
  <c r="B77" i="14"/>
  <c r="C77" i="14" s="1"/>
  <c r="D77" i="14"/>
  <c r="B78" i="14"/>
  <c r="C78" i="14" s="1"/>
  <c r="D78" i="14"/>
  <c r="B79" i="14"/>
  <c r="C79" i="14" s="1"/>
  <c r="D79" i="14"/>
  <c r="B80" i="14"/>
  <c r="C80" i="14" s="1"/>
  <c r="D80" i="14"/>
  <c r="B81" i="14"/>
  <c r="C81" i="14" s="1"/>
  <c r="D81" i="14"/>
  <c r="B82" i="14"/>
  <c r="C82" i="14" s="1"/>
  <c r="D82" i="14"/>
  <c r="B83" i="14"/>
  <c r="C83" i="14" s="1"/>
  <c r="D83" i="14"/>
  <c r="B84" i="14"/>
  <c r="C84" i="14" s="1"/>
  <c r="D84" i="14"/>
  <c r="B85" i="14"/>
  <c r="C85" i="14" s="1"/>
  <c r="D85" i="14"/>
  <c r="B86" i="14"/>
  <c r="C86" i="14" s="1"/>
  <c r="D86" i="14"/>
  <c r="B87" i="14"/>
  <c r="C87" i="14" s="1"/>
  <c r="D87" i="14"/>
  <c r="B88" i="14"/>
  <c r="C88" i="14" s="1"/>
  <c r="D88" i="14"/>
  <c r="B89" i="14"/>
  <c r="C89" i="14" s="1"/>
  <c r="D89" i="14"/>
  <c r="B90" i="14"/>
  <c r="C90" i="14" s="1"/>
  <c r="D90" i="14"/>
  <c r="B91" i="14"/>
  <c r="C91" i="14" s="1"/>
  <c r="D91" i="14"/>
  <c r="B92" i="14"/>
  <c r="C92" i="14" s="1"/>
  <c r="D92" i="14"/>
  <c r="B93" i="14"/>
  <c r="C93" i="14" s="1"/>
  <c r="D93" i="14"/>
  <c r="B94" i="14"/>
  <c r="C94" i="14" s="1"/>
  <c r="D94" i="14"/>
  <c r="B95" i="14"/>
  <c r="C95" i="14" s="1"/>
  <c r="D95" i="14"/>
  <c r="B96" i="14"/>
  <c r="C96" i="14" s="1"/>
  <c r="D96" i="14"/>
  <c r="B97" i="14"/>
  <c r="C97" i="14" s="1"/>
  <c r="D97" i="14"/>
  <c r="B98" i="14"/>
  <c r="C98" i="14" s="1"/>
  <c r="D98" i="14"/>
  <c r="B99" i="14"/>
  <c r="C99" i="14" s="1"/>
  <c r="D99" i="14"/>
  <c r="B100" i="14"/>
  <c r="C100" i="14" s="1"/>
  <c r="D100" i="14"/>
  <c r="B101" i="14"/>
  <c r="C101" i="14" s="1"/>
  <c r="D101" i="14"/>
  <c r="B102" i="14"/>
  <c r="C102" i="14" s="1"/>
  <c r="D102" i="14"/>
  <c r="B103" i="14"/>
  <c r="C103" i="14" s="1"/>
  <c r="D103" i="14"/>
  <c r="B104" i="14"/>
  <c r="C104" i="14" s="1"/>
  <c r="D104" i="14"/>
  <c r="B105" i="14"/>
  <c r="C105" i="14" s="1"/>
  <c r="D105" i="14"/>
  <c r="B106" i="14"/>
  <c r="C106" i="14" s="1"/>
  <c r="D106" i="14"/>
  <c r="B107" i="14"/>
  <c r="C107" i="14" s="1"/>
  <c r="D107" i="14"/>
  <c r="B108" i="14"/>
  <c r="C108" i="14" s="1"/>
  <c r="D108" i="14"/>
  <c r="B109" i="14"/>
  <c r="C109" i="14" s="1"/>
  <c r="D109" i="14"/>
  <c r="B110" i="14"/>
  <c r="C110" i="14" s="1"/>
  <c r="D110" i="14"/>
  <c r="B111" i="14"/>
  <c r="C111" i="14" s="1"/>
  <c r="D111" i="14"/>
  <c r="B112" i="14"/>
  <c r="C112" i="14" s="1"/>
  <c r="D112" i="14"/>
  <c r="B113" i="14"/>
  <c r="C113" i="14" s="1"/>
  <c r="D113" i="14"/>
  <c r="B114" i="14"/>
  <c r="C114" i="14" s="1"/>
  <c r="D114" i="14"/>
  <c r="B115" i="14"/>
  <c r="C115" i="14" s="1"/>
  <c r="D115" i="14"/>
  <c r="B116" i="14"/>
  <c r="C116" i="14" s="1"/>
  <c r="D116" i="14"/>
  <c r="B117" i="14"/>
  <c r="C117" i="14" s="1"/>
  <c r="D117" i="14"/>
  <c r="B118" i="14"/>
  <c r="C118" i="14" s="1"/>
  <c r="D118" i="14"/>
  <c r="B119" i="14"/>
  <c r="C119" i="14" s="1"/>
  <c r="D119" i="14"/>
  <c r="B120" i="14"/>
  <c r="C120" i="14" s="1"/>
  <c r="D120" i="14"/>
  <c r="B121" i="14"/>
  <c r="C121" i="14" s="1"/>
  <c r="D121" i="14"/>
  <c r="B122" i="14"/>
  <c r="C122" i="14" s="1"/>
  <c r="D122" i="14"/>
  <c r="B123" i="14"/>
  <c r="C123" i="14" s="1"/>
  <c r="D123" i="14"/>
  <c r="B124" i="14"/>
  <c r="C124" i="14" s="1"/>
  <c r="D124" i="14"/>
  <c r="B125" i="14"/>
  <c r="C125" i="14" s="1"/>
  <c r="D125" i="14"/>
  <c r="B126" i="14"/>
  <c r="C126" i="14" s="1"/>
  <c r="D126" i="14"/>
  <c r="B127" i="14"/>
  <c r="C127" i="14" s="1"/>
  <c r="D127" i="14"/>
  <c r="B128" i="14"/>
  <c r="C128" i="14" s="1"/>
  <c r="D128" i="14"/>
  <c r="B129" i="14"/>
  <c r="C129" i="14" s="1"/>
  <c r="D129" i="14"/>
  <c r="B130" i="14"/>
  <c r="C130" i="14" s="1"/>
  <c r="D130" i="14"/>
  <c r="B131" i="14"/>
  <c r="C131" i="14" s="1"/>
  <c r="D131" i="14"/>
  <c r="B132" i="14"/>
  <c r="C132" i="14" s="1"/>
  <c r="D132" i="14"/>
  <c r="B133" i="14"/>
  <c r="C133" i="14" s="1"/>
  <c r="D133" i="14"/>
  <c r="B134" i="14"/>
  <c r="C134" i="14" s="1"/>
  <c r="D134" i="14"/>
  <c r="B135" i="14"/>
  <c r="C135" i="14" s="1"/>
  <c r="D135" i="14"/>
  <c r="B136" i="14"/>
  <c r="C136" i="14" s="1"/>
  <c r="D136" i="14"/>
  <c r="B137" i="14"/>
  <c r="C137" i="14" s="1"/>
  <c r="D137" i="14"/>
  <c r="B138" i="14"/>
  <c r="C138" i="14" s="1"/>
  <c r="D138" i="14"/>
  <c r="B139" i="14"/>
  <c r="C139" i="14" s="1"/>
  <c r="D139" i="14"/>
  <c r="B140" i="14"/>
  <c r="C140" i="14" s="1"/>
  <c r="D140" i="14"/>
  <c r="B141" i="14"/>
  <c r="C141" i="14" s="1"/>
  <c r="D141" i="14"/>
  <c r="B142" i="14"/>
  <c r="C142" i="14" s="1"/>
  <c r="D142" i="14"/>
  <c r="B143" i="14"/>
  <c r="C143" i="14" s="1"/>
  <c r="D143" i="14"/>
  <c r="B144" i="14"/>
  <c r="C144" i="14" s="1"/>
  <c r="D144" i="14"/>
  <c r="B145" i="14"/>
  <c r="C145" i="14" s="1"/>
  <c r="D145" i="14"/>
  <c r="B146" i="14"/>
  <c r="C146" i="14" s="1"/>
  <c r="D146" i="14"/>
  <c r="B147" i="14"/>
  <c r="C147" i="14" s="1"/>
  <c r="D147" i="14"/>
  <c r="B148" i="14"/>
  <c r="C148" i="14" s="1"/>
  <c r="D148" i="14"/>
  <c r="B149" i="14"/>
  <c r="C149" i="14" s="1"/>
  <c r="D149" i="14"/>
  <c r="B150" i="14"/>
  <c r="C150" i="14" s="1"/>
  <c r="D150" i="14"/>
  <c r="B151" i="14"/>
  <c r="C151" i="14" s="1"/>
  <c r="D151" i="14"/>
  <c r="B152" i="14"/>
  <c r="C152" i="14" s="1"/>
  <c r="D152" i="14"/>
  <c r="B153" i="14"/>
  <c r="C153" i="14" s="1"/>
  <c r="D153" i="14"/>
  <c r="B154" i="14"/>
  <c r="C154" i="14" s="1"/>
  <c r="D154" i="14"/>
  <c r="B155" i="14"/>
  <c r="C155" i="14" s="1"/>
  <c r="D155" i="14"/>
  <c r="B156" i="14"/>
  <c r="C156" i="14" s="1"/>
  <c r="D156" i="14"/>
  <c r="B157" i="14"/>
  <c r="C157" i="14" s="1"/>
  <c r="D157" i="14"/>
  <c r="B158" i="14"/>
  <c r="C158" i="14" s="1"/>
  <c r="D158" i="14"/>
  <c r="B159" i="14"/>
  <c r="C159" i="14" s="1"/>
  <c r="D159" i="14"/>
  <c r="B160" i="14"/>
  <c r="C160" i="14" s="1"/>
  <c r="D160" i="14"/>
  <c r="B161" i="14"/>
  <c r="C161" i="14" s="1"/>
  <c r="D161" i="14"/>
  <c r="B162" i="14"/>
  <c r="C162" i="14" s="1"/>
  <c r="D162" i="14"/>
  <c r="B163" i="14"/>
  <c r="C163" i="14" s="1"/>
  <c r="D163" i="14"/>
  <c r="B164" i="14"/>
  <c r="C164" i="14" s="1"/>
  <c r="D164" i="14"/>
  <c r="B165" i="14"/>
  <c r="C165" i="14" s="1"/>
  <c r="D165" i="14"/>
  <c r="B166" i="14"/>
  <c r="C166" i="14" s="1"/>
  <c r="D166" i="14"/>
  <c r="B167" i="14"/>
  <c r="C167" i="14" s="1"/>
  <c r="D167" i="14"/>
  <c r="B168" i="14"/>
  <c r="C168" i="14" s="1"/>
  <c r="D168" i="14"/>
  <c r="B169" i="14"/>
  <c r="C169" i="14" s="1"/>
  <c r="D169" i="14"/>
  <c r="B170" i="14"/>
  <c r="C170" i="14" s="1"/>
  <c r="D170" i="14"/>
  <c r="B171" i="14"/>
  <c r="C171" i="14" s="1"/>
  <c r="D171" i="14"/>
  <c r="B172" i="14"/>
  <c r="C172" i="14" s="1"/>
  <c r="D172" i="14"/>
  <c r="B173" i="14"/>
  <c r="C173" i="14" s="1"/>
  <c r="D173" i="14"/>
  <c r="B174" i="14"/>
  <c r="C174" i="14" s="1"/>
  <c r="D174" i="14"/>
  <c r="B175" i="14"/>
  <c r="C175" i="14" s="1"/>
  <c r="D175" i="14"/>
  <c r="B176" i="14"/>
  <c r="C176" i="14" s="1"/>
  <c r="D176" i="14"/>
  <c r="B177" i="14"/>
  <c r="C177" i="14" s="1"/>
  <c r="D177" i="14"/>
  <c r="B178" i="14"/>
  <c r="C178" i="14" s="1"/>
  <c r="D178" i="14"/>
  <c r="B179" i="14"/>
  <c r="C179" i="14" s="1"/>
  <c r="D179" i="14"/>
  <c r="B180" i="14"/>
  <c r="C180" i="14" s="1"/>
  <c r="D180" i="14"/>
  <c r="B181" i="14"/>
  <c r="C181" i="14" s="1"/>
  <c r="D181" i="14"/>
  <c r="B182" i="14"/>
  <c r="C182" i="14" s="1"/>
  <c r="D182" i="14"/>
  <c r="B183" i="14"/>
  <c r="C183" i="14" s="1"/>
  <c r="D183" i="14"/>
  <c r="B184" i="14"/>
  <c r="C184" i="14" s="1"/>
  <c r="D184" i="14"/>
  <c r="B185" i="14"/>
  <c r="C185" i="14" s="1"/>
  <c r="D185" i="14"/>
  <c r="B186" i="14"/>
  <c r="C186" i="14" s="1"/>
  <c r="D186" i="14"/>
  <c r="B187" i="14"/>
  <c r="C187" i="14" s="1"/>
  <c r="D187" i="14"/>
  <c r="B188" i="14"/>
  <c r="C188" i="14" s="1"/>
  <c r="D188" i="14"/>
  <c r="B189" i="14"/>
  <c r="C189" i="14" s="1"/>
  <c r="D189" i="14"/>
  <c r="B190" i="14"/>
  <c r="C190" i="14" s="1"/>
  <c r="D190" i="14"/>
  <c r="B191" i="14"/>
  <c r="C191" i="14" s="1"/>
  <c r="D191" i="14"/>
  <c r="B192" i="14"/>
  <c r="C192" i="14" s="1"/>
  <c r="D192" i="14"/>
  <c r="B193" i="14"/>
  <c r="C193" i="14" s="1"/>
  <c r="D193" i="14"/>
  <c r="B194" i="14"/>
  <c r="C194" i="14" s="1"/>
  <c r="D194" i="14"/>
  <c r="B195" i="14"/>
  <c r="C195" i="14" s="1"/>
  <c r="D195" i="14"/>
  <c r="B196" i="14"/>
  <c r="C196" i="14" s="1"/>
  <c r="D196" i="14"/>
  <c r="B197" i="14"/>
  <c r="C197" i="14" s="1"/>
  <c r="D197" i="14"/>
  <c r="B198" i="14"/>
  <c r="C198" i="14" s="1"/>
  <c r="D198" i="14"/>
  <c r="B199" i="14"/>
  <c r="C199" i="14" s="1"/>
  <c r="D199" i="14"/>
  <c r="B200" i="14"/>
  <c r="C200" i="14" s="1"/>
  <c r="D200" i="14"/>
  <c r="B201" i="14"/>
  <c r="C201" i="14" s="1"/>
  <c r="D201" i="14"/>
  <c r="B202" i="14"/>
  <c r="C202" i="14" s="1"/>
  <c r="D202" i="14"/>
  <c r="B203" i="14"/>
  <c r="C203" i="14" s="1"/>
  <c r="D203" i="14"/>
  <c r="B204" i="14"/>
  <c r="C204" i="14" s="1"/>
  <c r="D204" i="14"/>
  <c r="B205" i="14"/>
  <c r="C205" i="14" s="1"/>
  <c r="D205" i="14"/>
  <c r="B206" i="14"/>
  <c r="C206" i="14" s="1"/>
  <c r="D206" i="14"/>
  <c r="B207" i="14"/>
  <c r="C207" i="14" s="1"/>
  <c r="D207" i="14"/>
  <c r="B208" i="14"/>
  <c r="C208" i="14" s="1"/>
  <c r="D208" i="14"/>
  <c r="B209" i="14"/>
  <c r="C209" i="14" s="1"/>
  <c r="D209" i="14"/>
  <c r="B210" i="14"/>
  <c r="C210" i="14" s="1"/>
  <c r="D210" i="14"/>
  <c r="B211" i="14"/>
  <c r="C211" i="14" s="1"/>
  <c r="D211" i="14"/>
  <c r="B212" i="14"/>
  <c r="C212" i="14" s="1"/>
  <c r="D212" i="14"/>
  <c r="B213" i="14"/>
  <c r="C213" i="14" s="1"/>
  <c r="D213" i="14"/>
  <c r="B214" i="14"/>
  <c r="C214" i="14" s="1"/>
  <c r="D214" i="14"/>
  <c r="B215" i="14"/>
  <c r="C215" i="14" s="1"/>
  <c r="D215" i="14"/>
  <c r="B216" i="14"/>
  <c r="C216" i="14" s="1"/>
  <c r="D216" i="14"/>
  <c r="B217" i="14"/>
  <c r="C217" i="14" s="1"/>
  <c r="D217" i="14"/>
  <c r="B218" i="14"/>
  <c r="C218" i="14" s="1"/>
  <c r="D218" i="14"/>
  <c r="B219" i="14"/>
  <c r="C219" i="14" s="1"/>
  <c r="D219" i="14"/>
  <c r="B220" i="14"/>
  <c r="C220" i="14" s="1"/>
  <c r="D220" i="14"/>
  <c r="B221" i="14"/>
  <c r="C221" i="14" s="1"/>
  <c r="D221" i="14"/>
  <c r="B222" i="14"/>
  <c r="C222" i="14" s="1"/>
  <c r="D222" i="14"/>
  <c r="B223" i="14"/>
  <c r="C223" i="14" s="1"/>
  <c r="D223" i="14"/>
  <c r="B224" i="14"/>
  <c r="C224" i="14" s="1"/>
  <c r="D224" i="14"/>
  <c r="B225" i="14"/>
  <c r="C225" i="14" s="1"/>
  <c r="D225" i="14"/>
  <c r="B226" i="14"/>
  <c r="C226" i="14" s="1"/>
  <c r="D226" i="14"/>
  <c r="B227" i="14"/>
  <c r="C227" i="14" s="1"/>
  <c r="D227" i="14"/>
  <c r="B228" i="14"/>
  <c r="C228" i="14" s="1"/>
  <c r="D228" i="14"/>
  <c r="B229" i="14"/>
  <c r="C229" i="14" s="1"/>
  <c r="D229" i="14"/>
  <c r="B230" i="14"/>
  <c r="C230" i="14" s="1"/>
  <c r="D230" i="14"/>
  <c r="B231" i="14"/>
  <c r="C231" i="14" s="1"/>
  <c r="D231" i="14"/>
  <c r="B232" i="14"/>
  <c r="C232" i="14" s="1"/>
  <c r="D232" i="14"/>
  <c r="B233" i="14"/>
  <c r="C233" i="14" s="1"/>
  <c r="D233" i="14"/>
  <c r="B234" i="14"/>
  <c r="C234" i="14" s="1"/>
  <c r="D234" i="14"/>
  <c r="B235" i="14"/>
  <c r="C235" i="14" s="1"/>
  <c r="D235" i="14"/>
  <c r="B236" i="14"/>
  <c r="C236" i="14" s="1"/>
  <c r="D236" i="14"/>
  <c r="B237" i="14"/>
  <c r="C237" i="14" s="1"/>
  <c r="D237" i="14"/>
  <c r="B238" i="14"/>
  <c r="C238" i="14" s="1"/>
  <c r="D238" i="14"/>
  <c r="B239" i="14"/>
  <c r="C239" i="14" s="1"/>
  <c r="D239" i="14"/>
  <c r="B240" i="14"/>
  <c r="C240" i="14" s="1"/>
  <c r="D240" i="14"/>
  <c r="B241" i="14"/>
  <c r="C241" i="14" s="1"/>
  <c r="D241" i="14"/>
  <c r="B242" i="14"/>
  <c r="C242" i="14" s="1"/>
  <c r="D242" i="14"/>
  <c r="B243" i="14"/>
  <c r="C243" i="14" s="1"/>
  <c r="D243" i="14"/>
  <c r="B244" i="14"/>
  <c r="C244" i="14" s="1"/>
  <c r="D244" i="14"/>
  <c r="B245" i="14"/>
  <c r="C245" i="14" s="1"/>
  <c r="D245" i="14"/>
  <c r="B246" i="14"/>
  <c r="C246" i="14" s="1"/>
  <c r="D246" i="14"/>
  <c r="B247" i="14"/>
  <c r="C247" i="14" s="1"/>
  <c r="D247" i="14"/>
  <c r="B248" i="14"/>
  <c r="C248" i="14" s="1"/>
  <c r="D248" i="14"/>
  <c r="B249" i="14"/>
  <c r="C249" i="14" s="1"/>
  <c r="D249" i="14"/>
  <c r="B250" i="14"/>
  <c r="C250" i="14" s="1"/>
  <c r="D250" i="14"/>
  <c r="B251" i="14"/>
  <c r="C251" i="14" s="1"/>
  <c r="D251" i="14"/>
  <c r="B252" i="14"/>
  <c r="C252" i="14" s="1"/>
  <c r="D252" i="14"/>
  <c r="B253" i="14"/>
  <c r="C253" i="14" s="1"/>
  <c r="D253" i="14"/>
  <c r="B254" i="14"/>
  <c r="C254" i="14" s="1"/>
  <c r="D254" i="14"/>
  <c r="B255" i="14"/>
  <c r="C255" i="14" s="1"/>
  <c r="D255" i="14"/>
  <c r="B256" i="14"/>
  <c r="C256" i="14" s="1"/>
  <c r="D256" i="14"/>
  <c r="B257" i="14"/>
  <c r="C257" i="14" s="1"/>
  <c r="D257" i="14"/>
  <c r="B258" i="14"/>
  <c r="C258" i="14" s="1"/>
  <c r="D258" i="14"/>
  <c r="B259" i="14"/>
  <c r="C259" i="14" s="1"/>
  <c r="D259" i="14"/>
  <c r="B260" i="14"/>
  <c r="C260" i="14" s="1"/>
  <c r="D260" i="14"/>
  <c r="B261" i="14"/>
  <c r="C261" i="14" s="1"/>
  <c r="D261" i="14"/>
  <c r="B262" i="14"/>
  <c r="C262" i="14" s="1"/>
  <c r="D262" i="14"/>
  <c r="B263" i="14"/>
  <c r="C263" i="14" s="1"/>
  <c r="D263" i="14"/>
  <c r="B264" i="14"/>
  <c r="C264" i="14" s="1"/>
  <c r="D264" i="14"/>
  <c r="B265" i="14"/>
  <c r="C265" i="14" s="1"/>
  <c r="D265" i="14"/>
  <c r="B266" i="14"/>
  <c r="C266" i="14" s="1"/>
  <c r="D266" i="14"/>
  <c r="B267" i="14"/>
  <c r="C267" i="14" s="1"/>
  <c r="D267" i="14"/>
  <c r="B268" i="14"/>
  <c r="C268" i="14" s="1"/>
  <c r="D268" i="14"/>
  <c r="B269" i="14"/>
  <c r="C269" i="14" s="1"/>
  <c r="D269" i="14"/>
  <c r="B270" i="14"/>
  <c r="C270" i="14" s="1"/>
  <c r="D270" i="14"/>
  <c r="B271" i="14"/>
  <c r="C271" i="14" s="1"/>
  <c r="D271" i="14"/>
  <c r="B272" i="14"/>
  <c r="C272" i="14" s="1"/>
  <c r="D272" i="14"/>
  <c r="B273" i="14"/>
  <c r="C273" i="14" s="1"/>
  <c r="D273" i="14"/>
  <c r="B274" i="14"/>
  <c r="C274" i="14" s="1"/>
  <c r="D274" i="14"/>
  <c r="B275" i="14"/>
  <c r="C275" i="14" s="1"/>
  <c r="D275" i="14"/>
  <c r="B276" i="14"/>
  <c r="C276" i="14" s="1"/>
  <c r="D276" i="14"/>
  <c r="B277" i="14"/>
  <c r="C277" i="14" s="1"/>
  <c r="D277" i="14"/>
  <c r="B278" i="14"/>
  <c r="C278" i="14" s="1"/>
  <c r="D278" i="14"/>
  <c r="B279" i="14"/>
  <c r="C279" i="14" s="1"/>
  <c r="D279" i="14"/>
  <c r="B280" i="14"/>
  <c r="C280" i="14" s="1"/>
  <c r="D280" i="14"/>
  <c r="B281" i="14"/>
  <c r="C281" i="14" s="1"/>
  <c r="D281" i="14"/>
  <c r="B282" i="14"/>
  <c r="C282" i="14" s="1"/>
  <c r="D282" i="14"/>
  <c r="B283" i="14"/>
  <c r="C283" i="14" s="1"/>
  <c r="D283" i="14"/>
  <c r="B284" i="14"/>
  <c r="C284" i="14" s="1"/>
  <c r="D284" i="14"/>
  <c r="B285" i="14"/>
  <c r="C285" i="14" s="1"/>
  <c r="D285" i="14"/>
  <c r="B286" i="14"/>
  <c r="C286" i="14" s="1"/>
  <c r="D286" i="14"/>
  <c r="B287" i="14"/>
  <c r="C287" i="14" s="1"/>
  <c r="D287" i="14"/>
  <c r="B288" i="14"/>
  <c r="C288" i="14" s="1"/>
  <c r="D288" i="14"/>
  <c r="B289" i="14"/>
  <c r="C289" i="14" s="1"/>
  <c r="D289" i="14"/>
  <c r="B290" i="14"/>
  <c r="C290" i="14" s="1"/>
  <c r="D290" i="14"/>
  <c r="B291" i="14"/>
  <c r="C291" i="14" s="1"/>
  <c r="D291" i="14"/>
  <c r="B292" i="14"/>
  <c r="C292" i="14" s="1"/>
  <c r="D292" i="14"/>
  <c r="B293" i="14"/>
  <c r="C293" i="14" s="1"/>
  <c r="D293" i="14"/>
  <c r="B294" i="14"/>
  <c r="C294" i="14" s="1"/>
  <c r="D294" i="14"/>
  <c r="B295" i="14"/>
  <c r="C295" i="14" s="1"/>
  <c r="D295" i="14"/>
  <c r="B296" i="14"/>
  <c r="C296" i="14" s="1"/>
  <c r="D296" i="14"/>
  <c r="B297" i="14"/>
  <c r="C297" i="14" s="1"/>
  <c r="D297" i="14"/>
  <c r="B298" i="14"/>
  <c r="C298" i="14" s="1"/>
  <c r="D298" i="14"/>
  <c r="B299" i="14"/>
  <c r="C299" i="14" s="1"/>
  <c r="D299" i="14"/>
  <c r="B300" i="14"/>
  <c r="C300" i="14" s="1"/>
  <c r="D300" i="14"/>
  <c r="B301" i="14"/>
  <c r="C301" i="14" s="1"/>
  <c r="D301" i="14"/>
  <c r="B302" i="14"/>
  <c r="C302" i="14" s="1"/>
  <c r="D302" i="14"/>
  <c r="B303" i="14"/>
  <c r="C303" i="14" s="1"/>
  <c r="D303" i="14"/>
  <c r="B304" i="14"/>
  <c r="C304" i="14" s="1"/>
  <c r="D304" i="14"/>
  <c r="B305" i="14"/>
  <c r="C305" i="14" s="1"/>
  <c r="D305" i="14"/>
  <c r="B306" i="14"/>
  <c r="C306" i="14" s="1"/>
  <c r="D306" i="14"/>
  <c r="B307" i="14"/>
  <c r="C307" i="14" s="1"/>
  <c r="D307" i="14"/>
  <c r="B308" i="14"/>
  <c r="C308" i="14" s="1"/>
  <c r="D308" i="14"/>
  <c r="B309" i="14"/>
  <c r="C309" i="14" s="1"/>
  <c r="D309" i="14"/>
  <c r="B310" i="14"/>
  <c r="C310" i="14" s="1"/>
  <c r="D310" i="14"/>
  <c r="B311" i="14"/>
  <c r="C311" i="14" s="1"/>
  <c r="D311" i="14"/>
  <c r="B312" i="14"/>
  <c r="C312" i="14" s="1"/>
  <c r="D312" i="14"/>
  <c r="B313" i="14"/>
  <c r="C313" i="14" s="1"/>
  <c r="D313" i="14"/>
  <c r="B314" i="14"/>
  <c r="C314" i="14" s="1"/>
  <c r="D314" i="14"/>
  <c r="B315" i="14"/>
  <c r="C315" i="14" s="1"/>
  <c r="D315" i="14"/>
  <c r="B316" i="14"/>
  <c r="C316" i="14" s="1"/>
  <c r="D316" i="14"/>
  <c r="B317" i="14"/>
  <c r="C317" i="14" s="1"/>
  <c r="D317" i="14"/>
  <c r="B318" i="14"/>
  <c r="C318" i="14" s="1"/>
  <c r="D318" i="14"/>
  <c r="B319" i="14"/>
  <c r="C319" i="14" s="1"/>
  <c r="D319" i="14"/>
  <c r="B320" i="14"/>
  <c r="C320" i="14" s="1"/>
  <c r="D320" i="14"/>
  <c r="B321" i="14"/>
  <c r="C321" i="14" s="1"/>
  <c r="D321" i="14"/>
  <c r="B322" i="14"/>
  <c r="C322" i="14" s="1"/>
  <c r="D322" i="14"/>
  <c r="B323" i="14"/>
  <c r="C323" i="14" s="1"/>
  <c r="D323" i="14"/>
  <c r="B324" i="14"/>
  <c r="C324" i="14" s="1"/>
  <c r="D324" i="14"/>
  <c r="B325" i="14"/>
  <c r="C325" i="14" s="1"/>
  <c r="D325" i="14"/>
  <c r="B326" i="14"/>
  <c r="C326" i="14" s="1"/>
  <c r="D326" i="14"/>
  <c r="B327" i="14"/>
  <c r="C327" i="14" s="1"/>
  <c r="D327" i="14"/>
  <c r="B328" i="14"/>
  <c r="C328" i="14" s="1"/>
  <c r="D328" i="14"/>
  <c r="B329" i="14"/>
  <c r="C329" i="14" s="1"/>
  <c r="D329" i="14"/>
  <c r="B330" i="14"/>
  <c r="C330" i="14" s="1"/>
  <c r="D330" i="14"/>
  <c r="B331" i="14"/>
  <c r="C331" i="14" s="1"/>
  <c r="D331" i="14"/>
  <c r="B332" i="14"/>
  <c r="C332" i="14" s="1"/>
  <c r="D332" i="14"/>
  <c r="B333" i="14"/>
  <c r="C333" i="14" s="1"/>
  <c r="D333" i="14"/>
  <c r="B334" i="14"/>
  <c r="C334" i="14" s="1"/>
  <c r="D334" i="14"/>
  <c r="B335" i="14"/>
  <c r="C335" i="14" s="1"/>
  <c r="D335" i="14"/>
  <c r="B336" i="14"/>
  <c r="C336" i="14" s="1"/>
  <c r="D336" i="14"/>
  <c r="B337" i="14"/>
  <c r="C337" i="14" s="1"/>
  <c r="D337" i="14"/>
  <c r="B338" i="14"/>
  <c r="C338" i="14" s="1"/>
  <c r="D338" i="14"/>
  <c r="B339" i="14"/>
  <c r="C339" i="14" s="1"/>
  <c r="D339" i="14"/>
  <c r="B340" i="14"/>
  <c r="C340" i="14" s="1"/>
  <c r="D340" i="14"/>
  <c r="B341" i="14"/>
  <c r="C341" i="14" s="1"/>
  <c r="D341" i="14"/>
  <c r="B342" i="14"/>
  <c r="C342" i="14" s="1"/>
  <c r="D342" i="14"/>
  <c r="B343" i="14"/>
  <c r="C343" i="14" s="1"/>
  <c r="D343" i="14"/>
  <c r="B344" i="14"/>
  <c r="C344" i="14" s="1"/>
  <c r="D344" i="14"/>
  <c r="B345" i="14"/>
  <c r="C345" i="14" s="1"/>
  <c r="D345" i="14"/>
  <c r="B346" i="14"/>
  <c r="C346" i="14" s="1"/>
  <c r="D346" i="14"/>
  <c r="B347" i="14"/>
  <c r="C347" i="14" s="1"/>
  <c r="D347" i="14"/>
  <c r="B348" i="14"/>
  <c r="C348" i="14" s="1"/>
  <c r="D348" i="14"/>
  <c r="B349" i="14"/>
  <c r="C349" i="14" s="1"/>
  <c r="D349" i="14"/>
  <c r="B350" i="14"/>
  <c r="C350" i="14" s="1"/>
  <c r="D350" i="14"/>
  <c r="B351" i="14"/>
  <c r="C351" i="14" s="1"/>
  <c r="D351" i="14"/>
  <c r="B352" i="14"/>
  <c r="C352" i="14" s="1"/>
  <c r="D352" i="14"/>
  <c r="B353" i="14"/>
  <c r="C353" i="14" s="1"/>
  <c r="D353" i="14"/>
  <c r="B354" i="14"/>
  <c r="C354" i="14" s="1"/>
  <c r="D354" i="14"/>
  <c r="B355" i="14"/>
  <c r="C355" i="14" s="1"/>
  <c r="D355" i="14"/>
  <c r="D2" i="14"/>
  <c r="B2" i="14"/>
  <c r="C2" i="14" s="1"/>
  <c r="B2" i="13"/>
  <c r="C2" i="13" s="1"/>
  <c r="L356" i="13"/>
  <c r="M356" i="13"/>
  <c r="R356" i="13" s="1"/>
  <c r="L357" i="13"/>
  <c r="M357" i="13"/>
  <c r="R357" i="13" s="1"/>
  <c r="L358" i="13"/>
  <c r="M358" i="13"/>
  <c r="R358" i="13" s="1"/>
  <c r="L359" i="13"/>
  <c r="M359" i="13"/>
  <c r="R359" i="13" s="1"/>
  <c r="L360" i="13"/>
  <c r="M360" i="13"/>
  <c r="R360" i="13" s="1"/>
  <c r="L361" i="13"/>
  <c r="M361" i="13"/>
  <c r="R361" i="13" s="1"/>
  <c r="L362" i="13"/>
  <c r="M362" i="13"/>
  <c r="R362" i="13" s="1"/>
  <c r="L363" i="13"/>
  <c r="M363" i="13"/>
  <c r="R363" i="13" s="1"/>
  <c r="L367" i="13"/>
  <c r="M367" i="13"/>
  <c r="R367" i="13" s="1"/>
  <c r="L368" i="13"/>
  <c r="M368" i="13"/>
  <c r="R368" i="13" s="1"/>
  <c r="L369" i="13"/>
  <c r="M369" i="13"/>
  <c r="R369" i="13" s="1"/>
  <c r="L370" i="13"/>
  <c r="M370" i="13"/>
  <c r="R370" i="13" s="1"/>
  <c r="L371" i="13"/>
  <c r="M371" i="13"/>
  <c r="R371" i="13" s="1"/>
  <c r="L2" i="13"/>
  <c r="M2" i="13"/>
  <c r="R2" i="13" s="1"/>
  <c r="D2" i="11"/>
  <c r="B2" i="11"/>
  <c r="C2" i="11" s="1"/>
  <c r="E2" i="10"/>
  <c r="B2" i="10"/>
  <c r="C2" i="10" s="1"/>
  <c r="D2" i="10" s="1"/>
  <c r="F2" i="9"/>
  <c r="E2" i="9"/>
  <c r="D2" i="9"/>
  <c r="B2" i="9"/>
  <c r="C2" i="9" s="1"/>
  <c r="G2" i="8"/>
  <c r="F2" i="8"/>
  <c r="E2" i="8"/>
  <c r="B2" i="8"/>
  <c r="C2" i="8" s="1"/>
  <c r="D2" i="8" s="1"/>
  <c r="H2" i="7"/>
  <c r="F2" i="7"/>
  <c r="E2" i="7"/>
  <c r="B2" i="7"/>
  <c r="C2" i="7" s="1"/>
  <c r="D2" i="7" s="1"/>
  <c r="D2" i="5"/>
  <c r="B2" i="5"/>
  <c r="C2" i="5" s="1"/>
  <c r="N3" i="6"/>
  <c r="R3" i="6" s="1"/>
  <c r="Q3" i="6" s="1"/>
  <c r="N4" i="6"/>
  <c r="R4" i="6" s="1"/>
  <c r="Q4" i="6" s="1"/>
  <c r="N5" i="6"/>
  <c r="R5" i="6" s="1"/>
  <c r="Q5" i="6" s="1"/>
  <c r="N6" i="6"/>
  <c r="R6" i="6" s="1"/>
  <c r="Q6" i="6" s="1"/>
  <c r="N7" i="6"/>
  <c r="R7" i="6" s="1"/>
  <c r="Q7" i="6" s="1"/>
  <c r="N8" i="6"/>
  <c r="R8" i="6" s="1"/>
  <c r="Q8" i="6" s="1"/>
  <c r="N9" i="6"/>
  <c r="R9" i="6" s="1"/>
  <c r="Q9" i="6" s="1"/>
  <c r="N10" i="6"/>
  <c r="R10" i="6" s="1"/>
  <c r="Q10" i="6" s="1"/>
  <c r="N11" i="6"/>
  <c r="R11" i="6" s="1"/>
  <c r="Q11" i="6" s="1"/>
  <c r="N12" i="6"/>
  <c r="R12" i="6" s="1"/>
  <c r="Q12" i="6" s="1"/>
  <c r="N13" i="6"/>
  <c r="R13" i="6" s="1"/>
  <c r="Q13" i="6" s="1"/>
  <c r="N14" i="6"/>
  <c r="R14" i="6" s="1"/>
  <c r="Q14" i="6" s="1"/>
  <c r="N15" i="6"/>
  <c r="R15" i="6" s="1"/>
  <c r="Q15" i="6" s="1"/>
  <c r="N16" i="6"/>
  <c r="R16" i="6" s="1"/>
  <c r="Q16" i="6" s="1"/>
  <c r="N17" i="6"/>
  <c r="R17" i="6" s="1"/>
  <c r="Q17" i="6" s="1"/>
  <c r="N18" i="6"/>
  <c r="R18" i="6" s="1"/>
  <c r="Q18" i="6" s="1"/>
  <c r="N19" i="6"/>
  <c r="R19" i="6" s="1"/>
  <c r="Q19" i="6" s="1"/>
  <c r="N20" i="6"/>
  <c r="R20" i="6" s="1"/>
  <c r="Q20" i="6" s="1"/>
  <c r="N21" i="6"/>
  <c r="R21" i="6" s="1"/>
  <c r="Q21" i="6" s="1"/>
  <c r="N22" i="6"/>
  <c r="R22" i="6" s="1"/>
  <c r="Q22" i="6" s="1"/>
  <c r="N23" i="6"/>
  <c r="R23" i="6" s="1"/>
  <c r="Q23" i="6" s="1"/>
  <c r="N24" i="6"/>
  <c r="R24" i="6" s="1"/>
  <c r="Q24" i="6" s="1"/>
  <c r="N25" i="6"/>
  <c r="R25" i="6" s="1"/>
  <c r="Q25" i="6" s="1"/>
  <c r="N26" i="6"/>
  <c r="R26" i="6" s="1"/>
  <c r="Q26" i="6" s="1"/>
  <c r="N27" i="6"/>
  <c r="R27" i="6" s="1"/>
  <c r="Q27" i="6" s="1"/>
  <c r="N28" i="6"/>
  <c r="R28" i="6" s="1"/>
  <c r="Q28" i="6" s="1"/>
  <c r="N29" i="6"/>
  <c r="R29" i="6" s="1"/>
  <c r="Q29" i="6" s="1"/>
  <c r="N30" i="6"/>
  <c r="R30" i="6" s="1"/>
  <c r="Q30" i="6" s="1"/>
  <c r="N31" i="6"/>
  <c r="R31" i="6" s="1"/>
  <c r="Q31" i="6" s="1"/>
  <c r="N32" i="6"/>
  <c r="R32" i="6" s="1"/>
  <c r="Q32" i="6" s="1"/>
  <c r="N33" i="6"/>
  <c r="R33" i="6" s="1"/>
  <c r="Q33" i="6" s="1"/>
  <c r="N34" i="6"/>
  <c r="R34" i="6" s="1"/>
  <c r="Q34" i="6" s="1"/>
  <c r="N35" i="6"/>
  <c r="R35" i="6" s="1"/>
  <c r="Q35" i="6" s="1"/>
  <c r="N36" i="6"/>
  <c r="R36" i="6" s="1"/>
  <c r="Q36" i="6" s="1"/>
  <c r="N37" i="6"/>
  <c r="R37" i="6" s="1"/>
  <c r="Q37" i="6" s="1"/>
  <c r="N38" i="6"/>
  <c r="R38" i="6" s="1"/>
  <c r="Q38" i="6" s="1"/>
  <c r="N39" i="6"/>
  <c r="R39" i="6" s="1"/>
  <c r="Q39" i="6" s="1"/>
  <c r="N40" i="6"/>
  <c r="R40" i="6" s="1"/>
  <c r="Q40" i="6" s="1"/>
  <c r="N41" i="6"/>
  <c r="R41" i="6" s="1"/>
  <c r="Q41" i="6" s="1"/>
  <c r="N42" i="6"/>
  <c r="R42" i="6" s="1"/>
  <c r="Q42" i="6" s="1"/>
  <c r="N43" i="6"/>
  <c r="R43" i="6" s="1"/>
  <c r="Q43" i="6" s="1"/>
  <c r="N44" i="6"/>
  <c r="R44" i="6" s="1"/>
  <c r="Q44" i="6" s="1"/>
  <c r="N45" i="6"/>
  <c r="R45" i="6" s="1"/>
  <c r="Q45" i="6" s="1"/>
  <c r="N46" i="6"/>
  <c r="R46" i="6" s="1"/>
  <c r="Q46" i="6" s="1"/>
  <c r="N47" i="6"/>
  <c r="R47" i="6" s="1"/>
  <c r="Q47" i="6" s="1"/>
  <c r="N48" i="6"/>
  <c r="R48" i="6" s="1"/>
  <c r="Q48" i="6" s="1"/>
  <c r="N49" i="6"/>
  <c r="R49" i="6" s="1"/>
  <c r="Q49" i="6" s="1"/>
  <c r="N50" i="6"/>
  <c r="R50" i="6" s="1"/>
  <c r="Q50" i="6" s="1"/>
  <c r="N51" i="6"/>
  <c r="R51" i="6" s="1"/>
  <c r="Q51" i="6" s="1"/>
  <c r="N52" i="6"/>
  <c r="R52" i="6" s="1"/>
  <c r="Q52" i="6" s="1"/>
  <c r="N53" i="6"/>
  <c r="R53" i="6" s="1"/>
  <c r="Q53" i="6" s="1"/>
  <c r="N54" i="6"/>
  <c r="R54" i="6" s="1"/>
  <c r="Q54" i="6" s="1"/>
  <c r="N55" i="6"/>
  <c r="R55" i="6" s="1"/>
  <c r="Q55" i="6" s="1"/>
  <c r="N56" i="6"/>
  <c r="R56" i="6" s="1"/>
  <c r="Q56" i="6" s="1"/>
  <c r="N57" i="6"/>
  <c r="R57" i="6" s="1"/>
  <c r="Q57" i="6" s="1"/>
  <c r="N58" i="6"/>
  <c r="R58" i="6" s="1"/>
  <c r="Q58" i="6" s="1"/>
  <c r="N59" i="6"/>
  <c r="R59" i="6" s="1"/>
  <c r="Q59" i="6" s="1"/>
  <c r="N60" i="6"/>
  <c r="R60" i="6" s="1"/>
  <c r="Q60" i="6" s="1"/>
  <c r="N61" i="6"/>
  <c r="R61" i="6" s="1"/>
  <c r="Q61" i="6" s="1"/>
  <c r="N62" i="6"/>
  <c r="R62" i="6" s="1"/>
  <c r="Q62" i="6" s="1"/>
  <c r="N63" i="6"/>
  <c r="R63" i="6" s="1"/>
  <c r="Q63" i="6" s="1"/>
  <c r="N64" i="6"/>
  <c r="R64" i="6" s="1"/>
  <c r="Q64" i="6" s="1"/>
  <c r="N65" i="6"/>
  <c r="R65" i="6" s="1"/>
  <c r="Q65" i="6" s="1"/>
  <c r="N66" i="6"/>
  <c r="R66" i="6" s="1"/>
  <c r="Q66" i="6" s="1"/>
  <c r="N67" i="6"/>
  <c r="R67" i="6" s="1"/>
  <c r="Q67" i="6" s="1"/>
  <c r="N68" i="6"/>
  <c r="R68" i="6" s="1"/>
  <c r="Q68" i="6" s="1"/>
  <c r="N69" i="6"/>
  <c r="R69" i="6" s="1"/>
  <c r="Q69" i="6" s="1"/>
  <c r="N70" i="6"/>
  <c r="R70" i="6" s="1"/>
  <c r="Q70" i="6" s="1"/>
  <c r="N71" i="6"/>
  <c r="R71" i="6" s="1"/>
  <c r="Q71" i="6" s="1"/>
  <c r="N72" i="6"/>
  <c r="R72" i="6" s="1"/>
  <c r="Q72" i="6" s="1"/>
  <c r="N73" i="6"/>
  <c r="R73" i="6" s="1"/>
  <c r="Q73" i="6" s="1"/>
  <c r="N74" i="6"/>
  <c r="R74" i="6" s="1"/>
  <c r="Q74" i="6" s="1"/>
  <c r="N75" i="6"/>
  <c r="R75" i="6" s="1"/>
  <c r="Q75" i="6" s="1"/>
  <c r="N76" i="6"/>
  <c r="R76" i="6" s="1"/>
  <c r="Q76" i="6" s="1"/>
  <c r="N77" i="6"/>
  <c r="R77" i="6" s="1"/>
  <c r="Q77" i="6" s="1"/>
  <c r="N78" i="6"/>
  <c r="R78" i="6" s="1"/>
  <c r="Q78" i="6" s="1"/>
  <c r="N79" i="6"/>
  <c r="R79" i="6" s="1"/>
  <c r="Q79" i="6" s="1"/>
  <c r="N80" i="6"/>
  <c r="R80" i="6" s="1"/>
  <c r="Q80" i="6" s="1"/>
  <c r="N81" i="6"/>
  <c r="R81" i="6" s="1"/>
  <c r="Q81" i="6" s="1"/>
  <c r="N82" i="6"/>
  <c r="R82" i="6" s="1"/>
  <c r="Q82" i="6" s="1"/>
  <c r="N83" i="6"/>
  <c r="R83" i="6" s="1"/>
  <c r="Q83" i="6" s="1"/>
  <c r="N84" i="6"/>
  <c r="R84" i="6" s="1"/>
  <c r="Q84" i="6" s="1"/>
  <c r="N85" i="6"/>
  <c r="R85" i="6" s="1"/>
  <c r="Q85" i="6" s="1"/>
  <c r="N86" i="6"/>
  <c r="R86" i="6" s="1"/>
  <c r="Q86" i="6" s="1"/>
  <c r="N87" i="6"/>
  <c r="R87" i="6" s="1"/>
  <c r="Q87" i="6" s="1"/>
  <c r="N88" i="6"/>
  <c r="R88" i="6" s="1"/>
  <c r="Q88" i="6" s="1"/>
  <c r="N89" i="6"/>
  <c r="R89" i="6" s="1"/>
  <c r="Q89" i="6" s="1"/>
  <c r="N90" i="6"/>
  <c r="R90" i="6" s="1"/>
  <c r="Q90" i="6" s="1"/>
  <c r="N91" i="6"/>
  <c r="R91" i="6" s="1"/>
  <c r="Q91" i="6" s="1"/>
  <c r="N92" i="6"/>
  <c r="R92" i="6" s="1"/>
  <c r="Q92" i="6" s="1"/>
  <c r="N93" i="6"/>
  <c r="R93" i="6" s="1"/>
  <c r="Q93" i="6" s="1"/>
  <c r="N94" i="6"/>
  <c r="R94" i="6" s="1"/>
  <c r="Q94" i="6" s="1"/>
  <c r="N95" i="6"/>
  <c r="R95" i="6" s="1"/>
  <c r="Q95" i="6" s="1"/>
  <c r="N96" i="6"/>
  <c r="R96" i="6" s="1"/>
  <c r="Q96" i="6" s="1"/>
  <c r="N97" i="6"/>
  <c r="R97" i="6" s="1"/>
  <c r="Q97" i="6" s="1"/>
  <c r="N98" i="6"/>
  <c r="R98" i="6" s="1"/>
  <c r="Q98" i="6" s="1"/>
  <c r="N99" i="6"/>
  <c r="R99" i="6" s="1"/>
  <c r="Q99" i="6" s="1"/>
  <c r="N100" i="6"/>
  <c r="R100" i="6" s="1"/>
  <c r="Q100" i="6" s="1"/>
  <c r="N101" i="6"/>
  <c r="R101" i="6" s="1"/>
  <c r="Q101" i="6" s="1"/>
  <c r="N102" i="6"/>
  <c r="R102" i="6" s="1"/>
  <c r="Q102" i="6" s="1"/>
  <c r="N103" i="6"/>
  <c r="R103" i="6" s="1"/>
  <c r="Q103" i="6" s="1"/>
  <c r="N104" i="6"/>
  <c r="R104" i="6" s="1"/>
  <c r="Q104" i="6" s="1"/>
  <c r="N105" i="6"/>
  <c r="R105" i="6" s="1"/>
  <c r="Q105" i="6" s="1"/>
  <c r="N106" i="6"/>
  <c r="R106" i="6" s="1"/>
  <c r="Q106" i="6" s="1"/>
  <c r="N107" i="6"/>
  <c r="R107" i="6" s="1"/>
  <c r="Q107" i="6" s="1"/>
  <c r="N108" i="6"/>
  <c r="R108" i="6" s="1"/>
  <c r="Q108" i="6" s="1"/>
  <c r="N109" i="6"/>
  <c r="R109" i="6" s="1"/>
  <c r="Q109" i="6" s="1"/>
  <c r="N110" i="6"/>
  <c r="R110" i="6" s="1"/>
  <c r="Q110" i="6" s="1"/>
  <c r="N111" i="6"/>
  <c r="R111" i="6" s="1"/>
  <c r="Q111" i="6" s="1"/>
  <c r="N112" i="6"/>
  <c r="R112" i="6" s="1"/>
  <c r="Q112" i="6" s="1"/>
  <c r="N113" i="6"/>
  <c r="R113" i="6" s="1"/>
  <c r="Q113" i="6" s="1"/>
  <c r="N114" i="6"/>
  <c r="R114" i="6" s="1"/>
  <c r="Q114" i="6" s="1"/>
  <c r="N115" i="6"/>
  <c r="R115" i="6" s="1"/>
  <c r="Q115" i="6" s="1"/>
  <c r="N116" i="6"/>
  <c r="R116" i="6" s="1"/>
  <c r="Q116" i="6" s="1"/>
  <c r="N117" i="6"/>
  <c r="R117" i="6" s="1"/>
  <c r="Q117" i="6" s="1"/>
  <c r="N118" i="6"/>
  <c r="R118" i="6" s="1"/>
  <c r="Q118" i="6" s="1"/>
  <c r="N119" i="6"/>
  <c r="R119" i="6" s="1"/>
  <c r="Q119" i="6" s="1"/>
  <c r="N120" i="6"/>
  <c r="R120" i="6" s="1"/>
  <c r="Q120" i="6" s="1"/>
  <c r="N121" i="6"/>
  <c r="R121" i="6" s="1"/>
  <c r="Q121" i="6" s="1"/>
  <c r="N122" i="6"/>
  <c r="R122" i="6" s="1"/>
  <c r="Q122" i="6" s="1"/>
  <c r="N123" i="6"/>
  <c r="R123" i="6" s="1"/>
  <c r="Q123" i="6" s="1"/>
  <c r="N124" i="6"/>
  <c r="R124" i="6" s="1"/>
  <c r="Q124" i="6" s="1"/>
  <c r="N125" i="6"/>
  <c r="R125" i="6" s="1"/>
  <c r="Q125" i="6" s="1"/>
  <c r="N126" i="6"/>
  <c r="R126" i="6" s="1"/>
  <c r="Q126" i="6" s="1"/>
  <c r="N127" i="6"/>
  <c r="R127" i="6" s="1"/>
  <c r="Q127" i="6" s="1"/>
  <c r="N128" i="6"/>
  <c r="R128" i="6" s="1"/>
  <c r="Q128" i="6" s="1"/>
  <c r="N129" i="6"/>
  <c r="R129" i="6" s="1"/>
  <c r="Q129" i="6" s="1"/>
  <c r="N130" i="6"/>
  <c r="R130" i="6" s="1"/>
  <c r="Q130" i="6" s="1"/>
  <c r="N131" i="6"/>
  <c r="R131" i="6" s="1"/>
  <c r="Q131" i="6" s="1"/>
  <c r="N132" i="6"/>
  <c r="R132" i="6" s="1"/>
  <c r="Q132" i="6" s="1"/>
  <c r="N133" i="6"/>
  <c r="R133" i="6" s="1"/>
  <c r="Q133" i="6" s="1"/>
  <c r="N134" i="6"/>
  <c r="R134" i="6" s="1"/>
  <c r="Q134" i="6" s="1"/>
  <c r="N135" i="6"/>
  <c r="R135" i="6" s="1"/>
  <c r="Q135" i="6" s="1"/>
  <c r="N136" i="6"/>
  <c r="R136" i="6" s="1"/>
  <c r="Q136" i="6" s="1"/>
  <c r="N137" i="6"/>
  <c r="R137" i="6" s="1"/>
  <c r="Q137" i="6" s="1"/>
  <c r="N138" i="6"/>
  <c r="R138" i="6" s="1"/>
  <c r="Q138" i="6" s="1"/>
  <c r="N139" i="6"/>
  <c r="R139" i="6" s="1"/>
  <c r="Q139" i="6" s="1"/>
  <c r="N140" i="6"/>
  <c r="R140" i="6" s="1"/>
  <c r="Q140" i="6" s="1"/>
  <c r="N141" i="6"/>
  <c r="R141" i="6" s="1"/>
  <c r="Q141" i="6" s="1"/>
  <c r="N142" i="6"/>
  <c r="R142" i="6" s="1"/>
  <c r="Q142" i="6" s="1"/>
  <c r="N143" i="6"/>
  <c r="R143" i="6" s="1"/>
  <c r="Q143" i="6" s="1"/>
  <c r="N144" i="6"/>
  <c r="R144" i="6" s="1"/>
  <c r="Q144" i="6" s="1"/>
  <c r="N145" i="6"/>
  <c r="R145" i="6" s="1"/>
  <c r="Q145" i="6" s="1"/>
  <c r="N146" i="6"/>
  <c r="R146" i="6" s="1"/>
  <c r="Q146" i="6" s="1"/>
  <c r="N147" i="6"/>
  <c r="R147" i="6" s="1"/>
  <c r="Q147" i="6" s="1"/>
  <c r="N148" i="6"/>
  <c r="R148" i="6" s="1"/>
  <c r="Q148" i="6" s="1"/>
  <c r="N149" i="6"/>
  <c r="R149" i="6" s="1"/>
  <c r="Q149" i="6" s="1"/>
  <c r="N150" i="6"/>
  <c r="R150" i="6" s="1"/>
  <c r="Q150" i="6" s="1"/>
  <c r="N151" i="6"/>
  <c r="R151" i="6" s="1"/>
  <c r="Q151" i="6" s="1"/>
  <c r="N152" i="6"/>
  <c r="R152" i="6" s="1"/>
  <c r="Q152" i="6" s="1"/>
  <c r="N153" i="6"/>
  <c r="R153" i="6" s="1"/>
  <c r="Q153" i="6" s="1"/>
  <c r="N154" i="6"/>
  <c r="R154" i="6" s="1"/>
  <c r="Q154" i="6" s="1"/>
  <c r="N155" i="6"/>
  <c r="R155" i="6" s="1"/>
  <c r="Q155" i="6" s="1"/>
  <c r="N156" i="6"/>
  <c r="R156" i="6" s="1"/>
  <c r="Q156" i="6" s="1"/>
  <c r="N157" i="6"/>
  <c r="R157" i="6" s="1"/>
  <c r="Q157" i="6" s="1"/>
  <c r="N158" i="6"/>
  <c r="R158" i="6" s="1"/>
  <c r="Q158" i="6" s="1"/>
  <c r="N159" i="6"/>
  <c r="R159" i="6" s="1"/>
  <c r="Q159" i="6" s="1"/>
  <c r="N160" i="6"/>
  <c r="R160" i="6" s="1"/>
  <c r="Q160" i="6" s="1"/>
  <c r="N161" i="6"/>
  <c r="R161" i="6" s="1"/>
  <c r="Q161" i="6" s="1"/>
  <c r="N162" i="6"/>
  <c r="R162" i="6" s="1"/>
  <c r="Q162" i="6" s="1"/>
  <c r="N163" i="6"/>
  <c r="R163" i="6" s="1"/>
  <c r="Q163" i="6" s="1"/>
  <c r="N164" i="6"/>
  <c r="R164" i="6" s="1"/>
  <c r="Q164" i="6" s="1"/>
  <c r="N165" i="6"/>
  <c r="R165" i="6" s="1"/>
  <c r="Q165" i="6" s="1"/>
  <c r="N166" i="6"/>
  <c r="R166" i="6" s="1"/>
  <c r="Q166" i="6" s="1"/>
  <c r="N167" i="6"/>
  <c r="R167" i="6" s="1"/>
  <c r="Q167" i="6" s="1"/>
  <c r="N168" i="6"/>
  <c r="R168" i="6" s="1"/>
  <c r="Q168" i="6" s="1"/>
  <c r="N169" i="6"/>
  <c r="R169" i="6" s="1"/>
  <c r="Q169" i="6" s="1"/>
  <c r="N170" i="6"/>
  <c r="R170" i="6" s="1"/>
  <c r="Q170" i="6" s="1"/>
  <c r="N171" i="6"/>
  <c r="R171" i="6" s="1"/>
  <c r="Q171" i="6" s="1"/>
  <c r="N172" i="6"/>
  <c r="R172" i="6" s="1"/>
  <c r="Q172" i="6" s="1"/>
  <c r="N173" i="6"/>
  <c r="R173" i="6" s="1"/>
  <c r="Q173" i="6" s="1"/>
  <c r="N174" i="6"/>
  <c r="R174" i="6" s="1"/>
  <c r="Q174" i="6" s="1"/>
  <c r="N175" i="6"/>
  <c r="R175" i="6" s="1"/>
  <c r="Q175" i="6" s="1"/>
  <c r="N176" i="6"/>
  <c r="R176" i="6" s="1"/>
  <c r="Q176" i="6" s="1"/>
  <c r="N177" i="6"/>
  <c r="R177" i="6" s="1"/>
  <c r="Q177" i="6" s="1"/>
  <c r="N178" i="6"/>
  <c r="R178" i="6" s="1"/>
  <c r="Q178" i="6" s="1"/>
  <c r="N179" i="6"/>
  <c r="R179" i="6" s="1"/>
  <c r="Q179" i="6" s="1"/>
  <c r="N180" i="6"/>
  <c r="R180" i="6" s="1"/>
  <c r="Q180" i="6" s="1"/>
  <c r="N181" i="6"/>
  <c r="R181" i="6" s="1"/>
  <c r="Q181" i="6" s="1"/>
  <c r="N182" i="6"/>
  <c r="R182" i="6" s="1"/>
  <c r="Q182" i="6" s="1"/>
  <c r="N183" i="6"/>
  <c r="R183" i="6" s="1"/>
  <c r="Q183" i="6" s="1"/>
  <c r="N184" i="6"/>
  <c r="R184" i="6" s="1"/>
  <c r="Q184" i="6" s="1"/>
  <c r="N185" i="6"/>
  <c r="R185" i="6" s="1"/>
  <c r="Q185" i="6" s="1"/>
  <c r="N186" i="6"/>
  <c r="R186" i="6" s="1"/>
  <c r="Q186" i="6" s="1"/>
  <c r="N187" i="6"/>
  <c r="R187" i="6" s="1"/>
  <c r="Q187" i="6" s="1"/>
  <c r="N188" i="6"/>
  <c r="R188" i="6" s="1"/>
  <c r="Q188" i="6" s="1"/>
  <c r="N189" i="6"/>
  <c r="R189" i="6" s="1"/>
  <c r="Q189" i="6" s="1"/>
  <c r="N190" i="6"/>
  <c r="R190" i="6" s="1"/>
  <c r="Q190" i="6" s="1"/>
  <c r="N191" i="6"/>
  <c r="R191" i="6" s="1"/>
  <c r="Q191" i="6" s="1"/>
  <c r="N192" i="6"/>
  <c r="R192" i="6" s="1"/>
  <c r="Q192" i="6" s="1"/>
  <c r="N193" i="6"/>
  <c r="R193" i="6" s="1"/>
  <c r="Q193" i="6" s="1"/>
  <c r="N194" i="6"/>
  <c r="R194" i="6" s="1"/>
  <c r="Q194" i="6" s="1"/>
  <c r="N195" i="6"/>
  <c r="R195" i="6" s="1"/>
  <c r="Q195" i="6" s="1"/>
  <c r="N196" i="6"/>
  <c r="R196" i="6" s="1"/>
  <c r="Q196" i="6" s="1"/>
  <c r="N197" i="6"/>
  <c r="R197" i="6" s="1"/>
  <c r="Q197" i="6" s="1"/>
  <c r="N198" i="6"/>
  <c r="R198" i="6" s="1"/>
  <c r="Q198" i="6" s="1"/>
  <c r="N199" i="6"/>
  <c r="R199" i="6" s="1"/>
  <c r="Q199" i="6" s="1"/>
  <c r="N200" i="6"/>
  <c r="R200" i="6" s="1"/>
  <c r="Q200" i="6" s="1"/>
  <c r="N201" i="6"/>
  <c r="R201" i="6" s="1"/>
  <c r="Q201" i="6" s="1"/>
  <c r="N202" i="6"/>
  <c r="R202" i="6" s="1"/>
  <c r="Q202" i="6" s="1"/>
  <c r="N203" i="6"/>
  <c r="R203" i="6" s="1"/>
  <c r="Q203" i="6" s="1"/>
  <c r="N204" i="6"/>
  <c r="R204" i="6" s="1"/>
  <c r="Q204" i="6" s="1"/>
  <c r="N205" i="6"/>
  <c r="R205" i="6" s="1"/>
  <c r="Q205" i="6" s="1"/>
  <c r="N206" i="6"/>
  <c r="R206" i="6" s="1"/>
  <c r="Q206" i="6" s="1"/>
  <c r="N207" i="6"/>
  <c r="R207" i="6" s="1"/>
  <c r="Q207" i="6" s="1"/>
  <c r="N208" i="6"/>
  <c r="R208" i="6" s="1"/>
  <c r="Q208" i="6" s="1"/>
  <c r="N209" i="6"/>
  <c r="R209" i="6" s="1"/>
  <c r="Q209" i="6" s="1"/>
  <c r="N210" i="6"/>
  <c r="R210" i="6" s="1"/>
  <c r="Q210" i="6" s="1"/>
  <c r="N211" i="6"/>
  <c r="R211" i="6" s="1"/>
  <c r="Q211" i="6" s="1"/>
  <c r="N212" i="6"/>
  <c r="R212" i="6" s="1"/>
  <c r="Q212" i="6" s="1"/>
  <c r="N213" i="6"/>
  <c r="R213" i="6" s="1"/>
  <c r="Q213" i="6" s="1"/>
  <c r="N214" i="6"/>
  <c r="R214" i="6" s="1"/>
  <c r="Q214" i="6" s="1"/>
  <c r="N215" i="6"/>
  <c r="R215" i="6" s="1"/>
  <c r="Q215" i="6" s="1"/>
  <c r="N216" i="6"/>
  <c r="R216" i="6" s="1"/>
  <c r="Q216" i="6" s="1"/>
  <c r="N217" i="6"/>
  <c r="R217" i="6" s="1"/>
  <c r="Q217" i="6" s="1"/>
  <c r="N218" i="6"/>
  <c r="R218" i="6" s="1"/>
  <c r="Q218" i="6" s="1"/>
  <c r="N219" i="6"/>
  <c r="R219" i="6" s="1"/>
  <c r="Q219" i="6" s="1"/>
  <c r="N220" i="6"/>
  <c r="R220" i="6" s="1"/>
  <c r="Q220" i="6" s="1"/>
  <c r="N221" i="6"/>
  <c r="R221" i="6" s="1"/>
  <c r="Q221" i="6" s="1"/>
  <c r="N222" i="6"/>
  <c r="R222" i="6" s="1"/>
  <c r="Q222" i="6" s="1"/>
  <c r="N223" i="6"/>
  <c r="R223" i="6" s="1"/>
  <c r="Q223" i="6" s="1"/>
  <c r="N224" i="6"/>
  <c r="R224" i="6" s="1"/>
  <c r="Q224" i="6" s="1"/>
  <c r="N225" i="6"/>
  <c r="R225" i="6" s="1"/>
  <c r="Q225" i="6" s="1"/>
  <c r="N226" i="6"/>
  <c r="R226" i="6" s="1"/>
  <c r="Q226" i="6" s="1"/>
  <c r="N227" i="6"/>
  <c r="R227" i="6" s="1"/>
  <c r="Q227" i="6" s="1"/>
  <c r="N228" i="6"/>
  <c r="R228" i="6" s="1"/>
  <c r="Q228" i="6" s="1"/>
  <c r="N229" i="6"/>
  <c r="R229" i="6" s="1"/>
  <c r="Q229" i="6" s="1"/>
  <c r="N230" i="6"/>
  <c r="R230" i="6" s="1"/>
  <c r="Q230" i="6" s="1"/>
  <c r="N231" i="6"/>
  <c r="R231" i="6" s="1"/>
  <c r="Q231" i="6" s="1"/>
  <c r="N232" i="6"/>
  <c r="R232" i="6" s="1"/>
  <c r="Q232" i="6" s="1"/>
  <c r="N233" i="6"/>
  <c r="R233" i="6" s="1"/>
  <c r="Q233" i="6" s="1"/>
  <c r="N234" i="6"/>
  <c r="R234" i="6" s="1"/>
  <c r="Q234" i="6" s="1"/>
  <c r="N235" i="6"/>
  <c r="R235" i="6" s="1"/>
  <c r="Q235" i="6" s="1"/>
  <c r="N236" i="6"/>
  <c r="R236" i="6" s="1"/>
  <c r="Q236" i="6" s="1"/>
  <c r="N237" i="6"/>
  <c r="R237" i="6" s="1"/>
  <c r="Q237" i="6" s="1"/>
  <c r="N238" i="6"/>
  <c r="R238" i="6" s="1"/>
  <c r="Q238" i="6" s="1"/>
  <c r="N239" i="6"/>
  <c r="R239" i="6" s="1"/>
  <c r="Q239" i="6" s="1"/>
  <c r="N240" i="6"/>
  <c r="R240" i="6" s="1"/>
  <c r="Q240" i="6" s="1"/>
  <c r="N241" i="6"/>
  <c r="R241" i="6" s="1"/>
  <c r="Q241" i="6" s="1"/>
  <c r="N242" i="6"/>
  <c r="R242" i="6" s="1"/>
  <c r="Q242" i="6" s="1"/>
  <c r="N243" i="6"/>
  <c r="R243" i="6" s="1"/>
  <c r="Q243" i="6" s="1"/>
  <c r="N244" i="6"/>
  <c r="R244" i="6" s="1"/>
  <c r="Q244" i="6" s="1"/>
  <c r="N245" i="6"/>
  <c r="R245" i="6" s="1"/>
  <c r="Q245" i="6" s="1"/>
  <c r="N246" i="6"/>
  <c r="R246" i="6" s="1"/>
  <c r="Q246" i="6" s="1"/>
  <c r="N247" i="6"/>
  <c r="R247" i="6" s="1"/>
  <c r="Q247" i="6" s="1"/>
  <c r="N248" i="6"/>
  <c r="R248" i="6" s="1"/>
  <c r="Q248" i="6" s="1"/>
  <c r="N249" i="6"/>
  <c r="R249" i="6" s="1"/>
  <c r="Q249" i="6" s="1"/>
  <c r="N250" i="6"/>
  <c r="R250" i="6" s="1"/>
  <c r="Q250" i="6" s="1"/>
  <c r="N251" i="6"/>
  <c r="R251" i="6" s="1"/>
  <c r="Q251" i="6" s="1"/>
  <c r="N252" i="6"/>
  <c r="R252" i="6" s="1"/>
  <c r="Q252" i="6" s="1"/>
  <c r="N253" i="6"/>
  <c r="R253" i="6" s="1"/>
  <c r="Q253" i="6" s="1"/>
  <c r="N254" i="6"/>
  <c r="R254" i="6" s="1"/>
  <c r="Q254" i="6" s="1"/>
  <c r="N255" i="6"/>
  <c r="R255" i="6" s="1"/>
  <c r="Q255" i="6" s="1"/>
  <c r="N256" i="6"/>
  <c r="R256" i="6" s="1"/>
  <c r="Q256" i="6" s="1"/>
  <c r="N257" i="6"/>
  <c r="R257" i="6" s="1"/>
  <c r="Q257" i="6" s="1"/>
  <c r="N258" i="6"/>
  <c r="R258" i="6" s="1"/>
  <c r="Q258" i="6" s="1"/>
  <c r="N259" i="6"/>
  <c r="R259" i="6" s="1"/>
  <c r="Q259" i="6" s="1"/>
  <c r="N260" i="6"/>
  <c r="R260" i="6" s="1"/>
  <c r="Q260" i="6" s="1"/>
  <c r="N261" i="6"/>
  <c r="R261" i="6" s="1"/>
  <c r="Q261" i="6" s="1"/>
  <c r="N262" i="6"/>
  <c r="R262" i="6" s="1"/>
  <c r="Q262" i="6" s="1"/>
  <c r="N263" i="6"/>
  <c r="R263" i="6" s="1"/>
  <c r="Q263" i="6" s="1"/>
  <c r="N264" i="6"/>
  <c r="R264" i="6" s="1"/>
  <c r="Q264" i="6" s="1"/>
  <c r="N265" i="6"/>
  <c r="R265" i="6" s="1"/>
  <c r="Q265" i="6" s="1"/>
  <c r="N266" i="6"/>
  <c r="R266" i="6" s="1"/>
  <c r="Q266" i="6" s="1"/>
  <c r="N267" i="6"/>
  <c r="R267" i="6" s="1"/>
  <c r="N268" i="6"/>
  <c r="R268" i="6" s="1"/>
  <c r="Q268" i="6" s="1"/>
  <c r="N269" i="6"/>
  <c r="R269" i="6" s="1"/>
  <c r="Q269" i="6" s="1"/>
  <c r="N270" i="6"/>
  <c r="R270" i="6" s="1"/>
  <c r="Q270" i="6" s="1"/>
  <c r="N271" i="6"/>
  <c r="R271" i="6" s="1"/>
  <c r="Q271" i="6" s="1"/>
  <c r="N272" i="6"/>
  <c r="R272" i="6" s="1"/>
  <c r="Q272" i="6" s="1"/>
  <c r="N273" i="6"/>
  <c r="R273" i="6" s="1"/>
  <c r="Q273" i="6" s="1"/>
  <c r="N274" i="6"/>
  <c r="R274" i="6" s="1"/>
  <c r="Q274" i="6" s="1"/>
  <c r="N275" i="6"/>
  <c r="R275" i="6" s="1"/>
  <c r="Q275" i="6" s="1"/>
  <c r="N276" i="6"/>
  <c r="R276" i="6" s="1"/>
  <c r="Q276" i="6" s="1"/>
  <c r="N277" i="6"/>
  <c r="R277" i="6" s="1"/>
  <c r="Q277" i="6" s="1"/>
  <c r="N278" i="6"/>
  <c r="R278" i="6" s="1"/>
  <c r="Q278" i="6" s="1"/>
  <c r="N279" i="6"/>
  <c r="R279" i="6" s="1"/>
  <c r="Q279" i="6" s="1"/>
  <c r="N280" i="6"/>
  <c r="R280" i="6" s="1"/>
  <c r="Q280" i="6" s="1"/>
  <c r="N281" i="6"/>
  <c r="R281" i="6" s="1"/>
  <c r="Q281" i="6" s="1"/>
  <c r="N282" i="6"/>
  <c r="R282" i="6" s="1"/>
  <c r="Q282" i="6" s="1"/>
  <c r="N283" i="6"/>
  <c r="R283" i="6" s="1"/>
  <c r="Q283" i="6" s="1"/>
  <c r="N284" i="6"/>
  <c r="R284" i="6" s="1"/>
  <c r="Q284" i="6" s="1"/>
  <c r="N285" i="6"/>
  <c r="R285" i="6" s="1"/>
  <c r="Q285" i="6" s="1"/>
  <c r="N286" i="6"/>
  <c r="R286" i="6" s="1"/>
  <c r="Q286" i="6" s="1"/>
  <c r="N287" i="6"/>
  <c r="R287" i="6" s="1"/>
  <c r="Q287" i="6" s="1"/>
  <c r="N288" i="6"/>
  <c r="R288" i="6" s="1"/>
  <c r="Q288" i="6" s="1"/>
  <c r="N289" i="6"/>
  <c r="R289" i="6" s="1"/>
  <c r="Q289" i="6" s="1"/>
  <c r="N290" i="6"/>
  <c r="R290" i="6" s="1"/>
  <c r="Q290" i="6" s="1"/>
  <c r="N291" i="6"/>
  <c r="R291" i="6" s="1"/>
  <c r="Q291" i="6" s="1"/>
  <c r="N292" i="6"/>
  <c r="R292" i="6" s="1"/>
  <c r="Q292" i="6" s="1"/>
  <c r="N293" i="6"/>
  <c r="R293" i="6" s="1"/>
  <c r="Q293" i="6" s="1"/>
  <c r="N294" i="6"/>
  <c r="R294" i="6" s="1"/>
  <c r="Q294" i="6" s="1"/>
  <c r="N295" i="6"/>
  <c r="R295" i="6" s="1"/>
  <c r="Q295" i="6" s="1"/>
  <c r="N296" i="6"/>
  <c r="R296" i="6" s="1"/>
  <c r="Q296" i="6" s="1"/>
  <c r="N297" i="6"/>
  <c r="R297" i="6" s="1"/>
  <c r="Q297" i="6" s="1"/>
  <c r="N298" i="6"/>
  <c r="R298" i="6" s="1"/>
  <c r="Q298" i="6" s="1"/>
  <c r="N299" i="6"/>
  <c r="R299" i="6" s="1"/>
  <c r="Q299" i="6" s="1"/>
  <c r="N300" i="6"/>
  <c r="R300" i="6" s="1"/>
  <c r="Q300" i="6" s="1"/>
  <c r="N301" i="6"/>
  <c r="R301" i="6" s="1"/>
  <c r="Q301" i="6" s="1"/>
  <c r="N302" i="6"/>
  <c r="R302" i="6" s="1"/>
  <c r="Q302" i="6" s="1"/>
  <c r="N303" i="6"/>
  <c r="R303" i="6" s="1"/>
  <c r="Q303" i="6" s="1"/>
  <c r="N304" i="6"/>
  <c r="R304" i="6" s="1"/>
  <c r="Q304" i="6" s="1"/>
  <c r="N305" i="6"/>
  <c r="R305" i="6" s="1"/>
  <c r="Q305" i="6" s="1"/>
  <c r="N306" i="6"/>
  <c r="R306" i="6" s="1"/>
  <c r="Q306" i="6" s="1"/>
  <c r="N307" i="6"/>
  <c r="R307" i="6" s="1"/>
  <c r="Q307" i="6" s="1"/>
  <c r="N308" i="6"/>
  <c r="R308" i="6" s="1"/>
  <c r="Q308" i="6" s="1"/>
  <c r="N309" i="6"/>
  <c r="R309" i="6" s="1"/>
  <c r="Q309" i="6" s="1"/>
  <c r="N310" i="6"/>
  <c r="R310" i="6" s="1"/>
  <c r="Q310" i="6" s="1"/>
  <c r="N311" i="6"/>
  <c r="R311" i="6" s="1"/>
  <c r="Q311" i="6" s="1"/>
  <c r="N312" i="6"/>
  <c r="R312" i="6" s="1"/>
  <c r="Q312" i="6" s="1"/>
  <c r="N313" i="6"/>
  <c r="R313" i="6" s="1"/>
  <c r="Q313" i="6" s="1"/>
  <c r="N314" i="6"/>
  <c r="R314" i="6" s="1"/>
  <c r="Q314" i="6" s="1"/>
  <c r="N315" i="6"/>
  <c r="R315" i="6" s="1"/>
  <c r="Q315" i="6" s="1"/>
  <c r="N316" i="6"/>
  <c r="R316" i="6" s="1"/>
  <c r="Q316" i="6" s="1"/>
  <c r="N317" i="6"/>
  <c r="R317" i="6" s="1"/>
  <c r="Q317" i="6" s="1"/>
  <c r="N318" i="6"/>
  <c r="R318" i="6" s="1"/>
  <c r="Q318" i="6" s="1"/>
  <c r="N319" i="6"/>
  <c r="R319" i="6" s="1"/>
  <c r="Q319" i="6" s="1"/>
  <c r="N320" i="6"/>
  <c r="R320" i="6" s="1"/>
  <c r="Q320" i="6" s="1"/>
  <c r="N321" i="6"/>
  <c r="R321" i="6" s="1"/>
  <c r="Q321" i="6" s="1"/>
  <c r="N322" i="6"/>
  <c r="R322" i="6" s="1"/>
  <c r="Q322" i="6" s="1"/>
  <c r="N323" i="6"/>
  <c r="R323" i="6" s="1"/>
  <c r="Q323" i="6" s="1"/>
  <c r="N324" i="6"/>
  <c r="R324" i="6" s="1"/>
  <c r="Q324" i="6" s="1"/>
  <c r="N325" i="6"/>
  <c r="R325" i="6" s="1"/>
  <c r="Q325" i="6" s="1"/>
  <c r="N326" i="6"/>
  <c r="R326" i="6" s="1"/>
  <c r="Q326" i="6" s="1"/>
  <c r="N327" i="6"/>
  <c r="R327" i="6" s="1"/>
  <c r="Q327" i="6" s="1"/>
  <c r="N328" i="6"/>
  <c r="R328" i="6" s="1"/>
  <c r="Q328" i="6" s="1"/>
  <c r="N329" i="6"/>
  <c r="R329" i="6" s="1"/>
  <c r="Q329" i="6" s="1"/>
  <c r="N330" i="6"/>
  <c r="R330" i="6" s="1"/>
  <c r="Q330" i="6" s="1"/>
  <c r="N331" i="6"/>
  <c r="R331" i="6" s="1"/>
  <c r="Q331" i="6" s="1"/>
  <c r="N332" i="6"/>
  <c r="R332" i="6" s="1"/>
  <c r="Q332" i="6" s="1"/>
  <c r="N333" i="6"/>
  <c r="R333" i="6" s="1"/>
  <c r="Q333" i="6" s="1"/>
  <c r="N334" i="6"/>
  <c r="R334" i="6" s="1"/>
  <c r="Q334" i="6" s="1"/>
  <c r="N335" i="6"/>
  <c r="R335" i="6" s="1"/>
  <c r="Q335" i="6" s="1"/>
  <c r="N336" i="6"/>
  <c r="R336" i="6" s="1"/>
  <c r="Q336" i="6" s="1"/>
  <c r="N337" i="6"/>
  <c r="R337" i="6" s="1"/>
  <c r="Q337" i="6" s="1"/>
  <c r="N338" i="6"/>
  <c r="R338" i="6" s="1"/>
  <c r="Q338" i="6" s="1"/>
  <c r="N339" i="6"/>
  <c r="R339" i="6" s="1"/>
  <c r="Q339" i="6" s="1"/>
  <c r="N340" i="6"/>
  <c r="R340" i="6" s="1"/>
  <c r="Q340" i="6" s="1"/>
  <c r="N341" i="6"/>
  <c r="R341" i="6" s="1"/>
  <c r="Q341" i="6" s="1"/>
  <c r="N342" i="6"/>
  <c r="R342" i="6" s="1"/>
  <c r="Q342" i="6" s="1"/>
  <c r="N343" i="6"/>
  <c r="R343" i="6" s="1"/>
  <c r="Q343" i="6" s="1"/>
  <c r="N344" i="6"/>
  <c r="R344" i="6" s="1"/>
  <c r="Q344" i="6" s="1"/>
  <c r="N345" i="6"/>
  <c r="R345" i="6" s="1"/>
  <c r="Q345" i="6" s="1"/>
  <c r="N346" i="6"/>
  <c r="R346" i="6" s="1"/>
  <c r="Q346" i="6" s="1"/>
  <c r="N347" i="6"/>
  <c r="R347" i="6" s="1"/>
  <c r="Q347" i="6" s="1"/>
  <c r="N348" i="6"/>
  <c r="R348" i="6" s="1"/>
  <c r="Q348" i="6" s="1"/>
  <c r="N349" i="6"/>
  <c r="R349" i="6" s="1"/>
  <c r="Q349" i="6" s="1"/>
  <c r="N350" i="6"/>
  <c r="R350" i="6" s="1"/>
  <c r="Q350" i="6" s="1"/>
  <c r="N351" i="6"/>
  <c r="R351" i="6" s="1"/>
  <c r="Q351" i="6" s="1"/>
  <c r="N352" i="6"/>
  <c r="R352" i="6" s="1"/>
  <c r="Q352" i="6" s="1"/>
  <c r="N353" i="6"/>
  <c r="R353" i="6" s="1"/>
  <c r="Q353" i="6" s="1"/>
  <c r="N354" i="6"/>
  <c r="R354" i="6" s="1"/>
  <c r="Q354" i="6" s="1"/>
  <c r="N355" i="6"/>
  <c r="R355" i="6" s="1"/>
  <c r="Q355" i="6" s="1"/>
  <c r="N356" i="6"/>
  <c r="R356" i="6" s="1"/>
  <c r="Q356" i="6" s="1"/>
  <c r="N357" i="6"/>
  <c r="R357" i="6" s="1"/>
  <c r="Q357" i="6" s="1"/>
  <c r="N358" i="6"/>
  <c r="R358" i="6" s="1"/>
  <c r="Q358" i="6" s="1"/>
  <c r="N359" i="6"/>
  <c r="R359" i="6" s="1"/>
  <c r="Q359" i="6" s="1"/>
  <c r="N360" i="6"/>
  <c r="R360" i="6" s="1"/>
  <c r="Q360" i="6" s="1"/>
  <c r="N361" i="6"/>
  <c r="R361" i="6" s="1"/>
  <c r="Q361" i="6" s="1"/>
  <c r="N362" i="6"/>
  <c r="R362" i="6" s="1"/>
  <c r="Q362" i="6" s="1"/>
  <c r="N363" i="6"/>
  <c r="R363" i="6" s="1"/>
  <c r="Q363" i="6" s="1"/>
  <c r="N364" i="6"/>
  <c r="R364" i="6" s="1"/>
  <c r="Q364" i="6" s="1"/>
  <c r="N365" i="6"/>
  <c r="R365" i="6" s="1"/>
  <c r="Q365" i="6" s="1"/>
  <c r="N366" i="6"/>
  <c r="R366" i="6" s="1"/>
  <c r="Q366" i="6" s="1"/>
  <c r="N2" i="6"/>
  <c r="R2" i="6" s="1"/>
  <c r="Q2" i="6" s="1"/>
  <c r="B3" i="1"/>
  <c r="C3" i="1" s="1"/>
  <c r="D3" i="1" s="1"/>
  <c r="H3" i="1" s="1"/>
  <c r="B4" i="1"/>
  <c r="C4" i="1" s="1"/>
  <c r="D4" i="1" s="1"/>
  <c r="H4" i="1" s="1"/>
  <c r="B5" i="1"/>
  <c r="C5" i="1" s="1"/>
  <c r="D5" i="1" s="1"/>
  <c r="H5" i="1" s="1"/>
  <c r="B6" i="1"/>
  <c r="C6" i="1" s="1"/>
  <c r="D6" i="1" s="1"/>
  <c r="H6" i="1" s="1"/>
  <c r="B7" i="1"/>
  <c r="C7" i="1" s="1"/>
  <c r="D7" i="1" s="1"/>
  <c r="H7" i="1" s="1"/>
  <c r="B8" i="1"/>
  <c r="C8" i="1" s="1"/>
  <c r="D8" i="1" s="1"/>
  <c r="H8" i="1" s="1"/>
  <c r="B9" i="1"/>
  <c r="C9" i="1" s="1"/>
  <c r="D9" i="1" s="1"/>
  <c r="H9" i="1" s="1"/>
  <c r="B10" i="1"/>
  <c r="C10" i="1" s="1"/>
  <c r="D10" i="1" s="1"/>
  <c r="H10" i="1" s="1"/>
  <c r="B11" i="1"/>
  <c r="C11" i="1" s="1"/>
  <c r="D11" i="1" s="1"/>
  <c r="H11" i="1" s="1"/>
  <c r="B12" i="1"/>
  <c r="C12" i="1" s="1"/>
  <c r="D12" i="1" s="1"/>
  <c r="H12" i="1" s="1"/>
  <c r="B13" i="1"/>
  <c r="C13" i="1" s="1"/>
  <c r="D13" i="1" s="1"/>
  <c r="H13" i="1" s="1"/>
  <c r="B14" i="1"/>
  <c r="C14" i="1" s="1"/>
  <c r="D14" i="1" s="1"/>
  <c r="H14" i="1" s="1"/>
  <c r="B15" i="1"/>
  <c r="C15" i="1" s="1"/>
  <c r="D15" i="1" s="1"/>
  <c r="H15" i="1" s="1"/>
  <c r="B16" i="1"/>
  <c r="C16" i="1" s="1"/>
  <c r="D16" i="1" s="1"/>
  <c r="H16" i="1" s="1"/>
  <c r="B17" i="1"/>
  <c r="C17" i="1" s="1"/>
  <c r="D17" i="1" s="1"/>
  <c r="H17" i="1" s="1"/>
  <c r="B18" i="1"/>
  <c r="C18" i="1" s="1"/>
  <c r="D18" i="1" s="1"/>
  <c r="H18" i="1" s="1"/>
  <c r="B19" i="1"/>
  <c r="C19" i="1" s="1"/>
  <c r="D19" i="1" s="1"/>
  <c r="H19" i="1" s="1"/>
  <c r="B20" i="1"/>
  <c r="C20" i="1" s="1"/>
  <c r="D20" i="1" s="1"/>
  <c r="H20" i="1" s="1"/>
  <c r="B21" i="1"/>
  <c r="C21" i="1" s="1"/>
  <c r="D21" i="1" s="1"/>
  <c r="H21" i="1" s="1"/>
  <c r="B22" i="1"/>
  <c r="C22" i="1" s="1"/>
  <c r="D22" i="1" s="1"/>
  <c r="H22" i="1" s="1"/>
  <c r="B23" i="1"/>
  <c r="C23" i="1" s="1"/>
  <c r="D23" i="1" s="1"/>
  <c r="H23" i="1" s="1"/>
  <c r="B24" i="1"/>
  <c r="C24" i="1" s="1"/>
  <c r="D24" i="1" s="1"/>
  <c r="H24" i="1" s="1"/>
  <c r="B25" i="1"/>
  <c r="C25" i="1" s="1"/>
  <c r="D25" i="1" s="1"/>
  <c r="H25" i="1" s="1"/>
  <c r="B26" i="1"/>
  <c r="C26" i="1" s="1"/>
  <c r="D26" i="1" s="1"/>
  <c r="H26" i="1" s="1"/>
  <c r="B27" i="1"/>
  <c r="C27" i="1" s="1"/>
  <c r="D27" i="1" s="1"/>
  <c r="H27" i="1" s="1"/>
  <c r="B28" i="1"/>
  <c r="C28" i="1" s="1"/>
  <c r="D28" i="1" s="1"/>
  <c r="H28" i="1" s="1"/>
  <c r="B29" i="1"/>
  <c r="C29" i="1" s="1"/>
  <c r="D29" i="1" s="1"/>
  <c r="H29" i="1" s="1"/>
  <c r="B30" i="1"/>
  <c r="C30" i="1" s="1"/>
  <c r="D30" i="1" s="1"/>
  <c r="H30" i="1" s="1"/>
  <c r="B31" i="1"/>
  <c r="C31" i="1" s="1"/>
  <c r="D31" i="1" s="1"/>
  <c r="H31" i="1" s="1"/>
  <c r="B32" i="1"/>
  <c r="C32" i="1" s="1"/>
  <c r="D32" i="1" s="1"/>
  <c r="H32" i="1" s="1"/>
  <c r="B33" i="1"/>
  <c r="C33" i="1" s="1"/>
  <c r="D33" i="1" s="1"/>
  <c r="H33" i="1" s="1"/>
  <c r="B34" i="1"/>
  <c r="C34" i="1" s="1"/>
  <c r="D34" i="1" s="1"/>
  <c r="H34" i="1" s="1"/>
  <c r="B35" i="1"/>
  <c r="C35" i="1" s="1"/>
  <c r="D35" i="1" s="1"/>
  <c r="H35" i="1" s="1"/>
  <c r="B36" i="1"/>
  <c r="C36" i="1" s="1"/>
  <c r="D36" i="1" s="1"/>
  <c r="H36" i="1" s="1"/>
  <c r="B37" i="1"/>
  <c r="C37" i="1" s="1"/>
  <c r="D37" i="1" s="1"/>
  <c r="H37" i="1" s="1"/>
  <c r="B38" i="1"/>
  <c r="C38" i="1" s="1"/>
  <c r="D38" i="1" s="1"/>
  <c r="H38" i="1" s="1"/>
  <c r="B39" i="1"/>
  <c r="C39" i="1" s="1"/>
  <c r="D39" i="1" s="1"/>
  <c r="H39" i="1" s="1"/>
  <c r="B40" i="1"/>
  <c r="C40" i="1" s="1"/>
  <c r="D40" i="1" s="1"/>
  <c r="H40" i="1" s="1"/>
  <c r="B41" i="1"/>
  <c r="C41" i="1" s="1"/>
  <c r="D41" i="1" s="1"/>
  <c r="H41" i="1" s="1"/>
  <c r="B42" i="1"/>
  <c r="C42" i="1" s="1"/>
  <c r="D42" i="1" s="1"/>
  <c r="H42" i="1" s="1"/>
  <c r="B43" i="1"/>
  <c r="C43" i="1" s="1"/>
  <c r="D43" i="1" s="1"/>
  <c r="H43" i="1" s="1"/>
  <c r="B44" i="1"/>
  <c r="C44" i="1" s="1"/>
  <c r="D44" i="1" s="1"/>
  <c r="H44" i="1" s="1"/>
  <c r="B45" i="1"/>
  <c r="C45" i="1" s="1"/>
  <c r="D45" i="1" s="1"/>
  <c r="H45" i="1" s="1"/>
  <c r="B46" i="1"/>
  <c r="C46" i="1" s="1"/>
  <c r="D46" i="1" s="1"/>
  <c r="H46" i="1" s="1"/>
  <c r="B47" i="1"/>
  <c r="C47" i="1" s="1"/>
  <c r="D47" i="1" s="1"/>
  <c r="H47" i="1" s="1"/>
  <c r="B48" i="1"/>
  <c r="C48" i="1" s="1"/>
  <c r="D48" i="1" s="1"/>
  <c r="H48" i="1" s="1"/>
  <c r="B49" i="1"/>
  <c r="C49" i="1" s="1"/>
  <c r="D49" i="1" s="1"/>
  <c r="H49" i="1" s="1"/>
  <c r="B50" i="1"/>
  <c r="C50" i="1" s="1"/>
  <c r="D50" i="1" s="1"/>
  <c r="H50" i="1" s="1"/>
  <c r="B51" i="1"/>
  <c r="C51" i="1" s="1"/>
  <c r="D51" i="1" s="1"/>
  <c r="H51" i="1" s="1"/>
  <c r="B52" i="1"/>
  <c r="C52" i="1" s="1"/>
  <c r="D52" i="1" s="1"/>
  <c r="H52" i="1" s="1"/>
  <c r="B53" i="1"/>
  <c r="C53" i="1" s="1"/>
  <c r="D53" i="1" s="1"/>
  <c r="H53" i="1" s="1"/>
  <c r="B54" i="1"/>
  <c r="C54" i="1" s="1"/>
  <c r="D54" i="1" s="1"/>
  <c r="H54" i="1" s="1"/>
  <c r="B55" i="1"/>
  <c r="C55" i="1" s="1"/>
  <c r="D55" i="1" s="1"/>
  <c r="H55" i="1" s="1"/>
  <c r="B56" i="1"/>
  <c r="C56" i="1" s="1"/>
  <c r="D56" i="1" s="1"/>
  <c r="H56" i="1" s="1"/>
  <c r="B57" i="1"/>
  <c r="C57" i="1" s="1"/>
  <c r="D57" i="1" s="1"/>
  <c r="H57" i="1" s="1"/>
  <c r="B58" i="1"/>
  <c r="C58" i="1" s="1"/>
  <c r="D58" i="1" s="1"/>
  <c r="H58" i="1" s="1"/>
  <c r="B59" i="1"/>
  <c r="C59" i="1" s="1"/>
  <c r="D59" i="1" s="1"/>
  <c r="H59" i="1" s="1"/>
  <c r="B60" i="1"/>
  <c r="C60" i="1" s="1"/>
  <c r="D60" i="1" s="1"/>
  <c r="H60" i="1" s="1"/>
  <c r="B61" i="1"/>
  <c r="C61" i="1" s="1"/>
  <c r="D61" i="1" s="1"/>
  <c r="H61" i="1" s="1"/>
  <c r="B62" i="1"/>
  <c r="C62" i="1" s="1"/>
  <c r="D62" i="1" s="1"/>
  <c r="H62" i="1" s="1"/>
  <c r="B63" i="1"/>
  <c r="C63" i="1" s="1"/>
  <c r="D63" i="1" s="1"/>
  <c r="H63" i="1" s="1"/>
  <c r="B64" i="1"/>
  <c r="C64" i="1" s="1"/>
  <c r="D64" i="1" s="1"/>
  <c r="H64" i="1" s="1"/>
  <c r="B65" i="1"/>
  <c r="C65" i="1" s="1"/>
  <c r="D65" i="1" s="1"/>
  <c r="H65" i="1" s="1"/>
  <c r="B66" i="1"/>
  <c r="C66" i="1" s="1"/>
  <c r="D66" i="1" s="1"/>
  <c r="H66" i="1" s="1"/>
  <c r="B67" i="1"/>
  <c r="C67" i="1" s="1"/>
  <c r="D67" i="1" s="1"/>
  <c r="H67" i="1" s="1"/>
  <c r="B68" i="1"/>
  <c r="C68" i="1" s="1"/>
  <c r="D68" i="1" s="1"/>
  <c r="H68" i="1" s="1"/>
  <c r="B69" i="1"/>
  <c r="C69" i="1" s="1"/>
  <c r="D69" i="1" s="1"/>
  <c r="H69" i="1" s="1"/>
  <c r="B70" i="1"/>
  <c r="C70" i="1" s="1"/>
  <c r="D70" i="1" s="1"/>
  <c r="H70" i="1" s="1"/>
  <c r="B71" i="1"/>
  <c r="C71" i="1" s="1"/>
  <c r="D71" i="1" s="1"/>
  <c r="H71" i="1" s="1"/>
  <c r="B72" i="1"/>
  <c r="C72" i="1" s="1"/>
  <c r="D72" i="1" s="1"/>
  <c r="H72" i="1" s="1"/>
  <c r="B73" i="1"/>
  <c r="C73" i="1" s="1"/>
  <c r="D73" i="1" s="1"/>
  <c r="H73" i="1" s="1"/>
  <c r="B74" i="1"/>
  <c r="C74" i="1" s="1"/>
  <c r="D74" i="1" s="1"/>
  <c r="H74" i="1" s="1"/>
  <c r="B75" i="1"/>
  <c r="C75" i="1" s="1"/>
  <c r="D75" i="1" s="1"/>
  <c r="H75" i="1" s="1"/>
  <c r="B76" i="1"/>
  <c r="C76" i="1" s="1"/>
  <c r="D76" i="1" s="1"/>
  <c r="H76" i="1" s="1"/>
  <c r="B77" i="1"/>
  <c r="C77" i="1" s="1"/>
  <c r="D77" i="1" s="1"/>
  <c r="H77" i="1" s="1"/>
  <c r="B78" i="1"/>
  <c r="C78" i="1" s="1"/>
  <c r="D78" i="1" s="1"/>
  <c r="H78" i="1" s="1"/>
  <c r="B79" i="1"/>
  <c r="C79" i="1" s="1"/>
  <c r="D79" i="1" s="1"/>
  <c r="H79" i="1" s="1"/>
  <c r="B80" i="1"/>
  <c r="C80" i="1" s="1"/>
  <c r="D80" i="1" s="1"/>
  <c r="H80" i="1" s="1"/>
  <c r="B81" i="1"/>
  <c r="C81" i="1" s="1"/>
  <c r="D81" i="1" s="1"/>
  <c r="H81" i="1" s="1"/>
  <c r="B82" i="1"/>
  <c r="C82" i="1" s="1"/>
  <c r="D82" i="1" s="1"/>
  <c r="H82" i="1" s="1"/>
  <c r="B83" i="1"/>
  <c r="C83" i="1" s="1"/>
  <c r="D83" i="1" s="1"/>
  <c r="H83" i="1" s="1"/>
  <c r="B84" i="1"/>
  <c r="C84" i="1" s="1"/>
  <c r="D84" i="1" s="1"/>
  <c r="H84" i="1" s="1"/>
  <c r="B85" i="1"/>
  <c r="C85" i="1" s="1"/>
  <c r="D85" i="1" s="1"/>
  <c r="H85" i="1" s="1"/>
  <c r="B86" i="1"/>
  <c r="C86" i="1" s="1"/>
  <c r="D86" i="1" s="1"/>
  <c r="H86" i="1" s="1"/>
  <c r="B87" i="1"/>
  <c r="C87" i="1" s="1"/>
  <c r="D87" i="1" s="1"/>
  <c r="H87" i="1" s="1"/>
  <c r="B88" i="1"/>
  <c r="C88" i="1" s="1"/>
  <c r="D88" i="1" s="1"/>
  <c r="H88" i="1" s="1"/>
  <c r="B89" i="1"/>
  <c r="C89" i="1" s="1"/>
  <c r="D89" i="1" s="1"/>
  <c r="H89" i="1" s="1"/>
  <c r="B90" i="1"/>
  <c r="C90" i="1" s="1"/>
  <c r="D90" i="1" s="1"/>
  <c r="H90" i="1" s="1"/>
  <c r="B91" i="1"/>
  <c r="C91" i="1" s="1"/>
  <c r="D91" i="1" s="1"/>
  <c r="H91" i="1" s="1"/>
  <c r="B92" i="1"/>
  <c r="C92" i="1" s="1"/>
  <c r="D92" i="1" s="1"/>
  <c r="H92" i="1" s="1"/>
  <c r="B93" i="1"/>
  <c r="C93" i="1" s="1"/>
  <c r="D93" i="1" s="1"/>
  <c r="H93" i="1" s="1"/>
  <c r="B94" i="1"/>
  <c r="C94" i="1" s="1"/>
  <c r="D94" i="1" s="1"/>
  <c r="H94" i="1" s="1"/>
  <c r="B95" i="1"/>
  <c r="C95" i="1" s="1"/>
  <c r="D95" i="1" s="1"/>
  <c r="H95" i="1" s="1"/>
  <c r="B96" i="1"/>
  <c r="C96" i="1" s="1"/>
  <c r="D96" i="1" s="1"/>
  <c r="H96" i="1" s="1"/>
  <c r="B97" i="1"/>
  <c r="C97" i="1" s="1"/>
  <c r="D97" i="1" s="1"/>
  <c r="H97" i="1" s="1"/>
  <c r="B98" i="1"/>
  <c r="C98" i="1" s="1"/>
  <c r="D98" i="1" s="1"/>
  <c r="H98" i="1" s="1"/>
  <c r="B99" i="1"/>
  <c r="C99" i="1" s="1"/>
  <c r="D99" i="1" s="1"/>
  <c r="H99" i="1" s="1"/>
  <c r="B100" i="1"/>
  <c r="C100" i="1" s="1"/>
  <c r="D100" i="1" s="1"/>
  <c r="H100" i="1" s="1"/>
  <c r="B101" i="1"/>
  <c r="C101" i="1" s="1"/>
  <c r="D101" i="1" s="1"/>
  <c r="H101" i="1" s="1"/>
  <c r="B102" i="1"/>
  <c r="C102" i="1" s="1"/>
  <c r="D102" i="1" s="1"/>
  <c r="H102" i="1" s="1"/>
  <c r="B103" i="1"/>
  <c r="C103" i="1" s="1"/>
  <c r="D103" i="1" s="1"/>
  <c r="H103" i="1" s="1"/>
  <c r="B104" i="1"/>
  <c r="C104" i="1" s="1"/>
  <c r="D104" i="1" s="1"/>
  <c r="H104" i="1" s="1"/>
  <c r="B105" i="1"/>
  <c r="C105" i="1" s="1"/>
  <c r="D105" i="1" s="1"/>
  <c r="H105" i="1" s="1"/>
  <c r="B106" i="1"/>
  <c r="C106" i="1" s="1"/>
  <c r="D106" i="1" s="1"/>
  <c r="H106" i="1" s="1"/>
  <c r="B107" i="1"/>
  <c r="C107" i="1" s="1"/>
  <c r="D107" i="1" s="1"/>
  <c r="H107" i="1" s="1"/>
  <c r="B108" i="1"/>
  <c r="C108" i="1" s="1"/>
  <c r="D108" i="1" s="1"/>
  <c r="H108" i="1" s="1"/>
  <c r="B109" i="1"/>
  <c r="C109" i="1" s="1"/>
  <c r="D109" i="1" s="1"/>
  <c r="H109" i="1" s="1"/>
  <c r="B110" i="1"/>
  <c r="C110" i="1" s="1"/>
  <c r="D110" i="1" s="1"/>
  <c r="H110" i="1" s="1"/>
  <c r="B111" i="1"/>
  <c r="C111" i="1" s="1"/>
  <c r="D111" i="1" s="1"/>
  <c r="H111" i="1" s="1"/>
  <c r="B112" i="1"/>
  <c r="C112" i="1" s="1"/>
  <c r="D112" i="1" s="1"/>
  <c r="H112" i="1" s="1"/>
  <c r="B113" i="1"/>
  <c r="C113" i="1" s="1"/>
  <c r="D113" i="1" s="1"/>
  <c r="H113" i="1" s="1"/>
  <c r="B114" i="1"/>
  <c r="C114" i="1" s="1"/>
  <c r="D114" i="1" s="1"/>
  <c r="H114" i="1" s="1"/>
  <c r="B115" i="1"/>
  <c r="C115" i="1" s="1"/>
  <c r="D115" i="1" s="1"/>
  <c r="H115" i="1" s="1"/>
  <c r="B116" i="1"/>
  <c r="C116" i="1" s="1"/>
  <c r="D116" i="1" s="1"/>
  <c r="H116" i="1" s="1"/>
  <c r="B117" i="1"/>
  <c r="C117" i="1" s="1"/>
  <c r="D117" i="1" s="1"/>
  <c r="H117" i="1" s="1"/>
  <c r="B118" i="1"/>
  <c r="C118" i="1" s="1"/>
  <c r="D118" i="1" s="1"/>
  <c r="H118" i="1" s="1"/>
  <c r="B119" i="1"/>
  <c r="C119" i="1" s="1"/>
  <c r="D119" i="1" s="1"/>
  <c r="H119" i="1" s="1"/>
  <c r="B120" i="1"/>
  <c r="C120" i="1" s="1"/>
  <c r="D120" i="1" s="1"/>
  <c r="H120" i="1" s="1"/>
  <c r="B121" i="1"/>
  <c r="C121" i="1" s="1"/>
  <c r="D121" i="1" s="1"/>
  <c r="H121" i="1" s="1"/>
  <c r="B122" i="1"/>
  <c r="C122" i="1" s="1"/>
  <c r="D122" i="1" s="1"/>
  <c r="H122" i="1" s="1"/>
  <c r="B123" i="1"/>
  <c r="C123" i="1" s="1"/>
  <c r="D123" i="1" s="1"/>
  <c r="H123" i="1" s="1"/>
  <c r="B124" i="1"/>
  <c r="C124" i="1" s="1"/>
  <c r="D124" i="1" s="1"/>
  <c r="H124" i="1" s="1"/>
  <c r="B125" i="1"/>
  <c r="C125" i="1" s="1"/>
  <c r="D125" i="1" s="1"/>
  <c r="H125" i="1" s="1"/>
  <c r="B126" i="1"/>
  <c r="C126" i="1" s="1"/>
  <c r="D126" i="1" s="1"/>
  <c r="H126" i="1" s="1"/>
  <c r="B127" i="1"/>
  <c r="C127" i="1" s="1"/>
  <c r="D127" i="1" s="1"/>
  <c r="H127" i="1" s="1"/>
  <c r="B128" i="1"/>
  <c r="C128" i="1" s="1"/>
  <c r="D128" i="1" s="1"/>
  <c r="H128" i="1" s="1"/>
  <c r="B129" i="1"/>
  <c r="C129" i="1" s="1"/>
  <c r="D129" i="1" s="1"/>
  <c r="H129" i="1" s="1"/>
  <c r="B130" i="1"/>
  <c r="C130" i="1" s="1"/>
  <c r="D130" i="1" s="1"/>
  <c r="H130" i="1" s="1"/>
  <c r="B131" i="1"/>
  <c r="C131" i="1" s="1"/>
  <c r="D131" i="1" s="1"/>
  <c r="H131" i="1" s="1"/>
  <c r="B132" i="1"/>
  <c r="C132" i="1" s="1"/>
  <c r="D132" i="1" s="1"/>
  <c r="H132" i="1" s="1"/>
  <c r="B133" i="1"/>
  <c r="C133" i="1" s="1"/>
  <c r="D133" i="1" s="1"/>
  <c r="H133" i="1" s="1"/>
  <c r="B134" i="1"/>
  <c r="C134" i="1" s="1"/>
  <c r="D134" i="1" s="1"/>
  <c r="H134" i="1" s="1"/>
  <c r="B135" i="1"/>
  <c r="C135" i="1" s="1"/>
  <c r="D135" i="1" s="1"/>
  <c r="H135" i="1" s="1"/>
  <c r="B136" i="1"/>
  <c r="C136" i="1" s="1"/>
  <c r="D136" i="1" s="1"/>
  <c r="H136" i="1" s="1"/>
  <c r="B137" i="1"/>
  <c r="C137" i="1" s="1"/>
  <c r="D137" i="1" s="1"/>
  <c r="H137" i="1" s="1"/>
  <c r="B138" i="1"/>
  <c r="C138" i="1" s="1"/>
  <c r="D138" i="1" s="1"/>
  <c r="H138" i="1" s="1"/>
  <c r="B139" i="1"/>
  <c r="C139" i="1" s="1"/>
  <c r="D139" i="1" s="1"/>
  <c r="H139" i="1" s="1"/>
  <c r="B140" i="1"/>
  <c r="C140" i="1" s="1"/>
  <c r="D140" i="1" s="1"/>
  <c r="H140" i="1" s="1"/>
  <c r="B141" i="1"/>
  <c r="C141" i="1" s="1"/>
  <c r="D141" i="1" s="1"/>
  <c r="H141" i="1" s="1"/>
  <c r="B142" i="1"/>
  <c r="C142" i="1" s="1"/>
  <c r="D142" i="1" s="1"/>
  <c r="H142" i="1" s="1"/>
  <c r="B143" i="1"/>
  <c r="C143" i="1" s="1"/>
  <c r="D143" i="1" s="1"/>
  <c r="H143" i="1" s="1"/>
  <c r="B144" i="1"/>
  <c r="C144" i="1" s="1"/>
  <c r="D144" i="1" s="1"/>
  <c r="H144" i="1" s="1"/>
  <c r="B145" i="1"/>
  <c r="C145" i="1" s="1"/>
  <c r="D145" i="1" s="1"/>
  <c r="H145" i="1" s="1"/>
  <c r="B146" i="1"/>
  <c r="C146" i="1" s="1"/>
  <c r="D146" i="1" s="1"/>
  <c r="H146" i="1" s="1"/>
  <c r="B147" i="1"/>
  <c r="C147" i="1" s="1"/>
  <c r="D147" i="1" s="1"/>
  <c r="H147" i="1" s="1"/>
  <c r="B148" i="1"/>
  <c r="C148" i="1" s="1"/>
  <c r="D148" i="1" s="1"/>
  <c r="H148" i="1" s="1"/>
  <c r="B149" i="1"/>
  <c r="C149" i="1" s="1"/>
  <c r="D149" i="1" s="1"/>
  <c r="H149" i="1" s="1"/>
  <c r="B150" i="1"/>
  <c r="C150" i="1" s="1"/>
  <c r="D150" i="1" s="1"/>
  <c r="H150" i="1" s="1"/>
  <c r="B151" i="1"/>
  <c r="C151" i="1" s="1"/>
  <c r="D151" i="1" s="1"/>
  <c r="H151" i="1" s="1"/>
  <c r="B152" i="1"/>
  <c r="C152" i="1" s="1"/>
  <c r="D152" i="1" s="1"/>
  <c r="H152" i="1" s="1"/>
  <c r="B153" i="1"/>
  <c r="C153" i="1" s="1"/>
  <c r="D153" i="1" s="1"/>
  <c r="H153" i="1" s="1"/>
  <c r="B154" i="1"/>
  <c r="C154" i="1" s="1"/>
  <c r="D154" i="1" s="1"/>
  <c r="H154" i="1" s="1"/>
  <c r="B155" i="1"/>
  <c r="C155" i="1" s="1"/>
  <c r="D155" i="1" s="1"/>
  <c r="H155" i="1" s="1"/>
  <c r="B156" i="1"/>
  <c r="C156" i="1" s="1"/>
  <c r="D156" i="1" s="1"/>
  <c r="H156" i="1" s="1"/>
  <c r="B157" i="1"/>
  <c r="C157" i="1" s="1"/>
  <c r="D157" i="1" s="1"/>
  <c r="H157" i="1" s="1"/>
  <c r="B158" i="1"/>
  <c r="C158" i="1" s="1"/>
  <c r="D158" i="1" s="1"/>
  <c r="H158" i="1" s="1"/>
  <c r="B159" i="1"/>
  <c r="C159" i="1" s="1"/>
  <c r="D159" i="1" s="1"/>
  <c r="H159" i="1" s="1"/>
  <c r="B160" i="1"/>
  <c r="C160" i="1" s="1"/>
  <c r="D160" i="1" s="1"/>
  <c r="H160" i="1" s="1"/>
  <c r="B161" i="1"/>
  <c r="C161" i="1" s="1"/>
  <c r="D161" i="1" s="1"/>
  <c r="H161" i="1" s="1"/>
  <c r="B162" i="1"/>
  <c r="C162" i="1" s="1"/>
  <c r="D162" i="1" s="1"/>
  <c r="H162" i="1" s="1"/>
  <c r="B163" i="1"/>
  <c r="C163" i="1" s="1"/>
  <c r="D163" i="1" s="1"/>
  <c r="H163" i="1" s="1"/>
  <c r="B164" i="1"/>
  <c r="C164" i="1" s="1"/>
  <c r="D164" i="1" s="1"/>
  <c r="H164" i="1" s="1"/>
  <c r="B165" i="1"/>
  <c r="C165" i="1" s="1"/>
  <c r="D165" i="1" s="1"/>
  <c r="H165" i="1" s="1"/>
  <c r="B166" i="1"/>
  <c r="C166" i="1" s="1"/>
  <c r="D166" i="1" s="1"/>
  <c r="H166" i="1" s="1"/>
  <c r="B167" i="1"/>
  <c r="C167" i="1" s="1"/>
  <c r="D167" i="1" s="1"/>
  <c r="H167" i="1" s="1"/>
  <c r="B168" i="1"/>
  <c r="C168" i="1" s="1"/>
  <c r="D168" i="1" s="1"/>
  <c r="H168" i="1" s="1"/>
  <c r="B169" i="1"/>
  <c r="C169" i="1" s="1"/>
  <c r="D169" i="1" s="1"/>
  <c r="H169" i="1" s="1"/>
  <c r="B170" i="1"/>
  <c r="C170" i="1" s="1"/>
  <c r="D170" i="1" s="1"/>
  <c r="H170" i="1" s="1"/>
  <c r="B171" i="1"/>
  <c r="C171" i="1" s="1"/>
  <c r="D171" i="1" s="1"/>
  <c r="H171" i="1" s="1"/>
  <c r="B172" i="1"/>
  <c r="C172" i="1" s="1"/>
  <c r="D172" i="1" s="1"/>
  <c r="H172" i="1" s="1"/>
  <c r="B173" i="1"/>
  <c r="C173" i="1" s="1"/>
  <c r="D173" i="1" s="1"/>
  <c r="H173" i="1" s="1"/>
  <c r="B174" i="1"/>
  <c r="C174" i="1" s="1"/>
  <c r="D174" i="1" s="1"/>
  <c r="H174" i="1" s="1"/>
  <c r="B175" i="1"/>
  <c r="C175" i="1" s="1"/>
  <c r="D175" i="1" s="1"/>
  <c r="H175" i="1" s="1"/>
  <c r="B176" i="1"/>
  <c r="C176" i="1" s="1"/>
  <c r="D176" i="1" s="1"/>
  <c r="H176" i="1" s="1"/>
  <c r="B177" i="1"/>
  <c r="C177" i="1" s="1"/>
  <c r="D177" i="1" s="1"/>
  <c r="H177" i="1" s="1"/>
  <c r="B178" i="1"/>
  <c r="C178" i="1" s="1"/>
  <c r="D178" i="1" s="1"/>
  <c r="H178" i="1" s="1"/>
  <c r="B179" i="1"/>
  <c r="C179" i="1" s="1"/>
  <c r="D179" i="1" s="1"/>
  <c r="H179" i="1" s="1"/>
  <c r="B180" i="1"/>
  <c r="C180" i="1" s="1"/>
  <c r="D180" i="1" s="1"/>
  <c r="H180" i="1" s="1"/>
  <c r="B181" i="1"/>
  <c r="C181" i="1" s="1"/>
  <c r="D181" i="1" s="1"/>
  <c r="H181" i="1" s="1"/>
  <c r="B182" i="1"/>
  <c r="C182" i="1" s="1"/>
  <c r="D182" i="1" s="1"/>
  <c r="H182" i="1" s="1"/>
  <c r="B183" i="1"/>
  <c r="C183" i="1" s="1"/>
  <c r="D183" i="1" s="1"/>
  <c r="H183" i="1" s="1"/>
  <c r="B184" i="1"/>
  <c r="C184" i="1" s="1"/>
  <c r="D184" i="1" s="1"/>
  <c r="H184" i="1" s="1"/>
  <c r="B185" i="1"/>
  <c r="C185" i="1" s="1"/>
  <c r="D185" i="1" s="1"/>
  <c r="H185" i="1" s="1"/>
  <c r="B186" i="1"/>
  <c r="C186" i="1" s="1"/>
  <c r="D186" i="1" s="1"/>
  <c r="H186" i="1" s="1"/>
  <c r="B187" i="1"/>
  <c r="C187" i="1" s="1"/>
  <c r="D187" i="1" s="1"/>
  <c r="H187" i="1" s="1"/>
  <c r="B188" i="1"/>
  <c r="C188" i="1" s="1"/>
  <c r="D188" i="1" s="1"/>
  <c r="H188" i="1" s="1"/>
  <c r="B189" i="1"/>
  <c r="C189" i="1" s="1"/>
  <c r="D189" i="1" s="1"/>
  <c r="H189" i="1" s="1"/>
  <c r="B190" i="1"/>
  <c r="C190" i="1" s="1"/>
  <c r="D190" i="1" s="1"/>
  <c r="H190" i="1" s="1"/>
  <c r="B191" i="1"/>
  <c r="C191" i="1" s="1"/>
  <c r="D191" i="1" s="1"/>
  <c r="H191" i="1" s="1"/>
  <c r="B192" i="1"/>
  <c r="C192" i="1" s="1"/>
  <c r="D192" i="1" s="1"/>
  <c r="H192" i="1" s="1"/>
  <c r="B193" i="1"/>
  <c r="C193" i="1" s="1"/>
  <c r="D193" i="1" s="1"/>
  <c r="H193" i="1" s="1"/>
  <c r="B194" i="1"/>
  <c r="C194" i="1" s="1"/>
  <c r="D194" i="1" s="1"/>
  <c r="H194" i="1" s="1"/>
  <c r="B195" i="1"/>
  <c r="C195" i="1" s="1"/>
  <c r="D195" i="1" s="1"/>
  <c r="H195" i="1" s="1"/>
  <c r="B196" i="1"/>
  <c r="C196" i="1" s="1"/>
  <c r="D196" i="1" s="1"/>
  <c r="H196" i="1" s="1"/>
  <c r="B197" i="1"/>
  <c r="C197" i="1" s="1"/>
  <c r="D197" i="1" s="1"/>
  <c r="H197" i="1" s="1"/>
  <c r="B198" i="1"/>
  <c r="C198" i="1" s="1"/>
  <c r="D198" i="1" s="1"/>
  <c r="H198" i="1" s="1"/>
  <c r="B199" i="1"/>
  <c r="C199" i="1" s="1"/>
  <c r="D199" i="1" s="1"/>
  <c r="H199" i="1" s="1"/>
  <c r="B200" i="1"/>
  <c r="C200" i="1" s="1"/>
  <c r="D200" i="1" s="1"/>
  <c r="H200" i="1" s="1"/>
  <c r="B201" i="1"/>
  <c r="C201" i="1" s="1"/>
  <c r="D201" i="1" s="1"/>
  <c r="H201" i="1" s="1"/>
  <c r="B202" i="1"/>
  <c r="C202" i="1" s="1"/>
  <c r="D202" i="1" s="1"/>
  <c r="H202" i="1" s="1"/>
  <c r="B203" i="1"/>
  <c r="C203" i="1" s="1"/>
  <c r="D203" i="1" s="1"/>
  <c r="H203" i="1" s="1"/>
  <c r="B204" i="1"/>
  <c r="C204" i="1" s="1"/>
  <c r="D204" i="1" s="1"/>
  <c r="H204" i="1" s="1"/>
  <c r="B205" i="1"/>
  <c r="C205" i="1" s="1"/>
  <c r="D205" i="1" s="1"/>
  <c r="H205" i="1" s="1"/>
  <c r="B206" i="1"/>
  <c r="C206" i="1" s="1"/>
  <c r="D206" i="1" s="1"/>
  <c r="H206" i="1" s="1"/>
  <c r="B207" i="1"/>
  <c r="C207" i="1" s="1"/>
  <c r="D207" i="1" s="1"/>
  <c r="H207" i="1" s="1"/>
  <c r="B208" i="1"/>
  <c r="C208" i="1" s="1"/>
  <c r="D208" i="1" s="1"/>
  <c r="H208" i="1" s="1"/>
  <c r="B209" i="1"/>
  <c r="C209" i="1" s="1"/>
  <c r="D209" i="1" s="1"/>
  <c r="H209" i="1" s="1"/>
  <c r="B210" i="1"/>
  <c r="C210" i="1" s="1"/>
  <c r="D210" i="1" s="1"/>
  <c r="H210" i="1" s="1"/>
  <c r="B211" i="1"/>
  <c r="C211" i="1" s="1"/>
  <c r="D211" i="1" s="1"/>
  <c r="H211" i="1" s="1"/>
  <c r="B212" i="1"/>
  <c r="C212" i="1" s="1"/>
  <c r="D212" i="1" s="1"/>
  <c r="H212" i="1" s="1"/>
  <c r="B213" i="1"/>
  <c r="C213" i="1" s="1"/>
  <c r="D213" i="1" s="1"/>
  <c r="H213" i="1" s="1"/>
  <c r="B214" i="1"/>
  <c r="C214" i="1" s="1"/>
  <c r="D214" i="1" s="1"/>
  <c r="H214" i="1" s="1"/>
  <c r="B215" i="1"/>
  <c r="C215" i="1" s="1"/>
  <c r="D215" i="1" s="1"/>
  <c r="H215" i="1" s="1"/>
  <c r="B216" i="1"/>
  <c r="C216" i="1" s="1"/>
  <c r="D216" i="1" s="1"/>
  <c r="H216" i="1" s="1"/>
  <c r="B217" i="1"/>
  <c r="C217" i="1" s="1"/>
  <c r="D217" i="1" s="1"/>
  <c r="H217" i="1" s="1"/>
  <c r="B218" i="1"/>
  <c r="C218" i="1" s="1"/>
  <c r="D218" i="1" s="1"/>
  <c r="H218" i="1" s="1"/>
  <c r="B219" i="1"/>
  <c r="C219" i="1" s="1"/>
  <c r="D219" i="1" s="1"/>
  <c r="H219" i="1" s="1"/>
  <c r="B220" i="1"/>
  <c r="C220" i="1" s="1"/>
  <c r="D220" i="1" s="1"/>
  <c r="H220" i="1" s="1"/>
  <c r="B221" i="1"/>
  <c r="C221" i="1" s="1"/>
  <c r="D221" i="1" s="1"/>
  <c r="H221" i="1" s="1"/>
  <c r="B222" i="1"/>
  <c r="C222" i="1" s="1"/>
  <c r="D222" i="1" s="1"/>
  <c r="H222" i="1" s="1"/>
  <c r="B223" i="1"/>
  <c r="C223" i="1" s="1"/>
  <c r="D223" i="1" s="1"/>
  <c r="H223" i="1" s="1"/>
  <c r="B224" i="1"/>
  <c r="C224" i="1" s="1"/>
  <c r="D224" i="1" s="1"/>
  <c r="H224" i="1" s="1"/>
  <c r="B225" i="1"/>
  <c r="C225" i="1" s="1"/>
  <c r="D225" i="1" s="1"/>
  <c r="H225" i="1" s="1"/>
  <c r="B226" i="1"/>
  <c r="C226" i="1" s="1"/>
  <c r="D226" i="1" s="1"/>
  <c r="H226" i="1" s="1"/>
  <c r="B227" i="1"/>
  <c r="C227" i="1" s="1"/>
  <c r="D227" i="1" s="1"/>
  <c r="H227" i="1" s="1"/>
  <c r="B228" i="1"/>
  <c r="C228" i="1" s="1"/>
  <c r="D228" i="1" s="1"/>
  <c r="H228" i="1" s="1"/>
  <c r="B229" i="1"/>
  <c r="C229" i="1" s="1"/>
  <c r="D229" i="1" s="1"/>
  <c r="H229" i="1" s="1"/>
  <c r="B230" i="1"/>
  <c r="C230" i="1" s="1"/>
  <c r="D230" i="1" s="1"/>
  <c r="H230" i="1" s="1"/>
  <c r="B231" i="1"/>
  <c r="C231" i="1" s="1"/>
  <c r="D231" i="1" s="1"/>
  <c r="H231" i="1" s="1"/>
  <c r="B232" i="1"/>
  <c r="C232" i="1" s="1"/>
  <c r="D232" i="1" s="1"/>
  <c r="H232" i="1" s="1"/>
  <c r="B233" i="1"/>
  <c r="C233" i="1" s="1"/>
  <c r="D233" i="1" s="1"/>
  <c r="H233" i="1" s="1"/>
  <c r="B234" i="1"/>
  <c r="C234" i="1" s="1"/>
  <c r="D234" i="1" s="1"/>
  <c r="H234" i="1" s="1"/>
  <c r="B235" i="1"/>
  <c r="C235" i="1" s="1"/>
  <c r="D235" i="1" s="1"/>
  <c r="H235" i="1" s="1"/>
  <c r="B236" i="1"/>
  <c r="C236" i="1" s="1"/>
  <c r="D236" i="1" s="1"/>
  <c r="H236" i="1" s="1"/>
  <c r="B237" i="1"/>
  <c r="C237" i="1" s="1"/>
  <c r="D237" i="1" s="1"/>
  <c r="H237" i="1" s="1"/>
  <c r="B238" i="1"/>
  <c r="C238" i="1" s="1"/>
  <c r="D238" i="1" s="1"/>
  <c r="H238" i="1" s="1"/>
  <c r="B239" i="1"/>
  <c r="C239" i="1" s="1"/>
  <c r="D239" i="1" s="1"/>
  <c r="H239" i="1" s="1"/>
  <c r="B240" i="1"/>
  <c r="C240" i="1" s="1"/>
  <c r="D240" i="1" s="1"/>
  <c r="H240" i="1" s="1"/>
  <c r="B241" i="1"/>
  <c r="C241" i="1" s="1"/>
  <c r="D241" i="1" s="1"/>
  <c r="H241" i="1" s="1"/>
  <c r="B242" i="1"/>
  <c r="C242" i="1" s="1"/>
  <c r="D242" i="1" s="1"/>
  <c r="H242" i="1" s="1"/>
  <c r="B243" i="1"/>
  <c r="C243" i="1" s="1"/>
  <c r="D243" i="1" s="1"/>
  <c r="H243" i="1" s="1"/>
  <c r="B244" i="1"/>
  <c r="C244" i="1" s="1"/>
  <c r="D244" i="1" s="1"/>
  <c r="H244" i="1" s="1"/>
  <c r="B245" i="1"/>
  <c r="C245" i="1" s="1"/>
  <c r="D245" i="1" s="1"/>
  <c r="H245" i="1" s="1"/>
  <c r="B246" i="1"/>
  <c r="C246" i="1" s="1"/>
  <c r="D246" i="1" s="1"/>
  <c r="H246" i="1" s="1"/>
  <c r="B247" i="1"/>
  <c r="C247" i="1" s="1"/>
  <c r="D247" i="1" s="1"/>
  <c r="H247" i="1" s="1"/>
  <c r="B248" i="1"/>
  <c r="C248" i="1" s="1"/>
  <c r="D248" i="1" s="1"/>
  <c r="H248" i="1" s="1"/>
  <c r="B249" i="1"/>
  <c r="C249" i="1" s="1"/>
  <c r="D249" i="1" s="1"/>
  <c r="H249" i="1" s="1"/>
  <c r="B250" i="1"/>
  <c r="C250" i="1" s="1"/>
  <c r="D250" i="1" s="1"/>
  <c r="H250" i="1" s="1"/>
  <c r="B251" i="1"/>
  <c r="C251" i="1" s="1"/>
  <c r="D251" i="1" s="1"/>
  <c r="H251" i="1" s="1"/>
  <c r="B252" i="1"/>
  <c r="C252" i="1" s="1"/>
  <c r="D252" i="1" s="1"/>
  <c r="H252" i="1" s="1"/>
  <c r="B253" i="1"/>
  <c r="C253" i="1" s="1"/>
  <c r="D253" i="1" s="1"/>
  <c r="H253" i="1" s="1"/>
  <c r="B254" i="1"/>
  <c r="C254" i="1" s="1"/>
  <c r="D254" i="1" s="1"/>
  <c r="H254" i="1" s="1"/>
  <c r="B255" i="1"/>
  <c r="C255" i="1" s="1"/>
  <c r="D255" i="1" s="1"/>
  <c r="H255" i="1" s="1"/>
  <c r="B256" i="1"/>
  <c r="C256" i="1" s="1"/>
  <c r="D256" i="1" s="1"/>
  <c r="H256" i="1" s="1"/>
  <c r="B257" i="1"/>
  <c r="C257" i="1" s="1"/>
  <c r="D257" i="1" s="1"/>
  <c r="H257" i="1" s="1"/>
  <c r="B258" i="1"/>
  <c r="C258" i="1" s="1"/>
  <c r="D258" i="1" s="1"/>
  <c r="H258" i="1" s="1"/>
  <c r="B259" i="1"/>
  <c r="C259" i="1" s="1"/>
  <c r="D259" i="1" s="1"/>
  <c r="H259" i="1" s="1"/>
  <c r="B260" i="1"/>
  <c r="C260" i="1" s="1"/>
  <c r="D260" i="1" s="1"/>
  <c r="H260" i="1" s="1"/>
  <c r="B261" i="1"/>
  <c r="C261" i="1" s="1"/>
  <c r="D261" i="1" s="1"/>
  <c r="H261" i="1" s="1"/>
  <c r="B262" i="1"/>
  <c r="C262" i="1" s="1"/>
  <c r="D262" i="1" s="1"/>
  <c r="H262" i="1" s="1"/>
  <c r="B263" i="1"/>
  <c r="C263" i="1" s="1"/>
  <c r="D263" i="1" s="1"/>
  <c r="H263" i="1" s="1"/>
  <c r="B264" i="1"/>
  <c r="C264" i="1" s="1"/>
  <c r="D264" i="1" s="1"/>
  <c r="H264" i="1" s="1"/>
  <c r="B265" i="1"/>
  <c r="C265" i="1" s="1"/>
  <c r="D265" i="1" s="1"/>
  <c r="H265" i="1" s="1"/>
  <c r="B266" i="1"/>
  <c r="C266" i="1" s="1"/>
  <c r="D266" i="1" s="1"/>
  <c r="H266" i="1" s="1"/>
  <c r="B267" i="1"/>
  <c r="C267" i="1" s="1"/>
  <c r="D267" i="1" s="1"/>
  <c r="H267" i="1" s="1"/>
  <c r="B268" i="1"/>
  <c r="C268" i="1" s="1"/>
  <c r="D268" i="1" s="1"/>
  <c r="H268" i="1" s="1"/>
  <c r="B269" i="1"/>
  <c r="C269" i="1" s="1"/>
  <c r="D269" i="1" s="1"/>
  <c r="H269" i="1" s="1"/>
  <c r="B270" i="1"/>
  <c r="C270" i="1" s="1"/>
  <c r="D270" i="1" s="1"/>
  <c r="H270" i="1" s="1"/>
  <c r="B271" i="1"/>
  <c r="C271" i="1" s="1"/>
  <c r="D271" i="1" s="1"/>
  <c r="H271" i="1" s="1"/>
  <c r="B272" i="1"/>
  <c r="C272" i="1" s="1"/>
  <c r="D272" i="1" s="1"/>
  <c r="H272" i="1" s="1"/>
  <c r="B273" i="1"/>
  <c r="C273" i="1" s="1"/>
  <c r="D273" i="1" s="1"/>
  <c r="H273" i="1" s="1"/>
  <c r="B274" i="1"/>
  <c r="C274" i="1" s="1"/>
  <c r="D274" i="1" s="1"/>
  <c r="H274" i="1" s="1"/>
  <c r="B275" i="1"/>
  <c r="C275" i="1" s="1"/>
  <c r="D275" i="1" s="1"/>
  <c r="H275" i="1" s="1"/>
  <c r="B276" i="1"/>
  <c r="C276" i="1" s="1"/>
  <c r="D276" i="1" s="1"/>
  <c r="H276" i="1" s="1"/>
  <c r="B277" i="1"/>
  <c r="C277" i="1" s="1"/>
  <c r="D277" i="1" s="1"/>
  <c r="H277" i="1" s="1"/>
  <c r="B278" i="1"/>
  <c r="C278" i="1" s="1"/>
  <c r="D278" i="1" s="1"/>
  <c r="H278" i="1" s="1"/>
  <c r="B279" i="1"/>
  <c r="C279" i="1" s="1"/>
  <c r="D279" i="1" s="1"/>
  <c r="H279" i="1" s="1"/>
  <c r="B280" i="1"/>
  <c r="C280" i="1" s="1"/>
  <c r="D280" i="1" s="1"/>
  <c r="H280" i="1" s="1"/>
  <c r="B281" i="1"/>
  <c r="C281" i="1" s="1"/>
  <c r="D281" i="1" s="1"/>
  <c r="H281" i="1" s="1"/>
  <c r="B282" i="1"/>
  <c r="C282" i="1" s="1"/>
  <c r="D282" i="1" s="1"/>
  <c r="H282" i="1" s="1"/>
  <c r="B283" i="1"/>
  <c r="C283" i="1" s="1"/>
  <c r="D283" i="1" s="1"/>
  <c r="H283" i="1" s="1"/>
  <c r="B284" i="1"/>
  <c r="C284" i="1" s="1"/>
  <c r="D284" i="1" s="1"/>
  <c r="H284" i="1" s="1"/>
  <c r="B285" i="1"/>
  <c r="C285" i="1" s="1"/>
  <c r="D285" i="1" s="1"/>
  <c r="H285" i="1" s="1"/>
  <c r="B286" i="1"/>
  <c r="C286" i="1" s="1"/>
  <c r="D286" i="1" s="1"/>
  <c r="H286" i="1" s="1"/>
  <c r="B287" i="1"/>
  <c r="C287" i="1" s="1"/>
  <c r="D287" i="1" s="1"/>
  <c r="H287" i="1" s="1"/>
  <c r="B288" i="1"/>
  <c r="C288" i="1" s="1"/>
  <c r="D288" i="1" s="1"/>
  <c r="H288" i="1" s="1"/>
  <c r="B289" i="1"/>
  <c r="C289" i="1" s="1"/>
  <c r="D289" i="1" s="1"/>
  <c r="H289" i="1" s="1"/>
  <c r="B290" i="1"/>
  <c r="C290" i="1" s="1"/>
  <c r="D290" i="1" s="1"/>
  <c r="H290" i="1" s="1"/>
  <c r="B291" i="1"/>
  <c r="C291" i="1" s="1"/>
  <c r="D291" i="1" s="1"/>
  <c r="H291" i="1" s="1"/>
  <c r="B292" i="1"/>
  <c r="C292" i="1" s="1"/>
  <c r="D292" i="1" s="1"/>
  <c r="H292" i="1" s="1"/>
  <c r="B293" i="1"/>
  <c r="C293" i="1" s="1"/>
  <c r="D293" i="1" s="1"/>
  <c r="H293" i="1" s="1"/>
  <c r="B294" i="1"/>
  <c r="C294" i="1" s="1"/>
  <c r="D294" i="1" s="1"/>
  <c r="H294" i="1" s="1"/>
  <c r="B295" i="1"/>
  <c r="C295" i="1" s="1"/>
  <c r="D295" i="1" s="1"/>
  <c r="H295" i="1" s="1"/>
  <c r="B296" i="1"/>
  <c r="C296" i="1" s="1"/>
  <c r="D296" i="1" s="1"/>
  <c r="H296" i="1" s="1"/>
  <c r="B297" i="1"/>
  <c r="C297" i="1" s="1"/>
  <c r="D297" i="1" s="1"/>
  <c r="H297" i="1" s="1"/>
  <c r="B298" i="1"/>
  <c r="C298" i="1" s="1"/>
  <c r="D298" i="1" s="1"/>
  <c r="H298" i="1" s="1"/>
  <c r="B299" i="1"/>
  <c r="C299" i="1" s="1"/>
  <c r="D299" i="1" s="1"/>
  <c r="H299" i="1" s="1"/>
  <c r="B300" i="1"/>
  <c r="C300" i="1" s="1"/>
  <c r="D300" i="1" s="1"/>
  <c r="H300" i="1" s="1"/>
  <c r="B301" i="1"/>
  <c r="C301" i="1" s="1"/>
  <c r="D301" i="1" s="1"/>
  <c r="H301" i="1" s="1"/>
  <c r="B302" i="1"/>
  <c r="C302" i="1" s="1"/>
  <c r="D302" i="1" s="1"/>
  <c r="H302" i="1" s="1"/>
  <c r="B303" i="1"/>
  <c r="C303" i="1" s="1"/>
  <c r="D303" i="1" s="1"/>
  <c r="H303" i="1" s="1"/>
  <c r="B304" i="1"/>
  <c r="C304" i="1" s="1"/>
  <c r="D304" i="1" s="1"/>
  <c r="H304" i="1" s="1"/>
  <c r="B305" i="1"/>
  <c r="C305" i="1" s="1"/>
  <c r="D305" i="1" s="1"/>
  <c r="H305" i="1" s="1"/>
  <c r="B306" i="1"/>
  <c r="C306" i="1" s="1"/>
  <c r="D306" i="1" s="1"/>
  <c r="H306" i="1" s="1"/>
  <c r="B307" i="1"/>
  <c r="C307" i="1" s="1"/>
  <c r="D307" i="1" s="1"/>
  <c r="H307" i="1" s="1"/>
  <c r="B308" i="1"/>
  <c r="C308" i="1" s="1"/>
  <c r="D308" i="1" s="1"/>
  <c r="H308" i="1" s="1"/>
  <c r="B309" i="1"/>
  <c r="C309" i="1" s="1"/>
  <c r="D309" i="1" s="1"/>
  <c r="H309" i="1" s="1"/>
  <c r="B310" i="1"/>
  <c r="C310" i="1" s="1"/>
  <c r="D310" i="1" s="1"/>
  <c r="H310" i="1" s="1"/>
  <c r="B311" i="1"/>
  <c r="C311" i="1" s="1"/>
  <c r="D311" i="1" s="1"/>
  <c r="H311" i="1" s="1"/>
  <c r="B312" i="1"/>
  <c r="C312" i="1" s="1"/>
  <c r="D312" i="1" s="1"/>
  <c r="H312" i="1" s="1"/>
  <c r="B313" i="1"/>
  <c r="C313" i="1" s="1"/>
  <c r="D313" i="1" s="1"/>
  <c r="H313" i="1" s="1"/>
  <c r="B314" i="1"/>
  <c r="C314" i="1" s="1"/>
  <c r="D314" i="1" s="1"/>
  <c r="H314" i="1" s="1"/>
  <c r="B315" i="1"/>
  <c r="C315" i="1" s="1"/>
  <c r="D315" i="1" s="1"/>
  <c r="H315" i="1" s="1"/>
  <c r="B316" i="1"/>
  <c r="C316" i="1" s="1"/>
  <c r="D316" i="1" s="1"/>
  <c r="H316" i="1" s="1"/>
  <c r="B317" i="1"/>
  <c r="C317" i="1" s="1"/>
  <c r="D317" i="1" s="1"/>
  <c r="H317" i="1" s="1"/>
  <c r="B318" i="1"/>
  <c r="C318" i="1" s="1"/>
  <c r="D318" i="1" s="1"/>
  <c r="H318" i="1" s="1"/>
  <c r="B319" i="1"/>
  <c r="C319" i="1" s="1"/>
  <c r="D319" i="1" s="1"/>
  <c r="H319" i="1" s="1"/>
  <c r="B320" i="1"/>
  <c r="C320" i="1" s="1"/>
  <c r="D320" i="1" s="1"/>
  <c r="H320" i="1" s="1"/>
  <c r="B321" i="1"/>
  <c r="C321" i="1" s="1"/>
  <c r="D321" i="1" s="1"/>
  <c r="H321" i="1" s="1"/>
  <c r="B322" i="1"/>
  <c r="C322" i="1" s="1"/>
  <c r="D322" i="1" s="1"/>
  <c r="H322" i="1" s="1"/>
  <c r="B323" i="1"/>
  <c r="C323" i="1" s="1"/>
  <c r="D323" i="1" s="1"/>
  <c r="H323" i="1" s="1"/>
  <c r="B324" i="1"/>
  <c r="C324" i="1" s="1"/>
  <c r="D324" i="1" s="1"/>
  <c r="H324" i="1" s="1"/>
  <c r="B325" i="1"/>
  <c r="C325" i="1" s="1"/>
  <c r="D325" i="1" s="1"/>
  <c r="H325" i="1" s="1"/>
  <c r="B326" i="1"/>
  <c r="C326" i="1" s="1"/>
  <c r="D326" i="1" s="1"/>
  <c r="H326" i="1" s="1"/>
  <c r="B327" i="1"/>
  <c r="C327" i="1" s="1"/>
  <c r="D327" i="1" s="1"/>
  <c r="H327" i="1" s="1"/>
  <c r="B328" i="1"/>
  <c r="C328" i="1" s="1"/>
  <c r="D328" i="1" s="1"/>
  <c r="H328" i="1" s="1"/>
  <c r="B329" i="1"/>
  <c r="C329" i="1" s="1"/>
  <c r="D329" i="1" s="1"/>
  <c r="H329" i="1" s="1"/>
  <c r="B330" i="1"/>
  <c r="C330" i="1" s="1"/>
  <c r="D330" i="1" s="1"/>
  <c r="H330" i="1" s="1"/>
  <c r="B331" i="1"/>
  <c r="C331" i="1" s="1"/>
  <c r="D331" i="1" s="1"/>
  <c r="H331" i="1" s="1"/>
  <c r="B332" i="1"/>
  <c r="C332" i="1" s="1"/>
  <c r="D332" i="1" s="1"/>
  <c r="H332" i="1" s="1"/>
  <c r="B333" i="1"/>
  <c r="C333" i="1" s="1"/>
  <c r="D333" i="1" s="1"/>
  <c r="H333" i="1" s="1"/>
  <c r="B334" i="1"/>
  <c r="C334" i="1" s="1"/>
  <c r="D334" i="1" s="1"/>
  <c r="H334" i="1" s="1"/>
  <c r="B335" i="1"/>
  <c r="C335" i="1" s="1"/>
  <c r="D335" i="1" s="1"/>
  <c r="H335" i="1" s="1"/>
  <c r="B336" i="1"/>
  <c r="C336" i="1" s="1"/>
  <c r="D336" i="1" s="1"/>
  <c r="H336" i="1" s="1"/>
  <c r="B337" i="1"/>
  <c r="C337" i="1" s="1"/>
  <c r="D337" i="1" s="1"/>
  <c r="H337" i="1" s="1"/>
  <c r="B338" i="1"/>
  <c r="C338" i="1" s="1"/>
  <c r="D338" i="1" s="1"/>
  <c r="H338" i="1" s="1"/>
  <c r="B339" i="1"/>
  <c r="C339" i="1" s="1"/>
  <c r="D339" i="1" s="1"/>
  <c r="H339" i="1" s="1"/>
  <c r="B340" i="1"/>
  <c r="C340" i="1" s="1"/>
  <c r="D340" i="1" s="1"/>
  <c r="H340" i="1" s="1"/>
  <c r="B341" i="1"/>
  <c r="C341" i="1" s="1"/>
  <c r="D341" i="1" s="1"/>
  <c r="H341" i="1" s="1"/>
  <c r="B342" i="1"/>
  <c r="C342" i="1" s="1"/>
  <c r="D342" i="1" s="1"/>
  <c r="H342" i="1" s="1"/>
  <c r="B343" i="1"/>
  <c r="C343" i="1" s="1"/>
  <c r="D343" i="1" s="1"/>
  <c r="H343" i="1" s="1"/>
  <c r="B344" i="1"/>
  <c r="C344" i="1" s="1"/>
  <c r="D344" i="1" s="1"/>
  <c r="H344" i="1" s="1"/>
  <c r="B345" i="1"/>
  <c r="C345" i="1" s="1"/>
  <c r="D345" i="1" s="1"/>
  <c r="H345" i="1" s="1"/>
  <c r="B346" i="1"/>
  <c r="C346" i="1" s="1"/>
  <c r="D346" i="1" s="1"/>
  <c r="H346" i="1" s="1"/>
  <c r="B347" i="1"/>
  <c r="C347" i="1" s="1"/>
  <c r="D347" i="1" s="1"/>
  <c r="H347" i="1" s="1"/>
  <c r="B348" i="1"/>
  <c r="C348" i="1" s="1"/>
  <c r="D348" i="1" s="1"/>
  <c r="H348" i="1" s="1"/>
  <c r="B349" i="1"/>
  <c r="C349" i="1" s="1"/>
  <c r="D349" i="1" s="1"/>
  <c r="H349" i="1" s="1"/>
  <c r="B350" i="1"/>
  <c r="C350" i="1" s="1"/>
  <c r="D350" i="1" s="1"/>
  <c r="H350" i="1" s="1"/>
  <c r="B351" i="1"/>
  <c r="C351" i="1" s="1"/>
  <c r="D351" i="1" s="1"/>
  <c r="H351" i="1" s="1"/>
  <c r="B352" i="1"/>
  <c r="C352" i="1" s="1"/>
  <c r="D352" i="1" s="1"/>
  <c r="H352" i="1" s="1"/>
  <c r="B353" i="1"/>
  <c r="C353" i="1" s="1"/>
  <c r="D353" i="1" s="1"/>
  <c r="H353" i="1" s="1"/>
  <c r="B354" i="1"/>
  <c r="C354" i="1" s="1"/>
  <c r="D354" i="1" s="1"/>
  <c r="H354" i="1" s="1"/>
  <c r="B355" i="1"/>
  <c r="C355" i="1" s="1"/>
  <c r="D355" i="1" s="1"/>
  <c r="H355" i="1" s="1"/>
  <c r="B356" i="1"/>
  <c r="C356" i="1" s="1"/>
  <c r="D356" i="1" s="1"/>
  <c r="H356" i="1" s="1"/>
  <c r="B357" i="1"/>
  <c r="C357" i="1" s="1"/>
  <c r="D357" i="1" s="1"/>
  <c r="H357" i="1" s="1"/>
  <c r="B358" i="1"/>
  <c r="C358" i="1" s="1"/>
  <c r="D358" i="1" s="1"/>
  <c r="H358" i="1" s="1"/>
  <c r="B359" i="1"/>
  <c r="C359" i="1" s="1"/>
  <c r="D359" i="1" s="1"/>
  <c r="H359" i="1" s="1"/>
  <c r="B360" i="1"/>
  <c r="C360" i="1" s="1"/>
  <c r="D360" i="1" s="1"/>
  <c r="H360" i="1" s="1"/>
  <c r="B361" i="1"/>
  <c r="C361" i="1" s="1"/>
  <c r="D361" i="1" s="1"/>
  <c r="H361" i="1" s="1"/>
  <c r="B362" i="1"/>
  <c r="C362" i="1" s="1"/>
  <c r="D362" i="1" s="1"/>
  <c r="H362" i="1" s="1"/>
  <c r="B363" i="1"/>
  <c r="C363" i="1" s="1"/>
  <c r="D363" i="1" s="1"/>
  <c r="H363" i="1" s="1"/>
  <c r="B364" i="1"/>
  <c r="C364" i="1" s="1"/>
  <c r="D364" i="1" s="1"/>
  <c r="H364" i="1" s="1"/>
  <c r="B365" i="1"/>
  <c r="C365" i="1" s="1"/>
  <c r="D365" i="1" s="1"/>
  <c r="H365" i="1" s="1"/>
  <c r="B366" i="1"/>
  <c r="C366" i="1" s="1"/>
  <c r="D366" i="1" s="1"/>
  <c r="H366" i="1" s="1"/>
  <c r="B367" i="1"/>
  <c r="C367" i="1" s="1"/>
  <c r="D367" i="1" s="1"/>
  <c r="H367" i="1" s="1"/>
  <c r="B368" i="1"/>
  <c r="C368" i="1" s="1"/>
  <c r="D368" i="1" s="1"/>
  <c r="H368" i="1" s="1"/>
  <c r="B369" i="1"/>
  <c r="C369" i="1" s="1"/>
  <c r="D369" i="1" s="1"/>
  <c r="H369" i="1" s="1"/>
  <c r="B370" i="1"/>
  <c r="C370" i="1" s="1"/>
  <c r="D370" i="1" s="1"/>
  <c r="H370" i="1" s="1"/>
  <c r="B371" i="1"/>
  <c r="C371" i="1" s="1"/>
  <c r="D371" i="1" s="1"/>
  <c r="H371" i="1" s="1"/>
  <c r="B372" i="1"/>
  <c r="C372" i="1" s="1"/>
  <c r="D372" i="1" s="1"/>
  <c r="H372" i="1" s="1"/>
  <c r="B373" i="1"/>
  <c r="C373" i="1" s="1"/>
  <c r="D373" i="1" s="1"/>
  <c r="H373" i="1" s="1"/>
  <c r="B374" i="1"/>
  <c r="C374" i="1" s="1"/>
  <c r="D374" i="1" s="1"/>
  <c r="H374" i="1" s="1"/>
  <c r="B375" i="1"/>
  <c r="C375" i="1" s="1"/>
  <c r="D375" i="1" s="1"/>
  <c r="H375" i="1" s="1"/>
  <c r="B376" i="1"/>
  <c r="C376" i="1" s="1"/>
  <c r="D376" i="1" s="1"/>
  <c r="H376" i="1" s="1"/>
  <c r="B377" i="1"/>
  <c r="C377" i="1" s="1"/>
  <c r="D377" i="1" s="1"/>
  <c r="H377" i="1" s="1"/>
  <c r="B378" i="1"/>
  <c r="C378" i="1" s="1"/>
  <c r="D378" i="1" s="1"/>
  <c r="H378" i="1" s="1"/>
  <c r="B379" i="1"/>
  <c r="C379" i="1" s="1"/>
  <c r="D379" i="1" s="1"/>
  <c r="H379" i="1" s="1"/>
  <c r="B380" i="1"/>
  <c r="C380" i="1" s="1"/>
  <c r="D380" i="1" s="1"/>
  <c r="H380" i="1" s="1"/>
  <c r="B381" i="1"/>
  <c r="C381" i="1" s="1"/>
  <c r="D381" i="1" s="1"/>
  <c r="H381" i="1" s="1"/>
  <c r="B382" i="1"/>
  <c r="C382" i="1" s="1"/>
  <c r="D382" i="1" s="1"/>
  <c r="H382" i="1" s="1"/>
  <c r="B383" i="1"/>
  <c r="C383" i="1" s="1"/>
  <c r="D383" i="1" s="1"/>
  <c r="H383" i="1" s="1"/>
  <c r="B384" i="1"/>
  <c r="C384" i="1" s="1"/>
  <c r="D384" i="1" s="1"/>
  <c r="H384" i="1" s="1"/>
  <c r="B385" i="1"/>
  <c r="C385" i="1" s="1"/>
  <c r="D385" i="1" s="1"/>
  <c r="H385" i="1" s="1"/>
  <c r="B386" i="1"/>
  <c r="C386" i="1" s="1"/>
  <c r="D386" i="1" s="1"/>
  <c r="H386" i="1" s="1"/>
  <c r="B387" i="1"/>
  <c r="C387" i="1" s="1"/>
  <c r="D387" i="1" s="1"/>
  <c r="H387" i="1" s="1"/>
  <c r="B388" i="1"/>
  <c r="C388" i="1" s="1"/>
  <c r="D388" i="1" s="1"/>
  <c r="H388" i="1" s="1"/>
  <c r="B389" i="1"/>
  <c r="C389" i="1" s="1"/>
  <c r="D389" i="1" s="1"/>
  <c r="H389" i="1" s="1"/>
  <c r="B390" i="1"/>
  <c r="C390" i="1" s="1"/>
  <c r="D390" i="1" s="1"/>
  <c r="H390" i="1" s="1"/>
  <c r="B391" i="1"/>
  <c r="C391" i="1" s="1"/>
  <c r="D391" i="1" s="1"/>
  <c r="H391" i="1" s="1"/>
  <c r="B392" i="1"/>
  <c r="C392" i="1" s="1"/>
  <c r="D392" i="1" s="1"/>
  <c r="H392" i="1" s="1"/>
  <c r="B393" i="1"/>
  <c r="C393" i="1" s="1"/>
  <c r="D393" i="1" s="1"/>
  <c r="H393" i="1" s="1"/>
  <c r="B394" i="1"/>
  <c r="C394" i="1" s="1"/>
  <c r="D394" i="1" s="1"/>
  <c r="H394" i="1" s="1"/>
  <c r="B395" i="1"/>
  <c r="C395" i="1" s="1"/>
  <c r="D395" i="1" s="1"/>
  <c r="H395" i="1" s="1"/>
  <c r="B396" i="1"/>
  <c r="C396" i="1" s="1"/>
  <c r="D396" i="1" s="1"/>
  <c r="H396" i="1" s="1"/>
  <c r="B397" i="1"/>
  <c r="C397" i="1" s="1"/>
  <c r="D397" i="1" s="1"/>
  <c r="H397" i="1" s="1"/>
  <c r="B398" i="1"/>
  <c r="C398" i="1" s="1"/>
  <c r="D398" i="1" s="1"/>
  <c r="H398" i="1" s="1"/>
  <c r="B399" i="1"/>
  <c r="C399" i="1" s="1"/>
  <c r="D399" i="1" s="1"/>
  <c r="H399" i="1" s="1"/>
  <c r="B400" i="1"/>
  <c r="C400" i="1" s="1"/>
  <c r="D400" i="1" s="1"/>
  <c r="H400" i="1" s="1"/>
  <c r="B401" i="1"/>
  <c r="C401" i="1" s="1"/>
  <c r="D401" i="1" s="1"/>
  <c r="H401" i="1" s="1"/>
  <c r="B402" i="1"/>
  <c r="C402" i="1" s="1"/>
  <c r="D402" i="1" s="1"/>
  <c r="H402" i="1" s="1"/>
  <c r="B403" i="1"/>
  <c r="C403" i="1" s="1"/>
  <c r="D403" i="1" s="1"/>
  <c r="H403" i="1" s="1"/>
  <c r="B404" i="1"/>
  <c r="C404" i="1" s="1"/>
  <c r="D404" i="1" s="1"/>
  <c r="H404" i="1" s="1"/>
  <c r="B405" i="1"/>
  <c r="C405" i="1" s="1"/>
  <c r="D405" i="1" s="1"/>
  <c r="H405" i="1" s="1"/>
  <c r="B406" i="1"/>
  <c r="C406" i="1" s="1"/>
  <c r="D406" i="1" s="1"/>
  <c r="H406" i="1" s="1"/>
  <c r="B407" i="1"/>
  <c r="C407" i="1" s="1"/>
  <c r="D407" i="1" s="1"/>
  <c r="H407" i="1" s="1"/>
  <c r="B408" i="1"/>
  <c r="C408" i="1" s="1"/>
  <c r="D408" i="1" s="1"/>
  <c r="H408" i="1" s="1"/>
  <c r="B409" i="1"/>
  <c r="C409" i="1" s="1"/>
  <c r="D409" i="1" s="1"/>
  <c r="H409" i="1" s="1"/>
  <c r="B410" i="1"/>
  <c r="C410" i="1" s="1"/>
  <c r="D410" i="1" s="1"/>
  <c r="H410" i="1" s="1"/>
  <c r="B411" i="1"/>
  <c r="C411" i="1" s="1"/>
  <c r="D411" i="1" s="1"/>
  <c r="H411" i="1" s="1"/>
  <c r="B412" i="1"/>
  <c r="C412" i="1" s="1"/>
  <c r="D412" i="1" s="1"/>
  <c r="H412" i="1" s="1"/>
  <c r="B413" i="1"/>
  <c r="C413" i="1" s="1"/>
  <c r="D413" i="1" s="1"/>
  <c r="H413" i="1" s="1"/>
  <c r="B414" i="1"/>
  <c r="C414" i="1" s="1"/>
  <c r="D414" i="1" s="1"/>
  <c r="H414" i="1" s="1"/>
  <c r="B415" i="1"/>
  <c r="C415" i="1" s="1"/>
  <c r="D415" i="1" s="1"/>
  <c r="H415" i="1" s="1"/>
  <c r="B416" i="1"/>
  <c r="C416" i="1" s="1"/>
  <c r="D416" i="1" s="1"/>
  <c r="H416" i="1" s="1"/>
  <c r="B417" i="1"/>
  <c r="C417" i="1" s="1"/>
  <c r="D417" i="1" s="1"/>
  <c r="H417" i="1" s="1"/>
  <c r="B418" i="1"/>
  <c r="C418" i="1" s="1"/>
  <c r="D418" i="1" s="1"/>
  <c r="H418" i="1" s="1"/>
  <c r="B419" i="1"/>
  <c r="C419" i="1" s="1"/>
  <c r="D419" i="1" s="1"/>
  <c r="H419" i="1" s="1"/>
  <c r="B420" i="1"/>
  <c r="C420" i="1" s="1"/>
  <c r="D420" i="1" s="1"/>
  <c r="H420" i="1" s="1"/>
  <c r="B421" i="1"/>
  <c r="C421" i="1" s="1"/>
  <c r="D421" i="1" s="1"/>
  <c r="H421" i="1" s="1"/>
  <c r="B422" i="1"/>
  <c r="C422" i="1" s="1"/>
  <c r="D422" i="1" s="1"/>
  <c r="H422" i="1" s="1"/>
  <c r="B423" i="1"/>
  <c r="C423" i="1" s="1"/>
  <c r="D423" i="1" s="1"/>
  <c r="H423" i="1" s="1"/>
  <c r="B424" i="1"/>
  <c r="C424" i="1" s="1"/>
  <c r="D424" i="1" s="1"/>
  <c r="H424" i="1" s="1"/>
  <c r="B425" i="1"/>
  <c r="C425" i="1" s="1"/>
  <c r="D425" i="1" s="1"/>
  <c r="H425" i="1" s="1"/>
  <c r="B426" i="1"/>
  <c r="C426" i="1" s="1"/>
  <c r="D426" i="1" s="1"/>
  <c r="H426" i="1" s="1"/>
  <c r="B427" i="1"/>
  <c r="C427" i="1" s="1"/>
  <c r="D427" i="1" s="1"/>
  <c r="H427" i="1" s="1"/>
  <c r="B428" i="1"/>
  <c r="C428" i="1" s="1"/>
  <c r="D428" i="1" s="1"/>
  <c r="H428" i="1" s="1"/>
  <c r="B429" i="1"/>
  <c r="C429" i="1" s="1"/>
  <c r="D429" i="1" s="1"/>
  <c r="H429" i="1" s="1"/>
  <c r="B430" i="1"/>
  <c r="C430" i="1" s="1"/>
  <c r="D430" i="1" s="1"/>
  <c r="H430" i="1" s="1"/>
  <c r="B431" i="1"/>
  <c r="C431" i="1" s="1"/>
  <c r="D431" i="1" s="1"/>
  <c r="H431" i="1" s="1"/>
  <c r="B432" i="1"/>
  <c r="C432" i="1" s="1"/>
  <c r="D432" i="1" s="1"/>
  <c r="H432" i="1" s="1"/>
  <c r="B433" i="1"/>
  <c r="C433" i="1" s="1"/>
  <c r="D433" i="1" s="1"/>
  <c r="H433" i="1" s="1"/>
  <c r="B434" i="1"/>
  <c r="C434" i="1" s="1"/>
  <c r="D434" i="1" s="1"/>
  <c r="H434" i="1" s="1"/>
  <c r="B435" i="1"/>
  <c r="C435" i="1" s="1"/>
  <c r="D435" i="1" s="1"/>
  <c r="H435" i="1" s="1"/>
  <c r="B436" i="1"/>
  <c r="C436" i="1" s="1"/>
  <c r="D436" i="1" s="1"/>
  <c r="H436" i="1" s="1"/>
  <c r="B437" i="1"/>
  <c r="C437" i="1" s="1"/>
  <c r="D437" i="1" s="1"/>
  <c r="H437" i="1" s="1"/>
  <c r="B438" i="1"/>
  <c r="C438" i="1" s="1"/>
  <c r="D438" i="1" s="1"/>
  <c r="H438" i="1" s="1"/>
  <c r="B439" i="1"/>
  <c r="C439" i="1" s="1"/>
  <c r="D439" i="1" s="1"/>
  <c r="H439" i="1" s="1"/>
  <c r="B440" i="1"/>
  <c r="C440" i="1" s="1"/>
  <c r="D440" i="1" s="1"/>
  <c r="H440" i="1" s="1"/>
  <c r="B441" i="1"/>
  <c r="C441" i="1" s="1"/>
  <c r="D441" i="1" s="1"/>
  <c r="H441" i="1" s="1"/>
  <c r="B442" i="1"/>
  <c r="C442" i="1" s="1"/>
  <c r="D442" i="1" s="1"/>
  <c r="H442" i="1" s="1"/>
  <c r="B443" i="1"/>
  <c r="C443" i="1" s="1"/>
  <c r="D443" i="1" s="1"/>
  <c r="H443" i="1" s="1"/>
  <c r="B444" i="1"/>
  <c r="C444" i="1" s="1"/>
  <c r="D444" i="1" s="1"/>
  <c r="H444" i="1" s="1"/>
  <c r="B445" i="1"/>
  <c r="C445" i="1" s="1"/>
  <c r="D445" i="1" s="1"/>
  <c r="H445" i="1" s="1"/>
  <c r="B446" i="1"/>
  <c r="C446" i="1" s="1"/>
  <c r="D446" i="1" s="1"/>
  <c r="H446" i="1" s="1"/>
  <c r="B447" i="1"/>
  <c r="C447" i="1" s="1"/>
  <c r="D447" i="1" s="1"/>
  <c r="H447" i="1" s="1"/>
  <c r="B448" i="1"/>
  <c r="C448" i="1" s="1"/>
  <c r="D448" i="1" s="1"/>
  <c r="H448" i="1" s="1"/>
  <c r="B449" i="1"/>
  <c r="C449" i="1" s="1"/>
  <c r="D449" i="1" s="1"/>
  <c r="H449" i="1" s="1"/>
  <c r="B450" i="1"/>
  <c r="C450" i="1" s="1"/>
  <c r="D450" i="1" s="1"/>
  <c r="H450" i="1" s="1"/>
  <c r="B451" i="1"/>
  <c r="C451" i="1" s="1"/>
  <c r="D451" i="1" s="1"/>
  <c r="H451" i="1" s="1"/>
  <c r="B452" i="1"/>
  <c r="C452" i="1" s="1"/>
  <c r="D452" i="1" s="1"/>
  <c r="H452" i="1" s="1"/>
  <c r="B453" i="1"/>
  <c r="C453" i="1" s="1"/>
  <c r="D453" i="1" s="1"/>
  <c r="H453" i="1" s="1"/>
  <c r="B454" i="1"/>
  <c r="C454" i="1" s="1"/>
  <c r="D454" i="1" s="1"/>
  <c r="H454" i="1" s="1"/>
  <c r="B455" i="1"/>
  <c r="C455" i="1" s="1"/>
  <c r="D455" i="1" s="1"/>
  <c r="H455" i="1" s="1"/>
  <c r="B456" i="1"/>
  <c r="C456" i="1" s="1"/>
  <c r="D456" i="1" s="1"/>
  <c r="H456" i="1" s="1"/>
  <c r="B457" i="1"/>
  <c r="C457" i="1" s="1"/>
  <c r="D457" i="1" s="1"/>
  <c r="H457" i="1" s="1"/>
  <c r="B458" i="1"/>
  <c r="C458" i="1" s="1"/>
  <c r="D458" i="1" s="1"/>
  <c r="H458" i="1" s="1"/>
  <c r="B459" i="1"/>
  <c r="C459" i="1" s="1"/>
  <c r="D459" i="1" s="1"/>
  <c r="H459" i="1" s="1"/>
  <c r="B460" i="1"/>
  <c r="C460" i="1" s="1"/>
  <c r="D460" i="1" s="1"/>
  <c r="H460" i="1" s="1"/>
  <c r="B461" i="1"/>
  <c r="C461" i="1" s="1"/>
  <c r="D461" i="1" s="1"/>
  <c r="H461" i="1" s="1"/>
  <c r="B462" i="1"/>
  <c r="C462" i="1" s="1"/>
  <c r="D462" i="1" s="1"/>
  <c r="H462" i="1" s="1"/>
  <c r="B463" i="1"/>
  <c r="C463" i="1" s="1"/>
  <c r="D463" i="1" s="1"/>
  <c r="H463" i="1" s="1"/>
  <c r="B464" i="1"/>
  <c r="C464" i="1" s="1"/>
  <c r="D464" i="1" s="1"/>
  <c r="H464" i="1" s="1"/>
  <c r="B465" i="1"/>
  <c r="C465" i="1" s="1"/>
  <c r="D465" i="1" s="1"/>
  <c r="H465" i="1" s="1"/>
  <c r="B466" i="1"/>
  <c r="C466" i="1" s="1"/>
  <c r="D466" i="1" s="1"/>
  <c r="H466" i="1" s="1"/>
  <c r="B467" i="1"/>
  <c r="C467" i="1" s="1"/>
  <c r="D467" i="1" s="1"/>
  <c r="H467" i="1" s="1"/>
  <c r="B468" i="1"/>
  <c r="C468" i="1" s="1"/>
  <c r="D468" i="1" s="1"/>
  <c r="H468" i="1" s="1"/>
  <c r="B469" i="1"/>
  <c r="C469" i="1" s="1"/>
  <c r="D469" i="1" s="1"/>
  <c r="H469" i="1" s="1"/>
  <c r="B470" i="1"/>
  <c r="C470" i="1" s="1"/>
  <c r="D470" i="1" s="1"/>
  <c r="H470" i="1" s="1"/>
  <c r="B471" i="1"/>
  <c r="C471" i="1" s="1"/>
  <c r="D471" i="1" s="1"/>
  <c r="H471" i="1" s="1"/>
  <c r="B472" i="1"/>
  <c r="C472" i="1" s="1"/>
  <c r="D472" i="1" s="1"/>
  <c r="H472" i="1" s="1"/>
  <c r="B473" i="1"/>
  <c r="C473" i="1" s="1"/>
  <c r="D473" i="1" s="1"/>
  <c r="H473" i="1" s="1"/>
  <c r="B474" i="1"/>
  <c r="C474" i="1" s="1"/>
  <c r="D474" i="1" s="1"/>
  <c r="H474" i="1" s="1"/>
  <c r="B475" i="1"/>
  <c r="C475" i="1" s="1"/>
  <c r="D475" i="1" s="1"/>
  <c r="H475" i="1" s="1"/>
  <c r="B476" i="1"/>
  <c r="C476" i="1" s="1"/>
  <c r="D476" i="1" s="1"/>
  <c r="H476" i="1" s="1"/>
  <c r="B477" i="1"/>
  <c r="C477" i="1" s="1"/>
  <c r="D477" i="1" s="1"/>
  <c r="H477" i="1" s="1"/>
  <c r="B478" i="1"/>
  <c r="C478" i="1" s="1"/>
  <c r="D478" i="1" s="1"/>
  <c r="H478" i="1" s="1"/>
  <c r="B479" i="1"/>
  <c r="C479" i="1" s="1"/>
  <c r="D479" i="1" s="1"/>
  <c r="H479" i="1" s="1"/>
  <c r="B480" i="1"/>
  <c r="C480" i="1" s="1"/>
  <c r="D480" i="1" s="1"/>
  <c r="H480" i="1" s="1"/>
  <c r="B481" i="1"/>
  <c r="C481" i="1" s="1"/>
  <c r="D481" i="1" s="1"/>
  <c r="H481" i="1" s="1"/>
  <c r="B482" i="1"/>
  <c r="C482" i="1" s="1"/>
  <c r="D482" i="1" s="1"/>
  <c r="H482" i="1" s="1"/>
  <c r="B483" i="1"/>
  <c r="C483" i="1" s="1"/>
  <c r="D483" i="1" s="1"/>
  <c r="H483" i="1" s="1"/>
  <c r="B484" i="1"/>
  <c r="C484" i="1" s="1"/>
  <c r="D484" i="1" s="1"/>
  <c r="H484" i="1" s="1"/>
  <c r="B485" i="1"/>
  <c r="C485" i="1" s="1"/>
  <c r="D485" i="1" s="1"/>
  <c r="H485" i="1" s="1"/>
  <c r="B486" i="1"/>
  <c r="C486" i="1" s="1"/>
  <c r="D486" i="1" s="1"/>
  <c r="H486" i="1" s="1"/>
  <c r="B487" i="1"/>
  <c r="C487" i="1" s="1"/>
  <c r="D487" i="1" s="1"/>
  <c r="H487" i="1" s="1"/>
  <c r="B488" i="1"/>
  <c r="C488" i="1" s="1"/>
  <c r="D488" i="1" s="1"/>
  <c r="H488" i="1" s="1"/>
  <c r="B489" i="1"/>
  <c r="C489" i="1" s="1"/>
  <c r="D489" i="1" s="1"/>
  <c r="H489" i="1" s="1"/>
  <c r="B490" i="1"/>
  <c r="C490" i="1" s="1"/>
  <c r="D490" i="1" s="1"/>
  <c r="H490" i="1" s="1"/>
  <c r="B491" i="1"/>
  <c r="C491" i="1" s="1"/>
  <c r="D491" i="1" s="1"/>
  <c r="H491" i="1" s="1"/>
  <c r="B492" i="1"/>
  <c r="C492" i="1" s="1"/>
  <c r="D492" i="1" s="1"/>
  <c r="H492" i="1" s="1"/>
  <c r="B493" i="1"/>
  <c r="C493" i="1" s="1"/>
  <c r="D493" i="1" s="1"/>
  <c r="H493" i="1" s="1"/>
  <c r="B494" i="1"/>
  <c r="C494" i="1" s="1"/>
  <c r="D494" i="1" s="1"/>
  <c r="H494" i="1" s="1"/>
  <c r="B495" i="1"/>
  <c r="C495" i="1" s="1"/>
  <c r="D495" i="1" s="1"/>
  <c r="H495" i="1" s="1"/>
  <c r="B496" i="1"/>
  <c r="C496" i="1" s="1"/>
  <c r="D496" i="1" s="1"/>
  <c r="H496" i="1" s="1"/>
  <c r="B497" i="1"/>
  <c r="C497" i="1" s="1"/>
  <c r="D497" i="1" s="1"/>
  <c r="H497" i="1" s="1"/>
  <c r="B498" i="1"/>
  <c r="C498" i="1" s="1"/>
  <c r="D498" i="1" s="1"/>
  <c r="H498" i="1" s="1"/>
  <c r="B499" i="1"/>
  <c r="C499" i="1" s="1"/>
  <c r="D499" i="1" s="1"/>
  <c r="H499" i="1" s="1"/>
  <c r="B500" i="1"/>
  <c r="C500" i="1" s="1"/>
  <c r="D500" i="1" s="1"/>
  <c r="H500" i="1" s="1"/>
  <c r="B501" i="1"/>
  <c r="C501" i="1" s="1"/>
  <c r="D501" i="1" s="1"/>
  <c r="H501" i="1" s="1"/>
  <c r="B502" i="1"/>
  <c r="C502" i="1" s="1"/>
  <c r="D502" i="1" s="1"/>
  <c r="H502" i="1" s="1"/>
  <c r="B503" i="1"/>
  <c r="C503" i="1" s="1"/>
  <c r="D503" i="1" s="1"/>
  <c r="H503" i="1" s="1"/>
  <c r="B504" i="1"/>
  <c r="C504" i="1" s="1"/>
  <c r="D504" i="1" s="1"/>
  <c r="H504" i="1" s="1"/>
  <c r="B505" i="1"/>
  <c r="C505" i="1" s="1"/>
  <c r="D505" i="1" s="1"/>
  <c r="H505" i="1" s="1"/>
  <c r="B506" i="1"/>
  <c r="C506" i="1" s="1"/>
  <c r="D506" i="1" s="1"/>
  <c r="H506" i="1" s="1"/>
  <c r="B507" i="1"/>
  <c r="C507" i="1" s="1"/>
  <c r="D507" i="1" s="1"/>
  <c r="H507" i="1" s="1"/>
  <c r="B508" i="1"/>
  <c r="C508" i="1" s="1"/>
  <c r="D508" i="1" s="1"/>
  <c r="H508" i="1" s="1"/>
  <c r="B509" i="1"/>
  <c r="C509" i="1" s="1"/>
  <c r="D509" i="1" s="1"/>
  <c r="H509" i="1" s="1"/>
  <c r="B510" i="1"/>
  <c r="C510" i="1" s="1"/>
  <c r="D510" i="1" s="1"/>
  <c r="H510" i="1" s="1"/>
  <c r="B511" i="1"/>
  <c r="C511" i="1" s="1"/>
  <c r="D511" i="1" s="1"/>
  <c r="H511" i="1" s="1"/>
  <c r="B512" i="1"/>
  <c r="C512" i="1" s="1"/>
  <c r="D512" i="1" s="1"/>
  <c r="H512" i="1" s="1"/>
  <c r="B513" i="1"/>
  <c r="C513" i="1" s="1"/>
  <c r="D513" i="1" s="1"/>
  <c r="H513" i="1" s="1"/>
  <c r="B514" i="1"/>
  <c r="C514" i="1" s="1"/>
  <c r="D514" i="1" s="1"/>
  <c r="H514" i="1" s="1"/>
  <c r="B515" i="1"/>
  <c r="C515" i="1" s="1"/>
  <c r="D515" i="1" s="1"/>
  <c r="H515" i="1" s="1"/>
  <c r="B516" i="1"/>
  <c r="C516" i="1" s="1"/>
  <c r="D516" i="1" s="1"/>
  <c r="H516" i="1" s="1"/>
  <c r="B517" i="1"/>
  <c r="C517" i="1" s="1"/>
  <c r="D517" i="1" s="1"/>
  <c r="H517" i="1" s="1"/>
  <c r="B518" i="1"/>
  <c r="C518" i="1" s="1"/>
  <c r="D518" i="1" s="1"/>
  <c r="H518" i="1" s="1"/>
  <c r="B519" i="1"/>
  <c r="C519" i="1" s="1"/>
  <c r="D519" i="1" s="1"/>
  <c r="H519" i="1" s="1"/>
  <c r="B520" i="1"/>
  <c r="C520" i="1" s="1"/>
  <c r="D520" i="1" s="1"/>
  <c r="H520" i="1" s="1"/>
  <c r="B521" i="1"/>
  <c r="C521" i="1" s="1"/>
  <c r="D521" i="1" s="1"/>
  <c r="H521" i="1" s="1"/>
  <c r="B522" i="1"/>
  <c r="C522" i="1" s="1"/>
  <c r="D522" i="1" s="1"/>
  <c r="H522" i="1" s="1"/>
  <c r="B523" i="1"/>
  <c r="C523" i="1" s="1"/>
  <c r="D523" i="1" s="1"/>
  <c r="H523" i="1" s="1"/>
  <c r="B524" i="1"/>
  <c r="C524" i="1" s="1"/>
  <c r="D524" i="1" s="1"/>
  <c r="H524" i="1" s="1"/>
  <c r="B525" i="1"/>
  <c r="C525" i="1" s="1"/>
  <c r="D525" i="1" s="1"/>
  <c r="H525" i="1" s="1"/>
  <c r="B526" i="1"/>
  <c r="C526" i="1" s="1"/>
  <c r="D526" i="1" s="1"/>
  <c r="H526" i="1" s="1"/>
  <c r="B527" i="1"/>
  <c r="C527" i="1" s="1"/>
  <c r="D527" i="1" s="1"/>
  <c r="H527" i="1" s="1"/>
  <c r="B528" i="1"/>
  <c r="C528" i="1" s="1"/>
  <c r="D528" i="1" s="1"/>
  <c r="H528" i="1" s="1"/>
  <c r="B529" i="1"/>
  <c r="C529" i="1" s="1"/>
  <c r="D529" i="1" s="1"/>
  <c r="H529" i="1" s="1"/>
  <c r="B530" i="1"/>
  <c r="C530" i="1" s="1"/>
  <c r="D530" i="1" s="1"/>
  <c r="H530" i="1" s="1"/>
  <c r="B531" i="1"/>
  <c r="C531" i="1" s="1"/>
  <c r="D531" i="1" s="1"/>
  <c r="H531" i="1" s="1"/>
  <c r="B532" i="1"/>
  <c r="C532" i="1" s="1"/>
  <c r="D532" i="1" s="1"/>
  <c r="H532" i="1" s="1"/>
  <c r="B533" i="1"/>
  <c r="C533" i="1" s="1"/>
  <c r="D533" i="1" s="1"/>
  <c r="H533" i="1" s="1"/>
  <c r="B534" i="1"/>
  <c r="C534" i="1" s="1"/>
  <c r="D534" i="1" s="1"/>
  <c r="H534" i="1" s="1"/>
  <c r="B535" i="1"/>
  <c r="C535" i="1" s="1"/>
  <c r="D535" i="1" s="1"/>
  <c r="H535" i="1" s="1"/>
  <c r="B536" i="1"/>
  <c r="C536" i="1" s="1"/>
  <c r="D536" i="1" s="1"/>
  <c r="H536" i="1" s="1"/>
  <c r="B537" i="1"/>
  <c r="C537" i="1" s="1"/>
  <c r="D537" i="1" s="1"/>
  <c r="H537" i="1" s="1"/>
  <c r="B538" i="1"/>
  <c r="C538" i="1" s="1"/>
  <c r="D538" i="1" s="1"/>
  <c r="H538" i="1" s="1"/>
  <c r="B539" i="1"/>
  <c r="C539" i="1" s="1"/>
  <c r="D539" i="1" s="1"/>
  <c r="H539" i="1" s="1"/>
  <c r="B540" i="1"/>
  <c r="C540" i="1" s="1"/>
  <c r="D540" i="1" s="1"/>
  <c r="H540" i="1" s="1"/>
  <c r="B541" i="1"/>
  <c r="C541" i="1" s="1"/>
  <c r="D541" i="1" s="1"/>
  <c r="H541" i="1" s="1"/>
  <c r="B542" i="1"/>
  <c r="C542" i="1" s="1"/>
  <c r="D542" i="1" s="1"/>
  <c r="H542" i="1" s="1"/>
  <c r="B543" i="1"/>
  <c r="C543" i="1" s="1"/>
  <c r="D543" i="1" s="1"/>
  <c r="H543" i="1" s="1"/>
  <c r="B544" i="1"/>
  <c r="C544" i="1" s="1"/>
  <c r="D544" i="1" s="1"/>
  <c r="H544" i="1" s="1"/>
  <c r="B545" i="1"/>
  <c r="C545" i="1" s="1"/>
  <c r="D545" i="1" s="1"/>
  <c r="H545" i="1" s="1"/>
  <c r="B546" i="1"/>
  <c r="C546" i="1" s="1"/>
  <c r="D546" i="1" s="1"/>
  <c r="H546" i="1" s="1"/>
  <c r="B547" i="1"/>
  <c r="C547" i="1" s="1"/>
  <c r="D547" i="1" s="1"/>
  <c r="H547" i="1" s="1"/>
  <c r="B548" i="1"/>
  <c r="C548" i="1" s="1"/>
  <c r="D548" i="1" s="1"/>
  <c r="H548" i="1" s="1"/>
  <c r="B549" i="1"/>
  <c r="C549" i="1" s="1"/>
  <c r="D549" i="1" s="1"/>
  <c r="H549" i="1" s="1"/>
  <c r="B550" i="1"/>
  <c r="C550" i="1" s="1"/>
  <c r="D550" i="1" s="1"/>
  <c r="H550" i="1" s="1"/>
  <c r="B551" i="1"/>
  <c r="C551" i="1" s="1"/>
  <c r="D551" i="1" s="1"/>
  <c r="H551" i="1" s="1"/>
  <c r="B552" i="1"/>
  <c r="C552" i="1" s="1"/>
  <c r="D552" i="1" s="1"/>
  <c r="H552" i="1" s="1"/>
  <c r="B553" i="1"/>
  <c r="C553" i="1" s="1"/>
  <c r="D553" i="1" s="1"/>
  <c r="H553" i="1" s="1"/>
  <c r="B554" i="1"/>
  <c r="C554" i="1" s="1"/>
  <c r="D554" i="1" s="1"/>
  <c r="H554" i="1" s="1"/>
  <c r="B555" i="1"/>
  <c r="C555" i="1" s="1"/>
  <c r="D555" i="1" s="1"/>
  <c r="H555" i="1" s="1"/>
  <c r="B556" i="1"/>
  <c r="C556" i="1" s="1"/>
  <c r="D556" i="1" s="1"/>
  <c r="H556" i="1" s="1"/>
  <c r="B557" i="1"/>
  <c r="C557" i="1" s="1"/>
  <c r="D557" i="1" s="1"/>
  <c r="H557" i="1" s="1"/>
  <c r="B558" i="1"/>
  <c r="C558" i="1" s="1"/>
  <c r="D558" i="1" s="1"/>
  <c r="H558" i="1" s="1"/>
  <c r="B559" i="1"/>
  <c r="C559" i="1" s="1"/>
  <c r="D559" i="1" s="1"/>
  <c r="H559" i="1" s="1"/>
  <c r="B560" i="1"/>
  <c r="C560" i="1" s="1"/>
  <c r="D560" i="1" s="1"/>
  <c r="H560" i="1" s="1"/>
  <c r="B561" i="1"/>
  <c r="C561" i="1" s="1"/>
  <c r="D561" i="1" s="1"/>
  <c r="H561" i="1" s="1"/>
  <c r="B562" i="1"/>
  <c r="C562" i="1" s="1"/>
  <c r="D562" i="1" s="1"/>
  <c r="H562" i="1" s="1"/>
  <c r="B563" i="1"/>
  <c r="C563" i="1" s="1"/>
  <c r="D563" i="1" s="1"/>
  <c r="H563" i="1" s="1"/>
  <c r="B564" i="1"/>
  <c r="C564" i="1" s="1"/>
  <c r="D564" i="1" s="1"/>
  <c r="H564" i="1" s="1"/>
  <c r="B565" i="1"/>
  <c r="C565" i="1" s="1"/>
  <c r="D565" i="1" s="1"/>
  <c r="H565" i="1" s="1"/>
  <c r="B566" i="1"/>
  <c r="C566" i="1" s="1"/>
  <c r="D566" i="1" s="1"/>
  <c r="H566" i="1" s="1"/>
  <c r="B567" i="1"/>
  <c r="C567" i="1" s="1"/>
  <c r="D567" i="1" s="1"/>
  <c r="H567" i="1" s="1"/>
  <c r="B568" i="1"/>
  <c r="C568" i="1" s="1"/>
  <c r="D568" i="1" s="1"/>
  <c r="H568" i="1" s="1"/>
  <c r="B569" i="1"/>
  <c r="C569" i="1" s="1"/>
  <c r="D569" i="1" s="1"/>
  <c r="H569" i="1" s="1"/>
  <c r="B570" i="1"/>
  <c r="C570" i="1" s="1"/>
  <c r="D570" i="1" s="1"/>
  <c r="H570" i="1" s="1"/>
  <c r="B571" i="1"/>
  <c r="C571" i="1" s="1"/>
  <c r="D571" i="1" s="1"/>
  <c r="H571" i="1" s="1"/>
  <c r="B572" i="1"/>
  <c r="C572" i="1" s="1"/>
  <c r="D572" i="1" s="1"/>
  <c r="H572" i="1" s="1"/>
  <c r="B573" i="1"/>
  <c r="C573" i="1" s="1"/>
  <c r="D573" i="1" s="1"/>
  <c r="H573" i="1" s="1"/>
  <c r="B574" i="1"/>
  <c r="C574" i="1" s="1"/>
  <c r="D574" i="1" s="1"/>
  <c r="H574" i="1" s="1"/>
  <c r="B575" i="1"/>
  <c r="C575" i="1" s="1"/>
  <c r="D575" i="1" s="1"/>
  <c r="H575" i="1" s="1"/>
  <c r="B576" i="1"/>
  <c r="C576" i="1" s="1"/>
  <c r="D576" i="1" s="1"/>
  <c r="H576" i="1" s="1"/>
  <c r="B577" i="1"/>
  <c r="C577" i="1" s="1"/>
  <c r="D577" i="1" s="1"/>
  <c r="H577" i="1" s="1"/>
  <c r="B578" i="1"/>
  <c r="C578" i="1" s="1"/>
  <c r="D578" i="1" s="1"/>
  <c r="H578" i="1" s="1"/>
  <c r="B579" i="1"/>
  <c r="C579" i="1" s="1"/>
  <c r="D579" i="1" s="1"/>
  <c r="H579" i="1" s="1"/>
  <c r="B580" i="1"/>
  <c r="C580" i="1" s="1"/>
  <c r="D580" i="1" s="1"/>
  <c r="H580" i="1" s="1"/>
  <c r="B581" i="1"/>
  <c r="C581" i="1" s="1"/>
  <c r="D581" i="1" s="1"/>
  <c r="H581" i="1" s="1"/>
  <c r="B582" i="1"/>
  <c r="C582" i="1" s="1"/>
  <c r="D582" i="1" s="1"/>
  <c r="H582" i="1" s="1"/>
  <c r="B583" i="1"/>
  <c r="C583" i="1" s="1"/>
  <c r="D583" i="1" s="1"/>
  <c r="H583" i="1" s="1"/>
  <c r="B584" i="1"/>
  <c r="C584" i="1" s="1"/>
  <c r="D584" i="1" s="1"/>
  <c r="H584" i="1" s="1"/>
  <c r="B585" i="1"/>
  <c r="C585" i="1" s="1"/>
  <c r="D585" i="1" s="1"/>
  <c r="H585" i="1" s="1"/>
  <c r="B586" i="1"/>
  <c r="C586" i="1" s="1"/>
  <c r="D586" i="1" s="1"/>
  <c r="H586" i="1" s="1"/>
  <c r="B587" i="1"/>
  <c r="C587" i="1" s="1"/>
  <c r="D587" i="1" s="1"/>
  <c r="H587" i="1" s="1"/>
  <c r="B588" i="1"/>
  <c r="C588" i="1" s="1"/>
  <c r="D588" i="1" s="1"/>
  <c r="H588" i="1" s="1"/>
  <c r="B589" i="1"/>
  <c r="C589" i="1" s="1"/>
  <c r="D589" i="1" s="1"/>
  <c r="H589" i="1" s="1"/>
  <c r="B590" i="1"/>
  <c r="C590" i="1" s="1"/>
  <c r="D590" i="1" s="1"/>
  <c r="H590" i="1" s="1"/>
  <c r="B591" i="1"/>
  <c r="C591" i="1" s="1"/>
  <c r="D591" i="1" s="1"/>
  <c r="H591" i="1" s="1"/>
  <c r="B592" i="1"/>
  <c r="C592" i="1" s="1"/>
  <c r="D592" i="1" s="1"/>
  <c r="H592" i="1" s="1"/>
  <c r="B593" i="1"/>
  <c r="C593" i="1" s="1"/>
  <c r="D593" i="1" s="1"/>
  <c r="H593" i="1" s="1"/>
  <c r="B2" i="1"/>
  <c r="C2" i="1" s="1"/>
  <c r="D2" i="1" s="1"/>
  <c r="H2" i="1" s="1"/>
  <c r="D2" i="13"/>
  <c r="E2" i="13"/>
  <c r="L3" i="13"/>
  <c r="M3" i="13"/>
  <c r="R3" i="13" s="1"/>
  <c r="L4" i="13"/>
  <c r="M4" i="13"/>
  <c r="R4" i="13" s="1"/>
  <c r="L5" i="13"/>
  <c r="M5" i="13"/>
  <c r="R5" i="13" s="1"/>
  <c r="L6" i="13"/>
  <c r="M6" i="13"/>
  <c r="R6" i="13" s="1"/>
  <c r="L7" i="13"/>
  <c r="M7" i="13"/>
  <c r="R7" i="13" s="1"/>
  <c r="L8" i="13"/>
  <c r="M8" i="13"/>
  <c r="R8" i="13" s="1"/>
  <c r="L9" i="13"/>
  <c r="M9" i="13"/>
  <c r="R9" i="13" s="1"/>
  <c r="L10" i="13"/>
  <c r="M10" i="13"/>
  <c r="R10" i="13" s="1"/>
  <c r="L11" i="13"/>
  <c r="M11" i="13"/>
  <c r="R11" i="13" s="1"/>
  <c r="L12" i="13"/>
  <c r="M12" i="13"/>
  <c r="R12" i="13" s="1"/>
  <c r="L13" i="13"/>
  <c r="M13" i="13"/>
  <c r="R13" i="13" s="1"/>
  <c r="L14" i="13"/>
  <c r="M14" i="13"/>
  <c r="R14" i="13" s="1"/>
  <c r="L15" i="13"/>
  <c r="M15" i="13"/>
  <c r="R15" i="13" s="1"/>
  <c r="M16" i="13"/>
  <c r="L17" i="13"/>
  <c r="M17" i="13"/>
  <c r="R17" i="13" s="1"/>
  <c r="L18" i="13"/>
  <c r="M18" i="13"/>
  <c r="R18" i="13" s="1"/>
  <c r="L19" i="13"/>
  <c r="M19" i="13"/>
  <c r="R19" i="13" s="1"/>
  <c r="L20" i="13"/>
  <c r="M20" i="13"/>
  <c r="R20" i="13" s="1"/>
  <c r="L21" i="13"/>
  <c r="M21" i="13"/>
  <c r="R21" i="13" s="1"/>
  <c r="L22" i="13"/>
  <c r="M22" i="13"/>
  <c r="R22" i="13" s="1"/>
  <c r="L23" i="13"/>
  <c r="M23" i="13"/>
  <c r="R23" i="13" s="1"/>
  <c r="L24" i="13"/>
  <c r="M24" i="13"/>
  <c r="R24" i="13" s="1"/>
  <c r="L25" i="13"/>
  <c r="M25" i="13"/>
  <c r="R25" i="13" s="1"/>
  <c r="L26" i="13"/>
  <c r="M26" i="13"/>
  <c r="R26" i="13" s="1"/>
  <c r="L27" i="13"/>
  <c r="M27" i="13"/>
  <c r="R27" i="13" s="1"/>
  <c r="L28" i="13"/>
  <c r="M28" i="13"/>
  <c r="R28" i="13" s="1"/>
  <c r="L29" i="13"/>
  <c r="M29" i="13"/>
  <c r="R29" i="13" s="1"/>
  <c r="L30" i="13"/>
  <c r="M30" i="13"/>
  <c r="R30" i="13" s="1"/>
  <c r="L31" i="13"/>
  <c r="M31" i="13"/>
  <c r="R31" i="13" s="1"/>
  <c r="L32" i="13"/>
  <c r="M32" i="13"/>
  <c r="R32" i="13" s="1"/>
  <c r="L33" i="13"/>
  <c r="M33" i="13"/>
  <c r="R33" i="13" s="1"/>
  <c r="L34" i="13"/>
  <c r="M34" i="13"/>
  <c r="R34" i="13" s="1"/>
  <c r="L35" i="13"/>
  <c r="M35" i="13"/>
  <c r="R35" i="13" s="1"/>
  <c r="L36" i="13"/>
  <c r="M36" i="13"/>
  <c r="R36" i="13" s="1"/>
  <c r="L37" i="13"/>
  <c r="M37" i="13"/>
  <c r="R37" i="13" s="1"/>
  <c r="L38" i="13"/>
  <c r="M38" i="13"/>
  <c r="R38" i="13" s="1"/>
  <c r="L39" i="13"/>
  <c r="M39" i="13"/>
  <c r="R39" i="13" s="1"/>
  <c r="L40" i="13"/>
  <c r="M40" i="13"/>
  <c r="R40" i="13" s="1"/>
  <c r="L41" i="13"/>
  <c r="M41" i="13"/>
  <c r="R41" i="13" s="1"/>
  <c r="L42" i="13"/>
  <c r="M42" i="13"/>
  <c r="R42" i="13" s="1"/>
  <c r="L43" i="13"/>
  <c r="M43" i="13"/>
  <c r="R43" i="13" s="1"/>
  <c r="L44" i="13"/>
  <c r="M44" i="13"/>
  <c r="R44" i="13" s="1"/>
  <c r="L45" i="13"/>
  <c r="M45" i="13"/>
  <c r="R45" i="13" s="1"/>
  <c r="L46" i="13"/>
  <c r="M46" i="13"/>
  <c r="R46" i="13" s="1"/>
  <c r="L47" i="13"/>
  <c r="M47" i="13"/>
  <c r="R47" i="13" s="1"/>
  <c r="L48" i="13"/>
  <c r="M48" i="13"/>
  <c r="R48" i="13" s="1"/>
  <c r="L49" i="13"/>
  <c r="M49" i="13"/>
  <c r="R49" i="13" s="1"/>
  <c r="L50" i="13"/>
  <c r="M50" i="13"/>
  <c r="R50" i="13" s="1"/>
  <c r="L51" i="13"/>
  <c r="M51" i="13"/>
  <c r="R51" i="13" s="1"/>
  <c r="L52" i="13"/>
  <c r="M52" i="13"/>
  <c r="R52" i="13" s="1"/>
  <c r="L53" i="13"/>
  <c r="M53" i="13"/>
  <c r="R53" i="13" s="1"/>
  <c r="L54" i="13"/>
  <c r="M54" i="13"/>
  <c r="R54" i="13" s="1"/>
  <c r="L55" i="13"/>
  <c r="M55" i="13"/>
  <c r="R55" i="13" s="1"/>
  <c r="L56" i="13"/>
  <c r="M56" i="13"/>
  <c r="R56" i="13" s="1"/>
  <c r="L57" i="13"/>
  <c r="M57" i="13"/>
  <c r="R57" i="13" s="1"/>
  <c r="L58" i="13"/>
  <c r="M58" i="13"/>
  <c r="R58" i="13" s="1"/>
  <c r="L59" i="13"/>
  <c r="M59" i="13"/>
  <c r="R59" i="13" s="1"/>
  <c r="L60" i="13"/>
  <c r="M60" i="13"/>
  <c r="R60" i="13" s="1"/>
  <c r="L61" i="13"/>
  <c r="M61" i="13"/>
  <c r="R61" i="13" s="1"/>
  <c r="L62" i="13"/>
  <c r="M62" i="13"/>
  <c r="R62" i="13" s="1"/>
  <c r="L63" i="13"/>
  <c r="M63" i="13"/>
  <c r="R63" i="13" s="1"/>
  <c r="L64" i="13"/>
  <c r="M64" i="13"/>
  <c r="R64" i="13" s="1"/>
  <c r="L65" i="13"/>
  <c r="M65" i="13"/>
  <c r="R65" i="13" s="1"/>
  <c r="L66" i="13"/>
  <c r="M66" i="13"/>
  <c r="R66" i="13" s="1"/>
  <c r="L67" i="13"/>
  <c r="M67" i="13"/>
  <c r="R67" i="13" s="1"/>
  <c r="L68" i="13"/>
  <c r="M68" i="13"/>
  <c r="R68" i="13" s="1"/>
  <c r="L69" i="13"/>
  <c r="M69" i="13"/>
  <c r="R69" i="13" s="1"/>
  <c r="L70" i="13"/>
  <c r="M70" i="13"/>
  <c r="R70" i="13" s="1"/>
  <c r="L71" i="13"/>
  <c r="M71" i="13"/>
  <c r="R71" i="13" s="1"/>
  <c r="L72" i="13"/>
  <c r="M72" i="13"/>
  <c r="R72" i="13" s="1"/>
  <c r="L73" i="13"/>
  <c r="M73" i="13"/>
  <c r="R73" i="13" s="1"/>
  <c r="L74" i="13"/>
  <c r="M74" i="13"/>
  <c r="R74" i="13" s="1"/>
  <c r="L75" i="13"/>
  <c r="M75" i="13"/>
  <c r="R75" i="13" s="1"/>
  <c r="L76" i="13"/>
  <c r="M76" i="13"/>
  <c r="R76" i="13" s="1"/>
  <c r="L77" i="13"/>
  <c r="M77" i="13"/>
  <c r="R77" i="13" s="1"/>
  <c r="L78" i="13"/>
  <c r="M78" i="13"/>
  <c r="R78" i="13" s="1"/>
  <c r="L79" i="13"/>
  <c r="M79" i="13"/>
  <c r="R79" i="13" s="1"/>
  <c r="L80" i="13"/>
  <c r="M80" i="13"/>
  <c r="R80" i="13" s="1"/>
  <c r="L81" i="13"/>
  <c r="M81" i="13"/>
  <c r="R81" i="13" s="1"/>
  <c r="L82" i="13"/>
  <c r="M82" i="13"/>
  <c r="R82" i="13" s="1"/>
  <c r="L83" i="13"/>
  <c r="M83" i="13"/>
  <c r="R83" i="13" s="1"/>
  <c r="L84" i="13"/>
  <c r="M84" i="13"/>
  <c r="R84" i="13" s="1"/>
  <c r="L85" i="13"/>
  <c r="M85" i="13"/>
  <c r="R85" i="13" s="1"/>
  <c r="L86" i="13"/>
  <c r="M86" i="13"/>
  <c r="R86" i="13" s="1"/>
  <c r="L87" i="13"/>
  <c r="M87" i="13"/>
  <c r="R87" i="13" s="1"/>
  <c r="L88" i="13"/>
  <c r="M88" i="13"/>
  <c r="R88" i="13" s="1"/>
  <c r="L89" i="13"/>
  <c r="M89" i="13"/>
  <c r="R89" i="13" s="1"/>
  <c r="L90" i="13"/>
  <c r="M90" i="13"/>
  <c r="R90" i="13" s="1"/>
  <c r="L91" i="13"/>
  <c r="M91" i="13"/>
  <c r="R91" i="13" s="1"/>
  <c r="L92" i="13"/>
  <c r="M92" i="13"/>
  <c r="R92" i="13" s="1"/>
  <c r="L93" i="13"/>
  <c r="M93" i="13"/>
  <c r="R93" i="13" s="1"/>
  <c r="L94" i="13"/>
  <c r="M94" i="13"/>
  <c r="R94" i="13" s="1"/>
  <c r="L95" i="13"/>
  <c r="M95" i="13"/>
  <c r="R95" i="13" s="1"/>
  <c r="L96" i="13"/>
  <c r="M96" i="13"/>
  <c r="R96" i="13" s="1"/>
  <c r="L97" i="13"/>
  <c r="M97" i="13"/>
  <c r="R97" i="13" s="1"/>
  <c r="L98" i="13"/>
  <c r="M98" i="13"/>
  <c r="R98" i="13" s="1"/>
  <c r="L99" i="13"/>
  <c r="M99" i="13"/>
  <c r="R99" i="13" s="1"/>
  <c r="L100" i="13"/>
  <c r="M100" i="13"/>
  <c r="R100" i="13" s="1"/>
  <c r="L101" i="13"/>
  <c r="M101" i="13"/>
  <c r="R101" i="13" s="1"/>
  <c r="L102" i="13"/>
  <c r="M102" i="13"/>
  <c r="R102" i="13" s="1"/>
  <c r="L103" i="13"/>
  <c r="M103" i="13"/>
  <c r="R103" i="13" s="1"/>
  <c r="L104" i="13"/>
  <c r="M104" i="13"/>
  <c r="R104" i="13" s="1"/>
  <c r="L105" i="13"/>
  <c r="M105" i="13"/>
  <c r="R105" i="13" s="1"/>
  <c r="L106" i="13"/>
  <c r="M106" i="13"/>
  <c r="R106" i="13" s="1"/>
  <c r="L107" i="13"/>
  <c r="M107" i="13"/>
  <c r="R107" i="13" s="1"/>
  <c r="L108" i="13"/>
  <c r="M108" i="13"/>
  <c r="R108" i="13" s="1"/>
  <c r="L109" i="13"/>
  <c r="M109" i="13"/>
  <c r="R109" i="13" s="1"/>
  <c r="L110" i="13"/>
  <c r="M110" i="13"/>
  <c r="R110" i="13" s="1"/>
  <c r="L111" i="13"/>
  <c r="M111" i="13"/>
  <c r="R111" i="13" s="1"/>
  <c r="L112" i="13"/>
  <c r="M112" i="13"/>
  <c r="R112" i="13" s="1"/>
  <c r="L113" i="13"/>
  <c r="M113" i="13"/>
  <c r="R113" i="13" s="1"/>
  <c r="L114" i="13"/>
  <c r="M114" i="13"/>
  <c r="R114" i="13" s="1"/>
  <c r="L115" i="13"/>
  <c r="M115" i="13"/>
  <c r="R115" i="13" s="1"/>
  <c r="L116" i="13"/>
  <c r="M116" i="13"/>
  <c r="R116" i="13" s="1"/>
  <c r="L117" i="13"/>
  <c r="M117" i="13"/>
  <c r="R117" i="13" s="1"/>
  <c r="L118" i="13"/>
  <c r="M118" i="13"/>
  <c r="R118" i="13" s="1"/>
  <c r="L119" i="13"/>
  <c r="M119" i="13"/>
  <c r="R119" i="13" s="1"/>
  <c r="L120" i="13"/>
  <c r="M120" i="13"/>
  <c r="R120" i="13" s="1"/>
  <c r="L121" i="13"/>
  <c r="M121" i="13"/>
  <c r="R121" i="13" s="1"/>
  <c r="L122" i="13"/>
  <c r="M122" i="13"/>
  <c r="R122" i="13" s="1"/>
  <c r="L123" i="13"/>
  <c r="M123" i="13"/>
  <c r="R123" i="13" s="1"/>
  <c r="L124" i="13"/>
  <c r="M124" i="13"/>
  <c r="R124" i="13" s="1"/>
  <c r="L125" i="13"/>
  <c r="M125" i="13"/>
  <c r="R125" i="13" s="1"/>
  <c r="L126" i="13"/>
  <c r="M126" i="13"/>
  <c r="R126" i="13" s="1"/>
  <c r="L127" i="13"/>
  <c r="M127" i="13"/>
  <c r="R127" i="13" s="1"/>
  <c r="L128" i="13"/>
  <c r="M128" i="13"/>
  <c r="R128" i="13" s="1"/>
  <c r="L129" i="13"/>
  <c r="M129" i="13"/>
  <c r="R129" i="13" s="1"/>
  <c r="L130" i="13"/>
  <c r="M130" i="13"/>
  <c r="R130" i="13" s="1"/>
  <c r="L131" i="13"/>
  <c r="M131" i="13"/>
  <c r="R131" i="13" s="1"/>
  <c r="L132" i="13"/>
  <c r="M132" i="13"/>
  <c r="R132" i="13" s="1"/>
  <c r="L133" i="13"/>
  <c r="M133" i="13"/>
  <c r="R133" i="13" s="1"/>
  <c r="L134" i="13"/>
  <c r="M134" i="13"/>
  <c r="R134" i="13" s="1"/>
  <c r="L135" i="13"/>
  <c r="M135" i="13"/>
  <c r="R135" i="13" s="1"/>
  <c r="M136" i="13"/>
  <c r="L137" i="13"/>
  <c r="M137" i="13"/>
  <c r="R137" i="13" s="1"/>
  <c r="L138" i="13"/>
  <c r="M138" i="13"/>
  <c r="R138" i="13" s="1"/>
  <c r="L139" i="13"/>
  <c r="M139" i="13"/>
  <c r="R139" i="13" s="1"/>
  <c r="L140" i="13"/>
  <c r="M140" i="13"/>
  <c r="R140" i="13" s="1"/>
  <c r="L141" i="13"/>
  <c r="M141" i="13"/>
  <c r="R141" i="13" s="1"/>
  <c r="L142" i="13"/>
  <c r="M142" i="13"/>
  <c r="R142" i="13" s="1"/>
  <c r="L143" i="13"/>
  <c r="M143" i="13"/>
  <c r="R143" i="13" s="1"/>
  <c r="L144" i="13"/>
  <c r="M144" i="13"/>
  <c r="R144" i="13" s="1"/>
  <c r="L145" i="13"/>
  <c r="M145" i="13"/>
  <c r="R145" i="13" s="1"/>
  <c r="L146" i="13"/>
  <c r="M146" i="13"/>
  <c r="R146" i="13" s="1"/>
  <c r="L147" i="13"/>
  <c r="M147" i="13"/>
  <c r="R147" i="13" s="1"/>
  <c r="L148" i="13"/>
  <c r="M148" i="13"/>
  <c r="R148" i="13" s="1"/>
  <c r="L149" i="13"/>
  <c r="M149" i="13"/>
  <c r="R149" i="13" s="1"/>
  <c r="L150" i="13"/>
  <c r="M150" i="13"/>
  <c r="R150" i="13" s="1"/>
  <c r="L151" i="13"/>
  <c r="M151" i="13"/>
  <c r="R151" i="13" s="1"/>
  <c r="L152" i="13"/>
  <c r="M152" i="13"/>
  <c r="R152" i="13" s="1"/>
  <c r="L153" i="13"/>
  <c r="M153" i="13"/>
  <c r="R153" i="13" s="1"/>
  <c r="L154" i="13"/>
  <c r="M154" i="13"/>
  <c r="R154" i="13" s="1"/>
  <c r="L155" i="13"/>
  <c r="M155" i="13"/>
  <c r="L156" i="13"/>
  <c r="M156" i="13"/>
  <c r="R156" i="13" s="1"/>
  <c r="L157" i="13"/>
  <c r="M157" i="13"/>
  <c r="R157" i="13" s="1"/>
  <c r="L158" i="13"/>
  <c r="M158" i="13"/>
  <c r="R158" i="13" s="1"/>
  <c r="L159" i="13"/>
  <c r="M159" i="13"/>
  <c r="R159" i="13" s="1"/>
  <c r="L160" i="13"/>
  <c r="M160" i="13"/>
  <c r="R160" i="13" s="1"/>
  <c r="L161" i="13"/>
  <c r="M161" i="13"/>
  <c r="R161" i="13" s="1"/>
  <c r="L162" i="13"/>
  <c r="M162" i="13"/>
  <c r="R162" i="13" s="1"/>
  <c r="L163" i="13"/>
  <c r="M163" i="13"/>
  <c r="R163" i="13" s="1"/>
  <c r="L164" i="13"/>
  <c r="M164" i="13"/>
  <c r="R164" i="13" s="1"/>
  <c r="L165" i="13"/>
  <c r="M165" i="13"/>
  <c r="R165" i="13" s="1"/>
  <c r="L166" i="13"/>
  <c r="M166" i="13"/>
  <c r="R166" i="13" s="1"/>
  <c r="L167" i="13"/>
  <c r="M167" i="13"/>
  <c r="R167" i="13" s="1"/>
  <c r="L168" i="13"/>
  <c r="M168" i="13"/>
  <c r="R168" i="13" s="1"/>
  <c r="L169" i="13"/>
  <c r="M169" i="13"/>
  <c r="R169" i="13" s="1"/>
  <c r="L170" i="13"/>
  <c r="M170" i="13"/>
  <c r="R170" i="13" s="1"/>
  <c r="L171" i="13"/>
  <c r="M171" i="13"/>
  <c r="R171" i="13" s="1"/>
  <c r="L172" i="13"/>
  <c r="M172" i="13"/>
  <c r="R172" i="13" s="1"/>
  <c r="L173" i="13"/>
  <c r="M173" i="13"/>
  <c r="R173" i="13" s="1"/>
  <c r="L174" i="13"/>
  <c r="M174" i="13"/>
  <c r="R174" i="13" s="1"/>
  <c r="L175" i="13"/>
  <c r="M175" i="13"/>
  <c r="R175" i="13" s="1"/>
  <c r="L176" i="13"/>
  <c r="M176" i="13"/>
  <c r="R176" i="13" s="1"/>
  <c r="L177" i="13"/>
  <c r="M177" i="13"/>
  <c r="R177" i="13" s="1"/>
  <c r="L178" i="13"/>
  <c r="M178" i="13"/>
  <c r="R178" i="13" s="1"/>
  <c r="L179" i="13"/>
  <c r="M179" i="13"/>
  <c r="R179" i="13" s="1"/>
  <c r="L180" i="13"/>
  <c r="M180" i="13"/>
  <c r="R180" i="13" s="1"/>
  <c r="L181" i="13"/>
  <c r="M181" i="13"/>
  <c r="R181" i="13" s="1"/>
  <c r="L182" i="13"/>
  <c r="M182" i="13"/>
  <c r="R182" i="13" s="1"/>
  <c r="L183" i="13"/>
  <c r="M183" i="13"/>
  <c r="R183" i="13" s="1"/>
  <c r="L184" i="13"/>
  <c r="M184" i="13"/>
  <c r="R184" i="13" s="1"/>
  <c r="L185" i="13"/>
  <c r="M185" i="13"/>
  <c r="R185" i="13" s="1"/>
  <c r="L186" i="13"/>
  <c r="M186" i="13"/>
  <c r="R186" i="13" s="1"/>
  <c r="L187" i="13"/>
  <c r="M187" i="13"/>
  <c r="R187" i="13" s="1"/>
  <c r="L188" i="13"/>
  <c r="M188" i="13"/>
  <c r="R188" i="13" s="1"/>
  <c r="L189" i="13"/>
  <c r="M189" i="13"/>
  <c r="R189" i="13" s="1"/>
  <c r="L190" i="13"/>
  <c r="M190" i="13"/>
  <c r="R190" i="13" s="1"/>
  <c r="L191" i="13"/>
  <c r="M191" i="13"/>
  <c r="R191" i="13" s="1"/>
  <c r="L192" i="13"/>
  <c r="M192" i="13"/>
  <c r="R192" i="13" s="1"/>
  <c r="L193" i="13"/>
  <c r="M193" i="13"/>
  <c r="R193" i="13" s="1"/>
  <c r="L194" i="13"/>
  <c r="M194" i="13"/>
  <c r="R194" i="13" s="1"/>
  <c r="L195" i="13"/>
  <c r="M195" i="13"/>
  <c r="R195" i="13" s="1"/>
  <c r="L196" i="13"/>
  <c r="M196" i="13"/>
  <c r="R196" i="13" s="1"/>
  <c r="L197" i="13"/>
  <c r="M197" i="13"/>
  <c r="R197" i="13" s="1"/>
  <c r="L198" i="13"/>
  <c r="M198" i="13"/>
  <c r="R198" i="13" s="1"/>
  <c r="L199" i="13"/>
  <c r="M199" i="13"/>
  <c r="R199" i="13" s="1"/>
  <c r="L200" i="13"/>
  <c r="M200" i="13"/>
  <c r="R200" i="13" s="1"/>
  <c r="L201" i="13"/>
  <c r="M201" i="13"/>
  <c r="R201" i="13" s="1"/>
  <c r="L202" i="13"/>
  <c r="M202" i="13"/>
  <c r="R202" i="13" s="1"/>
  <c r="L203" i="13"/>
  <c r="M203" i="13"/>
  <c r="R203" i="13" s="1"/>
  <c r="M204" i="13"/>
  <c r="L205" i="13"/>
  <c r="M205" i="13"/>
  <c r="R205" i="13" s="1"/>
  <c r="M206" i="13"/>
  <c r="L207" i="13"/>
  <c r="M207" i="13"/>
  <c r="R207" i="13" s="1"/>
  <c r="L208" i="13"/>
  <c r="M208" i="13"/>
  <c r="R208" i="13" s="1"/>
  <c r="L209" i="13"/>
  <c r="M209" i="13"/>
  <c r="R209" i="13" s="1"/>
  <c r="L210" i="13"/>
  <c r="M210" i="13"/>
  <c r="R210" i="13" s="1"/>
  <c r="L211" i="13"/>
  <c r="M211" i="13"/>
  <c r="R211" i="13" s="1"/>
  <c r="L212" i="13"/>
  <c r="M212" i="13"/>
  <c r="R212" i="13" s="1"/>
  <c r="L213" i="13"/>
  <c r="M213" i="13"/>
  <c r="R213" i="13" s="1"/>
  <c r="L214" i="13"/>
  <c r="M214" i="13"/>
  <c r="R214" i="13" s="1"/>
  <c r="L215" i="13"/>
  <c r="M215" i="13"/>
  <c r="R215" i="13" s="1"/>
  <c r="L216" i="13"/>
  <c r="M216" i="13"/>
  <c r="R216" i="13" s="1"/>
  <c r="L217" i="13"/>
  <c r="M217" i="13"/>
  <c r="R217" i="13" s="1"/>
  <c r="L218" i="13"/>
  <c r="M218" i="13"/>
  <c r="R218" i="13" s="1"/>
  <c r="L219" i="13"/>
  <c r="M219" i="13"/>
  <c r="R219" i="13" s="1"/>
  <c r="L220" i="13"/>
  <c r="M220" i="13"/>
  <c r="R220" i="13" s="1"/>
  <c r="L221" i="13"/>
  <c r="M221" i="13"/>
  <c r="R221" i="13" s="1"/>
  <c r="L222" i="13"/>
  <c r="M222" i="13"/>
  <c r="R222" i="13" s="1"/>
  <c r="L223" i="13"/>
  <c r="M223" i="13"/>
  <c r="R223" i="13" s="1"/>
  <c r="L224" i="13"/>
  <c r="M224" i="13"/>
  <c r="R224" i="13" s="1"/>
  <c r="L225" i="13"/>
  <c r="M225" i="13"/>
  <c r="R225" i="13" s="1"/>
  <c r="L226" i="13"/>
  <c r="M226" i="13"/>
  <c r="R226" i="13" s="1"/>
  <c r="L227" i="13"/>
  <c r="M227" i="13"/>
  <c r="R227" i="13" s="1"/>
  <c r="L228" i="13"/>
  <c r="M228" i="13"/>
  <c r="R228" i="13" s="1"/>
  <c r="L229" i="13"/>
  <c r="M229" i="13"/>
  <c r="R229" i="13" s="1"/>
  <c r="L230" i="13"/>
  <c r="M230" i="13"/>
  <c r="R230" i="13" s="1"/>
  <c r="L231" i="13"/>
  <c r="M231" i="13"/>
  <c r="R231" i="13" s="1"/>
  <c r="L232" i="13"/>
  <c r="M232" i="13"/>
  <c r="R232" i="13" s="1"/>
  <c r="L233" i="13"/>
  <c r="M233" i="13"/>
  <c r="R233" i="13" s="1"/>
  <c r="L234" i="13"/>
  <c r="M234" i="13"/>
  <c r="R234" i="13" s="1"/>
  <c r="L235" i="13"/>
  <c r="M235" i="13"/>
  <c r="R235" i="13" s="1"/>
  <c r="L236" i="13"/>
  <c r="M236" i="13"/>
  <c r="R236" i="13" s="1"/>
  <c r="L237" i="13"/>
  <c r="M237" i="13"/>
  <c r="R237" i="13" s="1"/>
  <c r="L238" i="13"/>
  <c r="M238" i="13"/>
  <c r="L239" i="13"/>
  <c r="M239" i="13"/>
  <c r="R239" i="13" s="1"/>
  <c r="L240" i="13"/>
  <c r="M240" i="13"/>
  <c r="R240" i="13" s="1"/>
  <c r="S240" i="13" s="1"/>
  <c r="L241" i="13"/>
  <c r="M241" i="13"/>
  <c r="R241" i="13" s="1"/>
  <c r="L242" i="13"/>
  <c r="M242" i="13"/>
  <c r="R242" i="13" s="1"/>
  <c r="L243" i="13"/>
  <c r="M243" i="13"/>
  <c r="R243" i="13" s="1"/>
  <c r="L244" i="13"/>
  <c r="M244" i="13"/>
  <c r="R244" i="13" s="1"/>
  <c r="L245" i="13"/>
  <c r="M245" i="13"/>
  <c r="R245" i="13" s="1"/>
  <c r="L246" i="13"/>
  <c r="M246" i="13"/>
  <c r="R246" i="13" s="1"/>
  <c r="L247" i="13"/>
  <c r="M247" i="13"/>
  <c r="R247" i="13" s="1"/>
  <c r="L248" i="13"/>
  <c r="M248" i="13"/>
  <c r="R248" i="13" s="1"/>
  <c r="M249" i="13"/>
  <c r="L250" i="13"/>
  <c r="M250" i="13"/>
  <c r="R250" i="13" s="1"/>
  <c r="L251" i="13"/>
  <c r="M251" i="13"/>
  <c r="R251" i="13" s="1"/>
  <c r="L252" i="13"/>
  <c r="M252" i="13"/>
  <c r="R252" i="13" s="1"/>
  <c r="L253" i="13"/>
  <c r="M253" i="13"/>
  <c r="R253" i="13" s="1"/>
  <c r="L254" i="13"/>
  <c r="M254" i="13"/>
  <c r="R254" i="13" s="1"/>
  <c r="L255" i="13"/>
  <c r="M255" i="13"/>
  <c r="R255" i="13" s="1"/>
  <c r="L256" i="13"/>
  <c r="M256" i="13"/>
  <c r="R256" i="13" s="1"/>
  <c r="L257" i="13"/>
  <c r="M257" i="13"/>
  <c r="R257" i="13" s="1"/>
  <c r="L258" i="13"/>
  <c r="M258" i="13"/>
  <c r="R258" i="13" s="1"/>
  <c r="L259" i="13"/>
  <c r="M259" i="13"/>
  <c r="R259" i="13" s="1"/>
  <c r="L260" i="13"/>
  <c r="M260" i="13"/>
  <c r="R260" i="13" s="1"/>
  <c r="L261" i="13"/>
  <c r="M261" i="13"/>
  <c r="R261" i="13" s="1"/>
  <c r="L262" i="13"/>
  <c r="M262" i="13"/>
  <c r="R262" i="13" s="1"/>
  <c r="L263" i="13"/>
  <c r="M263" i="13"/>
  <c r="R263" i="13" s="1"/>
  <c r="L264" i="13"/>
  <c r="M264" i="13"/>
  <c r="R264" i="13" s="1"/>
  <c r="L265" i="13"/>
  <c r="M265" i="13"/>
  <c r="R265" i="13" s="1"/>
  <c r="L266" i="13"/>
  <c r="M266" i="13"/>
  <c r="R266" i="13" s="1"/>
  <c r="L267" i="13"/>
  <c r="M267" i="13"/>
  <c r="R267" i="13" s="1"/>
  <c r="L268" i="13"/>
  <c r="M268" i="13"/>
  <c r="R268" i="13" s="1"/>
  <c r="L269" i="13"/>
  <c r="M269" i="13"/>
  <c r="R269" i="13" s="1"/>
  <c r="L270" i="13"/>
  <c r="M270" i="13"/>
  <c r="R270" i="13" s="1"/>
  <c r="L271" i="13"/>
  <c r="M271" i="13"/>
  <c r="R271" i="13" s="1"/>
  <c r="L272" i="13"/>
  <c r="M272" i="13"/>
  <c r="R272" i="13" s="1"/>
  <c r="L273" i="13"/>
  <c r="M273" i="13"/>
  <c r="R273" i="13" s="1"/>
  <c r="L274" i="13"/>
  <c r="M274" i="13"/>
  <c r="R274" i="13" s="1"/>
  <c r="L275" i="13"/>
  <c r="M275" i="13"/>
  <c r="R275" i="13" s="1"/>
  <c r="L276" i="13"/>
  <c r="M276" i="13"/>
  <c r="R276" i="13" s="1"/>
  <c r="L277" i="13"/>
  <c r="M277" i="13"/>
  <c r="R277" i="13" s="1"/>
  <c r="L278" i="13"/>
  <c r="M278" i="13"/>
  <c r="R278" i="13" s="1"/>
  <c r="L279" i="13"/>
  <c r="M279" i="13"/>
  <c r="R279" i="13" s="1"/>
  <c r="L280" i="13"/>
  <c r="M280" i="13"/>
  <c r="R280" i="13" s="1"/>
  <c r="L281" i="13"/>
  <c r="M281" i="13"/>
  <c r="R281" i="13" s="1"/>
  <c r="L282" i="13"/>
  <c r="M282" i="13"/>
  <c r="R282" i="13" s="1"/>
  <c r="L283" i="13"/>
  <c r="M283" i="13"/>
  <c r="R283" i="13" s="1"/>
  <c r="L284" i="13"/>
  <c r="M284" i="13"/>
  <c r="R284" i="13" s="1"/>
  <c r="L285" i="13"/>
  <c r="M285" i="13"/>
  <c r="R285" i="13" s="1"/>
  <c r="L286" i="13"/>
  <c r="M286" i="13"/>
  <c r="R286" i="13" s="1"/>
  <c r="L287" i="13"/>
  <c r="M287" i="13"/>
  <c r="R287" i="13" s="1"/>
  <c r="M288" i="13"/>
  <c r="R288" i="13" s="1"/>
  <c r="L289" i="13"/>
  <c r="M289" i="13"/>
  <c r="R289" i="13" s="1"/>
  <c r="L290" i="13"/>
  <c r="M290" i="13"/>
  <c r="R290" i="13" s="1"/>
  <c r="L291" i="13"/>
  <c r="M291" i="13"/>
  <c r="R291" i="13" s="1"/>
  <c r="L292" i="13"/>
  <c r="M292" i="13"/>
  <c r="R292" i="13" s="1"/>
  <c r="L293" i="13"/>
  <c r="M293" i="13"/>
  <c r="R293" i="13" s="1"/>
  <c r="L294" i="13"/>
  <c r="M294" i="13"/>
  <c r="R294" i="13" s="1"/>
  <c r="L295" i="13"/>
  <c r="M295" i="13"/>
  <c r="R295" i="13" s="1"/>
  <c r="L296" i="13"/>
  <c r="M296" i="13"/>
  <c r="R296" i="13" s="1"/>
  <c r="L297" i="13"/>
  <c r="M297" i="13"/>
  <c r="R297" i="13" s="1"/>
  <c r="L298" i="13"/>
  <c r="M298" i="13"/>
  <c r="R298" i="13" s="1"/>
  <c r="L299" i="13"/>
  <c r="M299" i="13"/>
  <c r="R299" i="13" s="1"/>
  <c r="L300" i="13"/>
  <c r="M300" i="13"/>
  <c r="R300" i="13" s="1"/>
  <c r="L301" i="13"/>
  <c r="M301" i="13"/>
  <c r="R301" i="13" s="1"/>
  <c r="L302" i="13"/>
  <c r="M302" i="13"/>
  <c r="R302" i="13" s="1"/>
  <c r="L303" i="13"/>
  <c r="M303" i="13"/>
  <c r="R303" i="13" s="1"/>
  <c r="M304" i="13"/>
  <c r="R304" i="13" s="1"/>
  <c r="L305" i="13"/>
  <c r="M305" i="13"/>
  <c r="R305" i="13" s="1"/>
  <c r="L306" i="13"/>
  <c r="M306" i="13"/>
  <c r="R306" i="13" s="1"/>
  <c r="L307" i="13"/>
  <c r="M307" i="13"/>
  <c r="R307" i="13" s="1"/>
  <c r="L308" i="13"/>
  <c r="M308" i="13"/>
  <c r="R308" i="13" s="1"/>
  <c r="L309" i="13"/>
  <c r="M309" i="13"/>
  <c r="R309" i="13" s="1"/>
  <c r="L310" i="13"/>
  <c r="M310" i="13"/>
  <c r="R310" i="13" s="1"/>
  <c r="L311" i="13"/>
  <c r="M311" i="13"/>
  <c r="R311" i="13" s="1"/>
  <c r="L312" i="13"/>
  <c r="M312" i="13"/>
  <c r="R312" i="13" s="1"/>
  <c r="L313" i="13"/>
  <c r="M313" i="13"/>
  <c r="R313" i="13" s="1"/>
  <c r="L314" i="13"/>
  <c r="M314" i="13"/>
  <c r="R314" i="13" s="1"/>
  <c r="L315" i="13"/>
  <c r="M315" i="13"/>
  <c r="R315" i="13" s="1"/>
  <c r="L316" i="13"/>
  <c r="M316" i="13"/>
  <c r="R316" i="13" s="1"/>
  <c r="L317" i="13"/>
  <c r="M317" i="13"/>
  <c r="R317" i="13" s="1"/>
  <c r="L318" i="13"/>
  <c r="M318" i="13"/>
  <c r="R318" i="13" s="1"/>
  <c r="L319" i="13"/>
  <c r="M319" i="13"/>
  <c r="R319" i="13" s="1"/>
  <c r="L320" i="13"/>
  <c r="M320" i="13"/>
  <c r="R320" i="13" s="1"/>
  <c r="L321" i="13"/>
  <c r="M321" i="13"/>
  <c r="R321" i="13" s="1"/>
  <c r="L322" i="13"/>
  <c r="M322" i="13"/>
  <c r="R322" i="13" s="1"/>
  <c r="M323" i="13"/>
  <c r="L324" i="13"/>
  <c r="M324" i="13"/>
  <c r="R324" i="13" s="1"/>
  <c r="L325" i="13"/>
  <c r="M325" i="13"/>
  <c r="R325" i="13" s="1"/>
  <c r="L326" i="13"/>
  <c r="M326" i="13"/>
  <c r="R326" i="13" s="1"/>
  <c r="L327" i="13"/>
  <c r="M327" i="13"/>
  <c r="R327" i="13" s="1"/>
  <c r="L328" i="13"/>
  <c r="M328" i="13"/>
  <c r="R328" i="13" s="1"/>
  <c r="M329" i="13"/>
  <c r="R329" i="13" s="1"/>
  <c r="L330" i="13"/>
  <c r="M330" i="13"/>
  <c r="R330" i="13" s="1"/>
  <c r="L331" i="13"/>
  <c r="M331" i="13"/>
  <c r="R331" i="13" s="1"/>
  <c r="L332" i="13"/>
  <c r="M332" i="13"/>
  <c r="R332" i="13" s="1"/>
  <c r="L333" i="13"/>
  <c r="M333" i="13"/>
  <c r="R333" i="13" s="1"/>
  <c r="R334" i="13"/>
  <c r="L335" i="13"/>
  <c r="M335" i="13"/>
  <c r="R335" i="13" s="1"/>
  <c r="L336" i="13"/>
  <c r="M336" i="13"/>
  <c r="R336" i="13" s="1"/>
  <c r="L337" i="13"/>
  <c r="M337" i="13"/>
  <c r="R337" i="13" s="1"/>
  <c r="L338" i="13"/>
  <c r="M338" i="13"/>
  <c r="R338" i="13" s="1"/>
  <c r="L339" i="13"/>
  <c r="M339" i="13"/>
  <c r="R339" i="13" s="1"/>
  <c r="L340" i="13"/>
  <c r="M340" i="13"/>
  <c r="R340" i="13" s="1"/>
  <c r="L341" i="13"/>
  <c r="M341" i="13"/>
  <c r="R341" i="13" s="1"/>
  <c r="L342" i="13"/>
  <c r="M342" i="13"/>
  <c r="R342" i="13" s="1"/>
  <c r="L343" i="13"/>
  <c r="M343" i="13"/>
  <c r="R343" i="13" s="1"/>
  <c r="L344" i="13"/>
  <c r="M344" i="13"/>
  <c r="R344" i="13" s="1"/>
  <c r="L345" i="13"/>
  <c r="M345" i="13"/>
  <c r="R345" i="13" s="1"/>
  <c r="L346" i="13"/>
  <c r="M346" i="13"/>
  <c r="R346" i="13" s="1"/>
  <c r="L347" i="13"/>
  <c r="M347" i="13"/>
  <c r="R347" i="13" s="1"/>
  <c r="L348" i="13"/>
  <c r="M348" i="13"/>
  <c r="R348" i="13" s="1"/>
  <c r="L349" i="13"/>
  <c r="M349" i="13"/>
  <c r="R349" i="13" s="1"/>
  <c r="L350" i="13"/>
  <c r="M350" i="13"/>
  <c r="R350" i="13" s="1"/>
  <c r="L351" i="13"/>
  <c r="M351" i="13"/>
  <c r="R351" i="13" s="1"/>
  <c r="L352" i="13"/>
  <c r="M352" i="13"/>
  <c r="R352" i="13" s="1"/>
  <c r="M353" i="13"/>
  <c r="R353" i="13" s="1"/>
  <c r="L354" i="13"/>
  <c r="M354" i="13"/>
  <c r="R354" i="13" s="1"/>
  <c r="L355" i="13"/>
  <c r="M355" i="13"/>
  <c r="R355" i="13" s="1"/>
  <c r="H356" i="14" l="1"/>
  <c r="K356" i="14" s="1"/>
  <c r="L356" i="14" s="1"/>
  <c r="M356" i="14" s="1"/>
  <c r="J356" i="14"/>
  <c r="I356" i="14"/>
  <c r="J357" i="14"/>
  <c r="I357" i="14"/>
  <c r="H357" i="14"/>
  <c r="K357" i="14" s="1"/>
  <c r="I358" i="14"/>
  <c r="H358" i="14"/>
  <c r="K358" i="14" s="1"/>
  <c r="J358" i="14"/>
  <c r="I359" i="14"/>
  <c r="H359" i="14"/>
  <c r="K359" i="14" s="1"/>
  <c r="L359" i="14" s="1"/>
  <c r="M359" i="14" s="1"/>
  <c r="J359" i="14"/>
  <c r="I360" i="14"/>
  <c r="H360" i="14"/>
  <c r="K360" i="14" s="1"/>
  <c r="L360" i="14" s="1"/>
  <c r="M360" i="14" s="1"/>
  <c r="J360" i="14"/>
  <c r="J361" i="14"/>
  <c r="I361" i="14"/>
  <c r="H361" i="14"/>
  <c r="I362" i="14"/>
  <c r="J362" i="14"/>
  <c r="H362" i="14"/>
  <c r="K362" i="14" s="1"/>
  <c r="H363" i="14"/>
  <c r="K363" i="14" s="1"/>
  <c r="L363" i="14" s="1"/>
  <c r="M363" i="14" s="1"/>
  <c r="I363" i="14"/>
  <c r="J363" i="14"/>
  <c r="J364" i="14"/>
  <c r="H364" i="14"/>
  <c r="K364" i="14" s="1"/>
  <c r="I364" i="14"/>
  <c r="J365" i="14"/>
  <c r="H365" i="14"/>
  <c r="K365" i="14" s="1"/>
  <c r="L365" i="14" s="1"/>
  <c r="M365" i="14" s="1"/>
  <c r="I365" i="14"/>
  <c r="H366" i="14"/>
  <c r="K366" i="14" s="1"/>
  <c r="L366" i="14" s="1"/>
  <c r="M366" i="14" s="1"/>
  <c r="I366" i="14"/>
  <c r="J366" i="14"/>
  <c r="J367" i="14"/>
  <c r="H367" i="14"/>
  <c r="K367" i="14" s="1"/>
  <c r="I367" i="14"/>
  <c r="J368" i="14"/>
  <c r="H368" i="14"/>
  <c r="K368" i="14" s="1"/>
  <c r="L368" i="14" s="1"/>
  <c r="M368" i="14" s="1"/>
  <c r="I368" i="14"/>
  <c r="H5" i="14"/>
  <c r="K5" i="14" s="1"/>
  <c r="J5" i="14"/>
  <c r="I5" i="14"/>
  <c r="H6" i="14"/>
  <c r="J6" i="14"/>
  <c r="I6" i="14"/>
  <c r="H7" i="14"/>
  <c r="K7" i="14" s="1"/>
  <c r="J7" i="14"/>
  <c r="I7" i="14"/>
  <c r="J8" i="14"/>
  <c r="I8" i="14"/>
  <c r="H8" i="14"/>
  <c r="K8" i="14" s="1"/>
  <c r="H9" i="14"/>
  <c r="J9" i="14"/>
  <c r="I9" i="14"/>
  <c r="J10" i="14"/>
  <c r="H10" i="14"/>
  <c r="K10" i="14" s="1"/>
  <c r="I10" i="14"/>
  <c r="H11" i="14"/>
  <c r="K11" i="14" s="1"/>
  <c r="J11" i="14"/>
  <c r="I11" i="14"/>
  <c r="J12" i="14"/>
  <c r="I12" i="14"/>
  <c r="H12" i="14"/>
  <c r="K12" i="14" s="1"/>
  <c r="H13" i="14"/>
  <c r="K13" i="14" s="1"/>
  <c r="J13" i="14"/>
  <c r="I13" i="14"/>
  <c r="I14" i="14"/>
  <c r="J14" i="14"/>
  <c r="H14" i="14"/>
  <c r="K14" i="14" s="1"/>
  <c r="J15" i="14"/>
  <c r="H15" i="14"/>
  <c r="I15" i="14"/>
  <c r="J16" i="14"/>
  <c r="I16" i="14"/>
  <c r="H16" i="14"/>
  <c r="K16" i="14" s="1"/>
  <c r="H17" i="14"/>
  <c r="K17" i="14" s="1"/>
  <c r="J17" i="14"/>
  <c r="I17" i="14"/>
  <c r="J18" i="14"/>
  <c r="I18" i="14"/>
  <c r="H18" i="14"/>
  <c r="K18" i="14" s="1"/>
  <c r="J19" i="14"/>
  <c r="H19" i="14"/>
  <c r="I19" i="14"/>
  <c r="J20" i="14"/>
  <c r="I20" i="14"/>
  <c r="H20" i="14"/>
  <c r="K20" i="14" s="1"/>
  <c r="J22" i="14"/>
  <c r="H22" i="14"/>
  <c r="K22" i="14" s="1"/>
  <c r="I22" i="14"/>
  <c r="H23" i="14"/>
  <c r="K23" i="14" s="1"/>
  <c r="I23" i="14"/>
  <c r="J23" i="14"/>
  <c r="I24" i="14"/>
  <c r="H24" i="14"/>
  <c r="K24" i="14" s="1"/>
  <c r="J24" i="14"/>
  <c r="I25" i="14"/>
  <c r="H25" i="14"/>
  <c r="K25" i="14" s="1"/>
  <c r="J25" i="14"/>
  <c r="I26" i="14"/>
  <c r="H26" i="14"/>
  <c r="K26" i="14" s="1"/>
  <c r="J26" i="14"/>
  <c r="H27" i="14"/>
  <c r="K27" i="14" s="1"/>
  <c r="I27" i="14"/>
  <c r="J27" i="14"/>
  <c r="I28" i="14"/>
  <c r="H28" i="14"/>
  <c r="K28" i="14" s="1"/>
  <c r="J28" i="14"/>
  <c r="I29" i="14"/>
  <c r="H29" i="14"/>
  <c r="K29" i="14" s="1"/>
  <c r="J29" i="14"/>
  <c r="H30" i="14"/>
  <c r="K30" i="14" s="1"/>
  <c r="I30" i="14"/>
  <c r="J30" i="14"/>
  <c r="I31" i="14"/>
  <c r="H31" i="14"/>
  <c r="K31" i="14" s="1"/>
  <c r="J31" i="14"/>
  <c r="I32" i="14"/>
  <c r="H32" i="14"/>
  <c r="K32" i="14" s="1"/>
  <c r="J32" i="14"/>
  <c r="I33" i="14"/>
  <c r="H33" i="14"/>
  <c r="K33" i="14" s="1"/>
  <c r="J33" i="14"/>
  <c r="I34" i="14"/>
  <c r="H34" i="14"/>
  <c r="K34" i="14" s="1"/>
  <c r="J34" i="14"/>
  <c r="J35" i="14"/>
  <c r="I35" i="14"/>
  <c r="H35" i="14"/>
  <c r="K35" i="14" s="1"/>
  <c r="I36" i="14"/>
  <c r="H36" i="14"/>
  <c r="K36" i="14" s="1"/>
  <c r="J36" i="14"/>
  <c r="H37" i="14"/>
  <c r="K37" i="14" s="1"/>
  <c r="I37" i="14"/>
  <c r="J37" i="14"/>
  <c r="H38" i="14"/>
  <c r="K38" i="14" s="1"/>
  <c r="I38" i="14"/>
  <c r="J38" i="14"/>
  <c r="I39" i="14"/>
  <c r="J39" i="14"/>
  <c r="H39" i="14"/>
  <c r="K39" i="14" s="1"/>
  <c r="J40" i="14"/>
  <c r="H40" i="14"/>
  <c r="K40" i="14" s="1"/>
  <c r="I40" i="14"/>
  <c r="J41" i="14"/>
  <c r="I41" i="14"/>
  <c r="H41" i="14"/>
  <c r="K41" i="14" s="1"/>
  <c r="I42" i="14"/>
  <c r="H42" i="14"/>
  <c r="K42" i="14" s="1"/>
  <c r="J42" i="14"/>
  <c r="I43" i="14"/>
  <c r="J43" i="14"/>
  <c r="H43" i="14"/>
  <c r="K43" i="14" s="1"/>
  <c r="H44" i="14"/>
  <c r="K44" i="14" s="1"/>
  <c r="J44" i="14"/>
  <c r="I44" i="14"/>
  <c r="J45" i="14"/>
  <c r="I45" i="14"/>
  <c r="H45" i="14"/>
  <c r="K45" i="14" s="1"/>
  <c r="H46" i="14"/>
  <c r="K46" i="14" s="1"/>
  <c r="J46" i="14"/>
  <c r="I46" i="14"/>
  <c r="I47" i="14"/>
  <c r="J47" i="14"/>
  <c r="H47" i="14"/>
  <c r="K47" i="14" s="1"/>
  <c r="J48" i="14"/>
  <c r="H48" i="14"/>
  <c r="I48" i="14"/>
  <c r="I49" i="14"/>
  <c r="J49" i="14"/>
  <c r="H49" i="14"/>
  <c r="K49" i="14" s="1"/>
  <c r="J50" i="14"/>
  <c r="H50" i="14"/>
  <c r="K50" i="14" s="1"/>
  <c r="I50" i="14"/>
  <c r="I51" i="14"/>
  <c r="J51" i="14"/>
  <c r="H51" i="14"/>
  <c r="K51" i="14" s="1"/>
  <c r="J52" i="14"/>
  <c r="I52" i="14"/>
  <c r="H52" i="14"/>
  <c r="K52" i="14" s="1"/>
  <c r="J53" i="14"/>
  <c r="I53" i="14"/>
  <c r="H53" i="14"/>
  <c r="K53" i="14" s="1"/>
  <c r="I54" i="14"/>
  <c r="J54" i="14"/>
  <c r="H54" i="14"/>
  <c r="K54" i="14" s="1"/>
  <c r="J55" i="14"/>
  <c r="I55" i="14"/>
  <c r="H55" i="14"/>
  <c r="K55" i="14" s="1"/>
  <c r="I56" i="14"/>
  <c r="H56" i="14"/>
  <c r="K56" i="14" s="1"/>
  <c r="J56" i="14"/>
  <c r="J57" i="14"/>
  <c r="I57" i="14"/>
  <c r="H57" i="14"/>
  <c r="K57" i="14" s="1"/>
  <c r="H58" i="14"/>
  <c r="K58" i="14" s="1"/>
  <c r="J58" i="14"/>
  <c r="I58" i="14"/>
  <c r="J59" i="14"/>
  <c r="I59" i="14"/>
  <c r="H59" i="14"/>
  <c r="K59" i="14" s="1"/>
  <c r="J60" i="14"/>
  <c r="I60" i="14"/>
  <c r="H60" i="14"/>
  <c r="H61" i="14"/>
  <c r="K61" i="14" s="1"/>
  <c r="I61" i="14"/>
  <c r="J61" i="14"/>
  <c r="I62" i="14"/>
  <c r="H62" i="14"/>
  <c r="J62" i="14"/>
  <c r="H63" i="14"/>
  <c r="K63" i="14" s="1"/>
  <c r="I63" i="14"/>
  <c r="J63" i="14"/>
  <c r="J64" i="14"/>
  <c r="H64" i="14"/>
  <c r="K64" i="14" s="1"/>
  <c r="I64" i="14"/>
  <c r="H65" i="14"/>
  <c r="K65" i="14" s="1"/>
  <c r="J65" i="14"/>
  <c r="I65" i="14"/>
  <c r="I66" i="14"/>
  <c r="J66" i="14"/>
  <c r="H66" i="14"/>
  <c r="K66" i="14" s="1"/>
  <c r="I67" i="14"/>
  <c r="H67" i="14"/>
  <c r="K67" i="14" s="1"/>
  <c r="J67" i="14"/>
  <c r="J68" i="14"/>
  <c r="H68" i="14"/>
  <c r="K68" i="14" s="1"/>
  <c r="I68" i="14"/>
  <c r="J69" i="14"/>
  <c r="I69" i="14"/>
  <c r="H69" i="14"/>
  <c r="K69" i="14" s="1"/>
  <c r="I70" i="14"/>
  <c r="J70" i="14"/>
  <c r="H70" i="14"/>
  <c r="K70" i="14" s="1"/>
  <c r="J71" i="14"/>
  <c r="I71" i="14"/>
  <c r="H71" i="14"/>
  <c r="K71" i="14" s="1"/>
  <c r="H72" i="14"/>
  <c r="K72" i="14" s="1"/>
  <c r="I72" i="14"/>
  <c r="J72" i="14"/>
  <c r="I73" i="14"/>
  <c r="J73" i="14"/>
  <c r="H73" i="14"/>
  <c r="H74" i="14"/>
  <c r="K74" i="14" s="1"/>
  <c r="I74" i="14"/>
  <c r="J74" i="14"/>
  <c r="H75" i="14"/>
  <c r="K75" i="14" s="1"/>
  <c r="J75" i="14"/>
  <c r="I75" i="14"/>
  <c r="J76" i="14"/>
  <c r="I76" i="14"/>
  <c r="H76" i="14"/>
  <c r="K76" i="14" s="1"/>
  <c r="H77" i="14"/>
  <c r="K77" i="14" s="1"/>
  <c r="J77" i="14"/>
  <c r="I77" i="14"/>
  <c r="J78" i="14"/>
  <c r="H78" i="14"/>
  <c r="K78" i="14" s="1"/>
  <c r="I78" i="14"/>
  <c r="J79" i="14"/>
  <c r="I79" i="14"/>
  <c r="H79" i="14"/>
  <c r="K79" i="14" s="1"/>
  <c r="J80" i="14"/>
  <c r="H80" i="14"/>
  <c r="K80" i="14" s="1"/>
  <c r="I80" i="14"/>
  <c r="J81" i="14"/>
  <c r="H81" i="14"/>
  <c r="K81" i="14" s="1"/>
  <c r="I81" i="14"/>
  <c r="J82" i="14"/>
  <c r="H82" i="14"/>
  <c r="K82" i="14" s="1"/>
  <c r="I82" i="14"/>
  <c r="J83" i="14"/>
  <c r="H83" i="14"/>
  <c r="K83" i="14" s="1"/>
  <c r="I83" i="14"/>
  <c r="J84" i="14"/>
  <c r="H84" i="14"/>
  <c r="K84" i="14" s="1"/>
  <c r="I84" i="14"/>
  <c r="J85" i="14"/>
  <c r="H85" i="14"/>
  <c r="K85" i="14" s="1"/>
  <c r="I85" i="14"/>
  <c r="J86" i="14"/>
  <c r="H86" i="14"/>
  <c r="K86" i="14" s="1"/>
  <c r="I86" i="14"/>
  <c r="J87" i="14"/>
  <c r="H87" i="14"/>
  <c r="K87" i="14" s="1"/>
  <c r="I87" i="14"/>
  <c r="I88" i="14"/>
  <c r="J88" i="14"/>
  <c r="H88" i="14"/>
  <c r="I89" i="14"/>
  <c r="H89" i="14"/>
  <c r="K89" i="14" s="1"/>
  <c r="J89" i="14"/>
  <c r="I90" i="14"/>
  <c r="J90" i="14"/>
  <c r="H90" i="14"/>
  <c r="K90" i="14" s="1"/>
  <c r="I91" i="14"/>
  <c r="H91" i="14"/>
  <c r="K91" i="14" s="1"/>
  <c r="J91" i="14"/>
  <c r="I92" i="14"/>
  <c r="H92" i="14"/>
  <c r="K92" i="14" s="1"/>
  <c r="J92" i="14"/>
  <c r="J93" i="14"/>
  <c r="I93" i="14"/>
  <c r="H93" i="14"/>
  <c r="K93" i="14" s="1"/>
  <c r="J94" i="14"/>
  <c r="H94" i="14"/>
  <c r="K94" i="14" s="1"/>
  <c r="I94" i="14"/>
  <c r="I95" i="14"/>
  <c r="H95" i="14"/>
  <c r="J95" i="14"/>
  <c r="J96" i="14"/>
  <c r="H96" i="14"/>
  <c r="I96" i="14"/>
  <c r="J97" i="14"/>
  <c r="I97" i="14"/>
  <c r="H97" i="14"/>
  <c r="J98" i="14"/>
  <c r="I98" i="14"/>
  <c r="H98" i="14"/>
  <c r="I99" i="14"/>
  <c r="H99" i="14"/>
  <c r="J99" i="14"/>
  <c r="J100" i="14"/>
  <c r="H100" i="14"/>
  <c r="K100" i="14" s="1"/>
  <c r="I100" i="14"/>
  <c r="H101" i="14"/>
  <c r="K101" i="14" s="1"/>
  <c r="J101" i="14"/>
  <c r="I101" i="14"/>
  <c r="J102" i="14"/>
  <c r="I102" i="14"/>
  <c r="H102" i="14"/>
  <c r="H103" i="14"/>
  <c r="J103" i="14"/>
  <c r="I103" i="14"/>
  <c r="I104" i="14"/>
  <c r="J104" i="14"/>
  <c r="H104" i="14"/>
  <c r="K104" i="14" s="1"/>
  <c r="J105" i="14"/>
  <c r="H105" i="14"/>
  <c r="K105" i="14" s="1"/>
  <c r="I105" i="14"/>
  <c r="H106" i="14"/>
  <c r="J106" i="14"/>
  <c r="I106" i="14"/>
  <c r="I107" i="14"/>
  <c r="H107" i="14"/>
  <c r="K107" i="14" s="1"/>
  <c r="J107" i="14"/>
  <c r="I108" i="14"/>
  <c r="H108" i="14"/>
  <c r="K108" i="14" s="1"/>
  <c r="J108" i="14"/>
  <c r="J109" i="14"/>
  <c r="I109" i="14"/>
  <c r="H109" i="14"/>
  <c r="K109" i="14" s="1"/>
  <c r="J110" i="14"/>
  <c r="H110" i="14"/>
  <c r="K110" i="14" s="1"/>
  <c r="I110" i="14"/>
  <c r="I111" i="14"/>
  <c r="H111" i="14"/>
  <c r="K111" i="14" s="1"/>
  <c r="J111" i="14"/>
  <c r="H112" i="14"/>
  <c r="K112" i="14" s="1"/>
  <c r="J112" i="14"/>
  <c r="I112" i="14"/>
  <c r="J113" i="14"/>
  <c r="H113" i="14"/>
  <c r="I113" i="14"/>
  <c r="I114" i="14"/>
  <c r="J114" i="14"/>
  <c r="H114" i="14"/>
  <c r="K114" i="14" s="1"/>
  <c r="I115" i="14"/>
  <c r="J115" i="14"/>
  <c r="H115" i="14"/>
  <c r="K115" i="14" s="1"/>
  <c r="J116" i="14"/>
  <c r="I116" i="14"/>
  <c r="H116" i="14"/>
  <c r="K116" i="14" s="1"/>
  <c r="J117" i="14"/>
  <c r="I117" i="14"/>
  <c r="H117" i="14"/>
  <c r="K117" i="14" s="1"/>
  <c r="J118" i="14"/>
  <c r="H118" i="14"/>
  <c r="I118" i="14"/>
  <c r="H119" i="14"/>
  <c r="K119" i="14" s="1"/>
  <c r="I119" i="14"/>
  <c r="J119" i="14"/>
  <c r="J120" i="14"/>
  <c r="I120" i="14"/>
  <c r="H120" i="14"/>
  <c r="K120" i="14" s="1"/>
  <c r="H121" i="14"/>
  <c r="K121" i="14" s="1"/>
  <c r="I121" i="14"/>
  <c r="J121" i="14"/>
  <c r="J122" i="14"/>
  <c r="I122" i="14"/>
  <c r="H122" i="14"/>
  <c r="K122" i="14" s="1"/>
  <c r="H123" i="14"/>
  <c r="K123" i="14" s="1"/>
  <c r="I123" i="14"/>
  <c r="J123" i="14"/>
  <c r="I124" i="14"/>
  <c r="J124" i="14"/>
  <c r="H124" i="14"/>
  <c r="K124" i="14" s="1"/>
  <c r="I125" i="14"/>
  <c r="J125" i="14"/>
  <c r="H125" i="14"/>
  <c r="K125" i="14" s="1"/>
  <c r="I126" i="14"/>
  <c r="J126" i="14"/>
  <c r="H126" i="14"/>
  <c r="K126" i="14" s="1"/>
  <c r="I127" i="14"/>
  <c r="H127" i="14"/>
  <c r="K127" i="14" s="1"/>
  <c r="J127" i="14"/>
  <c r="J128" i="14"/>
  <c r="H128" i="14"/>
  <c r="K128" i="14" s="1"/>
  <c r="I128" i="14"/>
  <c r="J129" i="14"/>
  <c r="I129" i="14"/>
  <c r="H129" i="14"/>
  <c r="K129" i="14" s="1"/>
  <c r="I130" i="14"/>
  <c r="H130" i="14"/>
  <c r="K130" i="14" s="1"/>
  <c r="J130" i="14"/>
  <c r="I131" i="14"/>
  <c r="H131" i="14"/>
  <c r="K131" i="14" s="1"/>
  <c r="J131" i="14"/>
  <c r="I132" i="14"/>
  <c r="J132" i="14"/>
  <c r="H132" i="14"/>
  <c r="K132" i="14" s="1"/>
  <c r="J133" i="14"/>
  <c r="H133" i="14"/>
  <c r="K133" i="14" s="1"/>
  <c r="I133" i="14"/>
  <c r="J134" i="14"/>
  <c r="H134" i="14"/>
  <c r="K134" i="14" s="1"/>
  <c r="I134" i="14"/>
  <c r="J135" i="14"/>
  <c r="H135" i="14"/>
  <c r="K135" i="14" s="1"/>
  <c r="I135" i="14"/>
  <c r="H136" i="14"/>
  <c r="K136" i="14" s="1"/>
  <c r="J136" i="14"/>
  <c r="I136" i="14"/>
  <c r="I137" i="14"/>
  <c r="J137" i="14"/>
  <c r="H137" i="14"/>
  <c r="K137" i="14" s="1"/>
  <c r="I138" i="14"/>
  <c r="J138" i="14"/>
  <c r="H138" i="14"/>
  <c r="H139" i="14"/>
  <c r="I139" i="14"/>
  <c r="J139" i="14"/>
  <c r="J140" i="14"/>
  <c r="I140" i="14"/>
  <c r="H140" i="14"/>
  <c r="I141" i="14"/>
  <c r="J141" i="14"/>
  <c r="H141" i="14"/>
  <c r="K141" i="14" s="1"/>
  <c r="J142" i="14"/>
  <c r="H142" i="14"/>
  <c r="I142" i="14"/>
  <c r="H143" i="14"/>
  <c r="K143" i="14" s="1"/>
  <c r="I143" i="14"/>
  <c r="J143" i="14"/>
  <c r="H144" i="14"/>
  <c r="K144" i="14" s="1"/>
  <c r="I144" i="14"/>
  <c r="J144" i="14"/>
  <c r="I145" i="14"/>
  <c r="J145" i="14"/>
  <c r="H145" i="14"/>
  <c r="K145" i="14" s="1"/>
  <c r="H146" i="14"/>
  <c r="K146" i="14" s="1"/>
  <c r="I146" i="14"/>
  <c r="J146" i="14"/>
  <c r="H147" i="14"/>
  <c r="K147" i="14" s="1"/>
  <c r="J147" i="14"/>
  <c r="I147" i="14"/>
  <c r="J148" i="14"/>
  <c r="H148" i="14"/>
  <c r="K148" i="14" s="1"/>
  <c r="I148" i="14"/>
  <c r="J149" i="14"/>
  <c r="H149" i="14"/>
  <c r="K149" i="14" s="1"/>
  <c r="I149" i="14"/>
  <c r="J150" i="14"/>
  <c r="I150" i="14"/>
  <c r="H150" i="14"/>
  <c r="K150" i="14" s="1"/>
  <c r="J151" i="14"/>
  <c r="H151" i="14"/>
  <c r="K151" i="14" s="1"/>
  <c r="I151" i="14"/>
  <c r="H152" i="14"/>
  <c r="K152" i="14" s="1"/>
  <c r="J152" i="14"/>
  <c r="I152" i="14"/>
  <c r="I153" i="14"/>
  <c r="H153" i="14"/>
  <c r="K153" i="14" s="1"/>
  <c r="J153" i="14"/>
  <c r="H154" i="14"/>
  <c r="K154" i="14" s="1"/>
  <c r="I154" i="14"/>
  <c r="J154" i="14"/>
  <c r="H155" i="14"/>
  <c r="K155" i="14" s="1"/>
  <c r="J155" i="14"/>
  <c r="I155" i="14"/>
  <c r="H156" i="14"/>
  <c r="K156" i="14" s="1"/>
  <c r="J156" i="14"/>
  <c r="I156" i="14"/>
  <c r="H157" i="14"/>
  <c r="K157" i="14" s="1"/>
  <c r="I157" i="14"/>
  <c r="J157" i="14"/>
  <c r="I159" i="14"/>
  <c r="J159" i="14"/>
  <c r="H159" i="14"/>
  <c r="K159" i="14" s="1"/>
  <c r="H160" i="14"/>
  <c r="K160" i="14" s="1"/>
  <c r="J160" i="14"/>
  <c r="I160" i="14"/>
  <c r="I161" i="14"/>
  <c r="J161" i="14"/>
  <c r="H161" i="14"/>
  <c r="K161" i="14" s="1"/>
  <c r="H162" i="14"/>
  <c r="K162" i="14" s="1"/>
  <c r="J162" i="14"/>
  <c r="I162" i="14"/>
  <c r="H163" i="14"/>
  <c r="K163" i="14" s="1"/>
  <c r="J163" i="14"/>
  <c r="I163" i="14"/>
  <c r="I164" i="14"/>
  <c r="J164" i="14"/>
  <c r="H164" i="14"/>
  <c r="K164" i="14" s="1"/>
  <c r="J165" i="14"/>
  <c r="I165" i="14"/>
  <c r="H165" i="14"/>
  <c r="K165" i="14" s="1"/>
  <c r="J166" i="14"/>
  <c r="I166" i="14"/>
  <c r="H166" i="14"/>
  <c r="K166" i="14" s="1"/>
  <c r="J167" i="14"/>
  <c r="H167" i="14"/>
  <c r="K167" i="14" s="1"/>
  <c r="I167" i="14"/>
  <c r="H168" i="14"/>
  <c r="K168" i="14" s="1"/>
  <c r="J168" i="14"/>
  <c r="I168" i="14"/>
  <c r="I169" i="14"/>
  <c r="H169" i="14"/>
  <c r="K169" i="14" s="1"/>
  <c r="J169" i="14"/>
  <c r="I170" i="14"/>
  <c r="J170" i="14"/>
  <c r="H170" i="14"/>
  <c r="K170" i="14" s="1"/>
  <c r="H171" i="14"/>
  <c r="K171" i="14" s="1"/>
  <c r="J171" i="14"/>
  <c r="I171" i="14"/>
  <c r="I172" i="14"/>
  <c r="J172" i="14"/>
  <c r="H172" i="14"/>
  <c r="K172" i="14" s="1"/>
  <c r="I173" i="14"/>
  <c r="J173" i="14"/>
  <c r="H173" i="14"/>
  <c r="K173" i="14" s="1"/>
  <c r="I174" i="14"/>
  <c r="H174" i="14"/>
  <c r="K174" i="14" s="1"/>
  <c r="J174" i="14"/>
  <c r="J175" i="14"/>
  <c r="I175" i="14"/>
  <c r="H175" i="14"/>
  <c r="K175" i="14" s="1"/>
  <c r="H176" i="14"/>
  <c r="K176" i="14" s="1"/>
  <c r="I176" i="14"/>
  <c r="J176" i="14"/>
  <c r="J177" i="14"/>
  <c r="I177" i="14"/>
  <c r="H177" i="14"/>
  <c r="K177" i="14" s="1"/>
  <c r="I178" i="14"/>
  <c r="H178" i="14"/>
  <c r="K178" i="14" s="1"/>
  <c r="J178" i="14"/>
  <c r="I179" i="14"/>
  <c r="J179" i="14"/>
  <c r="H179" i="14"/>
  <c r="K179" i="14" s="1"/>
  <c r="I180" i="14"/>
  <c r="H180" i="14"/>
  <c r="K180" i="14" s="1"/>
  <c r="J180" i="14"/>
  <c r="I181" i="14"/>
  <c r="J181" i="14"/>
  <c r="H181" i="14"/>
  <c r="K181" i="14" s="1"/>
  <c r="I182" i="14"/>
  <c r="H182" i="14"/>
  <c r="K182" i="14" s="1"/>
  <c r="J182" i="14"/>
  <c r="J183" i="14"/>
  <c r="H183" i="14"/>
  <c r="K183" i="14" s="1"/>
  <c r="I183" i="14"/>
  <c r="J184" i="14"/>
  <c r="H184" i="14"/>
  <c r="K184" i="14" s="1"/>
  <c r="I184" i="14"/>
  <c r="H185" i="14"/>
  <c r="K185" i="14" s="1"/>
  <c r="J185" i="14"/>
  <c r="I185" i="14"/>
  <c r="J186" i="14"/>
  <c r="I186" i="14"/>
  <c r="H186" i="14"/>
  <c r="K186" i="14" s="1"/>
  <c r="J187" i="14"/>
  <c r="H187" i="14"/>
  <c r="I187" i="14"/>
  <c r="H188" i="14"/>
  <c r="K188" i="14" s="1"/>
  <c r="J188" i="14"/>
  <c r="I188" i="14"/>
  <c r="J189" i="14"/>
  <c r="H189" i="14"/>
  <c r="K189" i="14" s="1"/>
  <c r="I189" i="14"/>
  <c r="H190" i="14"/>
  <c r="K190" i="14" s="1"/>
  <c r="J190" i="14"/>
  <c r="I190" i="14"/>
  <c r="I191" i="14"/>
  <c r="H191" i="14"/>
  <c r="K191" i="14" s="1"/>
  <c r="J191" i="14"/>
  <c r="H192" i="14"/>
  <c r="K192" i="14" s="1"/>
  <c r="I192" i="14"/>
  <c r="J192" i="14"/>
  <c r="H193" i="14"/>
  <c r="I193" i="14"/>
  <c r="J193" i="14"/>
  <c r="H194" i="14"/>
  <c r="J194" i="14"/>
  <c r="I194" i="14"/>
  <c r="J195" i="14"/>
  <c r="I195" i="14"/>
  <c r="H195" i="14"/>
  <c r="K195" i="14" s="1"/>
  <c r="I196" i="14"/>
  <c r="J196" i="14"/>
  <c r="H196" i="14"/>
  <c r="H197" i="14"/>
  <c r="K197" i="14" s="1"/>
  <c r="I197" i="14"/>
  <c r="J197" i="14"/>
  <c r="J198" i="14"/>
  <c r="I198" i="14"/>
  <c r="H198" i="14"/>
  <c r="K198" i="14" s="1"/>
  <c r="H199" i="14"/>
  <c r="K199" i="14" s="1"/>
  <c r="J199" i="14"/>
  <c r="I199" i="14"/>
  <c r="H200" i="14"/>
  <c r="K200" i="14" s="1"/>
  <c r="J200" i="14"/>
  <c r="I200" i="14"/>
  <c r="J201" i="14"/>
  <c r="H201" i="14"/>
  <c r="K201" i="14" s="1"/>
  <c r="I201" i="14"/>
  <c r="H202" i="14"/>
  <c r="K202" i="14" s="1"/>
  <c r="J202" i="14"/>
  <c r="I202" i="14"/>
  <c r="H203" i="14"/>
  <c r="K203" i="14" s="1"/>
  <c r="J203" i="14"/>
  <c r="I203" i="14"/>
  <c r="J204" i="14"/>
  <c r="H204" i="14"/>
  <c r="K204" i="14" s="1"/>
  <c r="I204" i="14"/>
  <c r="H205" i="14"/>
  <c r="K205" i="14" s="1"/>
  <c r="J205" i="14"/>
  <c r="I205" i="14"/>
  <c r="I206" i="14"/>
  <c r="H206" i="14"/>
  <c r="K206" i="14" s="1"/>
  <c r="J206" i="14"/>
  <c r="J207" i="14"/>
  <c r="H207" i="14"/>
  <c r="K207" i="14" s="1"/>
  <c r="I207" i="14"/>
  <c r="I208" i="14"/>
  <c r="H208" i="14"/>
  <c r="K208" i="14" s="1"/>
  <c r="J208" i="14"/>
  <c r="H209" i="14"/>
  <c r="I209" i="14"/>
  <c r="J209" i="14"/>
  <c r="H210" i="14"/>
  <c r="K210" i="14" s="1"/>
  <c r="J210" i="14"/>
  <c r="I210" i="14"/>
  <c r="I211" i="14"/>
  <c r="J211" i="14"/>
  <c r="H211" i="14"/>
  <c r="K211" i="14" s="1"/>
  <c r="J212" i="14"/>
  <c r="H212" i="14"/>
  <c r="K212" i="14" s="1"/>
  <c r="I212" i="14"/>
  <c r="J213" i="14"/>
  <c r="I213" i="14"/>
  <c r="H213" i="14"/>
  <c r="K213" i="14" s="1"/>
  <c r="I214" i="14"/>
  <c r="J214" i="14"/>
  <c r="H214" i="14"/>
  <c r="J215" i="14"/>
  <c r="H215" i="14"/>
  <c r="K215" i="14" s="1"/>
  <c r="I215" i="14"/>
  <c r="J216" i="14"/>
  <c r="I216" i="14"/>
  <c r="H216" i="14"/>
  <c r="K216" i="14" s="1"/>
  <c r="J217" i="14"/>
  <c r="I217" i="14"/>
  <c r="H217" i="14"/>
  <c r="K217" i="14" s="1"/>
  <c r="J218" i="14"/>
  <c r="I218" i="14"/>
  <c r="H218" i="14"/>
  <c r="K218" i="14" s="1"/>
  <c r="J219" i="14"/>
  <c r="H219" i="14"/>
  <c r="K219" i="14" s="1"/>
  <c r="I219" i="14"/>
  <c r="I220" i="14"/>
  <c r="H220" i="14"/>
  <c r="K220" i="14" s="1"/>
  <c r="J220" i="14"/>
  <c r="J221" i="14"/>
  <c r="I221" i="14"/>
  <c r="H221" i="14"/>
  <c r="K221" i="14" s="1"/>
  <c r="I222" i="14"/>
  <c r="J222" i="14"/>
  <c r="H222" i="14"/>
  <c r="K222" i="14" s="1"/>
  <c r="I223" i="14"/>
  <c r="J223" i="14"/>
  <c r="H223" i="14"/>
  <c r="I224" i="14"/>
  <c r="J224" i="14"/>
  <c r="H224" i="14"/>
  <c r="I225" i="14"/>
  <c r="H225" i="14"/>
  <c r="J225" i="14"/>
  <c r="J226" i="14"/>
  <c r="I226" i="14"/>
  <c r="H226" i="14"/>
  <c r="K226" i="14" s="1"/>
  <c r="J227" i="14"/>
  <c r="I227" i="14"/>
  <c r="H227" i="14"/>
  <c r="K227" i="14" s="1"/>
  <c r="J228" i="14"/>
  <c r="H228" i="14"/>
  <c r="I228" i="14"/>
  <c r="J229" i="14"/>
  <c r="H229" i="14"/>
  <c r="K229" i="14" s="1"/>
  <c r="I229" i="14"/>
  <c r="H230" i="14"/>
  <c r="K230" i="14" s="1"/>
  <c r="I230" i="14"/>
  <c r="J230" i="14"/>
  <c r="I231" i="14"/>
  <c r="H231" i="14"/>
  <c r="K231" i="14" s="1"/>
  <c r="J231" i="14"/>
  <c r="H232" i="14"/>
  <c r="K232" i="14" s="1"/>
  <c r="J232" i="14"/>
  <c r="I232" i="14"/>
  <c r="H233" i="14"/>
  <c r="K233" i="14" s="1"/>
  <c r="J233" i="14"/>
  <c r="I233" i="14"/>
  <c r="H234" i="14"/>
  <c r="I234" i="14"/>
  <c r="J234" i="14"/>
  <c r="I235" i="14"/>
  <c r="H235" i="14"/>
  <c r="J235" i="14"/>
  <c r="H236" i="14"/>
  <c r="K236" i="14" s="1"/>
  <c r="I236" i="14"/>
  <c r="J236" i="14"/>
  <c r="I237" i="14"/>
  <c r="J237" i="14"/>
  <c r="H237" i="14"/>
  <c r="K237" i="14" s="1"/>
  <c r="H238" i="14"/>
  <c r="K238" i="14" s="1"/>
  <c r="J238" i="14"/>
  <c r="I238" i="14"/>
  <c r="I239" i="14"/>
  <c r="J239" i="14"/>
  <c r="H239" i="14"/>
  <c r="K239" i="14" s="1"/>
  <c r="I240" i="14"/>
  <c r="J240" i="14"/>
  <c r="H240" i="14"/>
  <c r="K240" i="14" s="1"/>
  <c r="H241" i="14"/>
  <c r="J241" i="14"/>
  <c r="I241" i="14"/>
  <c r="H242" i="14"/>
  <c r="K242" i="14" s="1"/>
  <c r="I242" i="14"/>
  <c r="J242" i="14"/>
  <c r="J243" i="14"/>
  <c r="I243" i="14"/>
  <c r="H243" i="14"/>
  <c r="K243" i="14" s="1"/>
  <c r="H244" i="14"/>
  <c r="K244" i="14" s="1"/>
  <c r="I244" i="14"/>
  <c r="J244" i="14"/>
  <c r="H245" i="14"/>
  <c r="K245" i="14" s="1"/>
  <c r="I245" i="14"/>
  <c r="J245" i="14"/>
  <c r="H246" i="14"/>
  <c r="K246" i="14" s="1"/>
  <c r="J246" i="14"/>
  <c r="I246" i="14"/>
  <c r="H247" i="14"/>
  <c r="K247" i="14" s="1"/>
  <c r="I247" i="14"/>
  <c r="J247" i="14"/>
  <c r="I248" i="14"/>
  <c r="J248" i="14"/>
  <c r="H248" i="14"/>
  <c r="K248" i="14" s="1"/>
  <c r="H249" i="14"/>
  <c r="K249" i="14" s="1"/>
  <c r="I249" i="14"/>
  <c r="J249" i="14"/>
  <c r="I251" i="14"/>
  <c r="J251" i="14"/>
  <c r="H251" i="14"/>
  <c r="K251" i="14" s="1"/>
  <c r="I252" i="14"/>
  <c r="H252" i="14"/>
  <c r="K252" i="14" s="1"/>
  <c r="J252" i="14"/>
  <c r="H253" i="14"/>
  <c r="K253" i="14" s="1"/>
  <c r="J253" i="14"/>
  <c r="I253" i="14"/>
  <c r="H254" i="14"/>
  <c r="K254" i="14" s="1"/>
  <c r="J254" i="14"/>
  <c r="I254" i="14"/>
  <c r="J255" i="14"/>
  <c r="H255" i="14"/>
  <c r="K255" i="14" s="1"/>
  <c r="I255" i="14"/>
  <c r="J256" i="14"/>
  <c r="I256" i="14"/>
  <c r="H256" i="14"/>
  <c r="K256" i="14" s="1"/>
  <c r="J257" i="14"/>
  <c r="H257" i="14"/>
  <c r="K257" i="14" s="1"/>
  <c r="I257" i="14"/>
  <c r="I258" i="14"/>
  <c r="J258" i="14"/>
  <c r="H258" i="14"/>
  <c r="K258" i="14" s="1"/>
  <c r="J259" i="14"/>
  <c r="H259" i="14"/>
  <c r="K259" i="14" s="1"/>
  <c r="I259" i="14"/>
  <c r="I260" i="14"/>
  <c r="H260" i="14"/>
  <c r="K260" i="14" s="1"/>
  <c r="J260" i="14"/>
  <c r="H261" i="14"/>
  <c r="K261" i="14" s="1"/>
  <c r="I261" i="14"/>
  <c r="J261" i="14"/>
  <c r="I262" i="14"/>
  <c r="J262" i="14"/>
  <c r="H262" i="14"/>
  <c r="K262" i="14" s="1"/>
  <c r="I263" i="14"/>
  <c r="H263" i="14"/>
  <c r="K263" i="14" s="1"/>
  <c r="J263" i="14"/>
  <c r="I264" i="14"/>
  <c r="J264" i="14"/>
  <c r="H264" i="14"/>
  <c r="K264" i="14" s="1"/>
  <c r="I265" i="14"/>
  <c r="H265" i="14"/>
  <c r="K265" i="14" s="1"/>
  <c r="J265" i="14"/>
  <c r="I266" i="14"/>
  <c r="J266" i="14"/>
  <c r="H266" i="14"/>
  <c r="K266" i="14" s="1"/>
  <c r="H267" i="14"/>
  <c r="K267" i="14" s="1"/>
  <c r="J267" i="14"/>
  <c r="I267" i="14"/>
  <c r="H268" i="14"/>
  <c r="K268" i="14" s="1"/>
  <c r="I268" i="14"/>
  <c r="J268" i="14"/>
  <c r="J269" i="14"/>
  <c r="I269" i="14"/>
  <c r="H269" i="14"/>
  <c r="K269" i="14" s="1"/>
  <c r="I270" i="14"/>
  <c r="J270" i="14"/>
  <c r="H270" i="14"/>
  <c r="K270" i="14" s="1"/>
  <c r="H271" i="14"/>
  <c r="K271" i="14" s="1"/>
  <c r="J271" i="14"/>
  <c r="I271" i="14"/>
  <c r="I272" i="14"/>
  <c r="J272" i="14"/>
  <c r="H272" i="14"/>
  <c r="K272" i="14" s="1"/>
  <c r="I273" i="14"/>
  <c r="J273" i="14"/>
  <c r="H273" i="14"/>
  <c r="K273" i="14" s="1"/>
  <c r="I274" i="14"/>
  <c r="H274" i="14"/>
  <c r="K274" i="14" s="1"/>
  <c r="J274" i="14"/>
  <c r="I275" i="14"/>
  <c r="J275" i="14"/>
  <c r="H275" i="14"/>
  <c r="K275" i="14" s="1"/>
  <c r="J276" i="14"/>
  <c r="I276" i="14"/>
  <c r="H276" i="14"/>
  <c r="K276" i="14" s="1"/>
  <c r="H277" i="14"/>
  <c r="K277" i="14" s="1"/>
  <c r="J277" i="14"/>
  <c r="I277" i="14"/>
  <c r="I278" i="14"/>
  <c r="J278" i="14"/>
  <c r="H278" i="14"/>
  <c r="K278" i="14" s="1"/>
  <c r="H279" i="14"/>
  <c r="K279" i="14" s="1"/>
  <c r="J279" i="14"/>
  <c r="I279" i="14"/>
  <c r="J280" i="14"/>
  <c r="I280" i="14"/>
  <c r="H280" i="14"/>
  <c r="K280" i="14" s="1"/>
  <c r="I281" i="14"/>
  <c r="H281" i="14"/>
  <c r="J281" i="14"/>
  <c r="J282" i="14"/>
  <c r="I282" i="14"/>
  <c r="H282" i="14"/>
  <c r="K282" i="14" s="1"/>
  <c r="H283" i="14"/>
  <c r="K283" i="14" s="1"/>
  <c r="I283" i="14"/>
  <c r="J283" i="14"/>
  <c r="J284" i="14"/>
  <c r="I284" i="14"/>
  <c r="H284" i="14"/>
  <c r="K284" i="14" s="1"/>
  <c r="H285" i="14"/>
  <c r="K285" i="14" s="1"/>
  <c r="J285" i="14"/>
  <c r="I285" i="14"/>
  <c r="I286" i="14"/>
  <c r="J286" i="14"/>
  <c r="H286" i="14"/>
  <c r="I287" i="14"/>
  <c r="J287" i="14"/>
  <c r="H287" i="14"/>
  <c r="J288" i="14"/>
  <c r="I288" i="14"/>
  <c r="H288" i="14"/>
  <c r="K288" i="14" s="1"/>
  <c r="H289" i="14"/>
  <c r="K289" i="14" s="1"/>
  <c r="I289" i="14"/>
  <c r="J289" i="14"/>
  <c r="J290" i="14"/>
  <c r="H290" i="14"/>
  <c r="I290" i="14"/>
  <c r="I291" i="14"/>
  <c r="J291" i="14"/>
  <c r="H291" i="14"/>
  <c r="K291" i="14" s="1"/>
  <c r="H292" i="14"/>
  <c r="K292" i="14" s="1"/>
  <c r="J292" i="14"/>
  <c r="I292" i="14"/>
  <c r="I293" i="14"/>
  <c r="J293" i="14"/>
  <c r="H293" i="14"/>
  <c r="K293" i="14" s="1"/>
  <c r="I294" i="14"/>
  <c r="J294" i="14"/>
  <c r="H294" i="14"/>
  <c r="I295" i="14"/>
  <c r="J295" i="14"/>
  <c r="H295" i="14"/>
  <c r="K295" i="14" s="1"/>
  <c r="H296" i="14"/>
  <c r="K296" i="14" s="1"/>
  <c r="J296" i="14"/>
  <c r="I296" i="14"/>
  <c r="J297" i="14"/>
  <c r="I297" i="14"/>
  <c r="H297" i="14"/>
  <c r="K297" i="14" s="1"/>
  <c r="J298" i="14"/>
  <c r="I298" i="14"/>
  <c r="H298" i="14"/>
  <c r="K298" i="14" s="1"/>
  <c r="H299" i="14"/>
  <c r="K299" i="14" s="1"/>
  <c r="I299" i="14"/>
  <c r="J299" i="14"/>
  <c r="I300" i="14"/>
  <c r="H300" i="14"/>
  <c r="K300" i="14" s="1"/>
  <c r="J300" i="14"/>
  <c r="I301" i="14"/>
  <c r="J301" i="14"/>
  <c r="H301" i="14"/>
  <c r="K301" i="14" s="1"/>
  <c r="I302" i="14"/>
  <c r="J302" i="14"/>
  <c r="H302" i="14"/>
  <c r="K302" i="14" s="1"/>
  <c r="I303" i="14"/>
  <c r="J303" i="14"/>
  <c r="H303" i="14"/>
  <c r="K303" i="14" s="1"/>
  <c r="H304" i="14"/>
  <c r="K304" i="14" s="1"/>
  <c r="I304" i="14"/>
  <c r="J304" i="14"/>
  <c r="I305" i="14"/>
  <c r="H305" i="14"/>
  <c r="K305" i="14" s="1"/>
  <c r="J305" i="14"/>
  <c r="I306" i="14"/>
  <c r="J306" i="14"/>
  <c r="H306" i="14"/>
  <c r="K306" i="14" s="1"/>
  <c r="H307" i="14"/>
  <c r="K307" i="14" s="1"/>
  <c r="I307" i="14"/>
  <c r="J307" i="14"/>
  <c r="H308" i="14"/>
  <c r="K308" i="14" s="1"/>
  <c r="J308" i="14"/>
  <c r="I308" i="14"/>
  <c r="I309" i="14"/>
  <c r="H309" i="14"/>
  <c r="K309" i="14" s="1"/>
  <c r="J309" i="14"/>
  <c r="I310" i="14"/>
  <c r="J310" i="14"/>
  <c r="H310" i="14"/>
  <c r="H311" i="14"/>
  <c r="K311" i="14" s="1"/>
  <c r="J311" i="14"/>
  <c r="I311" i="14"/>
  <c r="H312" i="14"/>
  <c r="J312" i="14"/>
  <c r="I312" i="14"/>
  <c r="I313" i="14"/>
  <c r="J313" i="14"/>
  <c r="H313" i="14"/>
  <c r="K313" i="14" s="1"/>
  <c r="I314" i="14"/>
  <c r="H314" i="14"/>
  <c r="K314" i="14" s="1"/>
  <c r="J314" i="14"/>
  <c r="J315" i="14"/>
  <c r="I315" i="14"/>
  <c r="H315" i="14"/>
  <c r="K315" i="14" s="1"/>
  <c r="H316" i="14"/>
  <c r="K316" i="14" s="1"/>
  <c r="J316" i="14"/>
  <c r="I316" i="14"/>
  <c r="H317" i="14"/>
  <c r="K317" i="14" s="1"/>
  <c r="I317" i="14"/>
  <c r="J317" i="14"/>
  <c r="I318" i="14"/>
  <c r="J318" i="14"/>
  <c r="H318" i="14"/>
  <c r="K318" i="14" s="1"/>
  <c r="I319" i="14"/>
  <c r="H319" i="14"/>
  <c r="K319" i="14" s="1"/>
  <c r="J319" i="14"/>
  <c r="H320" i="14"/>
  <c r="K320" i="14" s="1"/>
  <c r="J320" i="14"/>
  <c r="I320" i="14"/>
  <c r="I321" i="14"/>
  <c r="H321" i="14"/>
  <c r="K321" i="14" s="1"/>
  <c r="J321" i="14"/>
  <c r="I322" i="14"/>
  <c r="H322" i="14"/>
  <c r="K322" i="14" s="1"/>
  <c r="J322" i="14"/>
  <c r="I323" i="14"/>
  <c r="H323" i="14"/>
  <c r="K323" i="14" s="1"/>
  <c r="J323" i="14"/>
  <c r="I324" i="14"/>
  <c r="H324" i="14"/>
  <c r="K324" i="14" s="1"/>
  <c r="J324" i="14"/>
  <c r="J325" i="14"/>
  <c r="I325" i="14"/>
  <c r="H325" i="14"/>
  <c r="K325" i="14" s="1"/>
  <c r="J326" i="14"/>
  <c r="H326" i="14"/>
  <c r="K326" i="14" s="1"/>
  <c r="I326" i="14"/>
  <c r="I327" i="14"/>
  <c r="J327" i="14"/>
  <c r="H327" i="14"/>
  <c r="K327" i="14" s="1"/>
  <c r="I328" i="14"/>
  <c r="J328" i="14"/>
  <c r="H328" i="14"/>
  <c r="K328" i="14" s="1"/>
  <c r="J329" i="14"/>
  <c r="I329" i="14"/>
  <c r="H329" i="14"/>
  <c r="K329" i="14" s="1"/>
  <c r="J330" i="14"/>
  <c r="I330" i="14"/>
  <c r="H330" i="14"/>
  <c r="K330" i="14" s="1"/>
  <c r="J331" i="14"/>
  <c r="I331" i="14"/>
  <c r="H331" i="14"/>
  <c r="K331" i="14" s="1"/>
  <c r="I332" i="14"/>
  <c r="H332" i="14"/>
  <c r="K332" i="14" s="1"/>
  <c r="J332" i="14"/>
  <c r="I333" i="14"/>
  <c r="H333" i="14"/>
  <c r="J333" i="14"/>
  <c r="H334" i="14"/>
  <c r="K334" i="14" s="1"/>
  <c r="J334" i="14"/>
  <c r="I334" i="14"/>
  <c r="J335" i="14"/>
  <c r="H335" i="14"/>
  <c r="K335" i="14" s="1"/>
  <c r="I335" i="14"/>
  <c r="J336" i="14"/>
  <c r="H336" i="14"/>
  <c r="K336" i="14" s="1"/>
  <c r="I336" i="14"/>
  <c r="H337" i="14"/>
  <c r="K337" i="14" s="1"/>
  <c r="J337" i="14"/>
  <c r="I337" i="14"/>
  <c r="I338" i="14"/>
  <c r="H338" i="14"/>
  <c r="K338" i="14" s="1"/>
  <c r="J338" i="14"/>
  <c r="I339" i="14"/>
  <c r="H339" i="14"/>
  <c r="K339" i="14" s="1"/>
  <c r="J339" i="14"/>
  <c r="J340" i="14"/>
  <c r="I340" i="14"/>
  <c r="H340" i="14"/>
  <c r="K340" i="14" s="1"/>
  <c r="H341" i="14"/>
  <c r="K341" i="14" s="1"/>
  <c r="J341" i="14"/>
  <c r="I341" i="14"/>
  <c r="J342" i="14"/>
  <c r="I342" i="14"/>
  <c r="H342" i="14"/>
  <c r="K342" i="14" s="1"/>
  <c r="I343" i="14"/>
  <c r="H343" i="14"/>
  <c r="K343" i="14" s="1"/>
  <c r="J343" i="14"/>
  <c r="I344" i="14"/>
  <c r="H344" i="14"/>
  <c r="K344" i="14" s="1"/>
  <c r="J344" i="14"/>
  <c r="J345" i="14"/>
  <c r="H345" i="14"/>
  <c r="K345" i="14" s="1"/>
  <c r="I345" i="14"/>
  <c r="I346" i="14"/>
  <c r="H346" i="14"/>
  <c r="K346" i="14" s="1"/>
  <c r="J346" i="14"/>
  <c r="J347" i="14"/>
  <c r="H347" i="14"/>
  <c r="K347" i="14" s="1"/>
  <c r="I347" i="14"/>
  <c r="J348" i="14"/>
  <c r="H348" i="14"/>
  <c r="I348" i="14"/>
  <c r="J349" i="14"/>
  <c r="H349" i="14"/>
  <c r="I349" i="14"/>
  <c r="I350" i="14"/>
  <c r="H350" i="14"/>
  <c r="K350" i="14" s="1"/>
  <c r="J350" i="14"/>
  <c r="H351" i="14"/>
  <c r="K351" i="14" s="1"/>
  <c r="J351" i="14"/>
  <c r="I351" i="14"/>
  <c r="J352" i="14"/>
  <c r="H352" i="14"/>
  <c r="K352" i="14" s="1"/>
  <c r="I352" i="14"/>
  <c r="H353" i="14"/>
  <c r="K353" i="14" s="1"/>
  <c r="I353" i="14"/>
  <c r="J353" i="14"/>
  <c r="H354" i="14"/>
  <c r="K354" i="14" s="1"/>
  <c r="J354" i="14"/>
  <c r="I354" i="14"/>
  <c r="H355" i="14"/>
  <c r="K355" i="14" s="1"/>
  <c r="J355" i="14"/>
  <c r="I355" i="14"/>
  <c r="J2" i="14"/>
  <c r="K2" i="14"/>
  <c r="I2" i="14"/>
  <c r="K73" i="14" l="1"/>
  <c r="L73" i="14" s="1"/>
  <c r="M73" i="14" s="1"/>
  <c r="K21" i="14"/>
  <c r="K224" i="14"/>
  <c r="L224" i="14" s="1"/>
  <c r="M224" i="14" s="1"/>
  <c r="K196" i="14"/>
  <c r="L196" i="14" s="1"/>
  <c r="M196" i="14" s="1"/>
  <c r="K88" i="14"/>
  <c r="L88" i="14" s="1"/>
  <c r="M88" i="14" s="1"/>
  <c r="K4" i="14"/>
  <c r="K310" i="14"/>
  <c r="L310" i="14" s="1"/>
  <c r="M310" i="14" s="1"/>
  <c r="K294" i="14"/>
  <c r="L294" i="14" s="1"/>
  <c r="M294" i="14" s="1"/>
  <c r="K286" i="14"/>
  <c r="L286" i="14" s="1"/>
  <c r="M286" i="14" s="1"/>
  <c r="K214" i="14"/>
  <c r="K138" i="14"/>
  <c r="L138" i="14" s="1"/>
  <c r="M138" i="14" s="1"/>
  <c r="K102" i="14"/>
  <c r="K98" i="14"/>
  <c r="L98" i="14" s="1"/>
  <c r="M98" i="14" s="1"/>
  <c r="K223" i="14"/>
  <c r="L223" i="14" s="1"/>
  <c r="M223" i="14" s="1"/>
  <c r="K97" i="14"/>
  <c r="K287" i="14"/>
  <c r="L287" i="14" s="1"/>
  <c r="M287" i="14" s="1"/>
  <c r="K60" i="14"/>
  <c r="K228" i="14"/>
  <c r="K15" i="14"/>
  <c r="K234" i="14"/>
  <c r="K235" i="14"/>
  <c r="L250" i="14"/>
  <c r="M250" i="14" s="1"/>
  <c r="K3" i="14"/>
  <c r="K6" i="14"/>
  <c r="K19" i="14"/>
  <c r="L19" i="14" s="1"/>
  <c r="M19" i="14" s="1"/>
  <c r="K48" i="14"/>
  <c r="L48" i="14" s="1"/>
  <c r="M48" i="14" s="1"/>
  <c r="K62" i="14"/>
  <c r="L62" i="14" s="1"/>
  <c r="M62" i="14" s="1"/>
  <c r="K361" i="14"/>
  <c r="L361" i="14" s="1"/>
  <c r="M361" i="14" s="1"/>
  <c r="L357" i="14"/>
  <c r="M357" i="14" s="1"/>
  <c r="L358" i="14"/>
  <c r="M358" i="14" s="1"/>
  <c r="L362" i="14"/>
  <c r="M362" i="14" s="1"/>
  <c r="L364" i="14"/>
  <c r="M364" i="14" s="1"/>
  <c r="L367" i="14"/>
  <c r="M367" i="14" s="1"/>
  <c r="K95" i="14"/>
  <c r="L95" i="14" s="1"/>
  <c r="M95" i="14" s="1"/>
  <c r="K96" i="14"/>
  <c r="K99" i="14"/>
  <c r="L99" i="14" s="1"/>
  <c r="M99" i="14" s="1"/>
  <c r="K103" i="14"/>
  <c r="L103" i="14" s="1"/>
  <c r="M103" i="14" s="1"/>
  <c r="K106" i="14"/>
  <c r="K139" i="14"/>
  <c r="L139" i="14" s="1"/>
  <c r="M139" i="14" s="1"/>
  <c r="K113" i="14"/>
  <c r="L113" i="14" s="1"/>
  <c r="M113" i="14" s="1"/>
  <c r="K118" i="14"/>
  <c r="L118" i="14" s="1"/>
  <c r="M118" i="14" s="1"/>
  <c r="K349" i="14"/>
  <c r="L349" i="14" s="1"/>
  <c r="M349" i="14" s="1"/>
  <c r="K140" i="14"/>
  <c r="L140" i="14" s="1"/>
  <c r="M140" i="14" s="1"/>
  <c r="K142" i="14"/>
  <c r="L142" i="14" s="1"/>
  <c r="M142" i="14" s="1"/>
  <c r="K158" i="14"/>
  <c r="L158" i="14" s="1"/>
  <c r="M158" i="14" s="1"/>
  <c r="K187" i="14"/>
  <c r="K193" i="14"/>
  <c r="K194" i="14"/>
  <c r="L194" i="14" s="1"/>
  <c r="M194" i="14" s="1"/>
  <c r="K209" i="14"/>
  <c r="L209" i="14" s="1"/>
  <c r="M209" i="14" s="1"/>
  <c r="K225" i="14"/>
  <c r="K241" i="14"/>
  <c r="L241" i="14" s="1"/>
  <c r="M241" i="14" s="1"/>
  <c r="K348" i="14"/>
  <c r="L348" i="14" s="1"/>
  <c r="M348" i="14" s="1"/>
  <c r="K281" i="14"/>
  <c r="L281" i="14" s="1"/>
  <c r="M281" i="14" s="1"/>
  <c r="K290" i="14"/>
  <c r="L290" i="14" s="1"/>
  <c r="M290" i="14" s="1"/>
  <c r="K312" i="14"/>
  <c r="L312" i="14" s="1"/>
  <c r="M312" i="14" s="1"/>
  <c r="K333" i="14"/>
  <c r="L333" i="14" s="1"/>
  <c r="M333" i="14" s="1"/>
  <c r="K9" i="14"/>
  <c r="L9" i="14" s="1"/>
  <c r="M9" i="14" s="1"/>
  <c r="L350" i="14"/>
  <c r="M350" i="14" s="1"/>
  <c r="L154" i="14"/>
  <c r="M154" i="14" s="1"/>
  <c r="L71" i="14"/>
  <c r="M71" i="14" s="1"/>
  <c r="L355" i="14"/>
  <c r="M355" i="14" s="1"/>
  <c r="L354" i="14"/>
  <c r="M354" i="14" s="1"/>
  <c r="L353" i="14"/>
  <c r="M353" i="14" s="1"/>
  <c r="L352" i="14"/>
  <c r="M352" i="14" s="1"/>
  <c r="L351" i="14"/>
  <c r="M351" i="14" s="1"/>
  <c r="L347" i="14"/>
  <c r="M347" i="14" s="1"/>
  <c r="L346" i="14"/>
  <c r="M346" i="14" s="1"/>
  <c r="L345" i="14"/>
  <c r="M345" i="14" s="1"/>
  <c r="L344" i="14"/>
  <c r="M344" i="14" s="1"/>
  <c r="L343" i="14"/>
  <c r="M343" i="14" s="1"/>
  <c r="L342" i="14"/>
  <c r="M342" i="14" s="1"/>
  <c r="L341" i="14"/>
  <c r="M341" i="14" s="1"/>
  <c r="L340" i="14"/>
  <c r="M340" i="14" s="1"/>
  <c r="L339" i="14"/>
  <c r="M339" i="14" s="1"/>
  <c r="L338" i="14"/>
  <c r="M338" i="14" s="1"/>
  <c r="L336" i="14"/>
  <c r="M336" i="14" s="1"/>
  <c r="L335" i="14"/>
  <c r="M335" i="14" s="1"/>
  <c r="L334" i="14"/>
  <c r="M334" i="14" s="1"/>
  <c r="L332" i="14"/>
  <c r="M332" i="14" s="1"/>
  <c r="L331" i="14"/>
  <c r="M331" i="14" s="1"/>
  <c r="L330" i="14"/>
  <c r="M330" i="14" s="1"/>
  <c r="L329" i="14"/>
  <c r="M329" i="14" s="1"/>
  <c r="L328" i="14"/>
  <c r="M328" i="14" s="1"/>
  <c r="L327" i="14"/>
  <c r="M327" i="14" s="1"/>
  <c r="L326" i="14"/>
  <c r="M326" i="14" s="1"/>
  <c r="L325" i="14"/>
  <c r="M325" i="14" s="1"/>
  <c r="L324" i="14"/>
  <c r="M324" i="14" s="1"/>
  <c r="L323" i="14"/>
  <c r="M323" i="14" s="1"/>
  <c r="L322" i="14"/>
  <c r="M322" i="14" s="1"/>
  <c r="L321" i="14"/>
  <c r="M321" i="14" s="1"/>
  <c r="L320" i="14"/>
  <c r="M320" i="14" s="1"/>
  <c r="L319" i="14"/>
  <c r="M319" i="14" s="1"/>
  <c r="L318" i="14"/>
  <c r="M318" i="14" s="1"/>
  <c r="L317" i="14"/>
  <c r="M317" i="14" s="1"/>
  <c r="L316" i="14"/>
  <c r="M316" i="14" s="1"/>
  <c r="L315" i="14"/>
  <c r="M315" i="14" s="1"/>
  <c r="L314" i="14"/>
  <c r="M314" i="14" s="1"/>
  <c r="L313" i="14"/>
  <c r="M313" i="14" s="1"/>
  <c r="L311" i="14"/>
  <c r="M311" i="14" s="1"/>
  <c r="L309" i="14"/>
  <c r="M309" i="14" s="1"/>
  <c r="L308" i="14"/>
  <c r="M308" i="14" s="1"/>
  <c r="L307" i="14"/>
  <c r="M307" i="14" s="1"/>
  <c r="L306" i="14"/>
  <c r="M306" i="14" s="1"/>
  <c r="L305" i="14"/>
  <c r="M305" i="14" s="1"/>
  <c r="L304" i="14"/>
  <c r="M304" i="14" s="1"/>
  <c r="L303" i="14"/>
  <c r="M303" i="14" s="1"/>
  <c r="L302" i="14"/>
  <c r="M302" i="14" s="1"/>
  <c r="L301" i="14"/>
  <c r="M301" i="14" s="1"/>
  <c r="L300" i="14"/>
  <c r="M300" i="14" s="1"/>
  <c r="L299" i="14"/>
  <c r="M299" i="14" s="1"/>
  <c r="L298" i="14"/>
  <c r="M298" i="14" s="1"/>
  <c r="L297" i="14"/>
  <c r="M297" i="14" s="1"/>
  <c r="L296" i="14"/>
  <c r="M296" i="14" s="1"/>
  <c r="L295" i="14"/>
  <c r="M295" i="14" s="1"/>
  <c r="L293" i="14"/>
  <c r="M293" i="14" s="1"/>
  <c r="L292" i="14"/>
  <c r="M292" i="14" s="1"/>
  <c r="L291" i="14"/>
  <c r="M291" i="14" s="1"/>
  <c r="L289" i="14"/>
  <c r="M289" i="14" s="1"/>
  <c r="L285" i="14"/>
  <c r="M285" i="14" s="1"/>
  <c r="L284" i="14"/>
  <c r="M284" i="14" s="1"/>
  <c r="L283" i="14"/>
  <c r="M283" i="14" s="1"/>
  <c r="L282" i="14"/>
  <c r="M282" i="14" s="1"/>
  <c r="L279" i="14"/>
  <c r="M279" i="14" s="1"/>
  <c r="L278" i="14"/>
  <c r="M278" i="14" s="1"/>
  <c r="L277" i="14"/>
  <c r="M277" i="14" s="1"/>
  <c r="L276" i="14"/>
  <c r="M276" i="14" s="1"/>
  <c r="L275" i="14"/>
  <c r="M275" i="14" s="1"/>
  <c r="L273" i="14"/>
  <c r="M273" i="14" s="1"/>
  <c r="L272" i="14"/>
  <c r="M272" i="14" s="1"/>
  <c r="L271" i="14"/>
  <c r="M271" i="14" s="1"/>
  <c r="L270" i="14"/>
  <c r="M270" i="14" s="1"/>
  <c r="L269" i="14"/>
  <c r="M269" i="14" s="1"/>
  <c r="L268" i="14"/>
  <c r="M268" i="14" s="1"/>
  <c r="L267" i="14"/>
  <c r="M267" i="14" s="1"/>
  <c r="L266" i="14"/>
  <c r="M266" i="14" s="1"/>
  <c r="L265" i="14"/>
  <c r="M265" i="14" s="1"/>
  <c r="L264" i="14"/>
  <c r="M264" i="14" s="1"/>
  <c r="L263" i="14"/>
  <c r="M263" i="14" s="1"/>
  <c r="L262" i="14"/>
  <c r="M262" i="14" s="1"/>
  <c r="L261" i="14"/>
  <c r="M261" i="14" s="1"/>
  <c r="L260" i="14"/>
  <c r="M260" i="14" s="1"/>
  <c r="L259" i="14"/>
  <c r="M259" i="14" s="1"/>
  <c r="L258" i="14"/>
  <c r="M258" i="14" s="1"/>
  <c r="L257" i="14"/>
  <c r="M257" i="14" s="1"/>
  <c r="L256" i="14"/>
  <c r="M256" i="14" s="1"/>
  <c r="L255" i="14"/>
  <c r="M255" i="14" s="1"/>
  <c r="L254" i="14"/>
  <c r="M254" i="14" s="1"/>
  <c r="L253" i="14"/>
  <c r="M253" i="14" s="1"/>
  <c r="L252" i="14"/>
  <c r="M252" i="14" s="1"/>
  <c r="L251" i="14"/>
  <c r="M251" i="14" s="1"/>
  <c r="L249" i="14"/>
  <c r="M249" i="14" s="1"/>
  <c r="L248" i="14"/>
  <c r="M248" i="14" s="1"/>
  <c r="L247" i="14"/>
  <c r="M247" i="14" s="1"/>
  <c r="L246" i="14"/>
  <c r="M246" i="14" s="1"/>
  <c r="L245" i="14"/>
  <c r="M245" i="14" s="1"/>
  <c r="L244" i="14"/>
  <c r="M244" i="14" s="1"/>
  <c r="L243" i="14"/>
  <c r="M243" i="14" s="1"/>
  <c r="L242" i="14"/>
  <c r="M242" i="14" s="1"/>
  <c r="L240" i="14"/>
  <c r="M240" i="14" s="1"/>
  <c r="L239" i="14"/>
  <c r="M239" i="14" s="1"/>
  <c r="L238" i="14"/>
  <c r="M238" i="14" s="1"/>
  <c r="L237" i="14"/>
  <c r="M237" i="14" s="1"/>
  <c r="L236" i="14"/>
  <c r="M236" i="14" s="1"/>
  <c r="L233" i="14"/>
  <c r="M233" i="14" s="1"/>
  <c r="L232" i="14"/>
  <c r="M232" i="14" s="1"/>
  <c r="L231" i="14"/>
  <c r="M231" i="14" s="1"/>
  <c r="L230" i="14"/>
  <c r="M230" i="14" s="1"/>
  <c r="L229" i="14"/>
  <c r="M229" i="14" s="1"/>
  <c r="L227" i="14"/>
  <c r="M227" i="14" s="1"/>
  <c r="L226" i="14"/>
  <c r="M226" i="14" s="1"/>
  <c r="L222" i="14"/>
  <c r="M222" i="14" s="1"/>
  <c r="L221" i="14"/>
  <c r="M221" i="14" s="1"/>
  <c r="L220" i="14"/>
  <c r="M220" i="14" s="1"/>
  <c r="L218" i="14"/>
  <c r="M218" i="14" s="1"/>
  <c r="L217" i="14"/>
  <c r="M217" i="14" s="1"/>
  <c r="L216" i="14"/>
  <c r="M216" i="14" s="1"/>
  <c r="L213" i="14"/>
  <c r="M213" i="14" s="1"/>
  <c r="L212" i="14"/>
  <c r="M212" i="14" s="1"/>
  <c r="L211" i="14"/>
  <c r="M211" i="14" s="1"/>
  <c r="L210" i="14"/>
  <c r="M210" i="14" s="1"/>
  <c r="L208" i="14"/>
  <c r="M208" i="14" s="1"/>
  <c r="L207" i="14"/>
  <c r="M207" i="14" s="1"/>
  <c r="L206" i="14"/>
  <c r="M206" i="14" s="1"/>
  <c r="L204" i="14"/>
  <c r="M204" i="14" s="1"/>
  <c r="L203" i="14"/>
  <c r="M203" i="14" s="1"/>
  <c r="L202" i="14"/>
  <c r="M202" i="14" s="1"/>
  <c r="L201" i="14"/>
  <c r="M201" i="14" s="1"/>
  <c r="L200" i="14"/>
  <c r="M200" i="14" s="1"/>
  <c r="L199" i="14"/>
  <c r="M199" i="14" s="1"/>
  <c r="L198" i="14"/>
  <c r="M198" i="14" s="1"/>
  <c r="L197" i="14"/>
  <c r="M197" i="14" s="1"/>
  <c r="L195" i="14"/>
  <c r="M195" i="14" s="1"/>
  <c r="L192" i="14"/>
  <c r="M192" i="14" s="1"/>
  <c r="L191" i="14"/>
  <c r="M191" i="14" s="1"/>
  <c r="L190" i="14"/>
  <c r="M190" i="14" s="1"/>
  <c r="L189" i="14"/>
  <c r="M189" i="14" s="1"/>
  <c r="L186" i="14"/>
  <c r="M186" i="14" s="1"/>
  <c r="L183" i="14"/>
  <c r="M183" i="14" s="1"/>
  <c r="L182" i="14"/>
  <c r="M182" i="14" s="1"/>
  <c r="L181" i="14"/>
  <c r="M181" i="14" s="1"/>
  <c r="L180" i="14"/>
  <c r="M180" i="14" s="1"/>
  <c r="L178" i="14"/>
  <c r="M178" i="14" s="1"/>
  <c r="L177" i="14"/>
  <c r="M177" i="14" s="1"/>
  <c r="L176" i="14"/>
  <c r="M176" i="14" s="1"/>
  <c r="L175" i="14"/>
  <c r="M175" i="14" s="1"/>
  <c r="L174" i="14"/>
  <c r="M174" i="14" s="1"/>
  <c r="L173" i="14"/>
  <c r="M173" i="14" s="1"/>
  <c r="L172" i="14"/>
  <c r="M172" i="14" s="1"/>
  <c r="L171" i="14"/>
  <c r="M171" i="14" s="1"/>
  <c r="L170" i="14"/>
  <c r="M170" i="14" s="1"/>
  <c r="L169" i="14"/>
  <c r="M169" i="14" s="1"/>
  <c r="L168" i="14"/>
  <c r="M168" i="14" s="1"/>
  <c r="L167" i="14"/>
  <c r="M167" i="14" s="1"/>
  <c r="L166" i="14"/>
  <c r="M166" i="14" s="1"/>
  <c r="L165" i="14"/>
  <c r="M165" i="14" s="1"/>
  <c r="L164" i="14"/>
  <c r="M164" i="14" s="1"/>
  <c r="L163" i="14"/>
  <c r="M163" i="14" s="1"/>
  <c r="L162" i="14"/>
  <c r="M162" i="14" s="1"/>
  <c r="L161" i="14"/>
  <c r="M161" i="14" s="1"/>
  <c r="L160" i="14"/>
  <c r="M160" i="14" s="1"/>
  <c r="L159" i="14"/>
  <c r="M159" i="14" s="1"/>
  <c r="L157" i="14"/>
  <c r="M157" i="14" s="1"/>
  <c r="L156" i="14"/>
  <c r="M156" i="14" s="1"/>
  <c r="L155" i="14"/>
  <c r="M155" i="14" s="1"/>
  <c r="L153" i="14"/>
  <c r="M153" i="14" s="1"/>
  <c r="L152" i="14"/>
  <c r="M152" i="14" s="1"/>
  <c r="L151" i="14"/>
  <c r="M151" i="14" s="1"/>
  <c r="L150" i="14"/>
  <c r="M150" i="14" s="1"/>
  <c r="L149" i="14"/>
  <c r="M149" i="14" s="1"/>
  <c r="L148" i="14"/>
  <c r="M148" i="14" s="1"/>
  <c r="L147" i="14"/>
  <c r="M147" i="14" s="1"/>
  <c r="L146" i="14"/>
  <c r="M146" i="14" s="1"/>
  <c r="L145" i="14"/>
  <c r="M145" i="14" s="1"/>
  <c r="L144" i="14"/>
  <c r="M144" i="14" s="1"/>
  <c r="L143" i="14"/>
  <c r="M143" i="14" s="1"/>
  <c r="L141" i="14"/>
  <c r="M141" i="14" s="1"/>
  <c r="L137" i="14"/>
  <c r="M137" i="14" s="1"/>
  <c r="L135" i="14"/>
  <c r="M135" i="14" s="1"/>
  <c r="L134" i="14"/>
  <c r="M134" i="14" s="1"/>
  <c r="L133" i="14"/>
  <c r="M133" i="14" s="1"/>
  <c r="L132" i="14"/>
  <c r="M132" i="14" s="1"/>
  <c r="L131" i="14"/>
  <c r="M131" i="14" s="1"/>
  <c r="L130" i="14"/>
  <c r="M130" i="14" s="1"/>
  <c r="L129" i="14"/>
  <c r="M129" i="14" s="1"/>
  <c r="L128" i="14"/>
  <c r="M128" i="14" s="1"/>
  <c r="L127" i="14"/>
  <c r="M127" i="14" s="1"/>
  <c r="L126" i="14"/>
  <c r="M126" i="14" s="1"/>
  <c r="L125" i="14"/>
  <c r="M125" i="14" s="1"/>
  <c r="L124" i="14"/>
  <c r="M124" i="14" s="1"/>
  <c r="L123" i="14"/>
  <c r="M123" i="14" s="1"/>
  <c r="L122" i="14"/>
  <c r="M122" i="14" s="1"/>
  <c r="L121" i="14"/>
  <c r="M121" i="14" s="1"/>
  <c r="L120" i="14"/>
  <c r="M120" i="14" s="1"/>
  <c r="L119" i="14"/>
  <c r="M119" i="14" s="1"/>
  <c r="L117" i="14"/>
  <c r="M117" i="14" s="1"/>
  <c r="L116" i="14"/>
  <c r="M116" i="14" s="1"/>
  <c r="L115" i="14"/>
  <c r="M115" i="14" s="1"/>
  <c r="L114" i="14"/>
  <c r="M114" i="14" s="1"/>
  <c r="L112" i="14"/>
  <c r="M112" i="14" s="1"/>
  <c r="L110" i="14"/>
  <c r="M110" i="14" s="1"/>
  <c r="L109" i="14"/>
  <c r="M109" i="14" s="1"/>
  <c r="L108" i="14"/>
  <c r="M108" i="14" s="1"/>
  <c r="L107" i="14"/>
  <c r="M107" i="14" s="1"/>
  <c r="L105" i="14"/>
  <c r="M105" i="14" s="1"/>
  <c r="L104" i="14"/>
  <c r="M104" i="14" s="1"/>
  <c r="L93" i="14"/>
  <c r="M93" i="14" s="1"/>
  <c r="L92" i="14"/>
  <c r="M92" i="14" s="1"/>
  <c r="L91" i="14"/>
  <c r="M91" i="14" s="1"/>
  <c r="L90" i="14"/>
  <c r="M90" i="14" s="1"/>
  <c r="L89" i="14"/>
  <c r="M89" i="14" s="1"/>
  <c r="L87" i="14"/>
  <c r="M87" i="14" s="1"/>
  <c r="L86" i="14"/>
  <c r="M86" i="14" s="1"/>
  <c r="L84" i="14"/>
  <c r="M84" i="14" s="1"/>
  <c r="L83" i="14"/>
  <c r="M83" i="14" s="1"/>
  <c r="L82" i="14"/>
  <c r="M82" i="14" s="1"/>
  <c r="L81" i="14"/>
  <c r="M81" i="14" s="1"/>
  <c r="L80" i="14"/>
  <c r="M80" i="14" s="1"/>
  <c r="L79" i="14"/>
  <c r="M79" i="14" s="1"/>
  <c r="L78" i="14"/>
  <c r="M78" i="14" s="1"/>
  <c r="L77" i="14"/>
  <c r="M77" i="14" s="1"/>
  <c r="L76" i="14"/>
  <c r="M76" i="14" s="1"/>
  <c r="L75" i="14"/>
  <c r="M75" i="14" s="1"/>
  <c r="L74" i="14"/>
  <c r="M74" i="14" s="1"/>
  <c r="L72" i="14"/>
  <c r="M72" i="14" s="1"/>
  <c r="L70" i="14"/>
  <c r="M70" i="14" s="1"/>
  <c r="L69" i="14"/>
  <c r="M69" i="14" s="1"/>
  <c r="L68" i="14"/>
  <c r="M68" i="14" s="1"/>
  <c r="L67" i="14"/>
  <c r="M67" i="14" s="1"/>
  <c r="L66" i="14"/>
  <c r="M66" i="14" s="1"/>
  <c r="L65" i="14"/>
  <c r="M65" i="14" s="1"/>
  <c r="L64" i="14"/>
  <c r="M64" i="14" s="1"/>
  <c r="L63" i="14"/>
  <c r="M63" i="14" s="1"/>
  <c r="L61" i="14"/>
  <c r="M61" i="14" s="1"/>
  <c r="L59" i="14"/>
  <c r="M59" i="14" s="1"/>
  <c r="L58" i="14"/>
  <c r="M58" i="14" s="1"/>
  <c r="L57" i="14"/>
  <c r="M57" i="14" s="1"/>
  <c r="L56" i="14"/>
  <c r="M56" i="14" s="1"/>
  <c r="L55" i="14"/>
  <c r="M55" i="14" s="1"/>
  <c r="L54" i="14"/>
  <c r="M54" i="14" s="1"/>
  <c r="L53" i="14"/>
  <c r="M53" i="14" s="1"/>
  <c r="L52" i="14"/>
  <c r="M52" i="14" s="1"/>
  <c r="L51" i="14"/>
  <c r="M51" i="14" s="1"/>
  <c r="L50" i="14"/>
  <c r="M50" i="14" s="1"/>
  <c r="L49" i="14"/>
  <c r="M49" i="14" s="1"/>
  <c r="L47" i="14"/>
  <c r="M47" i="14" s="1"/>
  <c r="L46" i="14"/>
  <c r="M46" i="14" s="1"/>
  <c r="L45" i="14"/>
  <c r="M45" i="14" s="1"/>
  <c r="L44" i="14"/>
  <c r="M44" i="14" s="1"/>
  <c r="L43" i="14"/>
  <c r="M43" i="14" s="1"/>
  <c r="L42" i="14"/>
  <c r="M42" i="14" s="1"/>
  <c r="L41" i="14"/>
  <c r="M41" i="14" s="1"/>
  <c r="L40" i="14"/>
  <c r="M40" i="14" s="1"/>
  <c r="L39" i="14"/>
  <c r="M39" i="14" s="1"/>
  <c r="L38" i="14"/>
  <c r="M38" i="14" s="1"/>
  <c r="L37" i="14"/>
  <c r="M37" i="14" s="1"/>
  <c r="L36" i="14"/>
  <c r="M36" i="14" s="1"/>
  <c r="L35" i="14"/>
  <c r="M35" i="14" s="1"/>
  <c r="L34" i="14"/>
  <c r="M34" i="14" s="1"/>
  <c r="L33" i="14"/>
  <c r="M33" i="14" s="1"/>
  <c r="L32" i="14"/>
  <c r="M32" i="14" s="1"/>
  <c r="L31" i="14"/>
  <c r="M31" i="14" s="1"/>
  <c r="L30" i="14"/>
  <c r="M30" i="14" s="1"/>
  <c r="L29" i="14"/>
  <c r="M29" i="14" s="1"/>
  <c r="L28" i="14"/>
  <c r="M28" i="14" s="1"/>
  <c r="L27" i="14"/>
  <c r="M27" i="14" s="1"/>
  <c r="L26" i="14"/>
  <c r="M26" i="14" s="1"/>
  <c r="L25" i="14"/>
  <c r="M25" i="14" s="1"/>
  <c r="L24" i="14"/>
  <c r="M24" i="14" s="1"/>
  <c r="L23" i="14"/>
  <c r="M23" i="14" s="1"/>
  <c r="L22" i="14"/>
  <c r="M22" i="14" s="1"/>
  <c r="L20" i="14"/>
  <c r="M20" i="14" s="1"/>
  <c r="L18" i="14"/>
  <c r="M18" i="14" s="1"/>
  <c r="L17" i="14"/>
  <c r="M17" i="14" s="1"/>
  <c r="L16" i="14"/>
  <c r="M16" i="14" s="1"/>
  <c r="L14" i="14"/>
  <c r="M14" i="14" s="1"/>
  <c r="L13" i="14"/>
  <c r="M13" i="14" s="1"/>
  <c r="L12" i="14"/>
  <c r="M12" i="14" s="1"/>
  <c r="L11" i="14"/>
  <c r="M11" i="14" s="1"/>
  <c r="L10" i="14"/>
  <c r="M10" i="14" s="1"/>
  <c r="L8" i="14"/>
  <c r="M8" i="14" s="1"/>
  <c r="L7" i="14"/>
  <c r="M7" i="14" s="1"/>
  <c r="L5" i="14"/>
  <c r="M5" i="14" s="1"/>
  <c r="L2" i="14"/>
  <c r="M2" i="14" s="1"/>
  <c r="L3" i="14" l="1"/>
  <c r="M3" i="14" s="1"/>
  <c r="M370" i="14" s="1"/>
  <c r="L235" i="14"/>
  <c r="M235" i="14" s="1"/>
  <c r="L193" i="14"/>
  <c r="M193" i="14" s="1"/>
  <c r="L228" i="14"/>
  <c r="M228" i="14" s="1"/>
  <c r="L106" i="14"/>
  <c r="M106" i="14" s="1"/>
  <c r="L102" i="14"/>
  <c r="M102" i="14" s="1"/>
  <c r="L215" i="14"/>
  <c r="M215" i="14" s="1"/>
  <c r="L280" i="14"/>
  <c r="M280" i="14" s="1"/>
  <c r="L274" i="14"/>
  <c r="M274" i="14" s="1"/>
  <c r="L288" i="14"/>
  <c r="M288" i="14" s="1"/>
  <c r="L225" i="14"/>
  <c r="M225" i="14" s="1"/>
  <c r="L219" i="14"/>
  <c r="M219" i="14" s="1"/>
  <c r="L214" i="14"/>
  <c r="M214" i="14" s="1"/>
  <c r="L234" i="14"/>
  <c r="M234" i="14" s="1"/>
  <c r="L205" i="14"/>
  <c r="M205" i="14" s="1"/>
  <c r="L188" i="14"/>
  <c r="M188" i="14" s="1"/>
  <c r="L187" i="14"/>
  <c r="M187" i="14" s="1"/>
  <c r="L185" i="14"/>
  <c r="M185" i="14" s="1"/>
  <c r="L184" i="14"/>
  <c r="M184" i="14" s="1"/>
  <c r="L179" i="14"/>
  <c r="M179" i="14" s="1"/>
  <c r="L136" i="14"/>
  <c r="M136" i="14" s="1"/>
  <c r="L111" i="14"/>
  <c r="M111" i="14" s="1"/>
  <c r="L101" i="14"/>
  <c r="M101" i="14" s="1"/>
  <c r="L100" i="14"/>
  <c r="M100" i="14" s="1"/>
  <c r="L97" i="14"/>
  <c r="M97" i="14" s="1"/>
  <c r="L96" i="14"/>
  <c r="M96" i="14" s="1"/>
  <c r="L94" i="14"/>
  <c r="M94" i="14" s="1"/>
  <c r="L85" i="14"/>
  <c r="M85" i="14" s="1"/>
  <c r="L60" i="14"/>
  <c r="M60" i="14" s="1"/>
  <c r="L15" i="14"/>
  <c r="M15" i="14" s="1"/>
  <c r="L6" i="14"/>
  <c r="M6" i="14" s="1"/>
  <c r="L4" i="14"/>
  <c r="M4" i="14" s="1"/>
  <c r="L337" i="14"/>
  <c r="M337" i="14" s="1"/>
  <c r="L21" i="14"/>
  <c r="M2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da Silva Miranda</author>
    <author>Talita Souza</author>
  </authors>
  <commentList>
    <comment ref="C43" authorId="0" guid="{A5422C0E-55D5-4F10-8A15-F0887985BDFE}" shapeId="0" xr:uid="{01367B40-74D1-49CC-935C-AB229902FDA3}">
      <text>
        <r>
          <rPr>
            <b/>
            <sz val="9"/>
            <color indexed="81"/>
            <rFont val="Segoe UI"/>
            <family val="2"/>
          </rPr>
          <t>Claudia da Silva Miranda:</t>
        </r>
        <r>
          <rPr>
            <sz val="9"/>
            <color indexed="81"/>
            <rFont val="Segoe UI"/>
            <family val="2"/>
          </rPr>
          <t xml:space="preserve">
Sem Procuração
</t>
        </r>
      </text>
    </comment>
    <comment ref="C90" authorId="1" guid="{9386A295-3C49-4FE8-8DF3-498499EF2CC6}" shapeId="0" xr:uid="{A1C85504-637E-44D8-BFC1-203E60EC9E97}">
      <text>
        <r>
          <rPr>
            <b/>
            <sz val="9"/>
            <color indexed="81"/>
            <rFont val="Segoe UI"/>
            <family val="2"/>
          </rPr>
          <t>Talita Souza:</t>
        </r>
        <r>
          <rPr>
            <sz val="9"/>
            <color indexed="81"/>
            <rFont val="Segoe UI"/>
            <family val="2"/>
          </rPr>
          <t xml:space="preserve">
Aguardando documento
</t>
        </r>
      </text>
    </comment>
    <comment ref="C91" authorId="1" guid="{5EB377A4-2127-47FD-995D-5C4C27BFA215}" shapeId="0" xr:uid="{879A7B41-D786-4FD4-930E-B6BB207583EF}">
      <text>
        <r>
          <rPr>
            <b/>
            <sz val="9"/>
            <color indexed="81"/>
            <rFont val="Segoe UI"/>
            <family val="2"/>
          </rPr>
          <t>Talita Souza:</t>
        </r>
        <r>
          <rPr>
            <sz val="9"/>
            <color indexed="81"/>
            <rFont val="Segoe UI"/>
            <family val="2"/>
          </rPr>
          <t xml:space="preserve">
Aguardando documento
</t>
        </r>
      </text>
    </comment>
    <comment ref="C149" authorId="1" guid="{7A98C05A-3C92-4933-816E-80D9EBBEA92D}" shapeId="0" xr:uid="{FFA1C753-6BD5-4957-8BEB-D56524F135C9}">
      <text>
        <r>
          <rPr>
            <b/>
            <sz val="9"/>
            <color indexed="81"/>
            <rFont val="Segoe UI"/>
            <family val="2"/>
          </rPr>
          <t>Talita Souza:</t>
        </r>
        <r>
          <rPr>
            <sz val="9"/>
            <color indexed="81"/>
            <rFont val="Segoe UI"/>
            <family val="2"/>
          </rPr>
          <t xml:space="preserve">
Aguardando documento
</t>
        </r>
      </text>
    </comment>
    <comment ref="C257" authorId="0" guid="{EB89B049-36AE-42F7-8926-713996DD7EEF}" shapeId="0" xr:uid="{645A5FD7-F2AD-499D-AE50-2A5839BF3C4F}">
      <text>
        <r>
          <rPr>
            <b/>
            <sz val="9"/>
            <color indexed="81"/>
            <rFont val="Segoe UI"/>
            <family val="2"/>
          </rPr>
          <t>Claudia da Silva Miranda:</t>
        </r>
        <r>
          <rPr>
            <sz val="9"/>
            <color indexed="81"/>
            <rFont val="Segoe UI"/>
            <family val="2"/>
          </rPr>
          <t xml:space="preserve">
Sem Procuração
</t>
        </r>
      </text>
    </comment>
    <comment ref="C259" authorId="1" guid="{14D76748-DB4B-4C7F-A36E-F92852ECC00A}" shapeId="0" xr:uid="{4A8B1407-4BFB-4EAD-9BD5-88E7265CAE08}">
      <text>
        <r>
          <rPr>
            <b/>
            <sz val="9"/>
            <color indexed="81"/>
            <rFont val="Segoe UI"/>
            <family val="2"/>
          </rPr>
          <t>Talita Souza:</t>
        </r>
        <r>
          <rPr>
            <sz val="9"/>
            <color indexed="81"/>
            <rFont val="Segoe UI"/>
            <family val="2"/>
          </rPr>
          <t xml:space="preserve">
Aguardando documento
</t>
        </r>
      </text>
    </comment>
  </commentList>
</comments>
</file>

<file path=xl/sharedStrings.xml><?xml version="1.0" encoding="utf-8"?>
<sst xmlns="http://schemas.openxmlformats.org/spreadsheetml/2006/main" count="31112" uniqueCount="2702">
  <si>
    <t>ID</t>
  </si>
  <si>
    <t>Datas</t>
  </si>
  <si>
    <t>Procedimentos</t>
  </si>
  <si>
    <t>Escriturar/Importar Notas Fiscais de Serviços</t>
  </si>
  <si>
    <t>Escriturar/Importar Notas Fiscais de Saídas</t>
  </si>
  <si>
    <t>Escriturar/Importar Notas Fiscais de Entradas (Com Relacionamento)</t>
  </si>
  <si>
    <t>Escriturar/Importar Conhecimentos de Transportes Tomados</t>
  </si>
  <si>
    <t>Gerar DANFE das Notas Fiscais de Entradas e Conferir as Escriturações (Lucro Presumido e Lucro Real)</t>
  </si>
  <si>
    <t>Gerar DANFE dos Conhecimentos de Transportes Tomados e Conferir as Escriturações (Lucro Presumido e Lucro Real)</t>
  </si>
  <si>
    <t>Verificar Eventuais Documentos Faltantes</t>
  </si>
  <si>
    <t>Verificar Documentos Inutilizados no Ambiente Eletrônico da NFe</t>
  </si>
  <si>
    <t>Verificar as Naturezas de ISS e ICMS (Se Estão Condizentes com as Operações da Empresa)</t>
  </si>
  <si>
    <t>Verificar o Relacionamento de Produtos x Fornecedores</t>
  </si>
  <si>
    <t>Arrumar a Referência dos Produtos e Posteriormente "Atualizar" os Produtos das Entradas e Saídas</t>
  </si>
  <si>
    <t>Verificar os CSTs de Entradas e Saídas do ICMS e IPI</t>
  </si>
  <si>
    <t>Analisar Substituição Tributária</t>
  </si>
  <si>
    <t>Analisar Lançamentos de Créditos de ICMS do Simples Nacional e Diferencial de Alíquotas no Campo do Questor "Complementares"</t>
  </si>
  <si>
    <t>Rodar a Auditoria das Informações "Aprobato Neto" Tanto Para Entradas Quanto para Saídas</t>
  </si>
  <si>
    <t>Manutenção dos Produtos (Adequar Tipo do Item e Parâmetros de Tributação Para PIS e COFINS)</t>
  </si>
  <si>
    <t>Limpar Detalhamento de PIS e COFINS nas Operações de Entradas (Lucro Presumido e Lucro Real)</t>
  </si>
  <si>
    <t>Gerar PIS e COFINS nas Operações de Saídas (Lucro Presumido e Lucro Real)</t>
  </si>
  <si>
    <t>Gerar PIS e COFINS nas Operações de Entradas (Lucro Presumido e Lucro Real)</t>
  </si>
  <si>
    <t>Analisar PIS e COFINS x Naturezas x Tipo Débito (Lucro Presumido e Lucro Real)</t>
  </si>
  <si>
    <t>Analisar PIS e COFINS x Naturezas x Tipo Crédito (Lucro Presumido e Lucro Real)</t>
  </si>
  <si>
    <t>Ir ao Módulo "Inventário" e Fazer o Lançamento dos Produtos no Bloco K Para as Empresas Obrigadas</t>
  </si>
  <si>
    <t>Fazer as Apurações dos Tributos</t>
  </si>
  <si>
    <t>Enviar os Tributos aos Clientes</t>
  </si>
  <si>
    <t>Código</t>
  </si>
  <si>
    <t>CNPJ</t>
  </si>
  <si>
    <t>Razão Social</t>
  </si>
  <si>
    <t>Usuário</t>
  </si>
  <si>
    <t>Observações</t>
  </si>
  <si>
    <t>27.541.980/0001-96</t>
  </si>
  <si>
    <t>4.Com Serviços Empresariais Ltda</t>
  </si>
  <si>
    <t>Jorge</t>
  </si>
  <si>
    <t>42.360.609/0001-11</t>
  </si>
  <si>
    <t>42.360.609 Dener Mendonça de Souza</t>
  </si>
  <si>
    <t>43.436.474/0001-93</t>
  </si>
  <si>
    <t>43.436.474 Maria Clara Tomé Garcia</t>
  </si>
  <si>
    <t>43.959.791/0001-94</t>
  </si>
  <si>
    <t>43.959.791 Ana Isabela Pithan Maraschin</t>
  </si>
  <si>
    <t>44.645.259/0001-65</t>
  </si>
  <si>
    <t>44.645.259 Rebeca Brito Cardoso</t>
  </si>
  <si>
    <t>04.362.429/0001-80</t>
  </si>
  <si>
    <t>4CS Serviços Ltda</t>
  </si>
  <si>
    <t>Paulo</t>
  </si>
  <si>
    <t>51.957.545/0001-21</t>
  </si>
  <si>
    <t>51.957.545 Marjorie Abdallah</t>
  </si>
  <si>
    <t>Bruna</t>
  </si>
  <si>
    <t>53.494.930/0001-05</t>
  </si>
  <si>
    <t>53.494.930 Gabriela Afonso Prado</t>
  </si>
  <si>
    <t>54.535.015/0001-83</t>
  </si>
  <si>
    <t xml:space="preserve">Ada Maria Fraulo Pires </t>
  </si>
  <si>
    <t>58.344.129/0001-05</t>
  </si>
  <si>
    <t>58.344.129 Gilda Maria de Lima Roberto</t>
  </si>
  <si>
    <t>13.581.219/0001-73</t>
  </si>
  <si>
    <t>A &amp; V Marques Imóveis Ltda</t>
  </si>
  <si>
    <t>Talita</t>
  </si>
  <si>
    <t>22.189.167/0001-85</t>
  </si>
  <si>
    <t>A Galeria Artes Presentes Jóias Design Rocym Ltda</t>
  </si>
  <si>
    <t>11.360.241/0001-68</t>
  </si>
  <si>
    <t>A. de S. Cafcalas</t>
  </si>
  <si>
    <t>Claudia</t>
  </si>
  <si>
    <t>61.203.201/0001-80</t>
  </si>
  <si>
    <t>A2M Ltda</t>
  </si>
  <si>
    <t>Luana</t>
  </si>
  <si>
    <t>04.438.239/0001-07</t>
  </si>
  <si>
    <t>AGM Representações Comerciais Ltda</t>
  </si>
  <si>
    <t>44.114.755/0001-92</t>
  </si>
  <si>
    <t>AGR Tubos Conexões e Válvulas Ltda</t>
  </si>
  <si>
    <t>Michele</t>
  </si>
  <si>
    <t>33.023.255/0001-29</t>
  </si>
  <si>
    <t>Alan W de O Lima Tecnologia da Informação</t>
  </si>
  <si>
    <t>Kamilly</t>
  </si>
  <si>
    <t>58.717.889/0001-02</t>
  </si>
  <si>
    <t>Ale Holding Participações e Negócios Ltda</t>
  </si>
  <si>
    <t>02.864.188/0001-41</t>
  </si>
  <si>
    <t>Alexandre Sgreccia</t>
  </si>
  <si>
    <t>04.746.127/0001-05</t>
  </si>
  <si>
    <t>Alexandre Silva Voza</t>
  </si>
  <si>
    <t>37.140.411/0001-92</t>
  </si>
  <si>
    <t>Allora Construtora e Incorporadora Ltda</t>
  </si>
  <si>
    <t>As Guias de ISSQN Serão Emitidas por Eles à Partir do Fechamento de Maio-2025</t>
  </si>
  <si>
    <t>13.314.231/0001-11</t>
  </si>
  <si>
    <t>Alpha Entretenimento e Lazer Ltda</t>
  </si>
  <si>
    <t>01.665.434/0001-73</t>
  </si>
  <si>
    <t>Alphaville Comercial Ltda</t>
  </si>
  <si>
    <t>09.086.104/0001-35</t>
  </si>
  <si>
    <t>Américo Suriano e Companhia Ltda</t>
  </si>
  <si>
    <t>49.343.692/0001-60</t>
  </si>
  <si>
    <t>Ápice Artes Gráficas Ltda</t>
  </si>
  <si>
    <t>Retenções Apuradas por Competência e Tem Retenção Sobre Aluguéis. Ficar Atento a Tributação das Receitas Financeiras e Outras Receitas Para Fins de PIS e COFINS. Verificar Também os Ajustes de ICMS (i) Aquisição de Paletes com Diferimento; (ii) Aquisição de Energia Elétrica Fora do Estado; e (iii) Diferencial de Alíquota</t>
  </si>
  <si>
    <t>03.338.180/0001-04</t>
  </si>
  <si>
    <t>Aprobato Neto Contabilidade e Apoio Empresarial Ltda</t>
  </si>
  <si>
    <t>00.000.904/0001-17</t>
  </si>
  <si>
    <t>Aprobato Neto Perícias Técnicas Ltda</t>
  </si>
  <si>
    <t>Empresa Sujeita a Prestação de Serviços com Retenção de ISSQN na Fonte, Verificar os Documentos Fiscais e Aplicar a Natureza 5.933.003</t>
  </si>
  <si>
    <t>972 (-2)</t>
  </si>
  <si>
    <t>00.000.904/0002-06</t>
  </si>
  <si>
    <t>71.912.349/0001-48</t>
  </si>
  <si>
    <t>Arakaki Enterprise Ltda</t>
  </si>
  <si>
    <t>61.094.660/0001-73</t>
  </si>
  <si>
    <t>Aramfactor Utilidades em Arames Ltda</t>
  </si>
  <si>
    <t>Verificar as Receitas Financeiras Para Fins de Tributação do IRPJ e CSLL. Cliente Encaminha o Relatório de ICMS e IPI, em Caso de Divergência Entrar em Contato</t>
  </si>
  <si>
    <t>02.400.369/0001-17</t>
  </si>
  <si>
    <t>Associação Brasileira de Wakeboard</t>
  </si>
  <si>
    <t>07.010.849/0001-95</t>
  </si>
  <si>
    <t>Associação dos Serv e Magis Para Manut do Berçário do TRT da 2 Região</t>
  </si>
  <si>
    <t>39.563.909/0001-93</t>
  </si>
  <si>
    <t>Assunção Antunes Corretora de Seguros Ltda</t>
  </si>
  <si>
    <t>61.633.486/0001-90</t>
  </si>
  <si>
    <t>Astra Tecnologia Ltda</t>
  </si>
  <si>
    <t>37.911.956/0001-55</t>
  </si>
  <si>
    <t>Atta Participações Ltda</t>
  </si>
  <si>
    <t>04.914.402/0001-52</t>
  </si>
  <si>
    <t xml:space="preserve">Augusta e Respeitável Loja Simbólica Paz e Harmonia </t>
  </si>
  <si>
    <t>63.531.342/0001-58</t>
  </si>
  <si>
    <t>Augusto Ferrari Gestão Patrimonial Ltda</t>
  </si>
  <si>
    <t>61.108.827/0001-08</t>
  </si>
  <si>
    <t>Aviana Ltda</t>
  </si>
  <si>
    <t>00.368.304/0001-06</t>
  </si>
  <si>
    <t>Avs Vital Comércio de Tecidos e Resíduos Ltda</t>
  </si>
  <si>
    <t>31.748.724/0001-41</t>
  </si>
  <si>
    <t>B.M.M. Apoio Empresarial Ltda</t>
  </si>
  <si>
    <t>65.934.747/0001-62</t>
  </si>
  <si>
    <t>Bar e Lanches Volta Cruzeiro Ltda</t>
  </si>
  <si>
    <t>32.412.497/0001-41</t>
  </si>
  <si>
    <t>Benedito José da Silva 08720320868</t>
  </si>
  <si>
    <t>47.407.177/0001-70</t>
  </si>
  <si>
    <t>Bepass S.A.</t>
  </si>
  <si>
    <t>Empresa Optante Pelo Lucro Real Porém Apura PIS e COFINS de Forma Cumulativa. Verificar a Aplicabilidade do Diferencial de Alíquota</t>
  </si>
  <si>
    <t>55.769.305/0001-54</t>
  </si>
  <si>
    <t>Bianca Ribeiro Mattos Ltda</t>
  </si>
  <si>
    <t>67.041.408/0001-82</t>
  </si>
  <si>
    <t>Bitachon Serviços Administrativos Ltda</t>
  </si>
  <si>
    <t>12.107.957/0001-10</t>
  </si>
  <si>
    <t>BJ2R Serviços Ltda</t>
  </si>
  <si>
    <t>36.557.666/0001-92</t>
  </si>
  <si>
    <t>BLGR Serviços Empresariais Ltda</t>
  </si>
  <si>
    <t>35.048.108/0001-39</t>
  </si>
  <si>
    <t>BNC Print Comércio e Soluções Técnicas Ltda</t>
  </si>
  <si>
    <t>Acessar o Sistema do Cliente para Obtenção dos Documentos e Apuração dos Tributos</t>
  </si>
  <si>
    <t>08.991.576/0001-70</t>
  </si>
  <si>
    <t>Botecaria Distribuição e Marketing Ltda</t>
  </si>
  <si>
    <t>26.635.239/0001-21</t>
  </si>
  <si>
    <t>Brunna Vomstein Andrade</t>
  </si>
  <si>
    <t>00.833.464/0001-89</t>
  </si>
  <si>
    <t>Buffet Israel Ltda</t>
  </si>
  <si>
    <t>57.262.385/0001-82</t>
  </si>
  <si>
    <t>C.M.S. Holding Participações Ltda</t>
  </si>
  <si>
    <t>52.796.465/0001-02</t>
  </si>
  <si>
    <t>C2C Ltda</t>
  </si>
  <si>
    <t>61.256.978/0001-03</t>
  </si>
  <si>
    <t>C3C Corretora de Seguros Ltda</t>
  </si>
  <si>
    <t>09.666.095/0001-51</t>
  </si>
  <si>
    <t>Calcam Comercial de Suprimentos de Informática Ltda</t>
  </si>
  <si>
    <t>41.118.298/0001-16</t>
  </si>
  <si>
    <t>Cami Concept Ltda</t>
  </si>
  <si>
    <t>39.960.783/0001-90</t>
  </si>
  <si>
    <t>Capella Comércio e Representações de Produtos Químicos Ltda</t>
  </si>
  <si>
    <t>Verificar as Receitas Financeiras Para Fins de Tributação do IRPJ e CSLL. Caso o Cliente não Encaminhe Oferecer a Tributação por Estimativa</t>
  </si>
  <si>
    <t>51.764.963/0001-00</t>
  </si>
  <si>
    <t>Caresma &amp; Schmidt Office Consultoria Empresarial Ltda</t>
  </si>
  <si>
    <t>57.642.648/0001-89</t>
  </si>
  <si>
    <t>Carrilho Donas Sociedade Individual de Advocacia</t>
  </si>
  <si>
    <t>57.121.049/0001-10</t>
  </si>
  <si>
    <t>Cass Consultoria Empresarial Ltda</t>
  </si>
  <si>
    <t>42.638.806/0001-50</t>
  </si>
  <si>
    <t>Catedral Intermediação de Negócios Ltda</t>
  </si>
  <si>
    <t>13.574.084/0001-19</t>
  </si>
  <si>
    <t>CCKids Comércio e Confecção de Roupas e Acessórios Ltda</t>
  </si>
  <si>
    <t>50.685.261/0001-60</t>
  </si>
  <si>
    <t>CDM Holding Ltda</t>
  </si>
  <si>
    <t>Verificar as Receitas Financeiras Para Fins de Tributação do IRPJ e CSLL</t>
  </si>
  <si>
    <t>03.702.166/0001-48</t>
  </si>
  <si>
    <t>Cena Cultural Produções Ltda</t>
  </si>
  <si>
    <t>59.650.721/0001-90</t>
  </si>
  <si>
    <t>Central Serviços Médicos Ltda</t>
  </si>
  <si>
    <t>10.665.359/0001-31</t>
  </si>
  <si>
    <t>Centro de Saúde Animal Zoovet Ltda</t>
  </si>
  <si>
    <t>65.887.267/0001-98</t>
  </si>
  <si>
    <t>Chipendalle Arte Móveis Ltda</t>
  </si>
  <si>
    <t>34.329.315/0001-07</t>
  </si>
  <si>
    <t>CJS Comércio Varejista de Tecidos Ltda</t>
  </si>
  <si>
    <t>365 (-2)</t>
  </si>
  <si>
    <t>34.329.315/0002-80</t>
  </si>
  <si>
    <t>365 (-3)</t>
  </si>
  <si>
    <t>34.329.315/0003-60</t>
  </si>
  <si>
    <t>48.292.179/0001-24</t>
  </si>
  <si>
    <t>CLE Comunicação Liderança e Educação Ltda</t>
  </si>
  <si>
    <t>03.754.180/0001-95</t>
  </si>
  <si>
    <t>Clínica de Ortopedia Dr. Javier V. S. Vargas Ltda</t>
  </si>
  <si>
    <t>Verificar os Recibos Médicos e Proceder com a Emissão dos Documentos Fiscais</t>
  </si>
  <si>
    <t>03.541.023/0001-00</t>
  </si>
  <si>
    <t>Clínica Dr. Eduardo de Souza Ltda</t>
  </si>
  <si>
    <t>52.145.726/0001-16</t>
  </si>
  <si>
    <t>Comércio Estético Maison Hair Ltda</t>
  </si>
  <si>
    <t>34.504.701/0001-80</t>
  </si>
  <si>
    <t>Comuniverse Ltda</t>
  </si>
  <si>
    <t>Empresa Optante Pelo Lucro Real Porém Apura PIS e COFINS de Forma Cumulativa</t>
  </si>
  <si>
    <t>03.951.113/0001-60</t>
  </si>
  <si>
    <t>Condor Instituto de Psicologia e Pesquisa SS Ltda</t>
  </si>
  <si>
    <t>06.347.712/0001-68</t>
  </si>
  <si>
    <t>Confederação Brasileira de Empresas Juniores</t>
  </si>
  <si>
    <t>61.158.615/0001-35</t>
  </si>
  <si>
    <t>Convox Negócios e Serviços Ltda</t>
  </si>
  <si>
    <t>42.657.808/0001-96</t>
  </si>
  <si>
    <t>Corcovado Investimentos Gestão de Recursos Ltda</t>
  </si>
  <si>
    <t>45.953.312/0001-58</t>
  </si>
  <si>
    <t>Cristal Prime Auto Vidros e Acessórios Ltda</t>
  </si>
  <si>
    <t>00.569.062/0001-19</t>
  </si>
  <si>
    <t>Cristaltech Auto Vidros e Acessorios Ltda</t>
  </si>
  <si>
    <t>137 (-2)</t>
  </si>
  <si>
    <t>00.569.062/0002-08</t>
  </si>
  <si>
    <t>56.778.834/0001-87</t>
  </si>
  <si>
    <t>Croce Simões Holding Ltda</t>
  </si>
  <si>
    <t>18.587.752/0001-66</t>
  </si>
  <si>
    <t>Crysthiane Henrique de Matos Gonçalves Tripode</t>
  </si>
  <si>
    <t>39.940.308/0001-52</t>
  </si>
  <si>
    <t>Dataind Tecnologia de Informação Ltda</t>
  </si>
  <si>
    <t>00.575.747/0001-78</t>
  </si>
  <si>
    <t>Davos Consult Serviços de Apoio Empresarial Ltda</t>
  </si>
  <si>
    <t>40.915.081/0001-74</t>
  </si>
  <si>
    <t>DBM Consultoria e Participações Ltda</t>
  </si>
  <si>
    <t>50.231.188/0001-57</t>
  </si>
  <si>
    <t>Decor Adesivos e Decoração Ltda</t>
  </si>
  <si>
    <t>27.532.933/0001-86</t>
  </si>
  <si>
    <t>Decor Revestimentos Adesivos Ltda</t>
  </si>
  <si>
    <t>16.952.792/0001-34</t>
  </si>
  <si>
    <t>Delta Geradores Ltda</t>
  </si>
  <si>
    <t>27.372.837/0001-18</t>
  </si>
  <si>
    <t>Delta Suporte em Vendas Ltda</t>
  </si>
  <si>
    <t>31.496.077/0001-28</t>
  </si>
  <si>
    <t>Denis Calazans Cordeiro</t>
  </si>
  <si>
    <t>33.032.171/0001-51</t>
  </si>
  <si>
    <t>DHM Engenharia Ltda</t>
  </si>
  <si>
    <t>26.025.480/0001-39</t>
  </si>
  <si>
    <t>Diógenes Prado Batista Sociedade Individual de Advocacia</t>
  </si>
  <si>
    <t>Solicitar o Faturamento por E-mail</t>
  </si>
  <si>
    <t>12.591.454/0001-63</t>
  </si>
  <si>
    <t>Direct Advice Serviços Empresariais Ltda</t>
  </si>
  <si>
    <t>14.627.752/0001-91</t>
  </si>
  <si>
    <t>Direction Solução em Serviços Administrativos Ltda</t>
  </si>
  <si>
    <t>66.673.761/0001-12</t>
  </si>
  <si>
    <t>DLS Serviços de Tecnologia Ltda</t>
  </si>
  <si>
    <t>61.054.759/0001-41</t>
  </si>
  <si>
    <t>Doces da Lu Lu Ltda</t>
  </si>
  <si>
    <t>49.307.542/0001-09</t>
  </si>
  <si>
    <t>Dogua Importadora e Comercializadora de Bebidas Ltda</t>
  </si>
  <si>
    <t>09.387.685/0001-45</t>
  </si>
  <si>
    <t>Dorio Sociedade de Advogados</t>
  </si>
  <si>
    <t>65.293.919/0001-66</t>
  </si>
  <si>
    <t>Douglas K Okamoto Ltda</t>
  </si>
  <si>
    <t>67.748.657/0001-02</t>
  </si>
  <si>
    <t>Dovil Indústria e Comércio de Artigos para Laboratório Ltda</t>
  </si>
  <si>
    <t>Antes de Apurar os Tributos Encaminhar Para o Cliente Analisar</t>
  </si>
  <si>
    <t>59.181.040/0001-20</t>
  </si>
  <si>
    <t>Dr. Israel Roitman Neurologia Clínica e Eletroencefalografia Ltda</t>
  </si>
  <si>
    <t>Verificar os Recibos Médicos e Proceder com a Emissão dos Documentos Fiscais. Apuração dos Tributos Federais Mediante Regime de Caixa</t>
  </si>
  <si>
    <t>48.787.005/0001-32</t>
  </si>
  <si>
    <t>DX Imóveis Administração Ltda</t>
  </si>
  <si>
    <t>34.227.106/0001-44</t>
  </si>
  <si>
    <t>Easy Wine Utensílios Domésticos Ltda</t>
  </si>
  <si>
    <t>35.572.032/0001-46</t>
  </si>
  <si>
    <t>Ecocamps Campings Ltda</t>
  </si>
  <si>
    <t>03.424.612/0001-08</t>
  </si>
  <si>
    <t>Edilson de Almeida Serralheria</t>
  </si>
  <si>
    <t>45.183.173/0001-20</t>
  </si>
  <si>
    <t>Elantech Soluções em Tecnologia Ltda</t>
  </si>
  <si>
    <t>58.029.141/0001-17</t>
  </si>
  <si>
    <t>Eletro Máquinas Comércio e Serviços Ltda</t>
  </si>
  <si>
    <t>03.974.972/0001-75</t>
  </si>
  <si>
    <t>Embrak Equipamentos e Acessórios Óleo Hidráulicos Ltda</t>
  </si>
  <si>
    <t>16.948.130/0001-90</t>
  </si>
  <si>
    <t>Engenho Memória Ltda</t>
  </si>
  <si>
    <t>28.060.980/0001-37</t>
  </si>
  <si>
    <t>Enginspect Engenharia e Controle de Qualidade Ltda</t>
  </si>
  <si>
    <t>09.528.392/0001-30</t>
  </si>
  <si>
    <t>Equipe Empreiteira de Mão de Obra Ltda</t>
  </si>
  <si>
    <t>60.397.044/0001-29</t>
  </si>
  <si>
    <t>Escuta Ativa S.A.</t>
  </si>
  <si>
    <t>50.271.739/0001-06</t>
  </si>
  <si>
    <t>Esquina da Parrilla Steak Bar Ltda</t>
  </si>
  <si>
    <t>57.517.148/0001-15</t>
  </si>
  <si>
    <t>ESR Representações Comerciais Ltda</t>
  </si>
  <si>
    <t>06.071.651/0001-59</t>
  </si>
  <si>
    <t>Estúdio Fotográfico Sweet Honey Ltda</t>
  </si>
  <si>
    <t>24.428.073/0001-47</t>
  </si>
  <si>
    <t>Ewood Prestação de Serviços Ltda</t>
  </si>
  <si>
    <t>47.562.283/0001-29</t>
  </si>
  <si>
    <t>Excellence Control Bpo Financial Ltda</t>
  </si>
  <si>
    <t>32.970.413/0001-95</t>
  </si>
  <si>
    <t>Exiting Consulting Ltda</t>
  </si>
  <si>
    <t>37.686.103/0001-67</t>
  </si>
  <si>
    <t>F.F. Comércio de Alimentos Para Animais Ltda</t>
  </si>
  <si>
    <t>Empresa com Operações de Saídas Isentas e Redução de Base de Cálculo, Proceder com o Estorno do Crédito de ICMS de Forma Proporcional a Tributação da Saída. Verificar as Receitas Financeiras Para Fins de Tributação do IRPJ e CSLL</t>
  </si>
  <si>
    <t>03.510.069/0001-53</t>
  </si>
  <si>
    <t>F.G.C Comércio e Serviços de Apoio Administrativo Ltda</t>
  </si>
  <si>
    <t>61.294.518/0001-70</t>
  </si>
  <si>
    <t>Fairbanks &amp; Pilnik Construtora Especializadas Ltda</t>
  </si>
  <si>
    <t>35.594.293/0001-67</t>
  </si>
  <si>
    <t>Fairbanks &amp; Pilnik Construtora Ltda</t>
  </si>
  <si>
    <t>07.994.677/0001-31</t>
  </si>
  <si>
    <t>Fast Confecções Ltda</t>
  </si>
  <si>
    <t>55.568.641/0001-39</t>
  </si>
  <si>
    <t>Fealtec Indústria e Comércio de Esquadrias de Alumínio Ltda</t>
  </si>
  <si>
    <t>63.910.491/0001-28</t>
  </si>
  <si>
    <t>Feinkost Indústria e Comércio de Alimentos Ltda</t>
  </si>
  <si>
    <t>Empresa Optante Pelo Lucro Real e com Operações de Aquisições a Alíquota 0,00% de PIS e COFINS, e nas Saídas Possibilidade de Operações com Suspensão de PIS e COFINS</t>
  </si>
  <si>
    <t>555 (-3)</t>
  </si>
  <si>
    <t>63.910.491/0004-70</t>
  </si>
  <si>
    <t>40.871.610/0001-85</t>
  </si>
  <si>
    <t>Ferrara Planejamento e Intermediação Ltda</t>
  </si>
  <si>
    <t>30.227.736/0001-68</t>
  </si>
  <si>
    <t>FF2 Participações Societárias Ltda</t>
  </si>
  <si>
    <t>36.212.857/0001-12</t>
  </si>
  <si>
    <t>FLM Engenharia Construções e Montagens Ltda</t>
  </si>
  <si>
    <t>56.663.735/0001-50</t>
  </si>
  <si>
    <t>FLS Agropecuária e Empreendimentos Ltda</t>
  </si>
  <si>
    <t>23.671.212/0001-04</t>
  </si>
  <si>
    <t>Fluxo Parts Importação e Comércio Ltda</t>
  </si>
  <si>
    <t>17.430.256/0001-31</t>
  </si>
  <si>
    <t>FMJ Intermediações de Negócios Imobiliários Ltda</t>
  </si>
  <si>
    <t>60.054.801/0001-61</t>
  </si>
  <si>
    <t>FMR Holding Participações Ltda</t>
  </si>
  <si>
    <t>01.514.978/0001-34</t>
  </si>
  <si>
    <t>Fonte Artes Gráficas Ltda</t>
  </si>
  <si>
    <t>43.774.326/0001-89</t>
  </si>
  <si>
    <t>Fortuna Medical Planejamentos Ltda</t>
  </si>
  <si>
    <t>10.641.941/0001-68</t>
  </si>
  <si>
    <t>Francisco Antônio Nazim Freitas Chubaci</t>
  </si>
  <si>
    <t>09.068.409/0001-14</t>
  </si>
  <si>
    <t>Frugoli Produções e Eventos Ltda</t>
  </si>
  <si>
    <t>66.468.549/0001-13</t>
  </si>
  <si>
    <t>FutureUp Tecnologia e Capacitação Ltda</t>
  </si>
  <si>
    <t>67.748.632/0001-09</t>
  </si>
  <si>
    <t>Gamma Tecnologia e Comércio Ltda</t>
  </si>
  <si>
    <t>00.425.227/0001-89</t>
  </si>
  <si>
    <t>German Tecnologia e Inspeção Ltda</t>
  </si>
  <si>
    <t>592 (-2)</t>
  </si>
  <si>
    <t>00.425.227/0002-60</t>
  </si>
  <si>
    <t>592 (-3)</t>
  </si>
  <si>
    <t>00.425.227/0004-21</t>
  </si>
  <si>
    <t>60.388.061/0001-08</t>
  </si>
  <si>
    <t>Globalcamps Ltda</t>
  </si>
  <si>
    <t>54.870.843/0001-78</t>
  </si>
  <si>
    <t>Gmach Administração S.A.</t>
  </si>
  <si>
    <t>60.971.962/0001-10</t>
  </si>
  <si>
    <t>Gnomo Comércio de Alimentos e Bebidas Ltda</t>
  </si>
  <si>
    <t>51.269.289/0001-80</t>
  </si>
  <si>
    <t>GR de Toledo Análises Técnicas Ltda</t>
  </si>
  <si>
    <t>39.641.623/0001-89</t>
  </si>
  <si>
    <t>GRA Steel Tubos e Conexões Ltda</t>
  </si>
  <si>
    <t>46.400.481/0001-23</t>
  </si>
  <si>
    <t>GT Bank Securitizadora S.A.</t>
  </si>
  <si>
    <t>42.629.443/0001-96</t>
  </si>
  <si>
    <t>GTR Financeira Empresa Simples de Crédito</t>
  </si>
  <si>
    <t>30.068.265/0001-92</t>
  </si>
  <si>
    <t>Guilherme Sitta dos Santos</t>
  </si>
  <si>
    <t>Ficar Atento aos Cancelamentos de Notas Fiscais, os XMLs Não Trazem Automaticamente Essa Condição</t>
  </si>
  <si>
    <t>35.001.586/0001-93</t>
  </si>
  <si>
    <t>Lobo Guimaraes Sociaedade Individual de Advocacia(Guimarães e Falek Advogados)</t>
  </si>
  <si>
    <t>52.764.259/0001-02</t>
  </si>
  <si>
    <t>Handz Burger Ltda</t>
  </si>
  <si>
    <t>47.721.237/0001-25</t>
  </si>
  <si>
    <t>Herbalderm Indústria e Comércio de Produtos Para Saúde e Bem-Estar Ltda</t>
  </si>
  <si>
    <t>48.585.457/0001-31</t>
  </si>
  <si>
    <t>Hickman Marketing Ltda</t>
  </si>
  <si>
    <t>26.717.709/0001-04</t>
  </si>
  <si>
    <t>Hidro Conexões Válvulas e Tubos Ltda</t>
  </si>
  <si>
    <t>27.886.774/0001-18</t>
  </si>
  <si>
    <t>Hocar Glass Auto Vidros e Acessórios Ltda</t>
  </si>
  <si>
    <t>26.381.450/0001-65</t>
  </si>
  <si>
    <t>Home Revest Revestimentos Especiais Ltda</t>
  </si>
  <si>
    <t>61.020.583/0001-07</t>
  </si>
  <si>
    <t>Hortinha Mix Foods Ltda</t>
  </si>
  <si>
    <t>38.403.792/0001-18</t>
  </si>
  <si>
    <t>Hosp Confecções Ltda</t>
  </si>
  <si>
    <t>64.914.211/0001-12</t>
  </si>
  <si>
    <t>Hospedaria Belém Ltda</t>
  </si>
  <si>
    <t>Faturamento Estimado, Aumentar Gradativamente de Acordo com o Último Faturamento Declarado. Proceder com a Emissão da Nota Fiscal de Serviços</t>
  </si>
  <si>
    <t>66.386.990/0001-56</t>
  </si>
  <si>
    <t>HR02 Empreendimentos Imobiliários SPE Ltda</t>
  </si>
  <si>
    <t>66.747.767/0001-97</t>
  </si>
  <si>
    <t>HRM Construções Ltda</t>
  </si>
  <si>
    <t>27.414.339/0001-90</t>
  </si>
  <si>
    <t>HRR Revestimentos Ltda</t>
  </si>
  <si>
    <t>52.234.178/0001-09</t>
  </si>
  <si>
    <t>Hulck Auto Peças Ltda</t>
  </si>
  <si>
    <t>04.905.545/0001-06</t>
  </si>
  <si>
    <t>I - 9 Importadora e Exportadora Ltda</t>
  </si>
  <si>
    <t>50.288.011/0001-97</t>
  </si>
  <si>
    <t>Ibel Arquitetura e Design Ltda</t>
  </si>
  <si>
    <t>33.283.572/0001-84</t>
  </si>
  <si>
    <t>Ibel Comercial de Móveis e Serviços de Instalação Manutenção e Reformas Ltda</t>
  </si>
  <si>
    <t>62.470.560/0001-67</t>
  </si>
  <si>
    <t>Ibel Company Ltda</t>
  </si>
  <si>
    <t>49.102.361/0001-38</t>
  </si>
  <si>
    <t>Ibel Maq Comercial de Móveis Ltda</t>
  </si>
  <si>
    <t>Empresa com Retenções de Tributos (Principalmente de INSS), Verificar os Relatórios Para Fazerem as Apropriações, em Caso de Saldo Credor de INSS Proceder com o Pedido de Restituição. Verificar as Receitas Financeiras Para Fins de Tributação do IRPJ e CSLL</t>
  </si>
  <si>
    <t>04.879.925/0001-05</t>
  </si>
  <si>
    <t>Ici Gastronomia Ltda</t>
  </si>
  <si>
    <t>Empresa com Recolhimento de FunRural, ICMS Apurado Através de Regime Especial Tributando-se a Gorjeta Diretamente no Livro Registro de Apurações. Produtos Comercializados Sujeitos a Tributação Monofásica e Alíquota 0,00% Para PIS e COFINS. Verificar as Receitas Financeiras Para Fins de Tributação do IRPJ e CSLL</t>
  </si>
  <si>
    <t>26.070.521/0001-09</t>
  </si>
  <si>
    <t>Igreja Apostólica Casa de Deus Porta dos Céus</t>
  </si>
  <si>
    <t>51.054.485/0001-37</t>
  </si>
  <si>
    <t>Imperium Etiquetas e Rótulos Adesivos Ltda</t>
  </si>
  <si>
    <t>31.153.081/0001-93</t>
  </si>
  <si>
    <t>Indikey Serviços de Comunicação Ltda</t>
  </si>
  <si>
    <t>33.042.749/0001-50</t>
  </si>
  <si>
    <t>Induservice Prestação de Serviços de Manuseio e Embalagens Ltda</t>
  </si>
  <si>
    <t>26.341.045/0001-13</t>
  </si>
  <si>
    <t>Induspacking Indústria de Embalagens e Serviços Ltda</t>
  </si>
  <si>
    <t>Adequar as Naturezas dos Transportes Para (i) Venda; (ii) Transferência; e (iii) Custo</t>
  </si>
  <si>
    <t>430 (-2)</t>
  </si>
  <si>
    <t>26.341.045/0002-02</t>
  </si>
  <si>
    <t>430 (-3)</t>
  </si>
  <si>
    <t>26.341.045/0003-85</t>
  </si>
  <si>
    <t>ICMS Diferencial de Alíquota com Vencimento no Dia 15 do Mês Subsequente, Gerar as Guias no Ambiente ARE-Sefaz. Confrontar as Entradas com o Ambiente ARE-Sefaz</t>
  </si>
  <si>
    <t>430 (-4)</t>
  </si>
  <si>
    <t>26.341.045/0004-66</t>
  </si>
  <si>
    <t>Crédito de ICMS Junto ao CST 051 - Diferimento, Não Escriturar os Créditos de ICMS do Simples Nacional de Forma Convenciona, Mas Sim na Aba "Complementar". Quando da Apuração do PIS e COFINS o ICMS Deverá ser Retirado da Base de Cálculo</t>
  </si>
  <si>
    <t>430 (-5)</t>
  </si>
  <si>
    <t>26.341.045/0005-47</t>
  </si>
  <si>
    <t>27.026.311/0001-86</t>
  </si>
  <si>
    <t>Inox Conexões Válvulas e Tubos Ltda</t>
  </si>
  <si>
    <t>Empresa com Regime Ex-Ofício de ICMS, as Obrigações Acessórias Devem ser Entregues Até o 4º Dia do Mês Subsequente. Aquisição de Sucatas Escriturar o Crédito de ICMS e Estornar do Livro Registro de Apurações</t>
  </si>
  <si>
    <t>52.738.460/0001-15</t>
  </si>
  <si>
    <t>Instituto CEFATEF Centro de Formação e Estudos Terapeuticos das Famílias</t>
  </si>
  <si>
    <t>02.023.654/0001-66</t>
  </si>
  <si>
    <t>Instituto SSHD de Ensino Ltda</t>
  </si>
  <si>
    <t>64.788.971/0001-20</t>
  </si>
  <si>
    <t>Isabela Chagas Peres Serviços Médicos Ltda</t>
  </si>
  <si>
    <t>07.746.760/0001-91</t>
  </si>
  <si>
    <t>J &amp; F Empreendimentos e Participações Ltda</t>
  </si>
  <si>
    <t>01.899.341/0001-03</t>
  </si>
  <si>
    <t>J B S Inspeção e Ensaios Ltda</t>
  </si>
  <si>
    <t>Escriturar Créditos de PIS e COFINS Sobre (i) Convênio Médico; (ii) Vale Transporte; e (iii) Vale Refeição, Além dos Outros Convencionais</t>
  </si>
  <si>
    <t>538 (-2)</t>
  </si>
  <si>
    <t>01.899.341/0002-94</t>
  </si>
  <si>
    <t>Empresa Sujeita ao Encaminhamento Anual da Obrigação Acessória DECLAN/IPM em Março do Ano Subsequente</t>
  </si>
  <si>
    <t>55.726.554/0001-62</t>
  </si>
  <si>
    <t>J B S Serviços Não Destrutivos em Peças Metálicas Macaé Ltda</t>
  </si>
  <si>
    <t>74.365.057/0001-20</t>
  </si>
  <si>
    <t>J P Cont Consultoria e Assessoria Contábil Ltda</t>
  </si>
  <si>
    <t>67.143.839/0001-50</t>
  </si>
  <si>
    <t>Jalds Tecnologia Ltda</t>
  </si>
  <si>
    <t>62.264.940/0001-45</t>
  </si>
  <si>
    <t>JBS Administração e Negócios Imobiliários Ltda</t>
  </si>
  <si>
    <t>12.158.767/0001-22</t>
  </si>
  <si>
    <t>JBS Serviços Não Destrutivos em Peças Metálicas Ltda</t>
  </si>
  <si>
    <t>63.283.344/0001-75</t>
  </si>
  <si>
    <t>JC Apoio Empresarial Ltda</t>
  </si>
  <si>
    <t>42.517.075/0001-94</t>
  </si>
  <si>
    <t>JMS Gestão Patrimonial Ltda</t>
  </si>
  <si>
    <t>20.862.973/0001-47</t>
  </si>
  <si>
    <t>JNF Assessoria Ltda</t>
  </si>
  <si>
    <t>61.342.788/0001-09</t>
  </si>
  <si>
    <t>Joame Empreendimentos e Participações Ltda</t>
  </si>
  <si>
    <t>02.391.285/0001-64</t>
  </si>
  <si>
    <t>José Carlos Seara Fernandes e Companhia Ltda</t>
  </si>
  <si>
    <t>Produtos Comercializados Sujeitos a Tributação Monofásica e Alíquota 0,00% Para PIS e COFINS. A Redução da Base de Cálculo do ICMS Só Se Aplica Quando o Adquirente Não For Optante Pelo Simples Nacional</t>
  </si>
  <si>
    <t>08.083.116/0001-43</t>
  </si>
  <si>
    <t>José Jairo de Araújo Martins</t>
  </si>
  <si>
    <t>74.700.840/0001-01</t>
  </si>
  <si>
    <t>K V Equipamentos e Acessórios Industriais Ltda</t>
  </si>
  <si>
    <t>05.481.405/0001-02</t>
  </si>
  <si>
    <t>Kamiro Participações Ltda</t>
  </si>
  <si>
    <t>55.767.537/0001-73</t>
  </si>
  <si>
    <t>Kammer Serviços e Comércio de Transmissões Mecânicas Ltda</t>
  </si>
  <si>
    <t>02.955.497/0001-27</t>
  </si>
  <si>
    <t>Kaoru Empreendimentos Imobiliários S.A.</t>
  </si>
  <si>
    <t>Verificar a Planilha de Recebimento Para Fins de Apuração de PIS, COFINS, IRPJ e CSLL. Se Atentar as Naturezas de Receitas</t>
  </si>
  <si>
    <t>04.168.077/0001-26</t>
  </si>
  <si>
    <t>Korubo Expedições Ltda</t>
  </si>
  <si>
    <t>341 (-3)</t>
  </si>
  <si>
    <t>04.168.077/0003-98</t>
  </si>
  <si>
    <t>32.074.756/0001-71</t>
  </si>
  <si>
    <t>KVE Comercial e Industrial Ltda</t>
  </si>
  <si>
    <t>57.981.068/0001-16</t>
  </si>
  <si>
    <t>L.U. Consultoria Ltda</t>
  </si>
  <si>
    <t>50.754.103/0001-15</t>
  </si>
  <si>
    <t>LA Lopérgolo Aguiar Holding Ltda</t>
  </si>
  <si>
    <t>34.629.448/0001-90</t>
  </si>
  <si>
    <t>Lanchonete Barraca da Lu Lu Ltda</t>
  </si>
  <si>
    <t>Apuração do Simples Nacional Através da Configuração dos Produtos, Verificar os Critérios e Se For o Caso Adequar os NCMs. Na Conferência dos Valores Retirar a Gorjeta da Base de Cálculo</t>
  </si>
  <si>
    <t>46.008.406/0001-11</t>
  </si>
  <si>
    <t>Le Petit Gabriele Ltda</t>
  </si>
  <si>
    <t>62.045.243/0001-01</t>
  </si>
  <si>
    <t>Leg S Denim Ltda</t>
  </si>
  <si>
    <t>65.661.099/0001-18</t>
  </si>
  <si>
    <t>Leme Technology Advisory Ltda</t>
  </si>
  <si>
    <t>46.421.771/0001-53</t>
  </si>
  <si>
    <t>LGL Code Store Ltda</t>
  </si>
  <si>
    <t>64.876.451/0001-70</t>
  </si>
  <si>
    <t>LightPrint Indústria e Comércio de Adesivos Ltda</t>
  </si>
  <si>
    <t>32.141.125/0001-28</t>
  </si>
  <si>
    <t>Lincky Consultoria Empresarial e Soluções em Tecnologia Ltda</t>
  </si>
  <si>
    <t>Emitir Nota Fiscal de Serviços no 1º Dia Útil do Mês, com Exceção da Apel Atividades. Empresa com Retenções de Tributos, Verificar os Relatórios Para Fazerem as Apropriações</t>
  </si>
  <si>
    <t>63.442.419/0001-13</t>
  </si>
  <si>
    <t>Lismaia Mila Participações Ltda</t>
  </si>
  <si>
    <t>62.902.493/0001-02</t>
  </si>
  <si>
    <t>LLJ Participações Ltda</t>
  </si>
  <si>
    <t>08.026.183/0001-26</t>
  </si>
  <si>
    <t>Loc Com Comércio e Locação de Máquinas e Equipamentos Ltda</t>
  </si>
  <si>
    <t>Apuração do Simples Nacional Mediante Regime de Caixa</t>
  </si>
  <si>
    <t>23.483.151/0001-43</t>
  </si>
  <si>
    <t>Lopérgolo Aguiar Sociedade de Advogados</t>
  </si>
  <si>
    <t>62.177.217/0001-29</t>
  </si>
  <si>
    <t>Loterias Piratininga Ltda</t>
  </si>
  <si>
    <t>Empresa Sujeita a Prestação de Serviços com Retenção de ISSQN na Fonte, Verificar os Documentos Fiscais e Aplicar a Natureza 5.933.002</t>
  </si>
  <si>
    <t>46.154.504/0001-67</t>
  </si>
  <si>
    <t>LP Consultoria e Gestão Ltda</t>
  </si>
  <si>
    <t>19.865.382/0001-44</t>
  </si>
  <si>
    <t>Luciana Pereira da Silva</t>
  </si>
  <si>
    <t>64.631.060/0001-95</t>
  </si>
  <si>
    <t>Luís Fernando de Souza Santos Ltda</t>
  </si>
  <si>
    <t>50.914.917/0001-70</t>
  </si>
  <si>
    <t>Lunardi Solution Ltda</t>
  </si>
  <si>
    <t>Verificar o Recebimento da INVOICE Para Emissão da Nota Fiscal de Serviços. Ficar Atento a Escrituração no Formato Adequado (Serviços do Exterior)</t>
  </si>
  <si>
    <t>17.027.642/0001-87</t>
  </si>
  <si>
    <t>Lust Gastronomia Ltda</t>
  </si>
  <si>
    <t>ICMS Apurado Através de Regime Especial. Produtos Comercializados Sujeitos a Tributação Monofásica e Alíquota 0,00% Para PIS e COFINS. Verificar as Receitas Financeiras Para Fins de Tributação do IRPJ e CSLL</t>
  </si>
  <si>
    <t>49.981.436/0001-06</t>
  </si>
  <si>
    <t>M. Freitas Consultoria Ltda</t>
  </si>
  <si>
    <t>59.701.119/0001-34</t>
  </si>
  <si>
    <t>Magna M Participações S.A.</t>
  </si>
  <si>
    <t>35.142.746/0001-14</t>
  </si>
  <si>
    <t>Marcia Ribeiro Sociedade Individual de Advocacia</t>
  </si>
  <si>
    <t>03.773.184/0001-10</t>
  </si>
  <si>
    <t>Maria de Jesus Lopes Morais</t>
  </si>
  <si>
    <t>04.607.376/0001-10</t>
  </si>
  <si>
    <t>Maria de Lourdes Silva Cruz</t>
  </si>
  <si>
    <t>46.641.865/0001-38</t>
  </si>
  <si>
    <t xml:space="preserve">Mary Esses Gestões Ltda </t>
  </si>
  <si>
    <t>42.722.516/0001-90</t>
  </si>
  <si>
    <t xml:space="preserve">Matheus Felipe Berti </t>
  </si>
  <si>
    <t>34.185.536/0001-40</t>
  </si>
  <si>
    <t>Mauro Moreno Fernandes</t>
  </si>
  <si>
    <t>59.686.495/0001-05</t>
  </si>
  <si>
    <t>MC Serviços de Serralheria Ltda</t>
  </si>
  <si>
    <t>26.043.480/0001-61</t>
  </si>
  <si>
    <t>MDG Pinheiros Ltda</t>
  </si>
  <si>
    <t>10.467.474/0001-00</t>
  </si>
  <si>
    <t>Media Portal Soluções Ltda</t>
  </si>
  <si>
    <t>Empresa com Retenções de Tributos, Verificar os Relatórios do BPO Para Fazerem as Apropriações. Além dos Serviços Prestados há Também Locação de Bens Móveis que Deve ser Escriturado e Tributado</t>
  </si>
  <si>
    <t>47.854.242/0001-06</t>
  </si>
  <si>
    <t>Meijor Capital Ltda</t>
  </si>
  <si>
    <t>21.762.226/0001-08</t>
  </si>
  <si>
    <t>Mercadinho Lucas Ltda</t>
  </si>
  <si>
    <t>08.983.492/0001-94</t>
  </si>
  <si>
    <t>Milton Mendes Junior</t>
  </si>
  <si>
    <t>Emitir Nota Fiscal de Serviços no 1º Dia Útil do Mês</t>
  </si>
  <si>
    <t>08.021.005/0001-02</t>
  </si>
  <si>
    <t>Minale Representações Internacionais Ltda</t>
  </si>
  <si>
    <t>04.653.380/0001-14</t>
  </si>
  <si>
    <t>Miraforte Participações &amp; Consultoria Ltda</t>
  </si>
  <si>
    <t>11.509.905/0001-08</t>
  </si>
  <si>
    <t>Mitra Anglicana de São Paulo e Paraná</t>
  </si>
  <si>
    <t>43.871.047/0001-33</t>
  </si>
  <si>
    <t>MLW Soluções Administrativas Ltda</t>
  </si>
  <si>
    <t>62.695.960/0001-70</t>
  </si>
  <si>
    <t>Mobel Mão de Obra Especializada Ltda</t>
  </si>
  <si>
    <t>Gerar Guias de ISSQN de Maneira Individualizada. Observar a Incidência dos Municípios com Posterior Escrituração. Empresa Optante Pela Desoneração da Folha de Pagamento, Ficar Atento aos Fatores de Redução Durante a Opção. Empresa Optante Pelo Lucro Real Porém Apura PIS e COFINS de Forma Cumulativa</t>
  </si>
  <si>
    <t>33.395.069/0001-10</t>
  </si>
  <si>
    <t>Moli Administração de Bens Ltda</t>
  </si>
  <si>
    <t>40.673.646/0001-54</t>
  </si>
  <si>
    <t>MP Suporte e Manutenção Ltda</t>
  </si>
  <si>
    <t>06.275.595/0001-74</t>
  </si>
  <si>
    <t>Nações Administração &amp; Participações Ltda</t>
  </si>
  <si>
    <t>61.080.081/0001-71</t>
  </si>
  <si>
    <t>Nata Comunicação e Arte Ltda</t>
  </si>
  <si>
    <t>Ficar Atento na Movimentação de Notas Fiscais Emitidas e Recebidas. Empresa Adquire Obras de Arte de Pessoas Físicas Sendo Responsáveis Pela Emissão de Entrada</t>
  </si>
  <si>
    <t>06.956.880/0001-50</t>
  </si>
  <si>
    <t>Neki Representações e Comércio Ltda</t>
  </si>
  <si>
    <t>33.375.170/0001-00</t>
  </si>
  <si>
    <t>Neto Representações Comerciais Ltda</t>
  </si>
  <si>
    <t>53.701.736/0001-53</t>
  </si>
  <si>
    <t>New Center Comércio de Doces Ltda</t>
  </si>
  <si>
    <t>08.948.597/0001-02</t>
  </si>
  <si>
    <t>New Framing Produções Gráficas Ltda</t>
  </si>
  <si>
    <t>51.532.160/0001-12</t>
  </si>
  <si>
    <t>Nibascer Gestão Administrativa Ltda</t>
  </si>
  <si>
    <t>59.748.011/0001-05</t>
  </si>
  <si>
    <t>Nibascer SSA Serviços de Saúde e Assistência Ltda</t>
  </si>
  <si>
    <t>49.498.074/0001-99</t>
  </si>
  <si>
    <t>Nilce Fernandes Ribeiro</t>
  </si>
  <si>
    <t>Faturamento Estimado, Aumentar Gradativamente de Acordo com o Último Faturamento Declarado</t>
  </si>
  <si>
    <t>03.045.997/0001-94</t>
  </si>
  <si>
    <t>Noemi Jordão Kida</t>
  </si>
  <si>
    <t>46.957.438/0001-63</t>
  </si>
  <si>
    <t>Nomo Comércio de Alimentos e Bebidas Ltda</t>
  </si>
  <si>
    <t>20.283.444/0001-99</t>
  </si>
  <si>
    <t>Nova Ártico Corretora de Seguros Ltda</t>
  </si>
  <si>
    <t>Empresa Sujeita a Prestação de Serviços com Retenção de ISSQN na Fonte, Verificar os Documentos Fiscais e Aplicar a Natureza 5.933.002. Fazer Importação por Data de RPS e não Nota Fiscal</t>
  </si>
  <si>
    <t>66.133.218/0001-22</t>
  </si>
  <si>
    <t>Nova Esquina da Parrilla Steak Bar Ltda</t>
  </si>
  <si>
    <t>48.779.706/0001-20</t>
  </si>
  <si>
    <t>Novo Hamburguer Lanches Ltda</t>
  </si>
  <si>
    <t>15.673.660/0001-00</t>
  </si>
  <si>
    <t>Occto Tax Care Ltda</t>
  </si>
  <si>
    <t>59.785.997/0001-85</t>
  </si>
  <si>
    <t>Office Prime Serviços Administrativos Ltda</t>
  </si>
  <si>
    <t>00.630.382/0001-37</t>
  </si>
  <si>
    <t>OMJ Embalagens Ltda</t>
  </si>
  <si>
    <t>10.924.672/0001-47</t>
  </si>
  <si>
    <t xml:space="preserve">Palavra Administração em Palestras Ltda </t>
  </si>
  <si>
    <t>09.253.554/0001-75</t>
  </si>
  <si>
    <t>Pataga Participações Ltda</t>
  </si>
  <si>
    <t>54.297.379/0001-72</t>
  </si>
  <si>
    <t>Pauliclan Assessoria em Comunicação Ltda</t>
  </si>
  <si>
    <t>03.035.057/0001-14</t>
  </si>
  <si>
    <t>Pauliserv Assessoria Técnica Ltda</t>
  </si>
  <si>
    <t>48.791.388/0001-12</t>
  </si>
  <si>
    <t>Pauliter Assessoria Empresarial Ltda</t>
  </si>
  <si>
    <t>42.030.217/0001-94</t>
  </si>
  <si>
    <t>PCF Publicidade Ltda</t>
  </si>
  <si>
    <t>Verificar as Notas Fiscais Emitidas e Aplicar a Autorretenção de IRRF. Verificar as Receitas Financeiras Para Fins de Tributação do IRPJ e CSLL</t>
  </si>
  <si>
    <t>65.592.568/0001-94</t>
  </si>
  <si>
    <t>Perez Holding Ltda</t>
  </si>
  <si>
    <t>10.786.836/0001-17</t>
  </si>
  <si>
    <t>Perfil Hidráulica Comercial e Serviços Ltda</t>
  </si>
  <si>
    <t>56.173.233/0001-40</t>
  </si>
  <si>
    <t>Personalle Gestão de Ativos Ltda</t>
  </si>
  <si>
    <t>48.784.779/0001-00</t>
  </si>
  <si>
    <t xml:space="preserve">Pipa Adora Vinhos Ltda </t>
  </si>
  <si>
    <t>46.407.500/0001-43</t>
  </si>
  <si>
    <t>Posto de Molas os Irmãos Moleiros Ltda</t>
  </si>
  <si>
    <t>42.935.633/0001-31</t>
  </si>
  <si>
    <t>Pousada Rodrigues Ltda</t>
  </si>
  <si>
    <t>26.333.733/0001-31</t>
  </si>
  <si>
    <t>Pouso Certo Viagens e Turismo Ltda</t>
  </si>
  <si>
    <t>74.647.405/0001-52</t>
  </si>
  <si>
    <t>Precisão Miranda Diesel Ltda</t>
  </si>
  <si>
    <t>Apuração do Simples Nacional Através da Configuração dos Produtos, Verificar os Critérios e Se For o Caso Adequar os NCMs</t>
  </si>
  <si>
    <t>48.206.716/0001-76</t>
  </si>
  <si>
    <t>PTHAF Nevoeiro Ltda</t>
  </si>
  <si>
    <t>34.593.377/0001-13</t>
  </si>
  <si>
    <t>Quirino Representação Ltda</t>
  </si>
  <si>
    <t>55.157.838/0001-85</t>
  </si>
  <si>
    <t>R &amp; O Indústria e Comércio Ltda</t>
  </si>
  <si>
    <t>18.667.431/0001-71</t>
  </si>
  <si>
    <t>R Minale Comércio de Brindes Ltda</t>
  </si>
  <si>
    <t>29.105.730/0001-39</t>
  </si>
  <si>
    <t>R2Food Ltda</t>
  </si>
  <si>
    <t>05.908.050/0001-95</t>
  </si>
  <si>
    <t>R2Labs Tecnologia da Informação e Comércio Ltda</t>
  </si>
  <si>
    <t>36.038.683/0001-13</t>
  </si>
  <si>
    <t>RD Serviços de Apoio Administrativo Ltda</t>
  </si>
  <si>
    <t>55.048.107/0001-00</t>
  </si>
  <si>
    <t>Rene N Berti Ltda</t>
  </si>
  <si>
    <t>26.714.315/0001-94</t>
  </si>
  <si>
    <t>Ribeiro Holding Familiar Ltda</t>
  </si>
  <si>
    <t>63.191.342/0001-56</t>
  </si>
  <si>
    <t>Ribeiro Mentoria &amp; Desenvolvimento Ltda</t>
  </si>
  <si>
    <t>60.643.539/0001-90</t>
  </si>
  <si>
    <t>RLR Consultoria Ltda</t>
  </si>
  <si>
    <t>42.835.390/0001-60</t>
  </si>
  <si>
    <t>RPF Desenvolvimento de Negócios Ltda</t>
  </si>
  <si>
    <t>57.374.934/0001-00</t>
  </si>
  <si>
    <t>RS Lab Produtos Para Laboratório Ltda</t>
  </si>
  <si>
    <t>03.181.134/0001-44</t>
  </si>
  <si>
    <t>RT 9 Apoio Administrativo Ltda</t>
  </si>
  <si>
    <t>06.986.080/0001-82</t>
  </si>
  <si>
    <t>Rubens Cilone de Andrade</t>
  </si>
  <si>
    <t>57.616.991/0001-59</t>
  </si>
  <si>
    <t>S &amp; Z Holding Participações Ltda</t>
  </si>
  <si>
    <t>57.259.518/0001-61</t>
  </si>
  <si>
    <t>S.G.S Holding Participações Ltda</t>
  </si>
  <si>
    <t>57.644.051/0001-73</t>
  </si>
  <si>
    <t>S.Z.S Administradora Ltda</t>
  </si>
  <si>
    <t>06.159.132/0001-47</t>
  </si>
  <si>
    <t>Sanfran Jr</t>
  </si>
  <si>
    <t>Empresa com Imunidade Subjetiva Para Fins de Apuração do ISSQN. Anualmente Fazer a Declaração de Imunidade Junto a Prefeitura de São Paulo</t>
  </si>
  <si>
    <t>04.959.478/0001-02</t>
  </si>
  <si>
    <t>SDJ Comercial Ltda</t>
  </si>
  <si>
    <t>13.666.332/0001-51</t>
  </si>
  <si>
    <t>Sérgio Eduardo Vergueiro de Freitas 32207394824</t>
  </si>
  <si>
    <t>62.749.437/0001-80</t>
  </si>
  <si>
    <t>Serralheria Artística Cordeiro Ltda</t>
  </si>
  <si>
    <t>51.190.137/0001-97</t>
  </si>
  <si>
    <t>Shuk 2 Comércio de Alimentos e Promoções Ltda</t>
  </si>
  <si>
    <t>58.025.386/0001-76</t>
  </si>
  <si>
    <t>Shuk Delivery Oeste Comércio de Alimentos e Promoções Ltda</t>
  </si>
  <si>
    <t>39.489.392/0001-30</t>
  </si>
  <si>
    <t xml:space="preserve">Sil Construtora e Empreiteira Ltda </t>
  </si>
  <si>
    <t>07.574.159/0001-69</t>
  </si>
  <si>
    <t>Silvio Pereira dos Santos</t>
  </si>
  <si>
    <t>42.560.232/0001-44</t>
  </si>
  <si>
    <t>SMSalles Perícia e Contabilidade Unipessoal Ltda</t>
  </si>
  <si>
    <t>45.100.168/0001-07</t>
  </si>
  <si>
    <t>Solo Capacitação Cultura e Consultoria Ltda</t>
  </si>
  <si>
    <t>09.653.975/0001-93</t>
  </si>
  <si>
    <t>Solo Tecnologia em Informática Ltda</t>
  </si>
  <si>
    <t>26.291.171/0001-00</t>
  </si>
  <si>
    <t>Solutio Prestação de Serviços de Cobrança Ltda</t>
  </si>
  <si>
    <t>Empresa com Retenções de Tributos, Verificar os Relatórios do BPO Para Fazerem as Apropriações, Caso Seja Apurado Saldo Credor Proceder com a Restituição. Empresa com Importação de Serviços Sendo Necessário Apurar o PIS-Importação, COFINS-Importação e IRRF-Importação. Verificar as Receitas Financeiras Para Fins de Tributação do IRPJ e CSLL</t>
  </si>
  <si>
    <t>07.955.137/0001-49</t>
  </si>
  <si>
    <t>Spartner Proto Ltda</t>
  </si>
  <si>
    <t>Verificar o Recebimento da INVOICE Para Emissão da Nota Fiscal de Serviços</t>
  </si>
  <si>
    <t>59.958.361/0001-98</t>
  </si>
  <si>
    <t>STN Obras Ltda</t>
  </si>
  <si>
    <t>54.426.795/0001-23</t>
  </si>
  <si>
    <t>Sugata R do Nascimento Ltda</t>
  </si>
  <si>
    <t>56.993.340/0001-15</t>
  </si>
  <si>
    <t>T4 Gestão Patrimonial Ltda</t>
  </si>
  <si>
    <t>51.501.045/0001-80</t>
  </si>
  <si>
    <t>Tappo Gastronomia Ltda</t>
  </si>
  <si>
    <t>404 (-3)</t>
  </si>
  <si>
    <t>51.501.045/0002-61</t>
  </si>
  <si>
    <t>404 (-2)</t>
  </si>
  <si>
    <t>52.671.038/0001-90</t>
  </si>
  <si>
    <t>Tappo Gastronomia Ltda SCP</t>
  </si>
  <si>
    <t>10.188.300/0001-08</t>
  </si>
  <si>
    <t>Tappo Participações Ltda</t>
  </si>
  <si>
    <t>10.456.489/0001-64</t>
  </si>
  <si>
    <t>Tatiana Buniac Ensino de Idiomas</t>
  </si>
  <si>
    <t>54.034.491/0001-10</t>
  </si>
  <si>
    <t>Taty Tytaty Indústria e Comércio de Roupas Ltda</t>
  </si>
  <si>
    <t>53.636.815/0001-28</t>
  </si>
  <si>
    <t>Tavares Comércio e Confecção de Acessórios Ltda</t>
  </si>
  <si>
    <t>18.571.506/0001-16</t>
  </si>
  <si>
    <t>Technology 4 You Ltda</t>
  </si>
  <si>
    <t>57 (-2)</t>
  </si>
  <si>
    <t>18.571.506/0002-05</t>
  </si>
  <si>
    <t>64.827.157/0001-78</t>
  </si>
  <si>
    <t>Teckab Tecnologia Eletrônica Indústria e Comércio Ltda</t>
  </si>
  <si>
    <t>03.282.970/0001-15</t>
  </si>
  <si>
    <t>Teles &amp; Filhos Ltda</t>
  </si>
  <si>
    <t>17.589.273/0001-16</t>
  </si>
  <si>
    <t>Teles Corporação Ltda</t>
  </si>
  <si>
    <t>21.465.817/0001-05</t>
  </si>
  <si>
    <t>Teles F M S Confecções Ltda</t>
  </si>
  <si>
    <t>58.517.565/0001-20</t>
  </si>
  <si>
    <t>Teles Holding Ltda</t>
  </si>
  <si>
    <t>65.896.110/0001-29</t>
  </si>
  <si>
    <t>Teles Rocha Confecções Ltda</t>
  </si>
  <si>
    <t>52.973.988/0001-79</t>
  </si>
  <si>
    <t>Teles Solutions Ltda</t>
  </si>
  <si>
    <t>55.152.913/0001-15</t>
  </si>
  <si>
    <t xml:space="preserve">Thelor Desenvolvimento de Software Ltda </t>
  </si>
  <si>
    <t>50.145.058/0001-00</t>
  </si>
  <si>
    <t>Tixe Participações Ltda</t>
  </si>
  <si>
    <t>51.126.311/0001-32</t>
  </si>
  <si>
    <t>Tokunaga Holding Participações Ltda</t>
  </si>
  <si>
    <t>29.232.539/0001-58</t>
  </si>
  <si>
    <t>Tomasetti Consultoria Ltda</t>
  </si>
  <si>
    <t>21.881.017/0001-75</t>
  </si>
  <si>
    <t>Tomé Administradora de Imóveis Próprios Ltda</t>
  </si>
  <si>
    <t>01.247.661/0001-89</t>
  </si>
  <si>
    <t>Top Supply Comercial Importação e Exportação Ltda</t>
  </si>
  <si>
    <t>Empresa com Preponderância em Prestação de Serviços, Tributar Todas as Receitas com as Presunções de 8,00% Para IRPJ e 12,00% Para CSLL. Verificar as Receitas Financeiras Para Fins de Tributação do IRPJ e CSLL</t>
  </si>
  <si>
    <t>442 (-2)</t>
  </si>
  <si>
    <t>01.247.661/0002-60</t>
  </si>
  <si>
    <t>442 (-3)</t>
  </si>
  <si>
    <t>01.247.661/0003-40</t>
  </si>
  <si>
    <t>34.741.685/0001-49</t>
  </si>
  <si>
    <t>Top Supply Suprimentos para Comunicação Visual Ltda</t>
  </si>
  <si>
    <t>62.526.942/0001-65</t>
  </si>
  <si>
    <t>Trator Hidra Ltda</t>
  </si>
  <si>
    <t>39.476.902/0001-34</t>
  </si>
  <si>
    <t>TRC Comércio de Roupas Ltda</t>
  </si>
  <si>
    <t>30.902.744/0001-62</t>
  </si>
  <si>
    <t>Treeon Soluções e Desenvolvimento Ltda</t>
  </si>
  <si>
    <t>10.449.798/0001-07</t>
  </si>
  <si>
    <t>Treeon Soluções em Tecnologia Ltda</t>
  </si>
  <si>
    <t>04.665.515/0001-61</t>
  </si>
  <si>
    <t>Tricomix Indústria e Comércio de Confecções Ltda</t>
  </si>
  <si>
    <t>Empresa Apura o ICMS de Acordo com Crédito Outorgado. Ficar Atento ao Formato de Cálculo Para Fins de Estorno e Lançamento dos Outros Créditos</t>
  </si>
  <si>
    <t>203 (-4)</t>
  </si>
  <si>
    <t>04.665.515/0004-04</t>
  </si>
  <si>
    <t>41.519.665/0001-93</t>
  </si>
  <si>
    <t>Uirtus Corretora de Seguros Ltda</t>
  </si>
  <si>
    <t>40.021.330/0001-88</t>
  </si>
  <si>
    <t>Utopia Entretenimento Ltda</t>
  </si>
  <si>
    <t>40.520.276/0001-15</t>
  </si>
  <si>
    <t>Utopia Serviços Administrativos Ltda</t>
  </si>
  <si>
    <t>55.823.353/0001-83</t>
  </si>
  <si>
    <t xml:space="preserve">Uzelin Assessoria Técnica em Segurança do Trabalho Ltda </t>
  </si>
  <si>
    <t>66.983.406/0001-40</t>
  </si>
  <si>
    <t>Vasc Tecnologia Ltda</t>
  </si>
  <si>
    <t>38.485.335/0001-10</t>
  </si>
  <si>
    <t xml:space="preserve">Venal Consultoria Digital em Dados Imobiliários Ltda </t>
  </si>
  <si>
    <t>63.239.561/0001-68</t>
  </si>
  <si>
    <t>Vibe&amp;Co Foods Ltda</t>
  </si>
  <si>
    <t>43.262.240/0001-77</t>
  </si>
  <si>
    <t>Vibranium Investimentos e Participações Ltda</t>
  </si>
  <si>
    <t>61.896.061/0001-73</t>
  </si>
  <si>
    <t>Vida Energia Movimento Indústria e Comércio de Confecções Ltda</t>
  </si>
  <si>
    <t>66.754.102/0001-00</t>
  </si>
  <si>
    <t>Vitalux Serviços de Prótese Ltda</t>
  </si>
  <si>
    <t>45.070.299/0001-99</t>
  </si>
  <si>
    <t>Vitrais Assu Ltda</t>
  </si>
  <si>
    <t>57.970.880/0001-46</t>
  </si>
  <si>
    <t>Wasserman Contabilidade e Revisão de Capag Ltda</t>
  </si>
  <si>
    <t>25.370.161/0001-06</t>
  </si>
  <si>
    <t>WNG Engenharia Ltda</t>
  </si>
  <si>
    <t>18.484.903/0001-50</t>
  </si>
  <si>
    <t xml:space="preserve">Woodstock S.A. </t>
  </si>
  <si>
    <t>58.651.382/0001-01</t>
  </si>
  <si>
    <t>World Label Ltda</t>
  </si>
  <si>
    <t>74.509.209/0001-11</t>
  </si>
  <si>
    <t>WP Serviços e Comércio Ltda</t>
  </si>
  <si>
    <t>66.738.781/0001-24</t>
  </si>
  <si>
    <t>Wtenge Ltda</t>
  </si>
  <si>
    <t>43.238.098/0001-22</t>
  </si>
  <si>
    <t>Yalah Comércio de Alimentos e Promoções Ltda</t>
  </si>
  <si>
    <t>67.553.855/0001-10</t>
  </si>
  <si>
    <t>MCSG Psicologia</t>
  </si>
  <si>
    <t>04.519.111/0001-60</t>
  </si>
  <si>
    <t>YPO Gold Capítulo São Paulo</t>
  </si>
  <si>
    <t>Encaminhar os Tributos Retidos de Acordo com o Encaminhamento dos Documentos Fiscais</t>
  </si>
  <si>
    <t>67.013.586/0001-08</t>
  </si>
  <si>
    <t>Zahav Serviços Administrativos Ltda</t>
  </si>
  <si>
    <t>67.544.042/0001-64</t>
  </si>
  <si>
    <t>C2M HOLDING LTDA.</t>
  </si>
  <si>
    <t>07.438.424/0001-81</t>
  </si>
  <si>
    <t>Zoovet Marselhesa Pet Shop Ltda</t>
  </si>
  <si>
    <t>31.721.911/0001-31</t>
  </si>
  <si>
    <t>Dentalfinance Odontologia e Gestão Financeira Ltda.</t>
  </si>
  <si>
    <t>Tributação</t>
  </si>
  <si>
    <t>Inscrição Estadual</t>
  </si>
  <si>
    <t>Estado</t>
  </si>
  <si>
    <t>Inscrição Municipal</t>
  </si>
  <si>
    <t>Município</t>
  </si>
  <si>
    <t>Partes Relacionadas</t>
  </si>
  <si>
    <t>Vencimento TFE</t>
  </si>
  <si>
    <t>Eventos</t>
  </si>
  <si>
    <t>Envio de Documentos</t>
  </si>
  <si>
    <t>Dia Útil</t>
  </si>
  <si>
    <t>Data Limite</t>
  </si>
  <si>
    <t>Data Início</t>
  </si>
  <si>
    <t>Data Final</t>
  </si>
  <si>
    <t>Status</t>
  </si>
  <si>
    <t>Acompanhamento</t>
  </si>
  <si>
    <t>Procurações</t>
  </si>
  <si>
    <t>Conferência</t>
  </si>
  <si>
    <t>04.431.460/0001-25</t>
  </si>
  <si>
    <t>04.431.460 Ramiro Duenas Aranzabal</t>
  </si>
  <si>
    <t>MEI</t>
  </si>
  <si>
    <t>São Paulo</t>
  </si>
  <si>
    <t>3.656.245-9</t>
  </si>
  <si>
    <t>Não se Aplica</t>
  </si>
  <si>
    <t>Isento</t>
  </si>
  <si>
    <t>E-mail</t>
  </si>
  <si>
    <t>Aprobato Neto</t>
  </si>
  <si>
    <t>Simples Nacional</t>
  </si>
  <si>
    <t>Isenta</t>
  </si>
  <si>
    <t>5.694.018-1</t>
  </si>
  <si>
    <t>Julho</t>
  </si>
  <si>
    <t>Site</t>
  </si>
  <si>
    <t>Jundiaí</t>
  </si>
  <si>
    <t>J P Cont</t>
  </si>
  <si>
    <t>São Bernardo do Campo</t>
  </si>
  <si>
    <t>7.107.342-6</t>
  </si>
  <si>
    <t>Osasco</t>
  </si>
  <si>
    <t>3.005.100-2</t>
  </si>
  <si>
    <t>Grupo Aprobato Neto</t>
  </si>
  <si>
    <t>São José do Rio Preto</t>
  </si>
  <si>
    <t>Abril</t>
  </si>
  <si>
    <t>Distrito Federal</t>
  </si>
  <si>
    <t>08.271.808/001-19</t>
  </si>
  <si>
    <t>Brasília</t>
  </si>
  <si>
    <t>1.302.220-2</t>
  </si>
  <si>
    <t>1.609.138-9</t>
  </si>
  <si>
    <t>4.285.073-8</t>
  </si>
  <si>
    <t>5.212.716-8</t>
  </si>
  <si>
    <t>3.994.283-0</t>
  </si>
  <si>
    <t>Lucro Presumido</t>
  </si>
  <si>
    <t>1.854.114-3</t>
  </si>
  <si>
    <t>Bariri</t>
  </si>
  <si>
    <t>São Caetano do Sul</t>
  </si>
  <si>
    <t>Grupo Inox Conexões</t>
  </si>
  <si>
    <t>Março</t>
  </si>
  <si>
    <t>Grupo Fealtec</t>
  </si>
  <si>
    <t>2.743.353-6</t>
  </si>
  <si>
    <t>3.070.085-0</t>
  </si>
  <si>
    <t>6.592.930-6</t>
  </si>
  <si>
    <t>Grupo Mobel Engenharia</t>
  </si>
  <si>
    <t>1.592.667-2</t>
  </si>
  <si>
    <t>2.558.561-4</t>
  </si>
  <si>
    <t>3.676.979-7</t>
  </si>
  <si>
    <t>Lucro Real</t>
  </si>
  <si>
    <t>2.818.201-4</t>
  </si>
  <si>
    <t>2.254.918-8</t>
  </si>
  <si>
    <t>2.189.072-2</t>
  </si>
  <si>
    <t>9.663.449-9</t>
  </si>
  <si>
    <t>2.672.777-3</t>
  </si>
  <si>
    <t>Site e WhatsApp</t>
  </si>
  <si>
    <t>3.390.868-0</t>
  </si>
  <si>
    <t>Minas Gerais</t>
  </si>
  <si>
    <t>1.258.826/001-4</t>
  </si>
  <si>
    <t>Belo Horizonte</t>
  </si>
  <si>
    <t>Grupo Indikey Comunicação</t>
  </si>
  <si>
    <t>Maio</t>
  </si>
  <si>
    <t>4.BP565-1</t>
  </si>
  <si>
    <t>Barueri</t>
  </si>
  <si>
    <t>Grupo Tixe Participações</t>
  </si>
  <si>
    <t>3.106.378-0</t>
  </si>
  <si>
    <t>0.059.091-6</t>
  </si>
  <si>
    <t>1.846.546-3</t>
  </si>
  <si>
    <t>2.321.470-8</t>
  </si>
  <si>
    <t>Grupo Vital</t>
  </si>
  <si>
    <t>Impresso</t>
  </si>
  <si>
    <t>6.094.611-3</t>
  </si>
  <si>
    <t>Impresso Aprobato</t>
  </si>
  <si>
    <t>9.873.890-9</t>
  </si>
  <si>
    <t>6.160.432-1</t>
  </si>
  <si>
    <t>7.408.877-7</t>
  </si>
  <si>
    <t>Site e E-mail</t>
  </si>
  <si>
    <t>1.415.650-4</t>
  </si>
  <si>
    <t>0.343.044-8</t>
  </si>
  <si>
    <t>4.089.322-7</t>
  </si>
  <si>
    <t>Grupo KV Equipamentos</t>
  </si>
  <si>
    <t>6.546.675-6</t>
  </si>
  <si>
    <t>3.661.044-5</t>
  </si>
  <si>
    <t>2.423.915-1</t>
  </si>
  <si>
    <t>1.500.665-4</t>
  </si>
  <si>
    <t>Grupo Croce Simões</t>
  </si>
  <si>
    <t>E-mail e Site</t>
  </si>
  <si>
    <t>1.514.760/001-2</t>
  </si>
  <si>
    <t>1.670.852/001-0</t>
  </si>
  <si>
    <t>3.779.834-0</t>
  </si>
  <si>
    <t>Grupo SDJ Comercial</t>
  </si>
  <si>
    <t>6.874.610-5</t>
  </si>
  <si>
    <t>6.775.077-0</t>
  </si>
  <si>
    <t>7.800.644-9</t>
  </si>
  <si>
    <t>08.336.234/001-60</t>
  </si>
  <si>
    <t xml:space="preserve">Julho </t>
  </si>
  <si>
    <t>1.489.925-6</t>
  </si>
  <si>
    <t>6.991.897-0</t>
  </si>
  <si>
    <t>4.277.156-0</t>
  </si>
  <si>
    <t>7.699.823-1</t>
  </si>
  <si>
    <t>2.886.451-4</t>
  </si>
  <si>
    <t>Guarulhos</t>
  </si>
  <si>
    <t>Sem débitos</t>
  </si>
  <si>
    <t>3.886.732-0</t>
  </si>
  <si>
    <t>Grupo Zoovet Veterinário</t>
  </si>
  <si>
    <t>9.905.758-1</t>
  </si>
  <si>
    <t>Praia Grande</t>
  </si>
  <si>
    <t>-</t>
  </si>
  <si>
    <t>7.486.197-2</t>
  </si>
  <si>
    <t>2.900.531-0</t>
  </si>
  <si>
    <t>2.861.253-1</t>
  </si>
  <si>
    <t>7.837.687-4</t>
  </si>
  <si>
    <t>6.360.748-4</t>
  </si>
  <si>
    <t>2.933.349-0</t>
  </si>
  <si>
    <t>5.948.129-3</t>
  </si>
  <si>
    <t>1.856.461-5</t>
  </si>
  <si>
    <t>Rio de Janeiro</t>
  </si>
  <si>
    <t>13.230.12-9</t>
  </si>
  <si>
    <t>5.077.130-2</t>
  </si>
  <si>
    <t>Grupo Hocar Comércio</t>
  </si>
  <si>
    <t>2.351.717-4</t>
  </si>
  <si>
    <t>1.463.586-0</t>
  </si>
  <si>
    <t>4.807.198-6</t>
  </si>
  <si>
    <t>Grupo Ibel Maq</t>
  </si>
  <si>
    <t>2.352.524-0</t>
  </si>
  <si>
    <t>Valinhos</t>
  </si>
  <si>
    <t>6.853.388-8</t>
  </si>
  <si>
    <t>7.660.657-0</t>
  </si>
  <si>
    <t>Grupo Decor Adesivos</t>
  </si>
  <si>
    <t>5.688.813-9</t>
  </si>
  <si>
    <t>4.610.430-5</t>
  </si>
  <si>
    <t>5.681.026-1</t>
  </si>
  <si>
    <t>6.073.103-6</t>
  </si>
  <si>
    <t>Grupo Serralheria Cordeiro</t>
  </si>
  <si>
    <t>Pernambuco</t>
  </si>
  <si>
    <t>Recife</t>
  </si>
  <si>
    <t>5.548.557-0</t>
  </si>
  <si>
    <t>4.146.045-6</t>
  </si>
  <si>
    <t>4.416.153-0</t>
  </si>
  <si>
    <t>0.311.426-0</t>
  </si>
  <si>
    <t>Setembro</t>
  </si>
  <si>
    <t>1.838.571-0</t>
  </si>
  <si>
    <t>Grupo Lu Lu</t>
  </si>
  <si>
    <t>08.191.535.001.33</t>
  </si>
  <si>
    <t>3.770.035-9</t>
  </si>
  <si>
    <t>Bauru</t>
  </si>
  <si>
    <t>Grupo Link</t>
  </si>
  <si>
    <t>Março (Sem débitos)</t>
  </si>
  <si>
    <t>2.051.038-1</t>
  </si>
  <si>
    <t>Grupo Dovil Indústria</t>
  </si>
  <si>
    <t>9.537.919-3</t>
  </si>
  <si>
    <t>7.529.473-7</t>
  </si>
  <si>
    <t>6.335.945-6</t>
  </si>
  <si>
    <t>Rio Claro</t>
  </si>
  <si>
    <t>Grupo Pedro Nevoeiro</t>
  </si>
  <si>
    <t>Tocantins</t>
  </si>
  <si>
    <t>Mateiros</t>
  </si>
  <si>
    <t>Grupo Korubo Expedições</t>
  </si>
  <si>
    <t>2.833.781-6</t>
  </si>
  <si>
    <t>7.204.945-6</t>
  </si>
  <si>
    <t>Grupo Minale Brindes</t>
  </si>
  <si>
    <t>9.458.446-0</t>
  </si>
  <si>
    <t>3.091.916-9</t>
  </si>
  <si>
    <t>4.610.739-8</t>
  </si>
  <si>
    <t>5.739.521-7</t>
  </si>
  <si>
    <t>3.757.359-4</t>
  </si>
  <si>
    <t>Grupo Fairbanks</t>
  </si>
  <si>
    <t>1.798.948-5</t>
  </si>
  <si>
    <t>7.666.251-9</t>
  </si>
  <si>
    <t>Grupo Parrilla</t>
  </si>
  <si>
    <t>Santana de Parnaíba</t>
  </si>
  <si>
    <t>Junho</t>
  </si>
  <si>
    <t>3.288.125-8</t>
  </si>
  <si>
    <t>Jarinu</t>
  </si>
  <si>
    <t>Grupo Induspacking Indústria</t>
  </si>
  <si>
    <t>Grupo Treeon Soluções</t>
  </si>
  <si>
    <t>6.965.024-1</t>
  </si>
  <si>
    <t>2.849.928-0</t>
  </si>
  <si>
    <t>9.679.669-3</t>
  </si>
  <si>
    <t>6.462.548-6</t>
  </si>
  <si>
    <t>3.519.831-1</t>
  </si>
  <si>
    <t>Grupo Teles Comércio</t>
  </si>
  <si>
    <t>Cotia</t>
  </si>
  <si>
    <t>Outubro</t>
  </si>
  <si>
    <t>6.847.076-2</t>
  </si>
  <si>
    <t>7.306.779-2</t>
  </si>
  <si>
    <t>6.516.881-0</t>
  </si>
  <si>
    <t>9.371.056-9</t>
  </si>
  <si>
    <t>5.359.703-6</t>
  </si>
  <si>
    <t>4.684.678-6</t>
  </si>
  <si>
    <t>Grupo Tricomix Comércio</t>
  </si>
  <si>
    <t>1.809.104-0</t>
  </si>
  <si>
    <t>2.522.783-1</t>
  </si>
  <si>
    <t>7.092.920-3</t>
  </si>
  <si>
    <t>3.884.190-8</t>
  </si>
  <si>
    <t>3.675.707-1</t>
  </si>
  <si>
    <t>0.298.829-1</t>
  </si>
  <si>
    <t>2.051.002-0</t>
  </si>
  <si>
    <t>0481.401-4</t>
  </si>
  <si>
    <t>Vinhedo</t>
  </si>
  <si>
    <t>Mauá</t>
  </si>
  <si>
    <t>1.776.715-6</t>
  </si>
  <si>
    <t>1.328.162-3</t>
  </si>
  <si>
    <t>1.830.039-1</t>
  </si>
  <si>
    <t>Grupo Gnomo Comércio</t>
  </si>
  <si>
    <t>Santo André</t>
  </si>
  <si>
    <t>Desenquadramento</t>
  </si>
  <si>
    <t>Paraná</t>
  </si>
  <si>
    <t>Londrina</t>
  </si>
  <si>
    <t>Grupo GTR Financeira</t>
  </si>
  <si>
    <t>SEM CERTIFICADO/SENHA WEB</t>
  </si>
  <si>
    <t>Campinas</t>
  </si>
  <si>
    <t>Baixada em 21/05/2026</t>
  </si>
  <si>
    <t>07.941.402/001-96</t>
  </si>
  <si>
    <t>7.893.434-6</t>
  </si>
  <si>
    <t>7.519.330-2</t>
  </si>
  <si>
    <t>5.625.670-1</t>
  </si>
  <si>
    <t>5.722.686-5</t>
  </si>
  <si>
    <t>5.592.229-5</t>
  </si>
  <si>
    <t>1.837.213-9</t>
  </si>
  <si>
    <t>Grupo Hortinha</t>
  </si>
  <si>
    <t>6.695.733-8</t>
  </si>
  <si>
    <t>9.877.184-1</t>
  </si>
  <si>
    <t>0.283.112-0</t>
  </si>
  <si>
    <t>Agosto</t>
  </si>
  <si>
    <t>9.904.150-2</t>
  </si>
  <si>
    <t>5.686.732-8</t>
  </si>
  <si>
    <t>7.666.899-1</t>
  </si>
  <si>
    <t>6.233.117-5</t>
  </si>
  <si>
    <t>1.963.720-9</t>
  </si>
  <si>
    <t>8.726.142-1</t>
  </si>
  <si>
    <t>3.093.255-6</t>
  </si>
  <si>
    <t>Grupo Ici Gastronomia</t>
  </si>
  <si>
    <t>5.553.654-9</t>
  </si>
  <si>
    <t>Grupo LightPrint Indústria</t>
  </si>
  <si>
    <t xml:space="preserve">Março </t>
  </si>
  <si>
    <t>1.280.373/002-4</t>
  </si>
  <si>
    <t>Alumínio</t>
  </si>
  <si>
    <t>0.950.782-58</t>
  </si>
  <si>
    <t>Itapissuma</t>
  </si>
  <si>
    <t>91.071.288-80</t>
  </si>
  <si>
    <t>Arapongas</t>
  </si>
  <si>
    <t>91.143.516-09</t>
  </si>
  <si>
    <t>Mandaguari</t>
  </si>
  <si>
    <t>5.640.290-2</t>
  </si>
  <si>
    <t>7.892.416-2</t>
  </si>
  <si>
    <t>2.610.458-0</t>
  </si>
  <si>
    <t>0.156.067-0</t>
  </si>
  <si>
    <t>3.472.767-1</t>
  </si>
  <si>
    <t>Diadema</t>
  </si>
  <si>
    <t>Grupo J B S Inspeção</t>
  </si>
  <si>
    <t>Sem débitos TLF (Taxa Publicidade vencimento Junho)</t>
  </si>
  <si>
    <t>12.636.46-6</t>
  </si>
  <si>
    <t>Macaé</t>
  </si>
  <si>
    <t>14.802.74-6</t>
  </si>
  <si>
    <t xml:space="preserve">Empresa dele (ele recolhe) </t>
  </si>
  <si>
    <t>Mogi das Cruzes</t>
  </si>
  <si>
    <t>9.738.453-4</t>
  </si>
  <si>
    <t>6.987.754-8</t>
  </si>
  <si>
    <t>7.606.078-0</t>
  </si>
  <si>
    <t>1.138.638-0</t>
  </si>
  <si>
    <t>2.671.347-0</t>
  </si>
  <si>
    <t>3.532.245-4</t>
  </si>
  <si>
    <t>3.657.683-2</t>
  </si>
  <si>
    <t>3.322.526-5</t>
  </si>
  <si>
    <t>9.309.833-2</t>
  </si>
  <si>
    <t>Ipeúna</t>
  </si>
  <si>
    <t>Almas</t>
  </si>
  <si>
    <t>6.125.964-0</t>
  </si>
  <si>
    <t>7.702.662-4</t>
  </si>
  <si>
    <t>Grupo Lopérgolo Aguiar</t>
  </si>
  <si>
    <t xml:space="preserve">Simples Nacional </t>
  </si>
  <si>
    <t>6.374.248-9</t>
  </si>
  <si>
    <t>7.282.927-3</t>
  </si>
  <si>
    <t>Impostos Paulo</t>
  </si>
  <si>
    <t>Itatiba</t>
  </si>
  <si>
    <t>Grupo Leg</t>
  </si>
  <si>
    <t>0.224.270-2</t>
  </si>
  <si>
    <t>7.325.259-0</t>
  </si>
  <si>
    <t>0.059.121-1</t>
  </si>
  <si>
    <t>3.615.921-2</t>
  </si>
  <si>
    <t>5.349.534-9</t>
  </si>
  <si>
    <t>1.011.024-0</t>
  </si>
  <si>
    <t>4.933.307-0</t>
  </si>
  <si>
    <t>0.145.203-7</t>
  </si>
  <si>
    <t>7.718.333-9</t>
  </si>
  <si>
    <t>4.621.974-9</t>
  </si>
  <si>
    <t>1.764.506-9</t>
  </si>
  <si>
    <t>Itapeva</t>
  </si>
  <si>
    <t>Grupo Ribeiro</t>
  </si>
  <si>
    <t>2.900.485-3</t>
  </si>
  <si>
    <t>3.049.029-4</t>
  </si>
  <si>
    <t>7.339.037-2</t>
  </si>
  <si>
    <t>6.994.207-2</t>
  </si>
  <si>
    <t>6.314.468-9</t>
  </si>
  <si>
    <t>5.549.867-1</t>
  </si>
  <si>
    <t>Grupo WNG</t>
  </si>
  <si>
    <t>3.831.992-6</t>
  </si>
  <si>
    <t>Grupo Media Portal</t>
  </si>
  <si>
    <t>5.166.743-6</t>
  </si>
  <si>
    <t>3.660.415-1</t>
  </si>
  <si>
    <t>3.583.209-6</t>
  </si>
  <si>
    <t>3.056.979-6</t>
  </si>
  <si>
    <t>6.640.107-0</t>
  </si>
  <si>
    <t>1.000.832-2</t>
  </si>
  <si>
    <t>6.255.455-7</t>
  </si>
  <si>
    <t>6.835.409-6</t>
  </si>
  <si>
    <t>9.662.544-9</t>
  </si>
  <si>
    <t>6.236.086-8</t>
  </si>
  <si>
    <t>9.144.891-3</t>
  </si>
  <si>
    <t>4.440.806-4</t>
  </si>
  <si>
    <t>7.777.916-9</t>
  </si>
  <si>
    <t>Grupo Nibasser</t>
  </si>
  <si>
    <t>1.717.805-3</t>
  </si>
  <si>
    <t>8.381.932-0</t>
  </si>
  <si>
    <t>2.771.742-9</t>
  </si>
  <si>
    <t>7.368.583-6</t>
  </si>
  <si>
    <t>4.975.713-0</t>
  </si>
  <si>
    <t>0.267.069-0</t>
  </si>
  <si>
    <t>8.319.443-6</t>
  </si>
  <si>
    <t>4.544.885-0</t>
  </si>
  <si>
    <t>São José dos Campos</t>
  </si>
  <si>
    <t>3.931.239-9</t>
  </si>
  <si>
    <t>3.791.915-6</t>
  </si>
  <si>
    <t>00.026.190</t>
  </si>
  <si>
    <t>Carapicuíba</t>
  </si>
  <si>
    <t>Grupo Pauliclan</t>
  </si>
  <si>
    <t>8.334.930-8</t>
  </si>
  <si>
    <t>Bertioga</t>
  </si>
  <si>
    <t>Grupo Technology Publicidade</t>
  </si>
  <si>
    <t>Grupo Signmaker Comunicação</t>
  </si>
  <si>
    <t>Sem Inscrição Municipal</t>
  </si>
  <si>
    <t>3.910.251-3</t>
  </si>
  <si>
    <t>1.445.519-6</t>
  </si>
  <si>
    <t>7.529.326-9</t>
  </si>
  <si>
    <t>7.324.572-0</t>
  </si>
  <si>
    <t>7.018.994-3</t>
  </si>
  <si>
    <t>2.252.735-4</t>
  </si>
  <si>
    <t>7.474.444-5</t>
  </si>
  <si>
    <t>6.373.030-8</t>
  </si>
  <si>
    <t>9.274.285-8</t>
  </si>
  <si>
    <t>4.808.990-7</t>
  </si>
  <si>
    <t>5.853.973-5</t>
  </si>
  <si>
    <t>Grupo R2</t>
  </si>
  <si>
    <t>3.666.620-3</t>
  </si>
  <si>
    <t>07.960.039/001-76</t>
  </si>
  <si>
    <t>Santa Catarina</t>
  </si>
  <si>
    <t>Criciúma</t>
  </si>
  <si>
    <t>7.006.580-2</t>
  </si>
  <si>
    <t>1.510.555-5</t>
  </si>
  <si>
    <t>2.796.224-5</t>
  </si>
  <si>
    <t>3.347.986-0</t>
  </si>
  <si>
    <t>1.536.659-6</t>
  </si>
  <si>
    <t>1.500.327-2</t>
  </si>
  <si>
    <t>1.554.640-3</t>
  </si>
  <si>
    <t>3.354.473-5</t>
  </si>
  <si>
    <t>3.118.845-1</t>
  </si>
  <si>
    <t>4.291.286-5</t>
  </si>
  <si>
    <t>9.741.665-7</t>
  </si>
  <si>
    <t>1.569.086-5</t>
  </si>
  <si>
    <t>Grupo Shuk Alimentos</t>
  </si>
  <si>
    <t>7.750.921-8</t>
  </si>
  <si>
    <t>7.807.556-4</t>
  </si>
  <si>
    <t>3.442.952-2</t>
  </si>
  <si>
    <t>6.989.311-0</t>
  </si>
  <si>
    <t>PAULO QUEM FAZ</t>
  </si>
  <si>
    <t>7.202.538-7</t>
  </si>
  <si>
    <t>Grupo Solo Tecnologia</t>
  </si>
  <si>
    <t>E-mail Renata</t>
  </si>
  <si>
    <t>3.775.847-0</t>
  </si>
  <si>
    <t>3.514.975-2</t>
  </si>
  <si>
    <t>1.742.892-0</t>
  </si>
  <si>
    <t>Florianópolis</t>
  </si>
  <si>
    <t>1.474.259-4</t>
  </si>
  <si>
    <t>7.776.643-1</t>
  </si>
  <si>
    <t>1.437.929-5</t>
  </si>
  <si>
    <t>3.787.344-0</t>
  </si>
  <si>
    <t>3.832.378-8</t>
  </si>
  <si>
    <t>9.173.873-3</t>
  </si>
  <si>
    <t>7.966.382-6</t>
  </si>
  <si>
    <t>6.075.625-0</t>
  </si>
  <si>
    <t>100.813-13</t>
  </si>
  <si>
    <t>Curitiba</t>
  </si>
  <si>
    <t>9.815.895-3</t>
  </si>
  <si>
    <t>2.910.336-3</t>
  </si>
  <si>
    <t>4.686.528-4</t>
  </si>
  <si>
    <t>5.133.636-7</t>
  </si>
  <si>
    <t>1.621.236-3</t>
  </si>
  <si>
    <t>3.913.341-9</t>
  </si>
  <si>
    <t>7.909.057-5</t>
  </si>
  <si>
    <t>Joanópolis</t>
  </si>
  <si>
    <t>0.330.412-4</t>
  </si>
  <si>
    <t>Extrema</t>
  </si>
  <si>
    <t>Fevereiro</t>
  </si>
  <si>
    <t>1.188.299-9</t>
  </si>
  <si>
    <t>6.733.591-8</t>
  </si>
  <si>
    <t>6.014.643-5</t>
  </si>
  <si>
    <t>3.830.469-4</t>
  </si>
  <si>
    <t>3.065.715-6</t>
  </si>
  <si>
    <t>5.103.386-0</t>
  </si>
  <si>
    <t>6.902.878-8</t>
  </si>
  <si>
    <t>Grupo Utopia</t>
  </si>
  <si>
    <t>0.341.146-0</t>
  </si>
  <si>
    <t>0.032.335-7</t>
  </si>
  <si>
    <t>7.046.406-5</t>
  </si>
  <si>
    <t>1.914.527-6</t>
  </si>
  <si>
    <t>9.909.669-2</t>
  </si>
  <si>
    <t>8.096.691-8</t>
  </si>
  <si>
    <t>1.567.242-5</t>
  </si>
  <si>
    <t>5.535.941-8</t>
  </si>
  <si>
    <t>2.238.498-7</t>
  </si>
  <si>
    <t>0.320.334-4</t>
  </si>
  <si>
    <t>7.041.131-0</t>
  </si>
  <si>
    <t>0.371.524-8</t>
  </si>
  <si>
    <t>3.075.894-7</t>
  </si>
  <si>
    <t>0.342.215-1</t>
  </si>
  <si>
    <t>0.381.168-9</t>
  </si>
  <si>
    <t>3.418.384-1</t>
  </si>
  <si>
    <t/>
  </si>
  <si>
    <t>Senha Prefeitura</t>
  </si>
  <si>
    <t>Vencto. ISS</t>
  </si>
  <si>
    <t>ISSQN</t>
  </si>
  <si>
    <t>Escrit. Prefeitura</t>
  </si>
  <si>
    <t>DSUP</t>
  </si>
  <si>
    <t>Imunidades SDI</t>
  </si>
  <si>
    <t>Declaração GBF</t>
  </si>
  <si>
    <t>Parc Municipais</t>
  </si>
  <si>
    <t>ARA217du</t>
  </si>
  <si>
    <t>Cservicos27</t>
  </si>
  <si>
    <t>W8METVGZ</t>
  </si>
  <si>
    <t>298839UQG43441</t>
  </si>
  <si>
    <t>446452Re</t>
  </si>
  <si>
    <t>043624Cs</t>
  </si>
  <si>
    <t>51957545Ma!</t>
  </si>
  <si>
    <t>Sucesso@22</t>
  </si>
  <si>
    <t>Adamaria1956@</t>
  </si>
  <si>
    <t>Abapai46#</t>
  </si>
  <si>
    <t>A2m61203201</t>
  </si>
  <si>
    <t>agm04438</t>
  </si>
  <si>
    <t>000129</t>
  </si>
  <si>
    <t>Ale@58717889</t>
  </si>
  <si>
    <t>371404Al</t>
  </si>
  <si>
    <t>APICEGRAF</t>
  </si>
  <si>
    <t>71912349Wa</t>
  </si>
  <si>
    <t>Abwakeboard02</t>
  </si>
  <si>
    <t>!$F4fY$genwUmx</t>
  </si>
  <si>
    <t>ARLSph551</t>
  </si>
  <si>
    <t>Af63531342</t>
  </si>
  <si>
    <t>611088Al</t>
  </si>
  <si>
    <t>00368304Avs</t>
  </si>
  <si>
    <t>Bmmorais31</t>
  </si>
  <si>
    <t>Benedito32</t>
  </si>
  <si>
    <t>Bp47407177</t>
  </si>
  <si>
    <t>557693Bi</t>
  </si>
  <si>
    <t>670414Je</t>
  </si>
  <si>
    <t>Blgr3655</t>
  </si>
  <si>
    <t>111044EVQ78143</t>
  </si>
  <si>
    <t>136949TMP63141</t>
  </si>
  <si>
    <t>572623Cm</t>
  </si>
  <si>
    <t>Indikeyc2c</t>
  </si>
  <si>
    <t>Mamis1408</t>
  </si>
  <si>
    <t>Capellaw39</t>
  </si>
  <si>
    <t>51764963Ca</t>
  </si>
  <si>
    <t>50121049C@ss</t>
  </si>
  <si>
    <t>Catedral@42638806</t>
  </si>
  <si>
    <t>13574084Iz</t>
  </si>
  <si>
    <t>506852Cd</t>
  </si>
  <si>
    <t>central057123</t>
  </si>
  <si>
    <t>343293Cl</t>
  </si>
  <si>
    <t>48292179Cle</t>
  </si>
  <si>
    <t>521457Co</t>
  </si>
  <si>
    <t>Comuni34</t>
  </si>
  <si>
    <t>Bjunior06</t>
  </si>
  <si>
    <t>611586Co</t>
  </si>
  <si>
    <t>000208</t>
  </si>
  <si>
    <t>567788Cr</t>
  </si>
  <si>
    <t>Dbmpart40</t>
  </si>
  <si>
    <t>502311De</t>
  </si>
  <si>
    <t>Decor172323</t>
  </si>
  <si>
    <t>Dsuporte27</t>
  </si>
  <si>
    <t>Denis123</t>
  </si>
  <si>
    <t>Dpbatista26</t>
  </si>
  <si>
    <t>666737Dl</t>
  </si>
  <si>
    <t>610547Do</t>
  </si>
  <si>
    <t>@@Rr3256</t>
  </si>
  <si>
    <t>Ok@38425536</t>
  </si>
  <si>
    <t>487870Dx</t>
  </si>
  <si>
    <t>jlvianaA1</t>
  </si>
  <si>
    <t>451831El</t>
  </si>
  <si>
    <t>Embrak03</t>
  </si>
  <si>
    <t>28060980En</t>
  </si>
  <si>
    <t xml:space="preserve">Enviada </t>
  </si>
  <si>
    <t>502717Es</t>
  </si>
  <si>
    <t>517148Es</t>
  </si>
  <si>
    <t>244280Ew</t>
  </si>
  <si>
    <t>Ra@373720</t>
  </si>
  <si>
    <t>FFcomercio37</t>
  </si>
  <si>
    <t>555686Fe</t>
  </si>
  <si>
    <t>51MQJH1DB7</t>
  </si>
  <si>
    <t>Piferrara40@</t>
  </si>
  <si>
    <t>362128Fl</t>
  </si>
  <si>
    <t>Gabriel23671212</t>
  </si>
  <si>
    <t>600548Fm</t>
  </si>
  <si>
    <t>Fortuna@2022</t>
  </si>
  <si>
    <t>664685Fu</t>
  </si>
  <si>
    <t>603880Gl</t>
  </si>
  <si>
    <t>548708Gm</t>
  </si>
  <si>
    <t>609719Go</t>
  </si>
  <si>
    <t>512692Gr</t>
  </si>
  <si>
    <t>396416Gr</t>
  </si>
  <si>
    <t>guilherme30068265guilherme</t>
  </si>
  <si>
    <t>CERTIFICADO</t>
  </si>
  <si>
    <t>527642Ha</t>
  </si>
  <si>
    <t>485854Ro</t>
  </si>
  <si>
    <t>26717709Hi</t>
  </si>
  <si>
    <t>Hglassauto27</t>
  </si>
  <si>
    <t>263814Ho</t>
  </si>
  <si>
    <t>HORTINHAcnpj61</t>
  </si>
  <si>
    <t>384037Ho</t>
  </si>
  <si>
    <t>Hr0266386990</t>
  </si>
  <si>
    <t>667477Hr</t>
  </si>
  <si>
    <t>274143Hr</t>
  </si>
  <si>
    <t>341245HHQ82533</t>
  </si>
  <si>
    <t>502880Ib</t>
  </si>
  <si>
    <t>Iservicos33</t>
  </si>
  <si>
    <t>624705Ib</t>
  </si>
  <si>
    <t>Igreja26</t>
  </si>
  <si>
    <t>510544Fo</t>
  </si>
  <si>
    <t>Idk@2023nf</t>
  </si>
  <si>
    <t>330427Ind</t>
  </si>
  <si>
    <t>263410In</t>
  </si>
  <si>
    <t>REC130</t>
  </si>
  <si>
    <t>263410In@</t>
  </si>
  <si>
    <t>270263In</t>
  </si>
  <si>
    <t>527384In</t>
  </si>
  <si>
    <t>647889Is</t>
  </si>
  <si>
    <t>JBS40482</t>
  </si>
  <si>
    <t>jbs@2022</t>
  </si>
  <si>
    <t>91735XRG27736</t>
  </si>
  <si>
    <t>RGL563</t>
  </si>
  <si>
    <t>632833Jc</t>
  </si>
  <si>
    <t>Jms@42517075</t>
  </si>
  <si>
    <t>208629Jn</t>
  </si>
  <si>
    <t>Jose02391</t>
  </si>
  <si>
    <t>Kamiro05!</t>
  </si>
  <si>
    <t>Arnaldo87</t>
  </si>
  <si>
    <t>aurora10</t>
  </si>
  <si>
    <t>KEO4168077</t>
  </si>
  <si>
    <t>320747Kv</t>
  </si>
  <si>
    <t>LrFu@(57981068)</t>
  </si>
  <si>
    <t>507541La</t>
  </si>
  <si>
    <t>Lu000190</t>
  </si>
  <si>
    <t>Le46008406</t>
  </si>
  <si>
    <t>Su@001001</t>
  </si>
  <si>
    <t>Bibi2020</t>
  </si>
  <si>
    <t>60251VHF76844</t>
  </si>
  <si>
    <t>Lm63442419</t>
  </si>
  <si>
    <t>080261Lo</t>
  </si>
  <si>
    <t>Lopersa23</t>
  </si>
  <si>
    <t>Lucca21@</t>
  </si>
  <si>
    <t>198653Lu</t>
  </si>
  <si>
    <t>Luis64631060</t>
  </si>
  <si>
    <t>509149Ls</t>
  </si>
  <si>
    <t>170276Lu</t>
  </si>
  <si>
    <t>Mary@824044</t>
  </si>
  <si>
    <t>597011Ma</t>
  </si>
  <si>
    <t>Marcia123</t>
  </si>
  <si>
    <t>Mary46641865</t>
  </si>
  <si>
    <t>Matheus350@</t>
  </si>
  <si>
    <t>Mmfernandes25</t>
  </si>
  <si>
    <t>596864Mc</t>
  </si>
  <si>
    <t>Tati0408</t>
  </si>
  <si>
    <t>Media1046</t>
  </si>
  <si>
    <t>47854242Eu</t>
  </si>
  <si>
    <t>Mitraspp11</t>
  </si>
  <si>
    <t>CWML43</t>
  </si>
  <si>
    <t>62695960Mo</t>
  </si>
  <si>
    <t>333950El</t>
  </si>
  <si>
    <t>406736Mp</t>
  </si>
  <si>
    <t>Nacoes06</t>
  </si>
  <si>
    <t>neki06956</t>
  </si>
  <si>
    <t>Netorep33</t>
  </si>
  <si>
    <t>515321Ni</t>
  </si>
  <si>
    <t>597480Ni</t>
  </si>
  <si>
    <t>Nota290622</t>
  </si>
  <si>
    <t>Novaartico20</t>
  </si>
  <si>
    <t>Nova66133218</t>
  </si>
  <si>
    <t>Gabi#3105</t>
  </si>
  <si>
    <t>006303Om</t>
  </si>
  <si>
    <t>542973Pa</t>
  </si>
  <si>
    <t>R0IN420UBP</t>
  </si>
  <si>
    <t>142371PRJ64634</t>
  </si>
  <si>
    <t>561732Ir</t>
  </si>
  <si>
    <t>487847Pi</t>
  </si>
  <si>
    <t>Lcscosta37</t>
  </si>
  <si>
    <t>Pousada@42935633</t>
  </si>
  <si>
    <t>Pousocerto26</t>
  </si>
  <si>
    <t>482067Pt</t>
  </si>
  <si>
    <t>Ideal001</t>
  </si>
  <si>
    <t>Rsmartins29</t>
  </si>
  <si>
    <t>R2Labs05</t>
  </si>
  <si>
    <t>350434QLQ87756</t>
  </si>
  <si>
    <t>Rlr@60643539</t>
  </si>
  <si>
    <t>428353Rp!</t>
  </si>
  <si>
    <t>573749Rs</t>
  </si>
  <si>
    <t>576169Sz</t>
  </si>
  <si>
    <t>572595Sg</t>
  </si>
  <si>
    <t>576440Sz</t>
  </si>
  <si>
    <t>SFJr2017!</t>
  </si>
  <si>
    <t>136663Se</t>
  </si>
  <si>
    <t>511901Sh</t>
  </si>
  <si>
    <t>580253Sh</t>
  </si>
  <si>
    <t>39489392Sil</t>
  </si>
  <si>
    <t>42smsALLES@</t>
  </si>
  <si>
    <t>Solocap45</t>
  </si>
  <si>
    <t>753035sol</t>
  </si>
  <si>
    <t>599583St</t>
  </si>
  <si>
    <t>Sugata@933</t>
  </si>
  <si>
    <t>569933Tg</t>
  </si>
  <si>
    <t>515010Ta</t>
  </si>
  <si>
    <t>52671038Ta</t>
  </si>
  <si>
    <t>101883Ta</t>
  </si>
  <si>
    <t>536368Ta</t>
  </si>
  <si>
    <t>Technology18@</t>
  </si>
  <si>
    <t>032829Te</t>
  </si>
  <si>
    <t>Telescorp17</t>
  </si>
  <si>
    <t>214658Te</t>
  </si>
  <si>
    <t>585175Te</t>
  </si>
  <si>
    <t>658961Pi</t>
  </si>
  <si>
    <t>529739Ab</t>
  </si>
  <si>
    <t>551529Th</t>
  </si>
  <si>
    <t>Tokunaga</t>
  </si>
  <si>
    <t>000158</t>
  </si>
  <si>
    <t>TOP123456</t>
  </si>
  <si>
    <t>Top@01247661</t>
  </si>
  <si>
    <t>Tratorhidra62</t>
  </si>
  <si>
    <t>39476902Tr</t>
  </si>
  <si>
    <t>309027Th</t>
  </si>
  <si>
    <t>415196Ui</t>
  </si>
  <si>
    <t>Utopia40!</t>
  </si>
  <si>
    <t>Utopia!</t>
  </si>
  <si>
    <t>352701HFQ25866</t>
  </si>
  <si>
    <t>669834Va</t>
  </si>
  <si>
    <t>VIBEcnpj63</t>
  </si>
  <si>
    <t>618960Vi</t>
  </si>
  <si>
    <t>579708Wa</t>
  </si>
  <si>
    <t>Wengenharia25@</t>
  </si>
  <si>
    <t>364176MJB28635</t>
  </si>
  <si>
    <t>667387Wt</t>
  </si>
  <si>
    <t>Yalah432</t>
  </si>
  <si>
    <t>675538Mc</t>
  </si>
  <si>
    <t>670135Za</t>
  </si>
  <si>
    <t>C2m67544042</t>
  </si>
  <si>
    <t>Zoovet333</t>
  </si>
  <si>
    <t xml:space="preserve">Tributação </t>
  </si>
  <si>
    <t>GUIA ICMS</t>
  </si>
  <si>
    <t>DIFAL</t>
  </si>
  <si>
    <t>GUIA IPI</t>
  </si>
  <si>
    <t>Bloco K</t>
  </si>
  <si>
    <t>SPED Fiscal</t>
  </si>
  <si>
    <t>DeSTDA</t>
  </si>
  <si>
    <t>Parc Estaduais</t>
  </si>
  <si>
    <t>N/A</t>
  </si>
  <si>
    <t>Usuario</t>
  </si>
  <si>
    <t>Demonstrativo Iss</t>
  </si>
  <si>
    <t>Totais Iss</t>
  </si>
  <si>
    <t>Demonstrativo Icms</t>
  </si>
  <si>
    <t>Totais Icms</t>
  </si>
  <si>
    <t>Demonstrativo Ipi</t>
  </si>
  <si>
    <t>Totais Ipi</t>
  </si>
  <si>
    <t>Demonstrativo Simples Nacional</t>
  </si>
  <si>
    <t>Apuração Simples Nacional</t>
  </si>
  <si>
    <t>Extrato Simples Nacional</t>
  </si>
  <si>
    <t>Recibo Simples Nacional</t>
  </si>
  <si>
    <t>Demonstrativo EFD Contribuições</t>
  </si>
  <si>
    <t>Demonstrativo ECF</t>
  </si>
  <si>
    <t>RAZÃO SOCIAL</t>
  </si>
  <si>
    <t>Forma de envio</t>
  </si>
  <si>
    <t xml:space="preserve">Usuario </t>
  </si>
  <si>
    <t>Situação</t>
  </si>
  <si>
    <t>RELP SN</t>
  </si>
  <si>
    <t>PERT SN</t>
  </si>
  <si>
    <t>Não Previdenciário</t>
  </si>
  <si>
    <t>Previdenciário</t>
  </si>
  <si>
    <t>Demais Débitos</t>
  </si>
  <si>
    <t>DCTF-Web</t>
  </si>
  <si>
    <t>PGFN</t>
  </si>
  <si>
    <t>PMSP</t>
  </si>
  <si>
    <t>Dívida Ativa Mun</t>
  </si>
  <si>
    <t>Parcelamento P.P.I</t>
  </si>
  <si>
    <t>Estadual</t>
  </si>
  <si>
    <t>OBSERVAÇÕES</t>
  </si>
  <si>
    <t xml:space="preserve">04.431.480 Ramiro Duenas Aranzal (Duenas e Aranzal) </t>
  </si>
  <si>
    <t xml:space="preserve">E-mail </t>
  </si>
  <si>
    <t>jorge</t>
  </si>
  <si>
    <t>Ok</t>
  </si>
  <si>
    <t>X</t>
  </si>
  <si>
    <r>
      <t xml:space="preserve">Parcelamento Simples Nacional • 54 Parcelas • Inicio 01/2024 • Parcelamento PGFN Nº </t>
    </r>
    <r>
      <rPr>
        <b/>
        <sz val="14"/>
        <color rgb="FF000000"/>
        <rFont val="Grandmound"/>
      </rPr>
      <t>009445178</t>
    </r>
    <r>
      <rPr>
        <sz val="14"/>
        <color rgb="FF000000"/>
        <rFont val="Grandmound"/>
      </rPr>
      <t xml:space="preserve"> • Inicio 01/2024 • Parcelamento Pgfn </t>
    </r>
    <r>
      <rPr>
        <b/>
        <sz val="14"/>
        <color rgb="FF000000"/>
        <rFont val="Grandmound"/>
      </rPr>
      <t>009446778</t>
    </r>
    <r>
      <rPr>
        <sz val="14"/>
        <color rgb="FF000000"/>
        <rFont val="Grandmound"/>
      </rPr>
      <t xml:space="preserve"> • Inicio 01/2024</t>
    </r>
  </si>
  <si>
    <t xml:space="preserve">51.957.545 Marjorie Abdallah </t>
  </si>
  <si>
    <t>WhatsApp</t>
  </si>
  <si>
    <t xml:space="preserve">Parcelamento Simples Nacional • Inicio 01/2026 - 24 vezes • 17 98825-9183 </t>
  </si>
  <si>
    <t>A. de S. Cafcalas ME</t>
  </si>
  <si>
    <r>
      <t xml:space="preserve">Parc Simples Nacional Simplificado  •  Acordo PGFN Nº </t>
    </r>
    <r>
      <rPr>
        <b/>
        <sz val="14"/>
        <color rgb="FF000000"/>
        <rFont val="Grandmound"/>
      </rPr>
      <t>4904982</t>
    </r>
    <r>
      <rPr>
        <sz val="14"/>
        <color rgb="FF000000"/>
        <rFont val="Grandmound"/>
      </rPr>
      <t xml:space="preserve">  •  Acordo Dívida Ativa PMSP Nº</t>
    </r>
    <r>
      <rPr>
        <b/>
        <sz val="14"/>
        <color rgb="FF000000"/>
        <rFont val="Grandmound"/>
      </rPr>
      <t xml:space="preserve"> 5.201.090</t>
    </r>
    <r>
      <rPr>
        <sz val="14"/>
        <color rgb="FF000000"/>
        <rFont val="Grandmound"/>
      </rPr>
      <t xml:space="preserve"> em 60X • Parcelamento Simples Nacional • Inicio 10/2024</t>
    </r>
  </si>
  <si>
    <t xml:space="preserve">35.479.555/0001-42 </t>
  </si>
  <si>
    <r>
      <t xml:space="preserve">A3 Alimentos e Bebidas Ltda  </t>
    </r>
    <r>
      <rPr>
        <b/>
        <sz val="14"/>
        <color rgb="FFFF0000"/>
        <rFont val="Grandmound"/>
      </rPr>
      <t>(NÃO É CLIENTE)</t>
    </r>
  </si>
  <si>
    <t xml:space="preserve">Não é cliente </t>
  </si>
  <si>
    <t xml:space="preserve">Empresa saiu </t>
  </si>
  <si>
    <t>NÃO É CLIENTE  • Parcelamento Relp • Enviar pelo e-mail: a3bebidas@outlook.com</t>
  </si>
  <si>
    <t>AGR Tubos, Conexões e Valvulas Ltda</t>
  </si>
  <si>
    <t>OK</t>
  </si>
  <si>
    <t>Parc Simplificado 0211.00012.0134608246.25-02 [60 Parcelas] • Parcelamento Simples Nacional [10 Parcelas]</t>
  </si>
  <si>
    <t>38.404.435/0001-74</t>
  </si>
  <si>
    <r>
      <t xml:space="preserve">Airessentials Serv de Loc (Grupo Feinkost) </t>
    </r>
    <r>
      <rPr>
        <b/>
        <sz val="14"/>
        <color rgb="FFFF0000"/>
        <rFont val="Grandmound"/>
      </rPr>
      <t>(NÃO É CLIENTE)</t>
    </r>
  </si>
  <si>
    <t>Encerrado</t>
  </si>
  <si>
    <t>Parcelamento Municipal - Inicio 06/2025</t>
  </si>
  <si>
    <t xml:space="preserve">Parcelamento SN • 23 Parcelas </t>
  </si>
  <si>
    <t>Alexandre Silva Voza EPP</t>
  </si>
  <si>
    <t xml:space="preserve">Site </t>
  </si>
  <si>
    <t xml:space="preserve">Liquidado </t>
  </si>
  <si>
    <r>
      <t xml:space="preserve"> Parcelamento SN Relp - Entrada em 7x (</t>
    </r>
    <r>
      <rPr>
        <b/>
        <sz val="14"/>
        <color rgb="FF000000"/>
        <rFont val="Grandmound"/>
      </rPr>
      <t>Até</t>
    </r>
    <r>
      <rPr>
        <sz val="14"/>
        <color rgb="FF000000"/>
        <rFont val="Grandmound"/>
      </rPr>
      <t xml:space="preserve"> </t>
    </r>
    <r>
      <rPr>
        <b/>
        <sz val="14"/>
        <color rgb="FF000000"/>
        <rFont val="Grandmound"/>
      </rPr>
      <t>Nov de 2022</t>
    </r>
    <r>
      <rPr>
        <sz val="14"/>
        <color rgb="FF000000"/>
        <rFont val="Grandmound"/>
      </rPr>
      <t>)  Demais em 2023</t>
    </r>
  </si>
  <si>
    <t>Alphaville Comercial Ltda ME</t>
  </si>
  <si>
    <r>
      <t>Parcelamento RELP Simples Nacional • Acordo PGFN Nº 6379603 (</t>
    </r>
    <r>
      <rPr>
        <b/>
        <sz val="14"/>
        <color rgb="FF000000"/>
        <rFont val="Grandmound"/>
      </rPr>
      <t>1-5 Entrada</t>
    </r>
    <r>
      <rPr>
        <sz val="14"/>
        <color rgb="FF000000"/>
        <rFont val="Grandmound"/>
      </rPr>
      <t>) Demais 6-42 (</t>
    </r>
    <r>
      <rPr>
        <b/>
        <sz val="14"/>
        <color rgb="FF00B050"/>
        <rFont val="Grandmound"/>
      </rPr>
      <t>Quitado</t>
    </r>
    <r>
      <rPr>
        <sz val="14"/>
        <color rgb="FF000000"/>
        <rFont val="Grandmound"/>
      </rPr>
      <t>)</t>
    </r>
  </si>
  <si>
    <t xml:space="preserve">Ana Isabela Pithan Maraschin </t>
  </si>
  <si>
    <t>Parcelamento Simples Nacional • Inicio 01/2026 - 15 vezes  • Enviar para 11 95064-2021</t>
  </si>
  <si>
    <t>10.821.818/0001-29</t>
  </si>
  <si>
    <t>Az Administração de Bens Ltda</t>
  </si>
  <si>
    <t>SAIU DA CONTABILIDADE</t>
  </si>
  <si>
    <r>
      <t xml:space="preserve">Parcelamento PGFN Nº </t>
    </r>
    <r>
      <rPr>
        <b/>
        <sz val="14"/>
        <color rgb="FF000000"/>
        <rFont val="Grandmound"/>
      </rPr>
      <t>006970766 (</t>
    </r>
    <r>
      <rPr>
        <b/>
        <sz val="14"/>
        <color rgb="FF00B050"/>
        <rFont val="Grandmound"/>
      </rPr>
      <t>Quitado</t>
    </r>
    <r>
      <rPr>
        <b/>
        <sz val="14"/>
        <color rgb="FF000000"/>
        <rFont val="Grandmound"/>
      </rPr>
      <t xml:space="preserve">) • </t>
    </r>
    <r>
      <rPr>
        <sz val="14"/>
        <color rgb="FF000000"/>
        <rFont val="Grandmound"/>
      </rPr>
      <t>Parcelemanto Simplificado</t>
    </r>
    <r>
      <rPr>
        <b/>
        <sz val="14"/>
        <color rgb="FF000000"/>
        <rFont val="Grandmound"/>
      </rPr>
      <t xml:space="preserve"> 2 acordos </t>
    </r>
  </si>
  <si>
    <t>Formalizamos o parcelamento simplificado da Receita Federal em 6 parcelas, conforme solicitado. Seguem anexos a primeira parcela, com vencimento em 18/06 e o recibo de adesão.</t>
  </si>
  <si>
    <r>
      <t xml:space="preserve">Parcelamento Simples Nacional • Inicio 10/2024 60x • Parcelamento PGFN Acordo </t>
    </r>
    <r>
      <rPr>
        <b/>
        <sz val="14"/>
        <rFont val="Grandmound"/>
      </rPr>
      <t>7511982</t>
    </r>
    <r>
      <rPr>
        <sz val="14"/>
        <rFont val="Grandmound"/>
      </rPr>
      <t xml:space="preserve"> - </t>
    </r>
    <r>
      <rPr>
        <b/>
        <sz val="14"/>
        <rFont val="Grandmound"/>
      </rPr>
      <t>7511866</t>
    </r>
    <r>
      <rPr>
        <sz val="14"/>
        <rFont val="Grandmound"/>
      </rPr>
      <t xml:space="preserve">  • Parcelamento Previdenciario • Inicio 10/2024 14x </t>
    </r>
  </si>
  <si>
    <t>52.796.465/00001-02</t>
  </si>
  <si>
    <t xml:space="preserve">Parcelamento Municipal TFE • Inicio 01/2025 19x </t>
  </si>
  <si>
    <t>04.564.490/0001-00</t>
  </si>
  <si>
    <r>
      <t xml:space="preserve">Cadritech Cursos Ltda (Grupo Feinkost) </t>
    </r>
    <r>
      <rPr>
        <b/>
        <sz val="14"/>
        <color rgb="FFFF0000"/>
        <rFont val="Grandmound"/>
      </rPr>
      <t>(NÃO É CLIENTE)</t>
    </r>
  </si>
  <si>
    <t>Parcelamento PGFN Acordo Nº 013596605 • Parcelamento PGFN Acordo Nº 013596606 • Parcelamento Previdenciário Nº 645355496</t>
  </si>
  <si>
    <t xml:space="preserve">Caresma &amp; Schmidt Office Consultoria Empresarial </t>
  </si>
  <si>
    <t xml:space="preserve">Parcelamento Simples Nacional </t>
  </si>
  <si>
    <t>Central Servicos Medicos S/S Ltda</t>
  </si>
  <si>
    <r>
      <t xml:space="preserve">4 Acordos PGFN: </t>
    </r>
    <r>
      <rPr>
        <b/>
        <sz val="14"/>
        <color rgb="FF000000"/>
        <rFont val="Grandmound"/>
      </rPr>
      <t xml:space="preserve">8284531 </t>
    </r>
    <r>
      <rPr>
        <sz val="14"/>
        <color rgb="FF000000"/>
        <rFont val="Grandmound"/>
      </rPr>
      <t>(60x e Inicio 07-2023) e</t>
    </r>
    <r>
      <rPr>
        <b/>
        <sz val="14"/>
        <color rgb="FF000000"/>
        <rFont val="Grandmound"/>
      </rPr>
      <t xml:space="preserve"> 8284471</t>
    </r>
    <r>
      <rPr>
        <sz val="14"/>
        <color rgb="FF000000"/>
        <rFont val="Grandmound"/>
      </rPr>
      <t xml:space="preserve"> (Inicio 07-2023) </t>
    </r>
    <r>
      <rPr>
        <b/>
        <sz val="14"/>
        <color rgb="FF000000"/>
        <rFont val="Grandmound"/>
      </rPr>
      <t>8006533</t>
    </r>
    <r>
      <rPr>
        <sz val="14"/>
        <color rgb="FF000000"/>
        <rFont val="Grandmound"/>
      </rPr>
      <t xml:space="preserve"> (Inicio 03-2023)</t>
    </r>
    <r>
      <rPr>
        <b/>
        <sz val="14"/>
        <color rgb="FF000000"/>
        <rFont val="Grandmound"/>
      </rPr>
      <t xml:space="preserve"> 010272811 </t>
    </r>
    <r>
      <rPr>
        <sz val="14"/>
        <color rgb="FF000000"/>
        <rFont val="Grandmound"/>
      </rPr>
      <t>(06-2024) • Parcelamento Municipal TFE  • Inicio 27/08/2024 - 5x</t>
    </r>
  </si>
  <si>
    <t>Centro de Saude Animal Zoovet Ltda</t>
  </si>
  <si>
    <t>DEBITO AUTOMATICO ENIVAR SOMENTE nº 02110001200893353312354 • Novo Parcelamento nº 0211000120104414478824011</t>
  </si>
  <si>
    <t>17.939.187/0001-96</t>
  </si>
  <si>
    <t>Centro Automotivo Renovação Ltda</t>
  </si>
  <si>
    <t>Parc PGFN nº015651283 • 30 Parcelas</t>
  </si>
  <si>
    <t>CJS Comercio Varejista de Tecidos Ltda</t>
  </si>
  <si>
    <t>Encerrado por Rescisão</t>
  </si>
  <si>
    <t>Parcelamento Simplificado 5x • Inicio 10/2024</t>
  </si>
  <si>
    <t xml:space="preserve">Luana </t>
  </si>
  <si>
    <t xml:space="preserve">LIQUIDADO 10/06/26 </t>
  </si>
  <si>
    <t>• Parcelamento Simples Nacional - Inicio 07/2025 • 10 Parcelas</t>
  </si>
  <si>
    <t>02.638.903/0001-28</t>
  </si>
  <si>
    <t xml:space="preserve">Comercial de Alimentos Alpina Ltda ME </t>
  </si>
  <si>
    <t xml:space="preserve">Impresso </t>
  </si>
  <si>
    <t>• Parcelamento PGFN Acordos nº 013060197  - nº 013060308 - nº 013060308 • Parcelamento Municipal • Parcelamento Estadual Acordos nº 189634211 - nº 501283210</t>
  </si>
  <si>
    <t>Parcelamento Simplificado • Inicio 07/2026 - 13 vezes</t>
  </si>
  <si>
    <t>34.608.680/0001-42</t>
  </si>
  <si>
    <t>Cristais Gileno Design Com. de Objetos de Decoração</t>
  </si>
  <si>
    <t xml:space="preserve">•  Parcelamento SN Iniciado 04/2024 </t>
  </si>
  <si>
    <r>
      <t>Acordo PGFN Nº</t>
    </r>
    <r>
      <rPr>
        <b/>
        <sz val="14"/>
        <color rgb="FF000000"/>
        <rFont val="Grandmound"/>
      </rPr>
      <t xml:space="preserve"> 4672590 </t>
    </r>
    <r>
      <rPr>
        <sz val="14"/>
        <color rgb="FF000000"/>
        <rFont val="Grandmound"/>
      </rPr>
      <t>- 145 Prestacoes</t>
    </r>
  </si>
  <si>
    <r>
      <t xml:space="preserve">Parcelamento Simples Nacional - Inicio 08/2024 • Parcelamento PGFN acordos </t>
    </r>
    <r>
      <rPr>
        <b/>
        <sz val="14"/>
        <color rgb="FF000000"/>
        <rFont val="Grandmound"/>
      </rPr>
      <t>010669974</t>
    </r>
    <r>
      <rPr>
        <sz val="14"/>
        <color rgb="FF000000"/>
        <rFont val="Grandmound"/>
      </rPr>
      <t xml:space="preserve"> e </t>
    </r>
    <r>
      <rPr>
        <b/>
        <sz val="14"/>
        <color rgb="FF000000"/>
        <rFont val="Grandmound"/>
      </rPr>
      <t>010669983</t>
    </r>
    <r>
      <rPr>
        <sz val="14"/>
        <color rgb="FF000000"/>
        <rFont val="Grandmound"/>
      </rPr>
      <t xml:space="preserve"> - Inicio 08/2024 • Parcelamento Municipal </t>
    </r>
    <r>
      <rPr>
        <b/>
        <sz val="14"/>
        <color rgb="FF000000"/>
        <rFont val="Grandmound"/>
      </rPr>
      <t>5.364.495</t>
    </r>
    <r>
      <rPr>
        <sz val="14"/>
        <color rgb="FF000000"/>
        <rFont val="Grandmound"/>
      </rPr>
      <t xml:space="preserve"> - Inicio 08/2024</t>
    </r>
  </si>
  <si>
    <t>Dataind Tecnologia da Informação Ltda</t>
  </si>
  <si>
    <t>Parcelamento RFB 0211.00012.0119411774.25-20 • 60 Parcelas  •  Inicio em 11/2025</t>
  </si>
  <si>
    <t>Parcelamento Simples Nacional  •  6 Parcelas  •  Inicio em 10/2025</t>
  </si>
  <si>
    <t xml:space="preserve">Parcelamento Simples Nacional  •  50 Parcelas  •  Inicio em 10/2024 </t>
  </si>
  <si>
    <t>Delta Suporte em Vendas EIRELI</t>
  </si>
  <si>
    <r>
      <t>Parcelamento Simples Nacional Inicio 08-2023 • Acordo PGFN Nº</t>
    </r>
    <r>
      <rPr>
        <b/>
        <sz val="14"/>
        <color rgb="FF000000"/>
        <rFont val="Grandmound"/>
      </rPr>
      <t xml:space="preserve"> 6963492 </t>
    </r>
    <r>
      <rPr>
        <sz val="14"/>
        <color rgb="FF000000"/>
        <rFont val="Grandmound"/>
      </rPr>
      <t>- 38 Prestacoes</t>
    </r>
  </si>
  <si>
    <t>Embrak - Equipamentos e Acessórios Oleo-Hidraulicos Eireli</t>
  </si>
  <si>
    <t>E-mail/Site</t>
  </si>
  <si>
    <t>x</t>
  </si>
  <si>
    <r>
      <t xml:space="preserve">Parcelamento Acordo Paulista - Inicio 10/2024 </t>
    </r>
    <r>
      <rPr>
        <b/>
        <sz val="14"/>
        <color rgb="FF000000"/>
        <rFont val="Grandmound"/>
      </rPr>
      <t xml:space="preserve">Nº 70103300 - 5 </t>
    </r>
    <r>
      <rPr>
        <sz val="14"/>
        <color rgb="FF000000"/>
        <rFont val="Grandmound"/>
      </rPr>
      <t xml:space="preserve"> 59 Parcelas • Parcelamento Simples Nacional - Inicio 05/2026 • 60 Parcelas</t>
    </r>
  </si>
  <si>
    <t>04.029.714/0001-83</t>
  </si>
  <si>
    <t xml:space="preserve">Espaço Natural Shop Comercial Ltda </t>
  </si>
  <si>
    <r>
      <t xml:space="preserve">Parcelamento Simples Nacional Inicio 08-2023 • Acordo PGFN Nº  </t>
    </r>
    <r>
      <rPr>
        <b/>
        <sz val="14"/>
        <color rgb="FFFF0000"/>
        <rFont val="Grandmound"/>
      </rPr>
      <t>8843913 •</t>
    </r>
    <r>
      <rPr>
        <sz val="14"/>
        <color rgb="FFFF0000"/>
        <rFont val="Grandmound"/>
      </rPr>
      <t xml:space="preserve"> Nº </t>
    </r>
    <r>
      <rPr>
        <b/>
        <sz val="14"/>
        <color rgb="FFFF0000"/>
        <rFont val="Grandmound"/>
      </rPr>
      <t>8518830</t>
    </r>
  </si>
  <si>
    <t>ROMPIDO 12/06/26</t>
  </si>
  <si>
    <t>Parcelamento Simples Nacional 60x • Inicio 10/2024 • Parcelamento Simplificado 60x • Inicio 10/2024</t>
  </si>
  <si>
    <t xml:space="preserve">Estudio Fotográfico Sweet Honey LTDA </t>
  </si>
  <si>
    <t>Parcelamento PGFN Previdenciario Nº 4985154 • 60 parcelas • Parc Simples Nacional 8 parcelas</t>
  </si>
  <si>
    <t>Ewood Prestaçoes de Serviços Ltda</t>
  </si>
  <si>
    <r>
      <t xml:space="preserve">Parcelamento PGFN Nº </t>
    </r>
    <r>
      <rPr>
        <b/>
        <sz val="14"/>
        <color rgb="FF000000"/>
        <rFont val="Grandmound"/>
      </rPr>
      <t>7320036 • acordo PGFN 10968533 (inicio 10/2024)</t>
    </r>
  </si>
  <si>
    <t>Parcelamento Municipal Barueri • 30 Parcelas</t>
  </si>
  <si>
    <t>F.G.C Comercio e Servicos de Apoio Administrativo</t>
  </si>
  <si>
    <r>
      <t>Acordo PGFN Nº</t>
    </r>
    <r>
      <rPr>
        <b/>
        <sz val="14"/>
        <color rgb="FF000000"/>
        <rFont val="Grandmound"/>
      </rPr>
      <t xml:space="preserve"> 8443496</t>
    </r>
    <r>
      <rPr>
        <sz val="14"/>
        <color rgb="FF000000"/>
        <rFont val="Grandmound"/>
      </rPr>
      <t xml:space="preserve"> </t>
    </r>
  </si>
  <si>
    <t>Feinkost Indústria e Comércio de Alimentos Ltda (Matriz)</t>
  </si>
  <si>
    <t>Parcelamento Simplificado 0211.00012.0035324192.26-16 (novo) / Parcelamento estadual 008778172 / PGE 70103244-4 e (70207396-4 -novo parcelamento 1º parcela p/ 25/03/2025)</t>
  </si>
  <si>
    <t>63.910.491/0003-90</t>
  </si>
  <si>
    <r>
      <t xml:space="preserve">Feinkost Indústria e Comércio de Alimentos Ltda (Filial) </t>
    </r>
    <r>
      <rPr>
        <b/>
        <sz val="14"/>
        <color rgb="FFFF0000"/>
        <rFont val="Grandmound"/>
      </rPr>
      <t>(NÃO É CLIENTE)</t>
    </r>
  </si>
  <si>
    <t>Extinto</t>
  </si>
  <si>
    <t xml:space="preserve">Parcelamento Municipal FILIAL 0003-90 </t>
  </si>
  <si>
    <t>Francisco Antonio Nazim Freitas Chubaci</t>
  </si>
  <si>
    <t>site</t>
  </si>
  <si>
    <t>Quitado</t>
  </si>
  <si>
    <t>Parcelamento Simples Nacional • 13 Parcelas Inicio em 04/2026</t>
  </si>
  <si>
    <t>Fluxo Parts Importação e Comercio Eireli</t>
  </si>
  <si>
    <t xml:space="preserve">Parcelamento Simples Nacional • 60 Parcelas </t>
  </si>
  <si>
    <t xml:space="preserve">Gamma Tecnologia e Comercio Ltda </t>
  </si>
  <si>
    <t xml:space="preserve">Parcelamento Simples Nacional • Inicio 05/2024 • 15 Parcelas </t>
  </si>
  <si>
    <t>09.122.910/0001-11</t>
  </si>
  <si>
    <t>Gileno Design Souvenirs e Artesanatos EIRELI ME</t>
  </si>
  <si>
    <t xml:space="preserve">Parcelamento SN - RELP - PERT - </t>
  </si>
  <si>
    <t xml:space="preserve">Parc Simples Nacional [8 Parcelas] Inicio em 05/2026 • Parc Simplificado PGFN 014104069 </t>
  </si>
  <si>
    <t>Hidro Conexões, Valvulas e Tubos Ltda</t>
  </si>
  <si>
    <t>Parcelamento Simplificado 0211.00012.005853354025-16[49 Parcelas] • Parc PGFN IRRF 014185854 [32 Parcelas]</t>
  </si>
  <si>
    <t>Ici - Gastronomia Ltda</t>
  </si>
  <si>
    <t>2 Parc Ativos</t>
  </si>
  <si>
    <t xml:space="preserve">Parcelamento Simplificado 3 Acordos </t>
  </si>
  <si>
    <t xml:space="preserve">Induservice Prestação de Serviços de Manuseio </t>
  </si>
  <si>
    <r>
      <t xml:space="preserve">Parcelamento Simples Nacional • Parcelamento Simplificados 3 acordos • Parcelamento PGFN Nº </t>
    </r>
    <r>
      <rPr>
        <b/>
        <sz val="14"/>
        <color rgb="FF000000"/>
        <rFont val="Grandmound"/>
      </rPr>
      <t>7320162</t>
    </r>
    <r>
      <rPr>
        <sz val="14"/>
        <color rgb="FF000000"/>
        <rFont val="Grandmound"/>
      </rPr>
      <t xml:space="preserve"> - </t>
    </r>
    <r>
      <rPr>
        <b/>
        <sz val="14"/>
        <color rgb="FF000000"/>
        <rFont val="Grandmound"/>
      </rPr>
      <t>7407845 - 8038813 • Parcelamento Simplificado •  Inicio 10/2024 20x</t>
    </r>
  </si>
  <si>
    <t xml:space="preserve">induspacking Industria de Embalagens e Serviços </t>
  </si>
  <si>
    <r>
      <t xml:space="preserve">Parcelamento Previdenciario  • 57 parcelas • Parcelamento Simplificado  • 60 parcelas  • Parcelamento PGFN Nº </t>
    </r>
    <r>
      <rPr>
        <b/>
        <sz val="14"/>
        <color rgb="FF000000"/>
        <rFont val="Grandmound"/>
      </rPr>
      <t>7320498</t>
    </r>
    <r>
      <rPr>
        <sz val="14"/>
        <color rgb="FF000000"/>
        <rFont val="Grandmound"/>
      </rPr>
      <t xml:space="preserve"> - </t>
    </r>
    <r>
      <rPr>
        <b/>
        <sz val="14"/>
        <color rgb="FF000000"/>
        <rFont val="Grandmound"/>
      </rPr>
      <t xml:space="preserve">7320521 • NOVO PARCELAMENTO ICMS FILIAL ITAPISSUMA </t>
    </r>
  </si>
  <si>
    <t>Inox Conexoes Valvulas e Tubos Ltda</t>
  </si>
  <si>
    <t xml:space="preserve">  Parcelamento ICMS Nº 01621526-7  • Parcelamento ICMS Nº 00930912-3  • Parcelamento ICMS Nº 00925720-1  • Parc PGFN [2]</t>
  </si>
  <si>
    <t>Parc Previdenciario PGFN nº 005185656 [Parc 48 de 60]  • Parc Simples Nacional PGFN nº 005185630 [Parc 48 de 60] • Parcelamento Convencional Simples Nacional • Simplificado RFB nº 640533477</t>
  </si>
  <si>
    <t>J B S Serviços Não Destrutivos em Peças Metalicas</t>
  </si>
  <si>
    <t>Parcelamento Simplificado 0211.00012.0089535980-25-69 • Parcelamento Simplificado 0211.00012.0122955503-25-16 • Parcelamento Simples Nacional</t>
  </si>
  <si>
    <t>03.430.251/0001-02</t>
  </si>
  <si>
    <r>
      <t xml:space="preserve">Jose Carlos de Moraes Silva </t>
    </r>
    <r>
      <rPr>
        <b/>
        <sz val="14"/>
        <color rgb="FFFF0000"/>
        <rFont val="Grandmound"/>
      </rPr>
      <t>(NÃO É CLIENTE)</t>
    </r>
  </si>
  <si>
    <r>
      <t>NÃO É CLIENTE:</t>
    </r>
    <r>
      <rPr>
        <sz val="14"/>
        <color rgb="FF000000"/>
        <rFont val="Grandmound"/>
      </rPr>
      <t xml:space="preserve"> PGFN-SISPAR: </t>
    </r>
    <r>
      <rPr>
        <b/>
        <sz val="14"/>
        <color rgb="FF000000"/>
        <rFont val="Grandmound"/>
      </rPr>
      <t>007716201</t>
    </r>
    <r>
      <rPr>
        <sz val="14"/>
        <color rgb="FF000000"/>
        <rFont val="Grandmound"/>
      </rPr>
      <t xml:space="preserve"> - Por WhatsApp /O número 11 98177-9869</t>
    </r>
  </si>
  <si>
    <t>K.V. Equipamentos e Acessórios Industriais Ltda</t>
  </si>
  <si>
    <t xml:space="preserve">• Parcelamentos Federais Nº 0211.00012.0071405945.23-20 / Nº 0211.00012.0040123292.22-73 • Parcelamentos Estaduais Nº 50024077-4 / Nº 50023348-6 / Nº 00902521-8 / Nº 00883308-9 </t>
  </si>
  <si>
    <t>Kammer Serviços Ltda</t>
  </si>
  <si>
    <t>Rescindido</t>
  </si>
  <si>
    <t>Parcelamento Simplificado - Inicio 10/2025</t>
  </si>
  <si>
    <t xml:space="preserve">Korubo Expedições </t>
  </si>
  <si>
    <t xml:space="preserve">Parcelamento Relp Simples Nacional • 188 Parcelas </t>
  </si>
  <si>
    <t>10.528.523/0002-40</t>
  </si>
  <si>
    <r>
      <t xml:space="preserve">Laboratório Profitus Ltda (Grupo Feinkost) </t>
    </r>
    <r>
      <rPr>
        <b/>
        <sz val="14"/>
        <color rgb="FFFF0000"/>
        <rFont val="Grandmound"/>
      </rPr>
      <t>(NÃO É CLIENTE)</t>
    </r>
  </si>
  <si>
    <t xml:space="preserve">Le Petit Gabriele Ltda  </t>
  </si>
  <si>
    <t>Parcelamento Simples Nacional •  Inicio 05/2026 (8 Parcelas) • Parcelamento Simplificado nº 0211.00012.0065488873.26-88 (8 Parcelas)</t>
  </si>
  <si>
    <t xml:space="preserve">Lunardi Solution Ltda </t>
  </si>
  <si>
    <t>Não foi pago 1°</t>
  </si>
  <si>
    <t>Parcelamentos Simples Nacional e Simplificado •  Inicio 01/2026</t>
  </si>
  <si>
    <t>10.455.351/0001-40</t>
  </si>
  <si>
    <t>MD Labs Ltda</t>
  </si>
  <si>
    <t>Parcelamento PGFN Nº 011556114 - Parc. 09 de 20</t>
  </si>
  <si>
    <t>26.043.480/000161</t>
  </si>
  <si>
    <t>Site / WhatsApp</t>
  </si>
  <si>
    <t>Parc PGFN Simples Nacional 015872424 • Parc Municipal Divida Ativa</t>
  </si>
  <si>
    <t xml:space="preserve">Parcelamento RELP SN  •  Parcelamento PGFN 6430254 • Parcelamento PGM Simples Nacional </t>
  </si>
  <si>
    <t>246.801.708-08</t>
  </si>
  <si>
    <r>
      <t xml:space="preserve">Michelle de Oliveira Morkoski </t>
    </r>
    <r>
      <rPr>
        <b/>
        <sz val="14"/>
        <color rgb="FFFF0000"/>
        <rFont val="Grandmound"/>
      </rPr>
      <t>(NÃO É CLIENTE)</t>
    </r>
  </si>
  <si>
    <t>Parc. Simplificado Nº 0211.00012.001135045.25-73</t>
  </si>
  <si>
    <t xml:space="preserve"> • Parcelamento PGFN 012056541 - 5 Parcelas / • Parcelamento Simplificado - 2 Parcelas</t>
  </si>
  <si>
    <t>33.284.848/0001-49</t>
  </si>
  <si>
    <r>
      <t xml:space="preserve">Morkoski Sociedade de Advogados </t>
    </r>
    <r>
      <rPr>
        <b/>
        <sz val="14"/>
        <color rgb="FFFF0000"/>
        <rFont val="Grandmound"/>
      </rPr>
      <t>(NÃO É CLIENTE)</t>
    </r>
  </si>
  <si>
    <t>Parc PGFN Demais Débitos 05 de 120 Nº 13059074 • Parc PGFN Simples Nacional 05 de 120 Nº 13058894</t>
  </si>
  <si>
    <t>42.495.438/0001-38</t>
  </si>
  <si>
    <r>
      <t xml:space="preserve">N.M.G.C Assessoria Empresarial Ltda </t>
    </r>
    <r>
      <rPr>
        <b/>
        <sz val="14"/>
        <color rgb="FFFF0000"/>
        <rFont val="Grandmound"/>
      </rPr>
      <t>(NÂO É CLIENTE)</t>
    </r>
  </si>
  <si>
    <t xml:space="preserve">Não está pagando </t>
  </si>
  <si>
    <t xml:space="preserve"> • Parcelamento Municipal  • Parcelamento PGFN 013165236  • Parcelamento PGFN 013165491 (enviar para o Paulo Oltramari) </t>
  </si>
  <si>
    <r>
      <t xml:space="preserve">Acordo PGFN Nº </t>
    </r>
    <r>
      <rPr>
        <b/>
        <sz val="14"/>
        <color rgb="FF000000"/>
        <rFont val="Grandmound"/>
      </rPr>
      <t>6236464</t>
    </r>
    <r>
      <rPr>
        <sz val="14"/>
        <color rgb="FF000000"/>
        <rFont val="Grandmound"/>
      </rPr>
      <t xml:space="preserve"> - 60 Parcelas • </t>
    </r>
    <r>
      <rPr>
        <b/>
        <sz val="14"/>
        <color rgb="FF000000"/>
        <rFont val="Grandmound"/>
      </rPr>
      <t>Parcelamento SN</t>
    </r>
    <r>
      <rPr>
        <sz val="14"/>
        <color rgb="FF000000"/>
        <rFont val="Grandmound"/>
      </rPr>
      <t xml:space="preserve"> • Inicio 01/2024 • 54 Parcelas •</t>
    </r>
    <r>
      <rPr>
        <b/>
        <sz val="14"/>
        <color rgb="FF000000"/>
        <rFont val="Grandmound"/>
      </rPr>
      <t xml:space="preserve"> Parcelamento Previdenciario</t>
    </r>
    <r>
      <rPr>
        <sz val="14"/>
        <color rgb="FF000000"/>
        <rFont val="Grandmound"/>
      </rPr>
      <t xml:space="preserve"> • Inicio 01/2024 • 60 Parcelas </t>
    </r>
  </si>
  <si>
    <t xml:space="preserve">OMJ Embalagens Ltda </t>
  </si>
  <si>
    <r>
      <t xml:space="preserve">Parcelamento Simplificado • Parcelamento PGFN Nº </t>
    </r>
    <r>
      <rPr>
        <b/>
        <sz val="14"/>
        <color rgb="FF000000"/>
        <rFont val="Grandmound"/>
      </rPr>
      <t>7320233</t>
    </r>
    <r>
      <rPr>
        <sz val="14"/>
        <color rgb="FF000000"/>
        <rFont val="Grandmound"/>
      </rPr>
      <t xml:space="preserve"> - </t>
    </r>
    <r>
      <rPr>
        <b/>
        <sz val="14"/>
        <color rgb="FF000000"/>
        <rFont val="Grandmound"/>
      </rPr>
      <t>7320366</t>
    </r>
    <r>
      <rPr>
        <sz val="14"/>
        <color rgb="FF000000"/>
        <rFont val="Grandmound"/>
      </rPr>
      <t xml:space="preserve"> - </t>
    </r>
    <r>
      <rPr>
        <b/>
        <sz val="14"/>
        <color rgb="FF000000"/>
        <rFont val="Grandmound"/>
      </rPr>
      <t>8378657</t>
    </r>
    <r>
      <rPr>
        <sz val="14"/>
        <color rgb="FF000000"/>
        <rFont val="Grandmound"/>
      </rPr>
      <t xml:space="preserve"> - </t>
    </r>
    <r>
      <rPr>
        <b/>
        <sz val="14"/>
        <color rgb="FF000000"/>
        <rFont val="Grandmound"/>
      </rPr>
      <t>8378673</t>
    </r>
  </si>
  <si>
    <t>Pauliclan Assessoria em Comunicacao Ltda</t>
  </si>
  <si>
    <t>Parcelamento PGFN 014944411 •  Inicio 01/2026</t>
  </si>
  <si>
    <t>Parcelamento PGFN 016129338 •  Inicio 05/2026</t>
  </si>
  <si>
    <t>Perfil Hidraulica Comercial e Servicos Ltda</t>
  </si>
  <si>
    <r>
      <t>Parcelamento Simples Nacional • Inicio 01/2025   • Parcelametno PGFN Acordo</t>
    </r>
    <r>
      <rPr>
        <b/>
        <sz val="14"/>
        <color rgb="FF000000"/>
        <rFont val="Grandmound"/>
      </rPr>
      <t xml:space="preserve"> Nº 11545175</t>
    </r>
    <r>
      <rPr>
        <sz val="14"/>
        <color rgb="FF000000"/>
        <rFont val="Grandmound"/>
      </rPr>
      <t xml:space="preserve"> / </t>
    </r>
    <r>
      <rPr>
        <b/>
        <sz val="14"/>
        <color rgb="FF000000"/>
        <rFont val="Grandmound"/>
      </rPr>
      <t>Nº 8552269</t>
    </r>
  </si>
  <si>
    <t>Posto de Molas os Irmãos Moleitos Ltda</t>
  </si>
  <si>
    <t>Liquidado</t>
  </si>
  <si>
    <t>Parcelamento Simplificado 7x • Inicio 09/2024</t>
  </si>
  <si>
    <t xml:space="preserve">RPF Desenvolvimento </t>
  </si>
  <si>
    <t>29.303.159/0001-67</t>
  </si>
  <si>
    <r>
      <t>Senso Brasil Ltda</t>
    </r>
    <r>
      <rPr>
        <b/>
        <sz val="14"/>
        <color rgb="FFFF0000"/>
        <rFont val="Grandmound"/>
      </rPr>
      <t xml:space="preserve"> (NÂO É CLIENTE)</t>
    </r>
  </si>
  <si>
    <r>
      <t xml:space="preserve">Parcelamento Simples Nacional • Parcelamentos PGFN Acordos nº </t>
    </r>
    <r>
      <rPr>
        <b/>
        <sz val="14"/>
        <color rgb="FF000000"/>
        <rFont val="Grandmound"/>
      </rPr>
      <t>12658292</t>
    </r>
    <r>
      <rPr>
        <sz val="14"/>
        <color rgb="FF000000"/>
        <rFont val="Grandmound"/>
      </rPr>
      <t xml:space="preserve"> nº </t>
    </r>
    <r>
      <rPr>
        <b/>
        <sz val="14"/>
        <color theme="1"/>
        <rFont val="Grandmound"/>
      </rPr>
      <t>12657076;</t>
    </r>
    <r>
      <rPr>
        <sz val="14"/>
        <color rgb="FF000000"/>
        <rFont val="Grandmound"/>
      </rPr>
      <t xml:space="preserve"> nº </t>
    </r>
    <r>
      <rPr>
        <b/>
        <sz val="14"/>
        <color rgb="FF000000"/>
        <rFont val="Grandmound"/>
      </rPr>
      <t>12657516;</t>
    </r>
    <r>
      <rPr>
        <sz val="14"/>
        <color rgb="FF000000"/>
        <rFont val="Grandmound"/>
      </rPr>
      <t xml:space="preserve"> nº </t>
    </r>
    <r>
      <rPr>
        <b/>
        <sz val="14"/>
        <color rgb="FF000000"/>
        <rFont val="Grandmound"/>
      </rPr>
      <t>12657159</t>
    </r>
    <r>
      <rPr>
        <sz val="14"/>
        <color rgb="FF000000"/>
        <rFont val="Grandmound"/>
      </rPr>
      <t xml:space="preserve"> • Parcelamento Municipal nº </t>
    </r>
    <r>
      <rPr>
        <b/>
        <sz val="14"/>
        <color rgb="FF000000"/>
        <rFont val="Grandmound"/>
      </rPr>
      <t>5.451.222.</t>
    </r>
  </si>
  <si>
    <t>47.145.457/0001-58</t>
  </si>
  <si>
    <t>SeuChico Comércio de Bebidas Ltda</t>
  </si>
  <si>
    <t>Parcelamento Simples Nacional - Inicio em 07/2025 • 09 Parcelas</t>
  </si>
  <si>
    <t>Parcelamento Simples Nacional - Inicio em 06/2026 • 03 Parcelas</t>
  </si>
  <si>
    <t>Sil Construções e Reformas LTDA (antiga SILVA CONSTRUÇÕES)</t>
  </si>
  <si>
    <t>Parcelamento PGFN Nº 10614792 • Parcelamento Municipal 5.361.702</t>
  </si>
  <si>
    <t>Parcelamento Previdenciario nº 644015365</t>
  </si>
  <si>
    <t>Parcelamento Simples Nacional - Inicio em 10/2025</t>
  </si>
  <si>
    <t>45.615.296/0001-93</t>
  </si>
  <si>
    <r>
      <t xml:space="preserve">Techinspec Serviços de Inspeção Ltda (Grupo Feinkost) </t>
    </r>
    <r>
      <rPr>
        <b/>
        <sz val="14"/>
        <color rgb="FFFF0000"/>
        <rFont val="Grandmound"/>
      </rPr>
      <t>(NÃO É CLIENTE)</t>
    </r>
  </si>
  <si>
    <t>Teles &amp; Filhos  Eireli</t>
  </si>
  <si>
    <r>
      <t xml:space="preserve">2 Acordos PGFN: </t>
    </r>
    <r>
      <rPr>
        <b/>
        <sz val="14"/>
        <color rgb="FF000000"/>
        <rFont val="Grandmound"/>
      </rPr>
      <t>6087171</t>
    </r>
    <r>
      <rPr>
        <sz val="14"/>
        <color rgb="FF000000"/>
        <rFont val="Grandmound"/>
      </rPr>
      <t xml:space="preserve"> e </t>
    </r>
    <r>
      <rPr>
        <b/>
        <sz val="14"/>
        <color rgb="FF000000"/>
        <rFont val="Grandmound"/>
      </rPr>
      <t>6087246</t>
    </r>
  </si>
  <si>
    <t>Teles F M S Confeccoes LTDA</t>
  </si>
  <si>
    <t xml:space="preserve">Estadual Emite No Posto Fiscal Eletronico • Parcelamento ICMS </t>
  </si>
  <si>
    <t>37.903.875/0001-03</t>
  </si>
  <si>
    <t>Thalita Carnaval Nigro</t>
  </si>
  <si>
    <t>Parcelamento Simples Nacional 37x - Inicio 10/2024</t>
  </si>
  <si>
    <t>011.818.358-36</t>
  </si>
  <si>
    <r>
      <t xml:space="preserve">Vital de Almeida Arruda Neto </t>
    </r>
    <r>
      <rPr>
        <b/>
        <sz val="14"/>
        <color rgb="FFFF0000"/>
        <rFont val="Grandmound"/>
      </rPr>
      <t>(NÃO É CLIENTE)</t>
    </r>
  </si>
  <si>
    <r>
      <t xml:space="preserve">Ele é Sócio da F.G.C  •  Acordo Nº </t>
    </r>
    <r>
      <rPr>
        <b/>
        <sz val="14"/>
        <color rgb="FF000000"/>
        <rFont val="Grandmound"/>
      </rPr>
      <t>6384359</t>
    </r>
    <r>
      <rPr>
        <sz val="14"/>
        <color rgb="FF000000"/>
        <rFont val="Grandmound"/>
      </rPr>
      <t xml:space="preserve">  •  Parcelamento Simplificado • Enviar para </t>
    </r>
    <r>
      <rPr>
        <sz val="14"/>
        <color rgb="FF0070C0"/>
        <rFont val="Grandmound"/>
      </rPr>
      <t xml:space="preserve">vital.arruda@uol.com.br </t>
    </r>
  </si>
  <si>
    <r>
      <t>Parcelamento Simples Nacional • Inicio 11/2025   • Parcelametno PGFN Acordo</t>
    </r>
    <r>
      <rPr>
        <b/>
        <sz val="14"/>
        <color rgb="FF000000"/>
        <rFont val="Grandmound"/>
      </rPr>
      <t xml:space="preserve"> Nº 013134994</t>
    </r>
    <r>
      <rPr>
        <sz val="14"/>
        <color rgb="FF000000"/>
        <rFont val="Grandmound"/>
      </rPr>
      <t xml:space="preserve">  06/2025</t>
    </r>
  </si>
  <si>
    <t>53.506.887/0001-50</t>
  </si>
  <si>
    <t>Bar e Empório Oi Compadre</t>
  </si>
  <si>
    <t xml:space="preserve">Gabriele  </t>
  </si>
  <si>
    <t>BLGR Serviços Empresariais LTDA</t>
  </si>
  <si>
    <t>Parcelamento PPI - Parcelado em 3 x. 1° Parcela em 06/2024</t>
  </si>
  <si>
    <t xml:space="preserve">Clinica Dr. Eduardo de Souza Ltda </t>
  </si>
  <si>
    <r>
      <rPr>
        <sz val="12"/>
        <color rgb="FF000000"/>
        <rFont val="Garamond"/>
        <family val="1"/>
      </rPr>
      <t xml:space="preserve">Parcelamento PGFN Nº </t>
    </r>
    <r>
      <rPr>
        <b/>
        <sz val="12"/>
        <color rgb="FF000000"/>
        <rFont val="Garamond"/>
        <family val="1"/>
      </rPr>
      <t xml:space="preserve">8975408 • </t>
    </r>
    <r>
      <rPr>
        <sz val="12"/>
        <color rgb="FF000000"/>
        <rFont val="Garamond"/>
        <family val="1"/>
      </rPr>
      <t xml:space="preserve">Inicio 12/2023 • 10 Parcelas </t>
    </r>
  </si>
  <si>
    <t xml:space="preserve">Gabriele </t>
  </si>
  <si>
    <t>Parcelamento Simples Nacional  •  32 Parcelas  •  Inicio em 07/2023 - Parcelamento ICMS  • 9 Parcelas • Inicio 08/2023</t>
  </si>
  <si>
    <t>19.055.998/0001-50</t>
  </si>
  <si>
    <r>
      <rPr>
        <sz val="12"/>
        <color rgb="FF000000"/>
        <rFont val="Garamond"/>
        <family val="1"/>
      </rPr>
      <t xml:space="preserve">F P SILVA TRANSPORTES </t>
    </r>
    <r>
      <rPr>
        <b/>
        <sz val="12"/>
        <color rgb="FFFF0000"/>
        <rFont val="Garamond"/>
        <family val="1"/>
      </rPr>
      <t>(NÃO É CLIENTE)</t>
    </r>
  </si>
  <si>
    <t>Não é cliente</t>
  </si>
  <si>
    <t>Encerrado por rescisão</t>
  </si>
  <si>
    <r>
      <t xml:space="preserve">NÃO É CLIENTE </t>
    </r>
    <r>
      <rPr>
        <sz val="12"/>
        <color rgb="FF000000"/>
        <rFont val="Garamond"/>
        <family val="1"/>
      </rPr>
      <t xml:space="preserve"> * Acordo PGFN </t>
    </r>
    <r>
      <rPr>
        <b/>
        <sz val="12"/>
        <color rgb="FF000000"/>
        <rFont val="Garamond"/>
        <family val="1"/>
      </rPr>
      <t>4871332</t>
    </r>
    <r>
      <rPr>
        <sz val="12"/>
        <color rgb="FF000000"/>
        <rFont val="Garamond"/>
        <family val="1"/>
      </rPr>
      <t xml:space="preserve"> - Encaminhar para </t>
    </r>
    <r>
      <rPr>
        <b/>
        <sz val="12"/>
        <color rgb="FF000000"/>
        <rFont val="Garamond"/>
        <family val="1"/>
      </rPr>
      <t>a3bebidas@outlook.com</t>
    </r>
  </si>
  <si>
    <t>19.374.825/0001-02</t>
  </si>
  <si>
    <r>
      <rPr>
        <sz val="12"/>
        <color rgb="FF000000"/>
        <rFont val="Garamond"/>
        <family val="1"/>
      </rPr>
      <t xml:space="preserve">Felipe Inacio Tavares Assessoria Empresarial </t>
    </r>
    <r>
      <rPr>
        <b/>
        <sz val="12"/>
        <color rgb="FFFF0000"/>
        <rFont val="Garamond"/>
        <family val="1"/>
      </rPr>
      <t>(NÃO É CLIENTE)</t>
    </r>
  </si>
  <si>
    <r>
      <t>NÃO É CLIENTE</t>
    </r>
    <r>
      <rPr>
        <sz val="12"/>
        <color rgb="FF000000"/>
        <rFont val="Garamond"/>
        <family val="1"/>
      </rPr>
      <t xml:space="preserve">  •  Acordo PGFN Nº </t>
    </r>
    <r>
      <rPr>
        <b/>
        <sz val="12"/>
        <color rgb="FF000000"/>
        <rFont val="Garamond"/>
        <family val="1"/>
      </rPr>
      <t>5751223</t>
    </r>
    <r>
      <rPr>
        <sz val="12"/>
        <color rgb="FF000000"/>
        <rFont val="Garamond"/>
        <family val="1"/>
      </rPr>
      <t xml:space="preserve">  •  Enviar p/ </t>
    </r>
    <r>
      <rPr>
        <sz val="12"/>
        <color rgb="FF0070C0"/>
        <rFont val="Garamond"/>
        <family val="1"/>
      </rPr>
      <t>vivianapbasilio@yahoo.com.br</t>
    </r>
  </si>
  <si>
    <t>19.534.914/0001-60</t>
  </si>
  <si>
    <t>FP3 Serviços Ltda EPP</t>
  </si>
  <si>
    <r>
      <rPr>
        <sz val="12"/>
        <color rgb="FF000000"/>
        <rFont val="Garamond"/>
        <family val="1"/>
      </rPr>
      <t xml:space="preserve">Parcelamento PGFN Simples Nacional Nº </t>
    </r>
    <r>
      <rPr>
        <b/>
        <sz val="12"/>
        <color rgb="FF000000"/>
        <rFont val="Garamond"/>
        <family val="1"/>
      </rPr>
      <t xml:space="preserve">8567495 • </t>
    </r>
    <r>
      <rPr>
        <sz val="12"/>
        <color rgb="FF000000"/>
        <rFont val="Garamond"/>
        <family val="1"/>
      </rPr>
      <t xml:space="preserve">Parcelamento PGFN Previdenciario Nº </t>
    </r>
    <r>
      <rPr>
        <b/>
        <sz val="12"/>
        <color rgb="FF000000"/>
        <rFont val="Garamond"/>
        <family val="1"/>
      </rPr>
      <t>8567650</t>
    </r>
    <r>
      <rPr>
        <sz val="12"/>
        <color rgb="FF000000"/>
        <rFont val="Garamond"/>
        <family val="1"/>
      </rPr>
      <t xml:space="preserve"> - </t>
    </r>
    <r>
      <rPr>
        <b/>
        <sz val="12"/>
        <color rgb="FF000000"/>
        <rFont val="Garamond"/>
        <family val="1"/>
      </rPr>
      <t>8567754</t>
    </r>
    <r>
      <rPr>
        <sz val="12"/>
        <color rgb="FF000000"/>
        <rFont val="Garamond"/>
        <family val="1"/>
      </rPr>
      <t xml:space="preserve"> - </t>
    </r>
    <r>
      <rPr>
        <b/>
        <sz val="12"/>
        <color rgb="FF000000"/>
        <rFont val="Garamond"/>
        <family val="1"/>
      </rPr>
      <t xml:space="preserve">8567844 • </t>
    </r>
    <r>
      <rPr>
        <sz val="12"/>
        <color rgb="FF000000"/>
        <rFont val="Garamond"/>
        <family val="1"/>
      </rPr>
      <t xml:space="preserve">Parcelamento IPTU PGM • </t>
    </r>
    <r>
      <rPr>
        <b/>
        <sz val="12"/>
        <color rgb="FFFF0000"/>
        <rFont val="Garamond"/>
        <family val="1"/>
      </rPr>
      <t>(Inicio 08/2023)</t>
    </r>
  </si>
  <si>
    <t xml:space="preserve">Walmir </t>
  </si>
  <si>
    <r>
      <rPr>
        <sz val="12"/>
        <color rgb="FF000000"/>
        <rFont val="Garamond"/>
        <family val="1"/>
      </rPr>
      <t xml:space="preserve">PEP do ICMS Nº </t>
    </r>
    <r>
      <rPr>
        <b/>
        <sz val="12"/>
        <color rgb="FF000000"/>
        <rFont val="Garamond"/>
        <family val="1"/>
      </rPr>
      <t>20412966-2</t>
    </r>
    <r>
      <rPr>
        <sz val="12"/>
        <color rgb="FF000000"/>
        <rFont val="Garamond"/>
        <family val="1"/>
      </rPr>
      <t xml:space="preserve">  =&gt;  </t>
    </r>
    <r>
      <rPr>
        <b/>
        <sz val="12"/>
        <color rgb="FF000000"/>
        <rFont val="Garamond"/>
        <family val="1"/>
      </rPr>
      <t xml:space="preserve">Login: 03499312832 Senha: </t>
    </r>
    <r>
      <rPr>
        <sz val="12"/>
        <color rgb="FF000000"/>
        <rFont val="Garamond"/>
        <family val="1"/>
      </rPr>
      <t>jfs5jt66w3 https://www.pepdoicms.sp.gov.br/pep/pages/home/home.jsf?param=235</t>
    </r>
  </si>
  <si>
    <t xml:space="preserve">Amanda </t>
  </si>
  <si>
    <t xml:space="preserve">Parcelamento Simples Nacional • Inicio 01/2024 • 4 Parcelas </t>
  </si>
  <si>
    <t>28.040.431/0001-09</t>
  </si>
  <si>
    <r>
      <rPr>
        <sz val="12"/>
        <color rgb="FF000000"/>
        <rFont val="Garamond"/>
        <family val="1"/>
      </rPr>
      <t xml:space="preserve">Rodrigo Stein Ribaldo   </t>
    </r>
    <r>
      <rPr>
        <b/>
        <sz val="12"/>
        <color rgb="FFFF0000"/>
        <rFont val="Garamond"/>
        <family val="1"/>
      </rPr>
      <t>(NÃO É CLIENTE)</t>
    </r>
  </si>
  <si>
    <t xml:space="preserve"> Parcelamento Simples Nacional Relp, para o Sr. Rodrigo, pelo e-mail: rodrigosribaldo@hotmail.com</t>
  </si>
  <si>
    <t>58.328.840/0001-68</t>
  </si>
  <si>
    <r>
      <rPr>
        <sz val="12"/>
        <color rgb="FF000000"/>
        <rFont val="Garamond"/>
        <family val="1"/>
      </rPr>
      <t xml:space="preserve">Sabor e Energia Restaurante Ltda ME </t>
    </r>
    <r>
      <rPr>
        <b/>
        <sz val="12"/>
        <color rgb="FFFF0000"/>
        <rFont val="Garamond"/>
        <family val="1"/>
      </rPr>
      <t>(NÃO É CLIENTE)</t>
    </r>
  </si>
  <si>
    <r>
      <rPr>
        <sz val="12"/>
        <color rgb="FF000000"/>
        <rFont val="Garamond"/>
        <family val="1"/>
      </rPr>
      <t xml:space="preserve">Parcelamento PGM • Inicio 12/2023 • 8 Parcelas • Enviar para: </t>
    </r>
    <r>
      <rPr>
        <sz val="12"/>
        <color rgb="FF0070C0"/>
        <rFont val="Garamond"/>
        <family val="1"/>
      </rPr>
      <t>marjoriecilone@gmail.com</t>
    </r>
    <r>
      <rPr>
        <sz val="12"/>
        <color rgb="FF000000"/>
        <rFont val="Garamond"/>
        <family val="1"/>
      </rPr>
      <t xml:space="preserve"> - </t>
    </r>
    <r>
      <rPr>
        <sz val="12"/>
        <color rgb="FF0070C0"/>
        <rFont val="Garamond"/>
        <family val="1"/>
      </rPr>
      <t>rcilone.andrade@gmail.com</t>
    </r>
  </si>
  <si>
    <r>
      <rPr>
        <sz val="12"/>
        <color rgb="FF000000"/>
        <rFont val="Garamond"/>
        <family val="1"/>
      </rPr>
      <t xml:space="preserve">Parcelamento </t>
    </r>
    <r>
      <rPr>
        <b/>
        <sz val="12"/>
        <color rgb="FF000000"/>
        <rFont val="Garamond"/>
        <family val="1"/>
      </rPr>
      <t>REFIS</t>
    </r>
    <r>
      <rPr>
        <sz val="12"/>
        <color rgb="FF000000"/>
        <rFont val="Garamond"/>
        <family val="1"/>
      </rPr>
      <t xml:space="preserve"> acordo Nº 226778 • 12 parcelas • Inicio 08/2023</t>
    </r>
  </si>
  <si>
    <t>Thalita Carnaval Nigro 41730416837</t>
  </si>
  <si>
    <t>Parcelamento Simples Nacional</t>
  </si>
  <si>
    <t>527.577.308-00</t>
  </si>
  <si>
    <t xml:space="preserve">Helena Serebrinic </t>
  </si>
  <si>
    <t xml:space="preserve">Parcelamento IPVA • Inicio 02/2024 • Novo parcelamento Municipal PPI </t>
  </si>
  <si>
    <t>12.285.892/0001-01</t>
  </si>
  <si>
    <t>M &amp; SB Serviços Empresariais Ltda EPP</t>
  </si>
  <si>
    <r>
      <rPr>
        <sz val="12"/>
        <color rgb="FF000000"/>
        <rFont val="Garamond"/>
        <family val="1"/>
      </rPr>
      <t xml:space="preserve">Parcelamento RELP • 27 Parcelas </t>
    </r>
  </si>
  <si>
    <t xml:space="preserve">Mercadinho Lucas LTDA </t>
  </si>
  <si>
    <t>Amanda</t>
  </si>
  <si>
    <r>
      <rPr>
        <sz val="12"/>
        <color rgb="FF000000"/>
        <rFont val="Garamond"/>
        <family val="1"/>
      </rPr>
      <t xml:space="preserve">Acordo PGFN Nº </t>
    </r>
    <r>
      <rPr>
        <b/>
        <sz val="12"/>
        <color rgb="FF000000"/>
        <rFont val="Garamond"/>
        <family val="1"/>
      </rPr>
      <t xml:space="preserve">8422263 • </t>
    </r>
    <r>
      <rPr>
        <sz val="12"/>
        <color rgb="FF000000"/>
        <rFont val="Garamond"/>
        <family val="1"/>
      </rPr>
      <t>15 Parcelas</t>
    </r>
  </si>
  <si>
    <t>31.982.928/0001-42</t>
  </si>
  <si>
    <t>Patricia Maria Maron Tavares (Vamo Sports Ltda)</t>
  </si>
  <si>
    <t>Alexandre</t>
  </si>
  <si>
    <t>Empresa saiu</t>
  </si>
  <si>
    <r>
      <rPr>
        <sz val="12"/>
        <color rgb="FF000000"/>
        <rFont val="Garamond"/>
        <family val="1"/>
      </rPr>
      <t xml:space="preserve">Acordo PGFN Nº </t>
    </r>
    <r>
      <rPr>
        <b/>
        <sz val="12"/>
        <color rgb="FF000000"/>
        <rFont val="Garamond"/>
        <family val="1"/>
      </rPr>
      <t>008445202</t>
    </r>
  </si>
  <si>
    <t xml:space="preserve">Serralheria Artistica Cordeiro Ltda </t>
  </si>
  <si>
    <t xml:space="preserve">Parcelamento Simples Nacional • Inicio 01/2024 • 8 Parcelas • Parcelamento Previdenciario • Inicio 01/2024  • 5 Parcelas </t>
  </si>
  <si>
    <t>24.891.289/0001-44</t>
  </si>
  <si>
    <t>Yourlub Envase e Distribuicao em RJ</t>
  </si>
  <si>
    <t xml:space="preserve">Michele </t>
  </si>
  <si>
    <r>
      <rPr>
        <sz val="12"/>
        <color rgb="FF000000"/>
        <rFont val="Garamond"/>
        <family val="1"/>
      </rPr>
      <t xml:space="preserve">3 Acordos PGFN Nº  </t>
    </r>
    <r>
      <rPr>
        <b/>
        <sz val="12"/>
        <color rgb="FF000000"/>
        <rFont val="Garamond"/>
        <family val="1"/>
      </rPr>
      <t>5093690</t>
    </r>
    <r>
      <rPr>
        <sz val="12"/>
        <color rgb="FF000000"/>
        <rFont val="Garamond"/>
        <family val="1"/>
      </rPr>
      <t xml:space="preserve">  •  </t>
    </r>
    <r>
      <rPr>
        <b/>
        <sz val="12"/>
        <color rgb="FF000000"/>
        <rFont val="Garamond"/>
        <family val="1"/>
      </rPr>
      <t>5093801</t>
    </r>
    <r>
      <rPr>
        <sz val="12"/>
        <color rgb="FF000000"/>
        <rFont val="Garamond"/>
        <family val="1"/>
      </rPr>
      <t xml:space="preserve">  •  </t>
    </r>
    <r>
      <rPr>
        <b/>
        <sz val="12"/>
        <color rgb="FF000000"/>
        <rFont val="Garamond"/>
        <family val="1"/>
      </rPr>
      <t xml:space="preserve">5093873 •  </t>
    </r>
    <r>
      <rPr>
        <sz val="12"/>
        <color rgb="FF000000"/>
        <rFont val="Garamond"/>
        <family val="1"/>
      </rPr>
      <t>Parcelamento Icms  • Inicio 02/2024 (Todos parcelamentos rompidos)</t>
    </r>
  </si>
  <si>
    <t>97.497.846/0001-10</t>
  </si>
  <si>
    <t>World Tech Tecnologia Comércio e Serviços Ltda</t>
  </si>
  <si>
    <t>3 Parc Ativos</t>
  </si>
  <si>
    <r>
      <rPr>
        <sz val="12"/>
        <color rgb="FF000000"/>
        <rFont val="Garamond"/>
        <family val="1"/>
      </rPr>
      <t xml:space="preserve">Acordo PGFN Nº </t>
    </r>
    <r>
      <rPr>
        <b/>
        <sz val="12"/>
        <color rgb="FF000000"/>
        <rFont val="Garamond"/>
        <family val="1"/>
      </rPr>
      <t>6071963</t>
    </r>
    <r>
      <rPr>
        <sz val="12"/>
        <color rgb="FF000000"/>
        <rFont val="Garamond"/>
        <family val="1"/>
      </rPr>
      <t xml:space="preserve">  •  Parc IRRF 0561  •  Parc DCTF-Web</t>
    </r>
  </si>
  <si>
    <r>
      <rPr>
        <sz val="12"/>
        <color rgb="FF000000"/>
        <rFont val="Garamond"/>
        <family val="1"/>
      </rPr>
      <t xml:space="preserve"> • 02x • Acordo PGFN Nº </t>
    </r>
    <r>
      <rPr>
        <b/>
        <sz val="12"/>
        <color rgb="FF000000"/>
        <rFont val="Garamond"/>
        <family val="1"/>
      </rPr>
      <t>8274736</t>
    </r>
    <r>
      <rPr>
        <sz val="12"/>
        <color rgb="FF000000"/>
        <rFont val="Garamond"/>
        <family val="1"/>
      </rPr>
      <t xml:space="preserve">  •  17x •  Inicio 07/2023 • Parcelamento Previdenciario •  Inicio 08/2023 • 09x • </t>
    </r>
    <r>
      <rPr>
        <sz val="12"/>
        <color rgb="FFFF0000"/>
        <rFont val="Garamond"/>
        <family val="1"/>
      </rPr>
      <t>Enviar Impresso</t>
    </r>
  </si>
  <si>
    <t xml:space="preserve">Emagrece Brasil Serviços Online Ltda </t>
  </si>
  <si>
    <t>Encerrado por Indeferimento</t>
  </si>
  <si>
    <r>
      <t xml:space="preserve">Parcelamento PGFN Acordo Nº </t>
    </r>
    <r>
      <rPr>
        <b/>
        <sz val="12"/>
        <color rgb="FF000000"/>
        <rFont val="Garamond"/>
        <family val="1"/>
      </rPr>
      <t>011213291 e Nº 011556114</t>
    </r>
  </si>
  <si>
    <t>Uirtus Corretora de Seguros LTDA</t>
  </si>
  <si>
    <t xml:space="preserve">Parcelamento Simples Nacional  • Inicio 11/2024 • Parcelamento PGFN 011214966  • Inicio 11/2024  </t>
  </si>
  <si>
    <t xml:space="preserve">Gr Steel Tubos e Conexões Ltda </t>
  </si>
  <si>
    <t xml:space="preserve">Encerrado </t>
  </si>
  <si>
    <t>Encerrado a Pedido do Contribuinte 25/06/2025</t>
  </si>
  <si>
    <t>44.805.664/0001-01</t>
  </si>
  <si>
    <t>Cal Tub Montagem Industrial LTDA</t>
  </si>
  <si>
    <r>
      <t xml:space="preserve">Parcelamento Simples Nacional • Parcelamento PGFN </t>
    </r>
    <r>
      <rPr>
        <b/>
        <sz val="12"/>
        <rFont val="Garamond"/>
        <family val="1"/>
      </rPr>
      <t>Nº 011109081 / Nº 011109040 •</t>
    </r>
    <r>
      <rPr>
        <sz val="12"/>
        <rFont val="Garamond"/>
        <family val="1"/>
      </rPr>
      <t xml:space="preserve"> Parcelamento Simplificado - Inicio 11/2024</t>
    </r>
  </si>
  <si>
    <t>31.809.670/0001-87</t>
  </si>
  <si>
    <r>
      <rPr>
        <sz val="12"/>
        <color rgb="FF000000"/>
        <rFont val="Garamond"/>
        <family val="1"/>
      </rPr>
      <t xml:space="preserve">F&amp;F Comercio de Bedidas ltda </t>
    </r>
    <r>
      <rPr>
        <b/>
        <sz val="12"/>
        <color rgb="FFFF0000"/>
        <rFont val="Garamond"/>
        <family val="1"/>
      </rPr>
      <t>(NÃO É CLIENTE)</t>
    </r>
  </si>
  <si>
    <t xml:space="preserve">Empresa pediu para não enviar mais </t>
  </si>
  <si>
    <r>
      <t xml:space="preserve">NÃO É CLIENTE  •  Acordo Nº </t>
    </r>
    <r>
      <rPr>
        <b/>
        <sz val="12"/>
        <color rgb="FF000000"/>
        <rFont val="Garamond"/>
        <family val="1"/>
      </rPr>
      <t>7766789</t>
    </r>
    <r>
      <rPr>
        <sz val="12"/>
        <color rgb="FF000000"/>
        <rFont val="Garamond"/>
        <family val="1"/>
      </rPr>
      <t xml:space="preserve"> e</t>
    </r>
    <r>
      <rPr>
        <b/>
        <sz val="12"/>
        <color rgb="FF000000"/>
        <rFont val="Garamond"/>
        <family val="1"/>
      </rPr>
      <t xml:space="preserve"> 7870726 </t>
    </r>
    <r>
      <rPr>
        <sz val="12"/>
        <color rgb="FF000000"/>
        <rFont val="Garamond"/>
        <family val="1"/>
      </rPr>
      <t>•  Enviar p/ a3bebidas@outlook.com  (ECAC JP CONT)</t>
    </r>
  </si>
  <si>
    <t>67.080.838/0001-03</t>
  </si>
  <si>
    <t>Grax Lubrificantes Especiais Eireli em RJ</t>
  </si>
  <si>
    <t xml:space="preserve">Acordos PGFN Nº  8467762  •  8467847  •  Parcelamento ICMS Acordos 70145860-5 • 70145907-0 • 70145915-6 • 70145861-6 • 70145914-5 </t>
  </si>
  <si>
    <t xml:space="preserve"> • Parcelamento ICMS (Rompido)</t>
  </si>
  <si>
    <t>13.256.527/0001-23</t>
  </si>
  <si>
    <t>S. V. Tartuce Publicidade e Projetos</t>
  </si>
  <si>
    <t xml:space="preserve">Parcelamento RELP • 117 Parcelas </t>
  </si>
  <si>
    <t>12.529.233/0001-65</t>
  </si>
  <si>
    <t>Rocha Serviços Empresariais Ltda</t>
  </si>
  <si>
    <t>Parcelamento Rescindido</t>
  </si>
  <si>
    <t>Parcelamento Previdenciario</t>
  </si>
  <si>
    <t>40.439.301/0001-30</t>
  </si>
  <si>
    <t>SSB Alimentos e Bebidas</t>
  </si>
  <si>
    <r>
      <rPr>
        <sz val="12"/>
        <color rgb="FF000000"/>
        <rFont val="Garamond"/>
        <family val="1"/>
      </rPr>
      <t>Relp Simples Nacional Receita Federal - Acordo PGFN Nº</t>
    </r>
    <r>
      <rPr>
        <b/>
        <sz val="12"/>
        <color rgb="FF000000"/>
        <rFont val="Garamond"/>
        <family val="1"/>
      </rPr>
      <t xml:space="preserve"> 8422692 </t>
    </r>
    <r>
      <rPr>
        <sz val="12"/>
        <color rgb="FF000000"/>
        <rFont val="Garamond"/>
        <family val="1"/>
      </rPr>
      <t xml:space="preserve">- Parcelamento Previdenciário 2 acordos </t>
    </r>
    <r>
      <rPr>
        <b/>
        <sz val="12"/>
        <color rgb="FFFF0000"/>
        <rFont val="Garamond"/>
        <family val="1"/>
      </rPr>
      <t>(Rescindido)</t>
    </r>
  </si>
  <si>
    <t>JBS Administração e Negócios Imobiliários SS Ltda</t>
  </si>
  <si>
    <t xml:space="preserve">Parcelamento Encerrado </t>
  </si>
  <si>
    <t>Venal Consultoria Digital em Dados Imobiliários Ltda</t>
  </si>
  <si>
    <t>Parcelamento Simplificado 02110001200815385612454 14X • Inicio 07/2024</t>
  </si>
  <si>
    <t>Hocar Glass Auto Vidros e Acessorios Ltda</t>
  </si>
  <si>
    <t xml:space="preserve">Parcelamento Liquidado  </t>
  </si>
  <si>
    <t>Parcelamento Simplificado 12x • Inicio 10/2024</t>
  </si>
  <si>
    <t>099.910.568-07</t>
  </si>
  <si>
    <r>
      <t>Marco Antonio Machado</t>
    </r>
    <r>
      <rPr>
        <b/>
        <sz val="12"/>
        <color rgb="FFFF0000"/>
        <rFont val="Garamond"/>
        <family val="1"/>
      </rPr>
      <t xml:space="preserve"> (NÃO É CLIENTE)</t>
    </r>
  </si>
  <si>
    <t xml:space="preserve">Parcelamento Rompido </t>
  </si>
  <si>
    <r>
      <t xml:space="preserve">Sócio da DHM •  Acordo PGFN Nº </t>
    </r>
    <r>
      <rPr>
        <b/>
        <sz val="12"/>
        <color rgb="FF000000"/>
        <rFont val="Garamond"/>
        <family val="1"/>
      </rPr>
      <t>6947974</t>
    </r>
    <r>
      <rPr>
        <sz val="12"/>
        <color rgb="FF000000"/>
        <rFont val="Garamond"/>
        <family val="1"/>
      </rPr>
      <t xml:space="preserve"> • Parcelamento RFB - Solicitar e Acompanhar no e-Cac também c/ procuracao e-CPF João  •  Enviar para </t>
    </r>
    <r>
      <rPr>
        <b/>
        <sz val="12"/>
        <color rgb="FF000000"/>
        <rFont val="Garamond"/>
        <family val="1"/>
      </rPr>
      <t>marcomachado841@gmail.com</t>
    </r>
  </si>
  <si>
    <t xml:space="preserve">Francisco Antonio Nazim Freitas Chubaci </t>
  </si>
  <si>
    <t xml:space="preserve">Parcelamento Simples Nacional • 29 Parcelas </t>
  </si>
  <si>
    <t>Sergio Eduardo Vergueiro de Freitas 32207394824</t>
  </si>
  <si>
    <t>Parcelamento PGFN 10022573 • Inicio 04/2024 • 20 Parcelas</t>
  </si>
  <si>
    <t>Serralheria Artística Cordeiro Ltda ME</t>
  </si>
  <si>
    <t>43.630.454/0001-59</t>
  </si>
  <si>
    <t xml:space="preserve">Jcm Instiruto de Pesquisa Ltda </t>
  </si>
  <si>
    <r>
      <t xml:space="preserve"> Parcelamento Simples Nacional - Inicio 06/2024 • Parcelamento Simplificado - Inicio 06/2024  </t>
    </r>
    <r>
      <rPr>
        <b/>
        <sz val="12"/>
        <color rgb="FFFF0000"/>
        <rFont val="Garamond"/>
        <family val="1"/>
      </rPr>
      <t>(Extinto)</t>
    </r>
    <r>
      <rPr>
        <sz val="12"/>
        <color rgb="FF000000"/>
        <rFont val="Garamond"/>
        <family val="1"/>
      </rPr>
      <t xml:space="preserve">• Parcelamento Previdenciario - Inicio 06/2024 </t>
    </r>
    <r>
      <rPr>
        <sz val="12"/>
        <color rgb="FFFF0000"/>
        <rFont val="Garamond"/>
        <family val="1"/>
      </rPr>
      <t>(</t>
    </r>
    <r>
      <rPr>
        <b/>
        <sz val="12"/>
        <color rgb="FFFF0000"/>
        <rFont val="Garamond"/>
        <family val="1"/>
      </rPr>
      <t>Extinto)</t>
    </r>
    <r>
      <rPr>
        <sz val="12"/>
        <color rgb="FF000000"/>
        <rFont val="Garamond"/>
        <family val="1"/>
      </rPr>
      <t xml:space="preserve"> • Parcelamento PGFN </t>
    </r>
    <r>
      <rPr>
        <b/>
        <sz val="12"/>
        <color rgb="FF000000"/>
        <rFont val="Garamond"/>
        <family val="1"/>
      </rPr>
      <t>010307221</t>
    </r>
    <r>
      <rPr>
        <sz val="12"/>
        <color rgb="FF000000"/>
        <rFont val="Garamond"/>
        <family val="1"/>
      </rPr>
      <t xml:space="preserve"> e </t>
    </r>
    <r>
      <rPr>
        <b/>
        <sz val="12"/>
        <color rgb="FF000000"/>
        <rFont val="Garamond"/>
        <family val="1"/>
      </rPr>
      <t>10307313</t>
    </r>
    <r>
      <rPr>
        <sz val="12"/>
        <color rgb="FF000000"/>
        <rFont val="Garamond"/>
        <family val="1"/>
      </rPr>
      <t xml:space="preserve"> - Inicio 06/2024</t>
    </r>
    <r>
      <rPr>
        <sz val="12"/>
        <color rgb="FFFF0000"/>
        <rFont val="Garamond"/>
        <family val="1"/>
      </rPr>
      <t xml:space="preserve"> (</t>
    </r>
    <r>
      <rPr>
        <b/>
        <sz val="12"/>
        <color rgb="FFFF0000"/>
        <rFont val="Garamond"/>
        <family val="1"/>
      </rPr>
      <t>Extinto</t>
    </r>
    <r>
      <rPr>
        <sz val="12"/>
        <color rgb="FFFF0000"/>
        <rFont val="Garamond"/>
        <family val="1"/>
      </rPr>
      <t>)</t>
    </r>
  </si>
  <si>
    <t>DMED</t>
  </si>
  <si>
    <t>DIMOB</t>
  </si>
  <si>
    <t>DEFIS</t>
  </si>
  <si>
    <t>DASN-SIMEI</t>
  </si>
  <si>
    <t>DECLAN</t>
  </si>
  <si>
    <t>DAMEF-VAF</t>
  </si>
  <si>
    <t>ECD</t>
  </si>
  <si>
    <t>ECF</t>
  </si>
  <si>
    <t>DITR</t>
  </si>
  <si>
    <t>Darfs Retidos</t>
  </si>
  <si>
    <t>Darfs CPRB</t>
  </si>
  <si>
    <t>EFD-Reinf 4000</t>
  </si>
  <si>
    <t>Aluguel</t>
  </si>
  <si>
    <t>Convênio Médico</t>
  </si>
  <si>
    <t>DIRBI</t>
  </si>
  <si>
    <t>DAS</t>
  </si>
  <si>
    <t>Darfs PisCofins</t>
  </si>
  <si>
    <t>Darfs IrpjCsll</t>
  </si>
  <si>
    <t>EFD Contribuições</t>
  </si>
  <si>
    <t>MIT</t>
  </si>
  <si>
    <t>DCTFWeb</t>
  </si>
  <si>
    <t>Parc Federais</t>
  </si>
  <si>
    <t>Sem Movimento</t>
  </si>
  <si>
    <t>Contabilidade</t>
  </si>
  <si>
    <t>Não Distribuir</t>
  </si>
  <si>
    <t>Folha de Pagamento</t>
  </si>
  <si>
    <t>Contabilidade Aproximada</t>
  </si>
  <si>
    <t>Pró-Labore</t>
  </si>
  <si>
    <t>Distribuição por Presunção</t>
  </si>
  <si>
    <t>Contabilidade BPO</t>
  </si>
  <si>
    <t>Limite Legislação</t>
  </si>
  <si>
    <t>(-) Csll</t>
  </si>
  <si>
    <t>(-) Irpj</t>
  </si>
  <si>
    <t>(-) Cofins</t>
  </si>
  <si>
    <t>(-) Pis</t>
  </si>
  <si>
    <t>Base de Cálculo</t>
  </si>
  <si>
    <t>Receita Total</t>
  </si>
  <si>
    <t>Receita 32,00%</t>
  </si>
  <si>
    <t>Receita 16,00%</t>
  </si>
  <si>
    <t>Receita 8,00%</t>
  </si>
  <si>
    <t>Tipo Aferição</t>
  </si>
  <si>
    <t>Movimentação Folha</t>
  </si>
  <si>
    <t>Receitas</t>
  </si>
  <si>
    <t>(-) Tributos</t>
  </si>
  <si>
    <t>(-) Entradas</t>
  </si>
  <si>
    <t>Lucro Operacional Bruto</t>
  </si>
  <si>
    <t>(-) Despesas Presumidas (10,00%)</t>
  </si>
  <si>
    <t>Saldo a Distribuir</t>
  </si>
  <si>
    <t>Tipo de Aferiação</t>
  </si>
  <si>
    <t>CPF / CNPJ</t>
  </si>
  <si>
    <t>Sócios</t>
  </si>
  <si>
    <t>Participação</t>
  </si>
  <si>
    <t>Lucros Distribuídos</t>
  </si>
  <si>
    <t>217.925.868-25</t>
  </si>
  <si>
    <t xml:space="preserve">Ramiro DuenasAranzal </t>
  </si>
  <si>
    <t>945.266.568-87</t>
  </si>
  <si>
    <t xml:space="preserve">Milton Munhoz </t>
  </si>
  <si>
    <t>033.786.148-03</t>
  </si>
  <si>
    <t>Selma Maria de Avellar</t>
  </si>
  <si>
    <t>359.623.988-58</t>
  </si>
  <si>
    <t>Dener Mendonca de Souza</t>
  </si>
  <si>
    <t>390.807.018-07</t>
  </si>
  <si>
    <t xml:space="preserve">Maria Clara Tome Garcia </t>
  </si>
  <si>
    <t>060.646.018-76</t>
  </si>
  <si>
    <t>Ana Isabela Pithan Maraschin</t>
  </si>
  <si>
    <t>416.773.648-90</t>
  </si>
  <si>
    <t>Rebeca Brito Cardoso</t>
  </si>
  <si>
    <t>373.682.718-00</t>
  </si>
  <si>
    <t xml:space="preserve">Daniel Gomes Pereira Assunção </t>
  </si>
  <si>
    <t>Marjorie Abdallah</t>
  </si>
  <si>
    <t>855.893.301-49</t>
  </si>
  <si>
    <t>Gabriela Afonso Prado</t>
  </si>
  <si>
    <t>297.312.228-71</t>
  </si>
  <si>
    <t>270.967.878-01</t>
  </si>
  <si>
    <t xml:space="preserve">Gilda Maria de Lima Roberto </t>
  </si>
  <si>
    <t>Vagner Luis Marques</t>
  </si>
  <si>
    <t>082.807.148-98</t>
  </si>
  <si>
    <t>Ronaldo Szaniecki</t>
  </si>
  <si>
    <t>Alexandre de Siqueira Cafcalas</t>
  </si>
  <si>
    <t>Fred Ades</t>
  </si>
  <si>
    <t>Jean Richard Mansur</t>
  </si>
  <si>
    <t>Andre Berti Sampaio Xavier</t>
  </si>
  <si>
    <t>Fernanda Diniz Silva</t>
  </si>
  <si>
    <t>333.804.098-98</t>
  </si>
  <si>
    <t>Francisca Regis da Silva</t>
  </si>
  <si>
    <t>281.763.258-30</t>
  </si>
  <si>
    <t xml:space="preserve">Alan William de Oliveira Lima </t>
  </si>
  <si>
    <t>395.549.548-59</t>
  </si>
  <si>
    <t>Luis Henrique Ale Cezar</t>
  </si>
  <si>
    <t>528.843.098-53</t>
  </si>
  <si>
    <t>870.580.144-34</t>
  </si>
  <si>
    <t>Gustavo Lopes Berard</t>
  </si>
  <si>
    <t>269.649.348-04</t>
  </si>
  <si>
    <t xml:space="preserve">João Aprobato Neto </t>
  </si>
  <si>
    <t>285.321.248-36</t>
  </si>
  <si>
    <t>Flaviane Gomes Assunção Aprobato</t>
  </si>
  <si>
    <t>Fabiana Romani Vieira</t>
  </si>
  <si>
    <t>Luis Gustavo Ozorio Valentim</t>
  </si>
  <si>
    <t>069.248.158-39</t>
  </si>
  <si>
    <t>Americo Suriano Neto</t>
  </si>
  <si>
    <t>319.004.148-21</t>
  </si>
  <si>
    <t xml:space="preserve">Michelle de Lacerda Castor </t>
  </si>
  <si>
    <t>368.579.708-58</t>
  </si>
  <si>
    <t xml:space="preserve">Monica Lacerda Suriano </t>
  </si>
  <si>
    <t>039.267.368-10</t>
  </si>
  <si>
    <t>Anna Lia Grandi Wosniak</t>
  </si>
  <si>
    <t>878.137.778-91</t>
  </si>
  <si>
    <t>Reinaldo Wosniak</t>
  </si>
  <si>
    <t>João Aprobato Neto</t>
  </si>
  <si>
    <t>294.594.188-05</t>
  </si>
  <si>
    <t>Carina Turatti Farina Butuem</t>
  </si>
  <si>
    <t>324.904.628-06</t>
  </si>
  <si>
    <t xml:space="preserve">Suzimeire Arakaki </t>
  </si>
  <si>
    <t>006.679.768-33</t>
  </si>
  <si>
    <t>Arlete Mieco Tokunaga Arakaki</t>
  </si>
  <si>
    <t>Solange Diez Mattos Mattioli</t>
  </si>
  <si>
    <t>Magda Diez Mattos Machado</t>
  </si>
  <si>
    <t>Sandra Diez Mattos Ramos</t>
  </si>
  <si>
    <t>Caio Henrique Assuncao Antunes</t>
  </si>
  <si>
    <t>017.717.663-60</t>
  </si>
  <si>
    <t>Luciano Leal de Sousa</t>
  </si>
  <si>
    <t>003.427.701-36</t>
  </si>
  <si>
    <t>Renato Araújo Sinkere da Cruz</t>
  </si>
  <si>
    <t>147.347.468-00</t>
  </si>
  <si>
    <t>César Augusto</t>
  </si>
  <si>
    <t>166.517.868-06</t>
  </si>
  <si>
    <t>Patrícia Augusto Ferrari</t>
  </si>
  <si>
    <t>471.888.278-85</t>
  </si>
  <si>
    <t>Rafaella Ferrari Augusto</t>
  </si>
  <si>
    <t>396.841.508-65</t>
  </si>
  <si>
    <t>Thamires Piasentim Avena Morais</t>
  </si>
  <si>
    <t>Aluysson Viana do Nascimento</t>
  </si>
  <si>
    <t>941.886.538-68</t>
  </si>
  <si>
    <t xml:space="preserve">Amaro Vital da Silva </t>
  </si>
  <si>
    <t>371.370.068-09</t>
  </si>
  <si>
    <t>Bruno Menecucci Morais</t>
  </si>
  <si>
    <t>214.426.238-10</t>
  </si>
  <si>
    <t>Alessandra de Oliveira França</t>
  </si>
  <si>
    <t>674.879.398-04</t>
  </si>
  <si>
    <t>Hailton Souza França</t>
  </si>
  <si>
    <t>087.203.208-68</t>
  </si>
  <si>
    <t>Benedito Jose da Silva</t>
  </si>
  <si>
    <t>065.091.628-06</t>
  </si>
  <si>
    <t>Fernando José Ruiz Melchert</t>
  </si>
  <si>
    <t>138.405.158-90</t>
  </si>
  <si>
    <t>Cláudio Coli Fernandes</t>
  </si>
  <si>
    <t>332.073.428-84</t>
  </si>
  <si>
    <t>Felipe de Souza Barros</t>
  </si>
  <si>
    <t>353.259.268-10</t>
  </si>
  <si>
    <t>Jefferson da Costa Moura</t>
  </si>
  <si>
    <t>120.330.858-21</t>
  </si>
  <si>
    <t>Edison Paranhos Torres</t>
  </si>
  <si>
    <t>14.855.526/0001-68</t>
  </si>
  <si>
    <t>Ingresse Ingressos Para Eventos S.A.</t>
  </si>
  <si>
    <t>030.073.568-57</t>
  </si>
  <si>
    <t>Sidney Helito Chameh</t>
  </si>
  <si>
    <t>09.638.873/0001-07</t>
  </si>
  <si>
    <t>Gavv Investimentos e Participações Ltda</t>
  </si>
  <si>
    <t>074.512.308-21</t>
  </si>
  <si>
    <t>José Rogério Luiz</t>
  </si>
  <si>
    <t>073.612.828-06</t>
  </si>
  <si>
    <t>Fernando Musa</t>
  </si>
  <si>
    <t>05.441.751/0001-67</t>
  </si>
  <si>
    <t>Execllc Administradora de Ativos Próprios Ltda</t>
  </si>
  <si>
    <t>057.248.018-09</t>
  </si>
  <si>
    <t>Rubens de Souza Manino Junior</t>
  </si>
  <si>
    <t>073.804.848-85</t>
  </si>
  <si>
    <t>Elesiário Marques Caetano Junior</t>
  </si>
  <si>
    <t>40.052.609/0001-29</t>
  </si>
  <si>
    <t>Outfield Capital Ltda</t>
  </si>
  <si>
    <t>00.000.000/0000-00</t>
  </si>
  <si>
    <t>Vershina Mira Ventures e Holdings LLC</t>
  </si>
  <si>
    <t>014.692.326-00</t>
  </si>
  <si>
    <t>Márcio Fantoni Torres</t>
  </si>
  <si>
    <t>013.838.476-22</t>
  </si>
  <si>
    <t>Rodrigo Campos Moreira</t>
  </si>
  <si>
    <t>013.046.046-08</t>
  </si>
  <si>
    <t>Roque Eduardo Rocha de Almeida</t>
  </si>
  <si>
    <t>170.854.527-14</t>
  </si>
  <si>
    <t>Carlos Eduardo Veiga</t>
  </si>
  <si>
    <t>454.791.538-54</t>
  </si>
  <si>
    <t>Bianca Ribeiro Mattos</t>
  </si>
  <si>
    <t>Cleide Maria Gutierrez</t>
  </si>
  <si>
    <t>472.526.008-82</t>
  </si>
  <si>
    <t>José Ricardo Gutierrez</t>
  </si>
  <si>
    <t>Ricardo Marchioni Belenguer</t>
  </si>
  <si>
    <t>251.750.008-88</t>
  </si>
  <si>
    <t>Ricardo Augusto Nascimento Benucci</t>
  </si>
  <si>
    <t>Igor Vianna Anjos</t>
  </si>
  <si>
    <t>Rafael Ormeni de Alencar</t>
  </si>
  <si>
    <t>Andrey Mattos Machado</t>
  </si>
  <si>
    <t>Rodrigo Soares Goncalves Dias Guimaraes</t>
  </si>
  <si>
    <t>341.580.568-96</t>
  </si>
  <si>
    <t>Bruna Vomstein Andrade</t>
  </si>
  <si>
    <t>Kelly Cristini Rodrigues Leite Russo</t>
  </si>
  <si>
    <t>Jose Gomes Machado</t>
  </si>
  <si>
    <t>151.536.108-02</t>
  </si>
  <si>
    <t xml:space="preserve">Sandra Albina Simões </t>
  </si>
  <si>
    <t>043.575.006-21</t>
  </si>
  <si>
    <t xml:space="preserve">Maura Alves Pereira </t>
  </si>
  <si>
    <t>086.044.888-63</t>
  </si>
  <si>
    <t xml:space="preserve">Luciane Vilella Castello Letizio </t>
  </si>
  <si>
    <t>230.330.008-86</t>
  </si>
  <si>
    <t>Camila Oliveira de Lacerda</t>
  </si>
  <si>
    <t>127.934.468-74</t>
  </si>
  <si>
    <t xml:space="preserve">Wando Capella </t>
  </si>
  <si>
    <t>274.862.708-38</t>
  </si>
  <si>
    <t xml:space="preserve">Ricardina de Carvalho Capella </t>
  </si>
  <si>
    <t>248.785.418-90</t>
  </si>
  <si>
    <t>Anderson Ribeiro Caresma</t>
  </si>
  <si>
    <t>270.786.178-27</t>
  </si>
  <si>
    <t>Amanda Schmidt Lima</t>
  </si>
  <si>
    <t>726.852.391-20</t>
  </si>
  <si>
    <t>Frederico Gustavo Pereira Carrilho Donas</t>
  </si>
  <si>
    <t>126.508.738-50</t>
  </si>
  <si>
    <t xml:space="preserve">Fabiana de Cassia Lorencani </t>
  </si>
  <si>
    <t>Valdir Ferreira de Carvalho</t>
  </si>
  <si>
    <t>Airton Ferreira de Carvalho</t>
  </si>
  <si>
    <t>118.355.238-62</t>
  </si>
  <si>
    <t xml:space="preserve">Izaura Aparecida do Nascimento </t>
  </si>
  <si>
    <t>116.028.748-16</t>
  </si>
  <si>
    <t>Renato Pellin Cardoso de Moraes</t>
  </si>
  <si>
    <t>125.603.458-46</t>
  </si>
  <si>
    <t xml:space="preserve">Luciana Lazara Ramos Cardoso de Moraes </t>
  </si>
  <si>
    <t>413.650.878-67</t>
  </si>
  <si>
    <t>Kaue Ramos Cardoso de Moraes</t>
  </si>
  <si>
    <t>413.650.868-95</t>
  </si>
  <si>
    <t>Lukas Ramos Cardoso de Moraes</t>
  </si>
  <si>
    <t>447.744.288-25</t>
  </si>
  <si>
    <t xml:space="preserve">Manuella Ramos Cardoso de Moraes </t>
  </si>
  <si>
    <t>Maria Julia Gomes</t>
  </si>
  <si>
    <t>Javier Victor Salas Vargas</t>
  </si>
  <si>
    <t>Clayton Goncalves de Souza</t>
  </si>
  <si>
    <t>Gabriel da Silva Seabra</t>
  </si>
  <si>
    <t>Debora Bellini Machado</t>
  </si>
  <si>
    <t>Maria Clara Conte de Sacadura Cabral</t>
  </si>
  <si>
    <t>Mario Augusto Vezza Braga</t>
  </si>
  <si>
    <t>Fernanda Scramuzza Mathias de Souza</t>
  </si>
  <si>
    <t>Nathalia Diez Murollo</t>
  </si>
  <si>
    <t>Girlandio Andrade Costa</t>
  </si>
  <si>
    <t>Nilzana Medeiros de Araujo Costa</t>
  </si>
  <si>
    <t>518.580.058-50</t>
  </si>
  <si>
    <t>Igor Medeiros de Araujo Costa</t>
  </si>
  <si>
    <t>132.672.008-22</t>
  </si>
  <si>
    <t xml:space="preserve">Claudio de Jesus Serafim </t>
  </si>
  <si>
    <t>010.087.348-02</t>
  </si>
  <si>
    <t xml:space="preserve">Clemari Marques Ribeiro </t>
  </si>
  <si>
    <t>Luiz Felipe Roman Salas</t>
  </si>
  <si>
    <t>Leonardo Vinicius de Matos Moraes</t>
  </si>
  <si>
    <t>Victor Eduardo Roman Salas</t>
  </si>
  <si>
    <t>Eduardo de Souza</t>
  </si>
  <si>
    <t>Bruno Luis Borges de Souza</t>
  </si>
  <si>
    <t>Aline Cristina Stechi</t>
  </si>
  <si>
    <t>Robert David Burton</t>
  </si>
  <si>
    <t>Hugo Ranieri Di Assuncao Brasilino</t>
  </si>
  <si>
    <t>Rodrigo Dorio Dantas de Oliveira</t>
  </si>
  <si>
    <t>Eliane de Fatima de Moraes Costa</t>
  </si>
  <si>
    <t>Jessica Dorio Dantas de Oliveira</t>
  </si>
  <si>
    <t>Bruno Medici Silveira</t>
  </si>
  <si>
    <t>Rosana Teresinha Dorio de Athayde Bohrer</t>
  </si>
  <si>
    <t>Gabriel Bittencourt Teixeira de Camargo</t>
  </si>
  <si>
    <t>Luiz Alberto Borges Fortes de Athayde Bohrer</t>
  </si>
  <si>
    <t>302.252.878-70</t>
  </si>
  <si>
    <t>Daniela Gimenes Rodrigues de Castro</t>
  </si>
  <si>
    <t>079.744.987-65</t>
  </si>
  <si>
    <t>Gabino Vieira da Silva Neto</t>
  </si>
  <si>
    <t>181.558.517-02</t>
  </si>
  <si>
    <t>Igor Ganem de Almeida Csettkey</t>
  </si>
  <si>
    <t>088.884.217-18</t>
  </si>
  <si>
    <t>Klermann de Pennafort Caldas Neto</t>
  </si>
  <si>
    <t>032.405.227-80</t>
  </si>
  <si>
    <t>Terezinha Ganem de Almeida</t>
  </si>
  <si>
    <t>060.897.457-90</t>
  </si>
  <si>
    <t>Rafael Alt Antônio</t>
  </si>
  <si>
    <t>Maria de Fatima de Souza Marinovic Bibe</t>
  </si>
  <si>
    <t>Nanci Goncalves Bezerra Santos</t>
  </si>
  <si>
    <t>Carlos Eduardo Marinovic Bibe</t>
  </si>
  <si>
    <t>Horacio de Souza Santos</t>
  </si>
  <si>
    <t>075.293.018-45</t>
  </si>
  <si>
    <t xml:space="preserve">Sylvio Simões </t>
  </si>
  <si>
    <t>143.400.378-77</t>
  </si>
  <si>
    <t xml:space="preserve">Márcia Maria Croce Simões </t>
  </si>
  <si>
    <t>410.163.108-54</t>
  </si>
  <si>
    <t xml:space="preserve">Pedro Henrique Croce Simões </t>
  </si>
  <si>
    <t>456.382.438-01</t>
  </si>
  <si>
    <t xml:space="preserve">Rafael Croce Simões </t>
  </si>
  <si>
    <t>281.291.628-14</t>
  </si>
  <si>
    <t>Carlos Donato Reis</t>
  </si>
  <si>
    <t>David Silva Wasserman</t>
  </si>
  <si>
    <t>Michael Westcott Betenson</t>
  </si>
  <si>
    <t>Debora Ramos Souza</t>
  </si>
  <si>
    <t>Jefferson Inaldo Agostinho</t>
  </si>
  <si>
    <t>Antonio Carlos Vicente Gomes</t>
  </si>
  <si>
    <t>300.482.438-84</t>
  </si>
  <si>
    <t xml:space="preserve">Douglas Henry Malouf </t>
  </si>
  <si>
    <t xml:space="preserve">011.270.918-40 </t>
  </si>
  <si>
    <t>Diógenes Prado Batista</t>
  </si>
  <si>
    <t>Rosalina Marchioni Belenguer</t>
  </si>
  <si>
    <t>Takeshi Ariga</t>
  </si>
  <si>
    <t>Janete Naomi Ariga</t>
  </si>
  <si>
    <t>Douglas Torres Rodrigues Costa de Lacerda da Silva</t>
  </si>
  <si>
    <t>006.504.703-62</t>
  </si>
  <si>
    <t>Luciana de Almeida Silva Reis</t>
  </si>
  <si>
    <t>032.560.641-24</t>
  </si>
  <si>
    <t>Thales Saldanha Falek</t>
  </si>
  <si>
    <t>689.215.271-68</t>
  </si>
  <si>
    <t>João Antônio Sucena Fonseca</t>
  </si>
  <si>
    <t>Raphael Rossi de Matos</t>
  </si>
  <si>
    <t>410.053.668-29</t>
  </si>
  <si>
    <t>Douglas Koiti Okamoto</t>
  </si>
  <si>
    <t>Dorival Solera Torres</t>
  </si>
  <si>
    <t>Vera Lucia Boreggio Torres</t>
  </si>
  <si>
    <t>Israel Roitman</t>
  </si>
  <si>
    <t>Decio Gurfinkel</t>
  </si>
  <si>
    <t>279.819.238-24</t>
  </si>
  <si>
    <t>Carla Dichy Hadid</t>
  </si>
  <si>
    <t>334.377.768-43</t>
  </si>
  <si>
    <t xml:space="preserve">Diana Dichy Lopes </t>
  </si>
  <si>
    <t>279.952.508-35</t>
  </si>
  <si>
    <t>Renata Dichy Grosman</t>
  </si>
  <si>
    <t>423.907.428-23</t>
  </si>
  <si>
    <t xml:space="preserve">Pedro Theodoro Hiroshi Assari da Fonseca Nevoeiro </t>
  </si>
  <si>
    <t>165.950.828-29</t>
  </si>
  <si>
    <t xml:space="preserve">Cinthia Krause Batista </t>
  </si>
  <si>
    <t>288.737.774-49</t>
  </si>
  <si>
    <t>Edilson de Almeida</t>
  </si>
  <si>
    <t>406.256.928-02</t>
  </si>
  <si>
    <t xml:space="preserve">Paulo Henrique Oltramari </t>
  </si>
  <si>
    <t xml:space="preserve">280.710.698-68 </t>
  </si>
  <si>
    <t>Antonio de Jesus</t>
  </si>
  <si>
    <t>103.007.888-27</t>
  </si>
  <si>
    <t xml:space="preserve">Antonio de Jesus Junior </t>
  </si>
  <si>
    <t>300.730.148-34</t>
  </si>
  <si>
    <t xml:space="preserve">Ivani Fernandez Sanches </t>
  </si>
  <si>
    <t>023.468.138-18</t>
  </si>
  <si>
    <t>Paulo Roberto Ribeiro Fontes</t>
  </si>
  <si>
    <t>278.682.288-22</t>
  </si>
  <si>
    <t>Larissa Rosa Correa</t>
  </si>
  <si>
    <t>360.278.748-64</t>
  </si>
  <si>
    <t xml:space="preserve">Ademir da Silva Nunes </t>
  </si>
  <si>
    <t>038.311.398-90</t>
  </si>
  <si>
    <t>Jack Gavra Pilnik</t>
  </si>
  <si>
    <t>076.008.098-42</t>
  </si>
  <si>
    <t>Fabio Nascimento Fairbanks</t>
  </si>
  <si>
    <t>808.121.636-72</t>
  </si>
  <si>
    <t>Juliana Nogueira Filizzola Lima</t>
  </si>
  <si>
    <t>Rogério Gouveia de Amorim</t>
  </si>
  <si>
    <t>347.670.808-00</t>
  </si>
  <si>
    <t>Egle Stein Ribaldo</t>
  </si>
  <si>
    <t>271.481.298-85</t>
  </si>
  <si>
    <t>Nelson Carvalho Miranda Sobrinho</t>
  </si>
  <si>
    <t>151.650.638-36</t>
  </si>
  <si>
    <t xml:space="preserve">Jose Claudio de Morais </t>
  </si>
  <si>
    <t>212.495.488-10</t>
  </si>
  <si>
    <t xml:space="preserve">Silvana de Fatima Ferreira Morais </t>
  </si>
  <si>
    <t>311.206.898-05</t>
  </si>
  <si>
    <t xml:space="preserve">Renata da Silva Ferreira </t>
  </si>
  <si>
    <t>37.686.106/0001-67</t>
  </si>
  <si>
    <t>Matheus Felipe Berti</t>
  </si>
  <si>
    <t>Gustavo Batista Marques</t>
  </si>
  <si>
    <t>Maria Salete Bernardo Arruda</t>
  </si>
  <si>
    <t>Vital de Almeida Arruda Neto</t>
  </si>
  <si>
    <t>338.587.928-02</t>
  </si>
  <si>
    <t xml:space="preserve">Daiana Greice dos Santos Rocha </t>
  </si>
  <si>
    <t xml:space="preserve">418.129.838-83 </t>
  </si>
  <si>
    <t xml:space="preserve">Felipe de Souza Bernardo </t>
  </si>
  <si>
    <t>Mauricio Scabello de Paula</t>
  </si>
  <si>
    <t>838.982.716-68</t>
  </si>
  <si>
    <t>Ricardo Cadar de Almeida</t>
  </si>
  <si>
    <t>255.322.038-30</t>
  </si>
  <si>
    <t xml:space="preserve">Fabio Leite de Moraes </t>
  </si>
  <si>
    <t>351.175.678-20</t>
  </si>
  <si>
    <t>Angela Maria Vaz de Arruda</t>
  </si>
  <si>
    <t>367.304.578-48</t>
  </si>
  <si>
    <t>Franscisco Adolfo Vaz de Arruda Timoni</t>
  </si>
  <si>
    <t>402.038.038-41</t>
  </si>
  <si>
    <t xml:space="preserve">Sofia Vaz de Arruma Timoni </t>
  </si>
  <si>
    <t>345.925.228-69</t>
  </si>
  <si>
    <t>Laura Vaz de Arruma Vasques</t>
  </si>
  <si>
    <t>Gabriel Cruz dos Santos</t>
  </si>
  <si>
    <t>015.031.288-14</t>
  </si>
  <si>
    <t xml:space="preserve">Milton Silva Junior </t>
  </si>
  <si>
    <t>136.211.878-80</t>
  </si>
  <si>
    <t>Fábio Luis Magnanelli</t>
  </si>
  <si>
    <t>189.844.398-00</t>
  </si>
  <si>
    <t>Renata Moura Magnanelli</t>
  </si>
  <si>
    <t>Gmach Administração Ltda</t>
  </si>
  <si>
    <t>155.306.388-05</t>
  </si>
  <si>
    <t xml:space="preserve">Gilberto Tomé </t>
  </si>
  <si>
    <t>028.270.108-79</t>
  </si>
  <si>
    <t xml:space="preserve">Gilberto Aparecido Alfredo </t>
  </si>
  <si>
    <t xml:space="preserve">285.118.738-48 </t>
  </si>
  <si>
    <t>101.649.888-82</t>
  </si>
  <si>
    <t>Luis Frugoli</t>
  </si>
  <si>
    <t>378.448.858-74</t>
  </si>
  <si>
    <t xml:space="preserve">Diego Manarelli Pereira </t>
  </si>
  <si>
    <t>Joao Goncalves Machado</t>
  </si>
  <si>
    <t>Nivalda Brito de Novais Machado</t>
  </si>
  <si>
    <t>01.433.229/0001-82</t>
  </si>
  <si>
    <t>Profit AGP Serviços Empresariais Ltda</t>
  </si>
  <si>
    <t>052.234.779-79</t>
  </si>
  <si>
    <t>Maurício Segura</t>
  </si>
  <si>
    <t>Magna M Participações Ltda</t>
  </si>
  <si>
    <t>873.087.708-34</t>
  </si>
  <si>
    <t>Vânia Aparecida Magnanelli</t>
  </si>
  <si>
    <t>282.468.148-93</t>
  </si>
  <si>
    <t>Danilo Roberto Ancete</t>
  </si>
  <si>
    <t>745.751.556-91</t>
  </si>
  <si>
    <t>Heloisa Werneck Mendes Guimarães</t>
  </si>
  <si>
    <t>012.071.026-95</t>
  </si>
  <si>
    <t>Patrícia Werneck Mendes Guimarães</t>
  </si>
  <si>
    <t>127.333.518-00</t>
  </si>
  <si>
    <t>Silvania dos Santos Araújo Nunes</t>
  </si>
  <si>
    <t>Leandro Guigov Rodrigues da Silva</t>
  </si>
  <si>
    <t>058.975.129-81</t>
  </si>
  <si>
    <t>Luís Felipe Tomasetti</t>
  </si>
  <si>
    <t>381.840.658-84</t>
  </si>
  <si>
    <t>Yuri Gallinari de Morais</t>
  </si>
  <si>
    <t>437.096.928-06</t>
  </si>
  <si>
    <t xml:space="preserve">Guilherme Sitta dos Santos </t>
  </si>
  <si>
    <t>Bruno Batista Lobo Guimaraes</t>
  </si>
  <si>
    <t>451.991.528-74</t>
  </si>
  <si>
    <t>Deborah Cristina Barbosa</t>
  </si>
  <si>
    <t>Rory Gyles Hickman</t>
  </si>
  <si>
    <t>Ingrid Souza Marinovic Bibe</t>
  </si>
  <si>
    <t>Michele Costa Correia</t>
  </si>
  <si>
    <t>296.758.368-57</t>
  </si>
  <si>
    <t xml:space="preserve">Vanessa Cristina dos Santos Rocha </t>
  </si>
  <si>
    <t>Robson Carvalho dos Santos</t>
  </si>
  <si>
    <t>Alzira Alvarina de Carvalho</t>
  </si>
  <si>
    <t>091.355.938-57</t>
  </si>
  <si>
    <t xml:space="preserve">Marcos Roberto Prado </t>
  </si>
  <si>
    <t>124.476.738-76</t>
  </si>
  <si>
    <t xml:space="preserve">Marcia Correa dos Santos </t>
  </si>
  <si>
    <t>Jose Alberto Miranda Cravo Roxo</t>
  </si>
  <si>
    <t>282.346.248-14</t>
  </si>
  <si>
    <t>Bruno Goncalves Mendes Tripode</t>
  </si>
  <si>
    <t>Igor Goncalves Mendes Tripode</t>
  </si>
  <si>
    <t>Vicente Mendes Tripode</t>
  </si>
  <si>
    <t>Laura Goncalves Mendes Tripode</t>
  </si>
  <si>
    <t>151.534.708-73</t>
  </si>
  <si>
    <t xml:space="preserve">Benny Novak </t>
  </si>
  <si>
    <t>094.618.498-42</t>
  </si>
  <si>
    <t>Renato Ades</t>
  </si>
  <si>
    <t>119.426.088-88</t>
  </si>
  <si>
    <t xml:space="preserve">Francismo de Goes </t>
  </si>
  <si>
    <t xml:space="preserve">151.650.638-36 </t>
  </si>
  <si>
    <t xml:space="preserve">00.630.382/0001-37 </t>
  </si>
  <si>
    <t>254.452.878-82</t>
  </si>
  <si>
    <t xml:space="preserve">Welington Lina de Souza </t>
  </si>
  <si>
    <t>Samuel Dorio Nishioka</t>
  </si>
  <si>
    <t>Silvana Angelina Dorio Nishioka</t>
  </si>
  <si>
    <t>408.672.098-10</t>
  </si>
  <si>
    <t>Isabela Chagas Peres</t>
  </si>
  <si>
    <t>990.866.898-68</t>
  </si>
  <si>
    <t>Luiz José da Silva</t>
  </si>
  <si>
    <t>064.829.498-60</t>
  </si>
  <si>
    <t>Maria Edilene de Lima Silva</t>
  </si>
  <si>
    <t>257.544.018-17</t>
  </si>
  <si>
    <t>Arnaldo de Lima Silva</t>
  </si>
  <si>
    <t>Jorge Augusto Luiza dos Santos</t>
  </si>
  <si>
    <t>211.341.898-34</t>
  </si>
  <si>
    <t>João Bosco Batista de Souza</t>
  </si>
  <si>
    <t>436.507.048-70</t>
  </si>
  <si>
    <t>André Luiz de Lima Silva</t>
  </si>
  <si>
    <t>176.512.378-03</t>
  </si>
  <si>
    <t xml:space="preserve">Cynara Viterbo Monteiro </t>
  </si>
  <si>
    <t>022.107.587-93</t>
  </si>
  <si>
    <t>Marcia Sofia Siqueira Serevincis</t>
  </si>
  <si>
    <t>019.648.222-46</t>
  </si>
  <si>
    <t>Jose Carlos Seara Fernandez</t>
  </si>
  <si>
    <t>Fabio Seara Fernandez</t>
  </si>
  <si>
    <t>807.487.248-34</t>
  </si>
  <si>
    <t>549.960.076-72</t>
  </si>
  <si>
    <t xml:space="preserve">Eleonora Ferro Gutierrez </t>
  </si>
  <si>
    <t>265.687.528-51</t>
  </si>
  <si>
    <t xml:space="preserve">Karina Reicher Rebero </t>
  </si>
  <si>
    <t>266.564.328-67</t>
  </si>
  <si>
    <t>Michelle Reicher</t>
  </si>
  <si>
    <t>296.962.858-92</t>
  </si>
  <si>
    <t xml:space="preserve">Ronald Reicher </t>
  </si>
  <si>
    <t>Arnaldo Kammer Junior</t>
  </si>
  <si>
    <t>038.318.438-05</t>
  </si>
  <si>
    <t>Maria Clarice de Simone Kammer</t>
  </si>
  <si>
    <t>Pedro Theodoro Hiroshi Assari da Fonseca Nevoeiro</t>
  </si>
  <si>
    <t>081.902.468-60</t>
  </si>
  <si>
    <t>Luciano Rodrigues Cohen</t>
  </si>
  <si>
    <t>531.718.488-64</t>
  </si>
  <si>
    <t>Lis Gutierrez de Biasi</t>
  </si>
  <si>
    <t>401.536.338-83</t>
  </si>
  <si>
    <t>Laura Rocha de Freitas Unger</t>
  </si>
  <si>
    <t>007.752.178-16</t>
  </si>
  <si>
    <t xml:space="preserve">Kauy Carlos Lopergolo de Aguiar </t>
  </si>
  <si>
    <t>309.611.058-10</t>
  </si>
  <si>
    <t xml:space="preserve">Sueli Martins de Aguiar </t>
  </si>
  <si>
    <t>362.368.398-16</t>
  </si>
  <si>
    <t xml:space="preserve">Kauy Carlos Lopergolo de Aguiar Filho </t>
  </si>
  <si>
    <t>396.386.288-20</t>
  </si>
  <si>
    <t xml:space="preserve">Thatiane Martins de Aguiar </t>
  </si>
  <si>
    <t xml:space="preserve">Eduarda Morgana da Silva Montenegro Malaguti de Souza </t>
  </si>
  <si>
    <t>Pedro Henrique Goes Perna</t>
  </si>
  <si>
    <t>Thais Santana Perna</t>
  </si>
  <si>
    <t>288.992.248-03</t>
  </si>
  <si>
    <t>Luiz Fernando Aguiar Leme</t>
  </si>
  <si>
    <t>454.847.748-96</t>
  </si>
  <si>
    <t xml:space="preserve">Gabriella de Mattos </t>
  </si>
  <si>
    <t xml:space="preserve">044.296.018-28 </t>
  </si>
  <si>
    <t xml:space="preserve">Rosangela Ferreira de Andrade </t>
  </si>
  <si>
    <t>001.437.698-98</t>
  </si>
  <si>
    <t xml:space="preserve">Anibal João Ultramari </t>
  </si>
  <si>
    <t>Leonardo Matteo Dorio</t>
  </si>
  <si>
    <t>Joliane Santos Rodrigues</t>
  </si>
  <si>
    <t xml:space="preserve">073.008.383-75 </t>
  </si>
  <si>
    <t>Rubens Miguel Gomes Aguiar</t>
  </si>
  <si>
    <t>111.716.059-94</t>
  </si>
  <si>
    <t xml:space="preserve">Davi Xie </t>
  </si>
  <si>
    <t xml:space="preserve">Douglas Koiti Okamoto </t>
  </si>
  <si>
    <t>566.379.698-34</t>
  </si>
  <si>
    <t>Rosa Maria Calca Gutierrez</t>
  </si>
  <si>
    <t>Luísa Puga de Moraes</t>
  </si>
  <si>
    <t>Kauy Carlos Lopergolo de Aguiar</t>
  </si>
  <si>
    <t>Kauy Carlos Lopergolo de Aguiar Filho</t>
  </si>
  <si>
    <t>Manoel de Souza Lobo</t>
  </si>
  <si>
    <t>Adriana Azuma Lobo</t>
  </si>
  <si>
    <t>393.648.048-64</t>
  </si>
  <si>
    <t>931.088.504-15</t>
  </si>
  <si>
    <t>338.768.288-30</t>
  </si>
  <si>
    <t>Luís Fernando de Souza Santos</t>
  </si>
  <si>
    <t>385.276.498-02</t>
  </si>
  <si>
    <t>Renan Vinicius de Oliveira</t>
  </si>
  <si>
    <t>Livia Cunha Calixto</t>
  </si>
  <si>
    <t>Nathalia Cunha Calixto</t>
  </si>
  <si>
    <t>066.740.228-45</t>
  </si>
  <si>
    <t>Maria Imaculada de Freitas</t>
  </si>
  <si>
    <t>195.854.728-05</t>
  </si>
  <si>
    <t>Márcio Luis Magnanelli</t>
  </si>
  <si>
    <t>258.259.028-21</t>
  </si>
  <si>
    <t>Maria Silva Ribeiro de Barros Magnanelli</t>
  </si>
  <si>
    <t>197.624.078-65</t>
  </si>
  <si>
    <t>Marcia Ribeiro Cleide</t>
  </si>
  <si>
    <t>895.682.817-20</t>
  </si>
  <si>
    <t>064.547.228-05</t>
  </si>
  <si>
    <t>165.827.098-36</t>
  </si>
  <si>
    <t>Mary Esses</t>
  </si>
  <si>
    <t>350.609.988-43</t>
  </si>
  <si>
    <t>034.791.768-28</t>
  </si>
  <si>
    <t>118.826.787-61</t>
  </si>
  <si>
    <t>Cosme Carlos de Macedo</t>
  </si>
  <si>
    <t>985.391.915-04</t>
  </si>
  <si>
    <t>Marcio Aparecido Santos Silva</t>
  </si>
  <si>
    <t>246.373.618-69</t>
  </si>
  <si>
    <t>419.858.768-09</t>
  </si>
  <si>
    <t xml:space="preserve">Murilo Perilo Martins </t>
  </si>
  <si>
    <t>Tatiana Roverato Guerra</t>
  </si>
  <si>
    <t xml:space="preserve">Rafael Roverato Guerra </t>
  </si>
  <si>
    <t>115.712.658-80</t>
  </si>
  <si>
    <t>Fabio de Sales Guerra Tsuzuki</t>
  </si>
  <si>
    <t>281.609.928-82</t>
  </si>
  <si>
    <t xml:space="preserve">Rocklane de Macedo Silveria </t>
  </si>
  <si>
    <t>Jose Cleide Domingos da Silva</t>
  </si>
  <si>
    <t>Juracy Barros Ribeiro</t>
  </si>
  <si>
    <t>Grax Lubrificantes Especias - Em Recup. Judicial Ltda</t>
  </si>
  <si>
    <t>Yourlub Envase e Distrib. Em Recup. Judicial</t>
  </si>
  <si>
    <t>808.677.318-34</t>
  </si>
  <si>
    <t>232.208.828-54</t>
  </si>
  <si>
    <t xml:space="preserve">Roberto Minale </t>
  </si>
  <si>
    <t>05.992.418/0001-46</t>
  </si>
  <si>
    <t>Risama Capital Corp</t>
  </si>
  <si>
    <t>192.227.708-89</t>
  </si>
  <si>
    <t>Claudia Wai Mei Lui</t>
  </si>
  <si>
    <t>289.941.748-77</t>
  </si>
  <si>
    <t>Eliane de Sousa Maciel</t>
  </si>
  <si>
    <t>Licinio Antonio Domingues Fuseiro</t>
  </si>
  <si>
    <t>128.495.398-05</t>
  </si>
  <si>
    <t>Natasha Szaniecki</t>
  </si>
  <si>
    <t>255.583.638-19</t>
  </si>
  <si>
    <t>Ariela Dayan Mansur</t>
  </si>
  <si>
    <t>Márcio Antônio Torres Ribaldo</t>
  </si>
  <si>
    <t>Rodolpho Panzenboeck Neto</t>
  </si>
  <si>
    <t>Almir Viel Junior</t>
  </si>
  <si>
    <t>José Jorge Otávio</t>
  </si>
  <si>
    <t>Doralice Edna Ducatti Otavio</t>
  </si>
  <si>
    <t>Cláudio Dantas de Oliveira</t>
  </si>
  <si>
    <t>Patrícia Lima Albino Dorio</t>
  </si>
  <si>
    <t>106.866.238-78</t>
  </si>
  <si>
    <t>Antônio Minarro Bascini</t>
  </si>
  <si>
    <t>491.557.468-70</t>
  </si>
  <si>
    <t>Ana Luiza Mauro Minarro</t>
  </si>
  <si>
    <t>003.738.458-98</t>
  </si>
  <si>
    <t>073.657.958-32</t>
  </si>
  <si>
    <t>Claudia Cristina Voza</t>
  </si>
  <si>
    <t>Sergio Tedaldo Marques</t>
  </si>
  <si>
    <t>898.191.018-91</t>
  </si>
  <si>
    <t>José Martins Lopes</t>
  </si>
  <si>
    <t>087.703.428-14</t>
  </si>
  <si>
    <t>Adriano Evangelista Gutierrez</t>
  </si>
  <si>
    <t>010.548.279-07</t>
  </si>
  <si>
    <t>Bruno Dall Rosa</t>
  </si>
  <si>
    <t>179.049.568-70</t>
  </si>
  <si>
    <t>Marco Antônio Ruis Sanches</t>
  </si>
  <si>
    <t>080.970.728-40</t>
  </si>
  <si>
    <t>Carlos Eduardo Pires</t>
  </si>
  <si>
    <t xml:space="preserve">José Claudio de Morais </t>
  </si>
  <si>
    <t>Induspacking Industria de Embalagens e Serviços Ltda</t>
  </si>
  <si>
    <t>Flavia de Freitas Dias</t>
  </si>
  <si>
    <t>Priscila David de Almeida</t>
  </si>
  <si>
    <t>034.993.128-32</t>
  </si>
  <si>
    <t>Marta Schmutz Cruz Santos</t>
  </si>
  <si>
    <t>Mara Aparecida Domingos Cardoso</t>
  </si>
  <si>
    <t>Marlene Schmutz Cruz</t>
  </si>
  <si>
    <t>Paula Cazorla Franjolli</t>
  </si>
  <si>
    <t>366.956.988-05</t>
  </si>
  <si>
    <t>Carlo Paschoal Cazorla Franjolli</t>
  </si>
  <si>
    <t>039.781.198-54</t>
  </si>
  <si>
    <t xml:space="preserve">Maria Luisa Cazorla Carrasquilla </t>
  </si>
  <si>
    <t>147.738.638-62</t>
  </si>
  <si>
    <t>Fabiano Augusto Perez</t>
  </si>
  <si>
    <t>278.020.978-00</t>
  </si>
  <si>
    <t>Fabrício Luiz Nascimento Perez</t>
  </si>
  <si>
    <t>274.304.468-33</t>
  </si>
  <si>
    <t>Fabíola Cristina Nascimento Perez</t>
  </si>
  <si>
    <t>298.090.328-03</t>
  </si>
  <si>
    <t xml:space="preserve">Monica Ribeiro de Campos </t>
  </si>
  <si>
    <t>984.965.816-91</t>
  </si>
  <si>
    <t xml:space="preserve">Iram José Peppes </t>
  </si>
  <si>
    <t>165.744.598-42</t>
  </si>
  <si>
    <t xml:space="preserve">Tatiana Buniac </t>
  </si>
  <si>
    <t>750.223.975-87</t>
  </si>
  <si>
    <t xml:space="preserve">Luiz Carlos Souza Costa </t>
  </si>
  <si>
    <t>988.638.438-72</t>
  </si>
  <si>
    <t xml:space="preserve">Jose Rodrigues da Silva </t>
  </si>
  <si>
    <t>204.037.848-08</t>
  </si>
  <si>
    <t xml:space="preserve">Fernando Scarcelli </t>
  </si>
  <si>
    <t>Edilson Miranda</t>
  </si>
  <si>
    <t>Daniela Boccia Miranda</t>
  </si>
  <si>
    <t>Julio Cesar Quirino Perna</t>
  </si>
  <si>
    <t>231.032.178-89</t>
  </si>
  <si>
    <t xml:space="preserve">Thais Sant Ana Perna </t>
  </si>
  <si>
    <t xml:space="preserve">074.617.918-93 </t>
  </si>
  <si>
    <t xml:space="preserve">Roberto Carlos Ricardis </t>
  </si>
  <si>
    <t>225.868.378-51</t>
  </si>
  <si>
    <t xml:space="preserve">Renata da Silva Martins </t>
  </si>
  <si>
    <t>220.494.548-05</t>
  </si>
  <si>
    <t>327.454.398-55</t>
  </si>
  <si>
    <t xml:space="preserve">Rene Noronha Berti </t>
  </si>
  <si>
    <t>Dilma Melo Tavares Berti</t>
  </si>
  <si>
    <t>454.101.588-90</t>
  </si>
  <si>
    <t>Ricardo Estéfano de Moraes Segundo</t>
  </si>
  <si>
    <t>317.040.978-60</t>
  </si>
  <si>
    <t>Renata Laurindvicius Ribeiro</t>
  </si>
  <si>
    <t>Suely Castilho de Souza Rocha</t>
  </si>
  <si>
    <t>Carlos Beltrao Rocha</t>
  </si>
  <si>
    <t>148.507.248-41</t>
  </si>
  <si>
    <t>Rodrigo Pecanha Figueiredo</t>
  </si>
  <si>
    <t xml:space="preserve">221.690.318-39 </t>
  </si>
  <si>
    <t>Rodrigo Solera Torres</t>
  </si>
  <si>
    <t xml:space="preserve">052.618.858-84 </t>
  </si>
  <si>
    <t xml:space="preserve">Ricardo Menezes Tavares </t>
  </si>
  <si>
    <t>762.418.908-91</t>
  </si>
  <si>
    <t>C.M.S Holding Participações Ltda</t>
  </si>
  <si>
    <t>448.032.428-36</t>
  </si>
  <si>
    <t xml:space="preserve">Giovanna Simões Costa de Oliveira </t>
  </si>
  <si>
    <t>069.198.138-82</t>
  </si>
  <si>
    <t xml:space="preserve">Zaida Albina dos Santos Simões </t>
  </si>
  <si>
    <t>011.914.088-84</t>
  </si>
  <si>
    <t xml:space="preserve">José Carlos Letizio </t>
  </si>
  <si>
    <t>322.073.948-24</t>
  </si>
  <si>
    <t>Sergio Eduardo Vergueiro de Freitas</t>
  </si>
  <si>
    <t>Marilucia Calazans Cordeiro</t>
  </si>
  <si>
    <t>351.316.018-60</t>
  </si>
  <si>
    <t xml:space="preserve">Mauro Cesar Correa Brosso </t>
  </si>
  <si>
    <t>099.359.144-29</t>
  </si>
  <si>
    <t xml:space="preserve">Luidson Beserra da Silva </t>
  </si>
  <si>
    <t>Leonardo Alexandre Cravo Roxo</t>
  </si>
  <si>
    <t>536.835.017-15</t>
  </si>
  <si>
    <t>207.059.308-82</t>
  </si>
  <si>
    <t>Sérgio Moreira Salles</t>
  </si>
  <si>
    <t xml:space="preserve">Marcelo Bacchi Ambrosano </t>
  </si>
  <si>
    <t>Marcelo Bacchi Ambrosano</t>
  </si>
  <si>
    <t>387.158.388-03</t>
  </si>
  <si>
    <t xml:space="preserve">Victor Alexandre Silveira da Costa </t>
  </si>
  <si>
    <t>284.543.968-70</t>
  </si>
  <si>
    <t xml:space="preserve">Wilson Roberto Teixeira Junior </t>
  </si>
  <si>
    <t>226.800.858-41</t>
  </si>
  <si>
    <t xml:space="preserve">Jorge Augusto Luiz dos Santos </t>
  </si>
  <si>
    <t>03.193.627/0001-02</t>
  </si>
  <si>
    <t>Argumentos Assessoria Empresarial Ltda</t>
  </si>
  <si>
    <t>040.201.658-07</t>
  </si>
  <si>
    <t>Eduardo F. da Fonseca</t>
  </si>
  <si>
    <t>375.341.868-46</t>
  </si>
  <si>
    <t>Lucas Reinaldo de Souza Stein</t>
  </si>
  <si>
    <t>933.434.501-20</t>
  </si>
  <si>
    <t>Sugata Rodrigues do Nascimento</t>
  </si>
  <si>
    <t xml:space="preserve">297.457.818-78 </t>
  </si>
  <si>
    <t>592.984.808-49</t>
  </si>
  <si>
    <t>Rogério Caffaro</t>
  </si>
  <si>
    <t>296.274.348-09</t>
  </si>
  <si>
    <t xml:space="preserve">André Ribeiro de Lima </t>
  </si>
  <si>
    <t>066.492.978-87</t>
  </si>
  <si>
    <t>Cleusa Orcioli Caffaro</t>
  </si>
  <si>
    <t>064.650.358-80</t>
  </si>
  <si>
    <t>Renata Caffaro Vilela</t>
  </si>
  <si>
    <t>011.097.348-83</t>
  </si>
  <si>
    <t xml:space="preserve">Mauro Graicer </t>
  </si>
  <si>
    <t>367.952.578-86</t>
  </si>
  <si>
    <t xml:space="preserve">Ricardo Gracier </t>
  </si>
  <si>
    <t>397.849.588-05</t>
  </si>
  <si>
    <t xml:space="preserve">Thomy Graicer </t>
  </si>
  <si>
    <t xml:space="preserve">919.536.508-72 </t>
  </si>
  <si>
    <t xml:space="preserve">Carlos Menezes Tavares Junior </t>
  </si>
  <si>
    <t>Maria Luisa Cazorla Carrasquilla Franjolli</t>
  </si>
  <si>
    <t>Valter Ribeiro Barros</t>
  </si>
  <si>
    <t>Jurandir Alves Lima</t>
  </si>
  <si>
    <t>Alexandre Nilcelio Teles</t>
  </si>
  <si>
    <t>266.038.528-96</t>
  </si>
  <si>
    <t>Nanci Elisabete dos Santos</t>
  </si>
  <si>
    <t>Guilherme Martins Teles</t>
  </si>
  <si>
    <t>143.342.748-62</t>
  </si>
  <si>
    <t>075.222.228-77</t>
  </si>
  <si>
    <t>Warlei Ciampi</t>
  </si>
  <si>
    <t>398.664.788-07</t>
  </si>
  <si>
    <t>Ricardo dos Santos Araújo</t>
  </si>
  <si>
    <t>417.304.168-37</t>
  </si>
  <si>
    <t>377.831.178-64</t>
  </si>
  <si>
    <t xml:space="preserve">Pedro Vinicios Oltramari </t>
  </si>
  <si>
    <t>007.957.088-74</t>
  </si>
  <si>
    <t>Moyses Samuel Aguiar</t>
  </si>
  <si>
    <t>116.502.468-38</t>
  </si>
  <si>
    <t xml:space="preserve">Luciano Leidi Tokunaga </t>
  </si>
  <si>
    <t>118.717.938-82</t>
  </si>
  <si>
    <t xml:space="preserve">Alexandre Tokunaga </t>
  </si>
  <si>
    <t>263.735.408-98</t>
  </si>
  <si>
    <t>Karen Yumi Tokunaga</t>
  </si>
  <si>
    <t>171.202.238-52</t>
  </si>
  <si>
    <t>Leila Lika Kawakami Tokunaga</t>
  </si>
  <si>
    <t>Ângela Maria Tomé</t>
  </si>
  <si>
    <t>Antônia do Carmo Tomé</t>
  </si>
  <si>
    <t>Marina Tomé</t>
  </si>
  <si>
    <t>Gilberto Tomé</t>
  </si>
  <si>
    <t>384.496.998-51</t>
  </si>
  <si>
    <t xml:space="preserve">Lucas Tomé Garcia </t>
  </si>
  <si>
    <t>Júlio Tomé</t>
  </si>
  <si>
    <t>Maristela Tomé</t>
  </si>
  <si>
    <t>Maria de Lourdes Tomé</t>
  </si>
  <si>
    <t>409.028.998-05</t>
  </si>
  <si>
    <t xml:space="preserve">Gustavo Tomé Garcia </t>
  </si>
  <si>
    <t>393.142.878-82</t>
  </si>
  <si>
    <t>Letícia Tomé Fonoff</t>
  </si>
  <si>
    <t>393.142.838-95</t>
  </si>
  <si>
    <t>Sara Tomé Fonoff</t>
  </si>
  <si>
    <t>335.729.158-48 </t>
  </si>
  <si>
    <t>João Gabriel Uchoa Tomé</t>
  </si>
  <si>
    <t>Debora dos Santos Simoni</t>
  </si>
  <si>
    <t>Rossano Simoni</t>
  </si>
  <si>
    <t>Thiago Grabner Reis</t>
  </si>
  <si>
    <t>Deandrio Gomes Pereira Assuncao</t>
  </si>
  <si>
    <t>Milton Silva Junior</t>
  </si>
  <si>
    <t>Wilson Defendi</t>
  </si>
  <si>
    <t>Heitor Neres Rodrigues</t>
  </si>
  <si>
    <t>372.427.248-05</t>
  </si>
  <si>
    <t xml:space="preserve">Marcos Uzelin da Silva </t>
  </si>
  <si>
    <t>074.080.878-85</t>
  </si>
  <si>
    <t>William Bornia Jacob</t>
  </si>
  <si>
    <t>162.405.138-30</t>
  </si>
  <si>
    <t>Alessandra Neves Lacerda Hadba</t>
  </si>
  <si>
    <t>096.195.294-64</t>
  </si>
  <si>
    <t>Helder Rodrigues Lus</t>
  </si>
  <si>
    <t>Sérgio Yoshimitsu Higa</t>
  </si>
  <si>
    <t>Michelle de Oliveira Morkoski</t>
  </si>
  <si>
    <t>505.138.128-65</t>
  </si>
  <si>
    <t>Rodrigo Morkoski de Oliveira</t>
  </si>
  <si>
    <t>586.760.388-13</t>
  </si>
  <si>
    <t>Guillermo Morkoski de Oliveira</t>
  </si>
  <si>
    <t>Dilma Pereira de Souza Gabriel</t>
  </si>
  <si>
    <t>Ailton Gabriel de Souza</t>
  </si>
  <si>
    <t>Aici Gabriel de Souza</t>
  </si>
  <si>
    <t>Naire Gabriel de Souza</t>
  </si>
  <si>
    <t>Naul Gabriel de Souza</t>
  </si>
  <si>
    <t>Caue Gabriel de Souza</t>
  </si>
  <si>
    <t>Nezeli Goncalves Naressi</t>
  </si>
  <si>
    <t>Jose Wenceslau Nogueira Naressi</t>
  </si>
  <si>
    <t>754.562.227-87</t>
  </si>
  <si>
    <t>Claudio Wasserman</t>
  </si>
  <si>
    <t>Rafael Roverato Guerra</t>
  </si>
  <si>
    <t>Alexandre Roverato Guerra</t>
  </si>
  <si>
    <t>Jose Fernandes</t>
  </si>
  <si>
    <t>Orlando Angelo Gaiarim Junior</t>
  </si>
  <si>
    <t>Tania Roverato Guerra</t>
  </si>
  <si>
    <t>331.090.338-95</t>
  </si>
  <si>
    <t xml:space="preserve">João Henrique Cauduinski Gma </t>
  </si>
  <si>
    <t>024.456.458-24</t>
  </si>
  <si>
    <t>João de Souza de Moraes Neto</t>
  </si>
  <si>
    <t>044.296.018-28</t>
  </si>
  <si>
    <t>Wagner Perfeito</t>
  </si>
  <si>
    <t>Tais Bahov Perfeito</t>
  </si>
  <si>
    <t>Mauro Cesar Correa Brosso</t>
  </si>
  <si>
    <t>Suzana Obara Goldfarb</t>
  </si>
  <si>
    <t>Benny Novak</t>
  </si>
  <si>
    <t>040.401.308-20</t>
  </si>
  <si>
    <t>Edgard Bueno da Costa</t>
  </si>
  <si>
    <t>031.360.638-21</t>
  </si>
  <si>
    <t>Fernando Grinberg</t>
  </si>
  <si>
    <t>140.462.978-59</t>
  </si>
  <si>
    <t>Mario Eduardo Gorski</t>
  </si>
  <si>
    <t xml:space="preserve">Ricardo Barone Garrido </t>
  </si>
  <si>
    <t>116.782.688-44</t>
  </si>
  <si>
    <t>Sergio Bueno de Camargo</t>
  </si>
  <si>
    <t>259.871.048-74</t>
  </si>
  <si>
    <t xml:space="preserve">Vinicius Casella Abramides </t>
  </si>
  <si>
    <t>Grax Lubrificantes Especiais Ltda</t>
  </si>
  <si>
    <t>Evento</t>
  </si>
  <si>
    <t>Escriturações</t>
  </si>
  <si>
    <t>Parcelamentos Ativos</t>
  </si>
  <si>
    <t>Acre</t>
  </si>
  <si>
    <t>Janeiro</t>
  </si>
  <si>
    <t>Cisão</t>
  </si>
  <si>
    <t>Não</t>
  </si>
  <si>
    <t>Alagoas</t>
  </si>
  <si>
    <t>Transmitida S/M</t>
  </si>
  <si>
    <t>Sim</t>
  </si>
  <si>
    <t>Amazonas</t>
  </si>
  <si>
    <t>Extinção</t>
  </si>
  <si>
    <t>Amapá</t>
  </si>
  <si>
    <t>Fusão</t>
  </si>
  <si>
    <t>Bahia</t>
  </si>
  <si>
    <t>Incorporação</t>
  </si>
  <si>
    <t>Ceará</t>
  </si>
  <si>
    <t>Grupo FLM Engenharia</t>
  </si>
  <si>
    <t>Transferida</t>
  </si>
  <si>
    <t>Espírito Santo</t>
  </si>
  <si>
    <t>Grupo Grax Lubrificantes</t>
  </si>
  <si>
    <t>Goiás</t>
  </si>
  <si>
    <t>Dyego</t>
  </si>
  <si>
    <t>Maranhão</t>
  </si>
  <si>
    <t>Dyego/Bruna</t>
  </si>
  <si>
    <t>Novembro</t>
  </si>
  <si>
    <t>Mato Grosso do Sul</t>
  </si>
  <si>
    <t>Dezembro</t>
  </si>
  <si>
    <t>Mato Grosso</t>
  </si>
  <si>
    <t>Pará</t>
  </si>
  <si>
    <t>Paraíba</t>
  </si>
  <si>
    <t>Piauí</t>
  </si>
  <si>
    <t>Rio Grande do Norte</t>
  </si>
  <si>
    <t>Rondônia</t>
  </si>
  <si>
    <t>Roraima</t>
  </si>
  <si>
    <t>Rio Grande do Sul</t>
  </si>
  <si>
    <t>Grupo Passarela Modas</t>
  </si>
  <si>
    <t>Sergipe</t>
  </si>
  <si>
    <t>Grupo SeuChico Comércio</t>
  </si>
  <si>
    <t>Grupo Tavares Comércio</t>
  </si>
  <si>
    <t>Data</t>
  </si>
  <si>
    <t>S/M</t>
  </si>
  <si>
    <t>Saldo Credor</t>
  </si>
  <si>
    <t>REINF</t>
  </si>
  <si>
    <t>24.873.902/0001-09</t>
  </si>
  <si>
    <t>24.873.902/0002-81</t>
  </si>
  <si>
    <t>24.873.902/0003-62</t>
  </si>
  <si>
    <t>616(2)</t>
  </si>
  <si>
    <t>616(3)</t>
  </si>
  <si>
    <t>87.246.21-3</t>
  </si>
  <si>
    <t>Gurpo Tubosdrill</t>
  </si>
  <si>
    <t>Tubosdrill Oilfield do Brasil Ltda</t>
  </si>
  <si>
    <t>Tubosdrill Oilfield do Brasil Ltda - Filial 2</t>
  </si>
  <si>
    <t>Tubosdrill Oilfield do Brasil Ltda - Filial 3</t>
  </si>
  <si>
    <t>Pojuca</t>
  </si>
  <si>
    <t>045191Yp</t>
  </si>
  <si>
    <t>Cota Única</t>
  </si>
  <si>
    <t>10 (sem certificado)</t>
  </si>
  <si>
    <t>Sem Certificado ou Senha</t>
  </si>
  <si>
    <t>Parcelamento Simplificado 0211.00012.0072996910.25-88 - Parcelamento Simplificado 0211.00012.0098457630.26-54</t>
  </si>
  <si>
    <t>Distrato</t>
  </si>
  <si>
    <t>EFD-Reinf 2000</t>
  </si>
  <si>
    <t>15 e 20</t>
  </si>
  <si>
    <t xml:space="preserve">Extratos </t>
  </si>
  <si>
    <t>12//08/26</t>
  </si>
  <si>
    <t>19/058/2026</t>
  </si>
  <si>
    <t>Filial</t>
  </si>
  <si>
    <t>BAIXADA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</si>
</sst>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;\(#,##0.00\)"/>
    <numFmt numFmtId="165" formatCode="#,##0;\(#,##0\)"/>
    <numFmt numFmtId="166" formatCode="&quot;&quot;000&quot;.&quot;000&quot;.&quot;000&quot;-&quot;00&quot;&quot;"/>
    <numFmt numFmtId="167" formatCode="dd/mm/yyyy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b/>
      <sz val="14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Arial"/>
      <family val="2"/>
    </font>
    <font>
      <b/>
      <sz val="14"/>
      <color rgb="FF000000"/>
      <name val="Grandmound"/>
    </font>
    <font>
      <sz val="14"/>
      <color theme="1"/>
      <name val="Grandmound"/>
    </font>
    <font>
      <sz val="14"/>
      <color rgb="FF000000"/>
      <name val="Grandmound"/>
    </font>
    <font>
      <sz val="14"/>
      <name val="Grandmound"/>
    </font>
    <font>
      <sz val="14"/>
      <color rgb="FFFF0000"/>
      <name val="Grandmound"/>
    </font>
    <font>
      <b/>
      <sz val="14"/>
      <color rgb="FFFF0000"/>
      <name val="Grandmound"/>
    </font>
    <font>
      <b/>
      <sz val="14"/>
      <name val="Grandmound"/>
    </font>
    <font>
      <b/>
      <sz val="14"/>
      <color rgb="FF00B050"/>
      <name val="Grandmound"/>
    </font>
    <font>
      <sz val="14"/>
      <color theme="1"/>
      <name val="Calibri"/>
      <family val="2"/>
      <scheme val="minor"/>
    </font>
    <font>
      <sz val="14"/>
      <color rgb="FF242424"/>
      <name val="Grandmound"/>
    </font>
    <font>
      <sz val="14"/>
      <name val="Grandmound"/>
      <family val="1"/>
    </font>
    <font>
      <b/>
      <sz val="14"/>
      <color theme="1"/>
      <name val="Grandmound"/>
    </font>
    <font>
      <u/>
      <sz val="14"/>
      <color rgb="FF000000"/>
      <name val="Grandmound"/>
    </font>
    <font>
      <sz val="14"/>
      <color rgb="FF0070C0"/>
      <name val="Grandmound"/>
    </font>
    <font>
      <b/>
      <sz val="12"/>
      <color rgb="FF000000"/>
      <name val="Garamond"/>
      <family val="1"/>
    </font>
    <font>
      <sz val="12"/>
      <color rgb="FF000000"/>
      <name val="Garamond"/>
      <family val="1"/>
    </font>
    <font>
      <b/>
      <sz val="12"/>
      <color rgb="FFFF0000"/>
      <name val="Garamond"/>
      <family val="1"/>
    </font>
    <font>
      <sz val="12"/>
      <color rgb="FFFF0000"/>
      <name val="Garamond"/>
      <family val="1"/>
    </font>
    <font>
      <sz val="12"/>
      <color rgb="FF0070C0"/>
      <name val="Garamond"/>
      <family val="1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E6B9B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6B9B8"/>
        <b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otted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</cellStyleXfs>
  <cellXfs count="364">
    <xf numFmtId="0" fontId="0" fillId="0" borderId="0" xfId="0"/>
    <xf numFmtId="164" fontId="3" fillId="2" borderId="0" xfId="0" applyNumberFormat="1" applyFont="1" applyFill="1"/>
    <xf numFmtId="165" fontId="3" fillId="2" borderId="3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0" fontId="3" fillId="2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5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top" wrapText="1"/>
      <protection locked="0"/>
    </xf>
    <xf numFmtId="0" fontId="3" fillId="2" borderId="11" xfId="0" applyFont="1" applyFill="1" applyBorder="1" applyAlignment="1" applyProtection="1">
      <alignment horizontal="center" vertical="top" wrapText="1"/>
      <protection locked="0"/>
    </xf>
    <xf numFmtId="0" fontId="3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Protection="1">
      <protection locked="0"/>
    </xf>
    <xf numFmtId="0" fontId="3" fillId="2" borderId="23" xfId="0" applyFont="1" applyFill="1" applyBorder="1" applyAlignment="1" applyProtection="1">
      <alignment horizontal="center"/>
      <protection locked="0"/>
    </xf>
    <xf numFmtId="165" fontId="5" fillId="2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/>
      <protection locked="0"/>
    </xf>
    <xf numFmtId="0" fontId="8" fillId="2" borderId="0" xfId="0" applyFont="1" applyFill="1"/>
    <xf numFmtId="0" fontId="8" fillId="2" borderId="0" xfId="0" applyFont="1" applyFill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4" borderId="33" xfId="0" applyFont="1" applyFill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0" xfId="0" applyFont="1" applyProtection="1">
      <protection locked="0"/>
    </xf>
    <xf numFmtId="0" fontId="4" fillId="2" borderId="2" xfId="0" applyFont="1" applyFill="1" applyBorder="1" applyAlignment="1">
      <alignment horizontal="center" vertical="center"/>
    </xf>
    <xf numFmtId="0" fontId="12" fillId="5" borderId="1" xfId="3" applyFont="1" applyFill="1" applyBorder="1" applyAlignment="1">
      <alignment horizontal="center"/>
    </xf>
    <xf numFmtId="0" fontId="13" fillId="6" borderId="0" xfId="0" applyFont="1" applyFill="1"/>
    <xf numFmtId="0" fontId="14" fillId="0" borderId="39" xfId="3" applyFont="1" applyBorder="1" applyAlignment="1">
      <alignment horizontal="center"/>
    </xf>
    <xf numFmtId="0" fontId="14" fillId="0" borderId="39" xfId="3" applyFont="1" applyBorder="1"/>
    <xf numFmtId="0" fontId="15" fillId="0" borderId="40" xfId="0" applyFont="1" applyBorder="1" applyAlignment="1" applyProtection="1">
      <alignment horizontal="center" vertical="center"/>
      <protection locked="0"/>
    </xf>
    <xf numFmtId="0" fontId="12" fillId="0" borderId="39" xfId="3" applyFont="1" applyBorder="1" applyAlignment="1">
      <alignment horizontal="center"/>
    </xf>
    <xf numFmtId="0" fontId="13" fillId="0" borderId="0" xfId="0" applyFont="1"/>
    <xf numFmtId="0" fontId="14" fillId="0" borderId="40" xfId="3" applyFont="1" applyBorder="1" applyAlignment="1">
      <alignment horizontal="center"/>
    </xf>
    <xf numFmtId="0" fontId="14" fillId="0" borderId="40" xfId="3" applyFont="1" applyBorder="1"/>
    <xf numFmtId="0" fontId="15" fillId="2" borderId="40" xfId="0" applyFont="1" applyFill="1" applyBorder="1" applyAlignment="1" applyProtection="1">
      <alignment horizontal="center" vertical="center"/>
      <protection locked="0"/>
    </xf>
    <xf numFmtId="0" fontId="13" fillId="0" borderId="40" xfId="0" applyFont="1" applyBorder="1" applyAlignment="1">
      <alignment horizontal="center"/>
    </xf>
    <xf numFmtId="0" fontId="12" fillId="0" borderId="40" xfId="3" applyFont="1" applyBorder="1" applyAlignment="1">
      <alignment horizontal="center"/>
    </xf>
    <xf numFmtId="0" fontId="16" fillId="0" borderId="40" xfId="3" applyFont="1" applyBorder="1" applyAlignment="1">
      <alignment horizontal="center"/>
    </xf>
    <xf numFmtId="0" fontId="16" fillId="0" borderId="40" xfId="3" applyFont="1" applyBorder="1"/>
    <xf numFmtId="0" fontId="16" fillId="0" borderId="40" xfId="0" applyFont="1" applyBorder="1" applyAlignment="1" applyProtection="1">
      <alignment horizontal="center" vertical="center"/>
      <protection locked="0"/>
    </xf>
    <xf numFmtId="0" fontId="17" fillId="0" borderId="40" xfId="3" applyFont="1" applyBorder="1" applyAlignment="1">
      <alignment horizontal="center"/>
    </xf>
    <xf numFmtId="0" fontId="16" fillId="0" borderId="0" xfId="0" applyFont="1"/>
    <xf numFmtId="0" fontId="18" fillId="0" borderId="40" xfId="3" applyFont="1" applyBorder="1" applyAlignment="1">
      <alignment horizontal="center"/>
    </xf>
    <xf numFmtId="0" fontId="19" fillId="0" borderId="40" xfId="3" applyFont="1" applyBorder="1" applyAlignment="1">
      <alignment horizontal="center"/>
    </xf>
    <xf numFmtId="0" fontId="14" fillId="0" borderId="40" xfId="3" applyFont="1" applyBorder="1" applyAlignment="1">
      <alignment horizontal="left"/>
    </xf>
    <xf numFmtId="0" fontId="13" fillId="0" borderId="41" xfId="0" applyFont="1" applyBorder="1" applyAlignment="1">
      <alignment horizontal="center"/>
    </xf>
    <xf numFmtId="0" fontId="14" fillId="0" borderId="40" xfId="3" applyFont="1" applyBorder="1" applyAlignment="1">
      <alignment horizontal="center" wrapText="1"/>
    </xf>
    <xf numFmtId="0" fontId="20" fillId="0" borderId="0" xfId="0" applyFont="1" applyAlignment="1">
      <alignment vertical="center"/>
    </xf>
    <xf numFmtId="0" fontId="15" fillId="0" borderId="40" xfId="3" applyFont="1" applyBorder="1" applyAlignment="1">
      <alignment horizontal="center"/>
    </xf>
    <xf numFmtId="0" fontId="15" fillId="0" borderId="40" xfId="3" applyFont="1" applyBorder="1" applyAlignment="1">
      <alignment horizontal="left"/>
    </xf>
    <xf numFmtId="0" fontId="15" fillId="0" borderId="40" xfId="3" applyFont="1" applyBorder="1"/>
    <xf numFmtId="0" fontId="21" fillId="0" borderId="0" xfId="0" applyFont="1"/>
    <xf numFmtId="0" fontId="13" fillId="0" borderId="40" xfId="0" applyFont="1" applyBorder="1"/>
    <xf numFmtId="0" fontId="13" fillId="0" borderId="40" xfId="3" applyFont="1" applyBorder="1" applyAlignment="1">
      <alignment horizontal="left"/>
    </xf>
    <xf numFmtId="0" fontId="14" fillId="0" borderId="40" xfId="0" applyFont="1" applyBorder="1" applyAlignment="1">
      <alignment horizontal="center"/>
    </xf>
    <xf numFmtId="0" fontId="15" fillId="0" borderId="41" xfId="3" applyFont="1" applyBorder="1" applyAlignment="1">
      <alignment horizontal="center"/>
    </xf>
    <xf numFmtId="0" fontId="22" fillId="2" borderId="6" xfId="3" applyFont="1" applyFill="1" applyBorder="1" applyAlignment="1">
      <alignment horizontal="center" vertical="center"/>
    </xf>
    <xf numFmtId="0" fontId="15" fillId="2" borderId="6" xfId="3" applyFont="1" applyFill="1" applyBorder="1" applyAlignment="1">
      <alignment horizontal="left" vertical="center"/>
    </xf>
    <xf numFmtId="0" fontId="14" fillId="0" borderId="40" xfId="3" applyFont="1" applyBorder="1" applyAlignment="1">
      <alignment horizontal="center" vertical="center"/>
    </xf>
    <xf numFmtId="0" fontId="15" fillId="2" borderId="42" xfId="0" applyFont="1" applyFill="1" applyBorder="1" applyAlignment="1" applyProtection="1">
      <alignment horizontal="center" vertical="center"/>
      <protection locked="0"/>
    </xf>
    <xf numFmtId="0" fontId="15" fillId="2" borderId="39" xfId="0" applyFont="1" applyFill="1" applyBorder="1" applyAlignment="1" applyProtection="1">
      <alignment horizontal="center" vertical="center"/>
      <protection locked="0"/>
    </xf>
    <xf numFmtId="0" fontId="8" fillId="2" borderId="6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left" vertical="center"/>
    </xf>
    <xf numFmtId="0" fontId="13" fillId="0" borderId="40" xfId="3" applyFont="1" applyBorder="1" applyAlignment="1">
      <alignment horizontal="center"/>
    </xf>
    <xf numFmtId="0" fontId="23" fillId="0" borderId="40" xfId="3" applyFont="1" applyBorder="1" applyAlignment="1">
      <alignment horizontal="center"/>
    </xf>
    <xf numFmtId="0" fontId="12" fillId="0" borderId="43" xfId="3" applyFont="1" applyBorder="1" applyAlignment="1">
      <alignment horizontal="center"/>
    </xf>
    <xf numFmtId="0" fontId="13" fillId="2" borderId="40" xfId="0" applyFont="1" applyFill="1" applyBorder="1" applyAlignment="1">
      <alignment horizontal="center" vertical="center"/>
    </xf>
    <xf numFmtId="0" fontId="24" fillId="0" borderId="40" xfId="3" applyFont="1" applyBorder="1" applyAlignment="1">
      <alignment horizontal="center"/>
    </xf>
    <xf numFmtId="0" fontId="14" fillId="0" borderId="42" xfId="3" applyFont="1" applyBorder="1" applyAlignment="1">
      <alignment horizontal="center"/>
    </xf>
    <xf numFmtId="0" fontId="14" fillId="0" borderId="42" xfId="3" applyFont="1" applyBorder="1"/>
    <xf numFmtId="0" fontId="12" fillId="0" borderId="42" xfId="3" applyFont="1" applyBorder="1" applyAlignment="1">
      <alignment horizontal="center"/>
    </xf>
    <xf numFmtId="0" fontId="13" fillId="0" borderId="44" xfId="0" applyFont="1" applyBorder="1"/>
    <xf numFmtId="0" fontId="15" fillId="2" borderId="45" xfId="0" applyFont="1" applyFill="1" applyBorder="1" applyAlignment="1">
      <alignment horizontal="center" vertical="center"/>
    </xf>
    <xf numFmtId="0" fontId="15" fillId="2" borderId="46" xfId="0" applyFont="1" applyFill="1" applyBorder="1" applyAlignment="1">
      <alignment horizontal="left" vertical="center"/>
    </xf>
    <xf numFmtId="0" fontId="14" fillId="0" borderId="46" xfId="3" applyFont="1" applyBorder="1" applyAlignment="1">
      <alignment horizontal="center"/>
    </xf>
    <xf numFmtId="0" fontId="15" fillId="2" borderId="46" xfId="0" applyFont="1" applyFill="1" applyBorder="1" applyAlignment="1" applyProtection="1">
      <alignment horizontal="center" vertical="center"/>
      <protection locked="0"/>
    </xf>
    <xf numFmtId="0" fontId="12" fillId="0" borderId="46" xfId="3" applyFont="1" applyBorder="1" applyAlignment="1">
      <alignment horizontal="center"/>
    </xf>
    <xf numFmtId="0" fontId="14" fillId="0" borderId="39" xfId="3" applyFont="1" applyBorder="1" applyAlignment="1">
      <alignment horizontal="center" vertical="center"/>
    </xf>
    <xf numFmtId="0" fontId="13" fillId="0" borderId="10" xfId="0" applyFont="1" applyBorder="1"/>
    <xf numFmtId="0" fontId="13" fillId="0" borderId="0" xfId="0" applyFont="1" applyAlignment="1">
      <alignment horizontal="center"/>
    </xf>
    <xf numFmtId="0" fontId="26" fillId="7" borderId="47" xfId="3" applyFont="1" applyFill="1" applyBorder="1" applyAlignment="1">
      <alignment horizontal="center"/>
    </xf>
    <xf numFmtId="0" fontId="27" fillId="0" borderId="48" xfId="3" applyFont="1" applyBorder="1" applyAlignment="1">
      <alignment horizontal="center"/>
    </xf>
    <xf numFmtId="0" fontId="5" fillId="0" borderId="48" xfId="3" applyFont="1" applyBorder="1" applyAlignment="1">
      <alignment horizontal="left"/>
    </xf>
    <xf numFmtId="0" fontId="5" fillId="0" borderId="48" xfId="3" applyFont="1" applyBorder="1" applyAlignment="1">
      <alignment horizontal="center"/>
    </xf>
    <xf numFmtId="0" fontId="26" fillId="0" borderId="48" xfId="3" applyFont="1" applyBorder="1" applyAlignment="1">
      <alignment horizontal="center"/>
    </xf>
    <xf numFmtId="0" fontId="5" fillId="0" borderId="6" xfId="3" applyFont="1" applyBorder="1" applyAlignment="1">
      <alignment horizontal="left" vertical="center"/>
    </xf>
    <xf numFmtId="0" fontId="4" fillId="0" borderId="48" xfId="3" applyFont="1" applyBorder="1" applyAlignment="1">
      <alignment horizontal="center"/>
    </xf>
    <xf numFmtId="0" fontId="5" fillId="0" borderId="48" xfId="3" applyFont="1" applyBorder="1"/>
    <xf numFmtId="0" fontId="29" fillId="0" borderId="48" xfId="3" applyFont="1" applyBorder="1" applyAlignment="1">
      <alignment horizontal="center"/>
    </xf>
    <xf numFmtId="3" fontId="27" fillId="0" borderId="48" xfId="3" applyNumberFormat="1" applyFont="1" applyBorder="1" applyAlignment="1">
      <alignment horizontal="center"/>
    </xf>
    <xf numFmtId="0" fontId="27" fillId="0" borderId="48" xfId="3" applyFont="1" applyBorder="1"/>
    <xf numFmtId="0" fontId="27" fillId="0" borderId="0" xfId="3" applyFont="1"/>
    <xf numFmtId="0" fontId="5" fillId="0" borderId="0" xfId="3" applyFont="1"/>
    <xf numFmtId="0" fontId="29" fillId="0" borderId="0" xfId="3" applyFont="1"/>
    <xf numFmtId="0" fontId="27" fillId="0" borderId="48" xfId="3" applyFont="1" applyBorder="1" applyAlignment="1">
      <alignment horizontal="left"/>
    </xf>
    <xf numFmtId="0" fontId="5" fillId="2" borderId="48" xfId="0" applyFont="1" applyFill="1" applyBorder="1" applyAlignment="1" applyProtection="1">
      <alignment horizontal="center" vertical="center"/>
      <protection locked="0"/>
    </xf>
    <xf numFmtId="0" fontId="3" fillId="2" borderId="48" xfId="0" applyFont="1" applyFill="1" applyBorder="1" applyAlignment="1">
      <alignment horizontal="center" vertical="center"/>
    </xf>
    <xf numFmtId="0" fontId="27" fillId="0" borderId="48" xfId="3" applyFont="1" applyBorder="1" applyAlignment="1">
      <alignment horizontal="center" wrapText="1"/>
    </xf>
    <xf numFmtId="0" fontId="5" fillId="0" borderId="48" xfId="0" applyFont="1" applyBorder="1" applyAlignment="1" applyProtection="1">
      <alignment horizontal="center" vertical="center"/>
      <protection locked="0"/>
    </xf>
    <xf numFmtId="0" fontId="27" fillId="0" borderId="40" xfId="3" applyFont="1" applyBorder="1" applyAlignment="1">
      <alignment horizontal="center"/>
    </xf>
    <xf numFmtId="0" fontId="27" fillId="0" borderId="40" xfId="3" applyFont="1" applyBorder="1"/>
    <xf numFmtId="0" fontId="5" fillId="2" borderId="40" xfId="0" applyFont="1" applyFill="1" applyBorder="1" applyAlignment="1" applyProtection="1">
      <alignment horizontal="center" vertical="center"/>
      <protection locked="0"/>
    </xf>
    <xf numFmtId="0" fontId="26" fillId="0" borderId="40" xfId="3" applyFont="1" applyBorder="1" applyAlignment="1">
      <alignment horizontal="center"/>
    </xf>
    <xf numFmtId="0" fontId="27" fillId="0" borderId="40" xfId="3" applyFont="1" applyBorder="1" applyAlignment="1">
      <alignment horizontal="left"/>
    </xf>
    <xf numFmtId="0" fontId="5" fillId="0" borderId="40" xfId="0" applyFont="1" applyBorder="1" applyAlignment="1" applyProtection="1">
      <alignment horizontal="center" vertical="center"/>
      <protection locked="0"/>
    </xf>
    <xf numFmtId="0" fontId="3" fillId="2" borderId="52" xfId="0" applyFont="1" applyFill="1" applyBorder="1" applyAlignment="1">
      <alignment horizontal="center" vertical="center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8" borderId="31" xfId="0" applyFont="1" applyFill="1" applyBorder="1" applyAlignment="1" applyProtection="1">
      <alignment horizontal="center" vertical="center"/>
      <protection locked="0"/>
    </xf>
    <xf numFmtId="0" fontId="3" fillId="2" borderId="32" xfId="0" applyFont="1" applyFill="1" applyBorder="1" applyAlignment="1" applyProtection="1">
      <alignment horizontal="center" vertical="center"/>
      <protection locked="0"/>
    </xf>
    <xf numFmtId="0" fontId="3" fillId="2" borderId="55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3" fillId="2" borderId="36" xfId="0" applyFont="1" applyFill="1" applyBorder="1" applyAlignment="1" applyProtection="1">
      <alignment horizontal="center" vertical="center"/>
      <protection locked="0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9" fillId="2" borderId="32" xfId="0" applyFont="1" applyFill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2" borderId="32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Protection="1">
      <protection locked="0"/>
    </xf>
    <xf numFmtId="0" fontId="3" fillId="0" borderId="55" xfId="0" applyFont="1" applyBorder="1" applyAlignment="1" applyProtection="1">
      <alignment horizontal="center" vertical="center"/>
      <protection locked="0"/>
    </xf>
    <xf numFmtId="43" fontId="3" fillId="2" borderId="0" xfId="0" applyNumberFormat="1" applyFont="1" applyFill="1"/>
    <xf numFmtId="164" fontId="3" fillId="2" borderId="33" xfId="0" applyNumberFormat="1" applyFont="1" applyFill="1" applyBorder="1" applyAlignment="1">
      <alignment horizontal="center"/>
    </xf>
    <xf numFmtId="164" fontId="3" fillId="2" borderId="3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horizontal="center" vertical="center"/>
      <protection locked="0"/>
    </xf>
    <xf numFmtId="164" fontId="3" fillId="2" borderId="28" xfId="0" applyNumberFormat="1" applyFont="1" applyFill="1" applyBorder="1" applyAlignment="1">
      <alignment horizontal="center"/>
    </xf>
    <xf numFmtId="164" fontId="3" fillId="2" borderId="35" xfId="0" applyNumberFormat="1" applyFont="1" applyFill="1" applyBorder="1" applyAlignment="1">
      <alignment horizontal="center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53" xfId="0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/>
    </xf>
    <xf numFmtId="164" fontId="3" fillId="2" borderId="32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/>
    </xf>
    <xf numFmtId="164" fontId="4" fillId="2" borderId="19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" fontId="5" fillId="2" borderId="53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left" vertical="center"/>
    </xf>
    <xf numFmtId="10" fontId="5" fillId="2" borderId="3" xfId="2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5" fillId="2" borderId="0" xfId="0" applyNumberFormat="1" applyFont="1" applyFill="1"/>
    <xf numFmtId="164" fontId="4" fillId="2" borderId="6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5" fillId="2" borderId="52" xfId="0" applyNumberFormat="1" applyFont="1" applyFill="1" applyBorder="1" applyAlignment="1">
      <alignment horizontal="left" vertical="center"/>
    </xf>
    <xf numFmtId="10" fontId="5" fillId="2" borderId="52" xfId="1" applyNumberFormat="1" applyFont="1" applyFill="1" applyBorder="1" applyAlignment="1">
      <alignment horizontal="center"/>
    </xf>
    <xf numFmtId="164" fontId="5" fillId="2" borderId="6" xfId="0" applyNumberFormat="1" applyFont="1" applyFill="1" applyBorder="1" applyAlignment="1">
      <alignment horizontal="left" vertical="center"/>
    </xf>
    <xf numFmtId="10" fontId="5" fillId="2" borderId="6" xfId="1" applyNumberFormat="1" applyFont="1" applyFill="1" applyBorder="1" applyAlignment="1">
      <alignment horizontal="center"/>
    </xf>
    <xf numFmtId="10" fontId="5" fillId="2" borderId="3" xfId="1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166" fontId="5" fillId="2" borderId="6" xfId="0" applyNumberFormat="1" applyFont="1" applyFill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5" fillId="2" borderId="52" xfId="0" applyNumberFormat="1" applyFont="1" applyFill="1" applyBorder="1" applyAlignment="1">
      <alignment horizontal="center" vertical="center"/>
    </xf>
    <xf numFmtId="166" fontId="5" fillId="2" borderId="52" xfId="0" applyNumberFormat="1" applyFont="1" applyFill="1" applyBorder="1" applyAlignment="1">
      <alignment horizontal="center"/>
    </xf>
    <xf numFmtId="166" fontId="5" fillId="2" borderId="10" xfId="0" applyNumberFormat="1" applyFont="1" applyFill="1" applyBorder="1" applyAlignment="1">
      <alignment horizontal="center"/>
    </xf>
    <xf numFmtId="10" fontId="5" fillId="2" borderId="52" xfId="2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top"/>
    </xf>
    <xf numFmtId="164" fontId="5" fillId="2" borderId="4" xfId="0" applyNumberFormat="1" applyFont="1" applyFill="1" applyBorder="1" applyAlignment="1">
      <alignment horizontal="center" vertical="top"/>
    </xf>
    <xf numFmtId="10" fontId="5" fillId="2" borderId="3" xfId="0" applyNumberFormat="1" applyFont="1" applyFill="1" applyBorder="1" applyAlignment="1">
      <alignment horizontal="center"/>
    </xf>
    <xf numFmtId="1" fontId="5" fillId="2" borderId="54" xfId="0" applyNumberFormat="1" applyFont="1" applyFill="1" applyBorder="1" applyAlignment="1">
      <alignment horizontal="center" vertical="center"/>
    </xf>
    <xf numFmtId="164" fontId="5" fillId="2" borderId="57" xfId="0" applyNumberFormat="1" applyFont="1" applyFill="1" applyBorder="1" applyAlignment="1">
      <alignment horizontal="center" vertical="center"/>
    </xf>
    <xf numFmtId="166" fontId="5" fillId="2" borderId="57" xfId="0" applyNumberFormat="1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left" vertical="center"/>
    </xf>
    <xf numFmtId="10" fontId="5" fillId="2" borderId="13" xfId="2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 applyProtection="1">
      <alignment horizontal="center" vertical="center"/>
      <protection locked="0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7" fillId="2" borderId="50" xfId="0" applyFont="1" applyFill="1" applyBorder="1" applyAlignment="1" applyProtection="1">
      <alignment horizontal="center"/>
      <protection locked="0"/>
    </xf>
    <xf numFmtId="0" fontId="7" fillId="2" borderId="51" xfId="0" applyFont="1" applyFill="1" applyBorder="1" applyAlignment="1" applyProtection="1">
      <alignment horizontal="center"/>
      <protection locked="0"/>
    </xf>
    <xf numFmtId="164" fontId="8" fillId="2" borderId="0" xfId="0" applyNumberFormat="1" applyFont="1" applyFill="1"/>
    <xf numFmtId="0" fontId="7" fillId="2" borderId="49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9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165" fontId="5" fillId="2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6" fillId="2" borderId="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165" fontId="5" fillId="2" borderId="21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165" fontId="5" fillId="2" borderId="23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165" fontId="5" fillId="2" borderId="25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165" fontId="5" fillId="2" borderId="2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165" fontId="5" fillId="2" borderId="2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4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14" fontId="5" fillId="2" borderId="3" xfId="0" applyNumberFormat="1" applyFont="1" applyFill="1" applyBorder="1" applyAlignment="1" applyProtection="1">
      <alignment horizontal="center" vertical="center"/>
      <protection locked="0"/>
    </xf>
    <xf numFmtId="14" fontId="5" fillId="2" borderId="14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14" fontId="5" fillId="2" borderId="5" xfId="0" applyNumberFormat="1" applyFont="1" applyFill="1" applyBorder="1" applyAlignment="1" applyProtection="1">
      <alignment horizontal="center" vertical="center"/>
      <protection locked="0"/>
    </xf>
    <xf numFmtId="14" fontId="5" fillId="2" borderId="6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/>
      <protection locked="0"/>
    </xf>
    <xf numFmtId="14" fontId="4" fillId="2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14" fontId="5" fillId="2" borderId="7" xfId="0" applyNumberFormat="1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14" fontId="5" fillId="2" borderId="8" xfId="0" applyNumberFormat="1" applyFont="1" applyFill="1" applyBorder="1" applyAlignment="1" applyProtection="1">
      <alignment horizontal="center" vertical="center"/>
      <protection locked="0"/>
    </xf>
    <xf numFmtId="14" fontId="6" fillId="2" borderId="1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5" fillId="0" borderId="6" xfId="0" applyNumberFormat="1" applyFont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4" fontId="5" fillId="2" borderId="13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3" fillId="0" borderId="35" xfId="0" applyFont="1" applyBorder="1" applyAlignment="1">
      <alignment horizontal="center" vertical="center"/>
    </xf>
    <xf numFmtId="165" fontId="5" fillId="2" borderId="22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5" fontId="5" fillId="2" borderId="58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/>
      <protection locked="0"/>
    </xf>
    <xf numFmtId="0" fontId="3" fillId="2" borderId="50" xfId="0" applyFont="1" applyFill="1" applyBorder="1" applyAlignment="1" applyProtection="1">
      <alignment horizontal="center" vertical="center"/>
      <protection locked="0"/>
    </xf>
    <xf numFmtId="0" fontId="3" fillId="8" borderId="55" xfId="0" applyFont="1" applyFill="1" applyBorder="1" applyAlignment="1" applyProtection="1">
      <alignment horizontal="center" vertical="center"/>
      <protection locked="0"/>
    </xf>
    <xf numFmtId="0" fontId="3" fillId="4" borderId="23" xfId="0" applyFont="1" applyFill="1" applyBorder="1" applyAlignment="1" applyProtection="1">
      <alignment horizontal="center"/>
      <protection locked="0"/>
    </xf>
    <xf numFmtId="1" fontId="3" fillId="0" borderId="33" xfId="0" applyNumberFormat="1" applyFont="1" applyBorder="1" applyAlignment="1">
      <alignment horizontal="center" vertical="center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vertical="center"/>
      <protection locked="0"/>
    </xf>
    <xf numFmtId="43" fontId="3" fillId="2" borderId="0" xfId="0" applyNumberFormat="1" applyFont="1" applyFill="1" applyProtection="1">
      <protection locked="0"/>
    </xf>
    <xf numFmtId="164" fontId="3" fillId="2" borderId="28" xfId="0" applyNumberFormat="1" applyFont="1" applyFill="1" applyBorder="1" applyAlignment="1" applyProtection="1">
      <alignment horizontal="center"/>
      <protection locked="0"/>
    </xf>
    <xf numFmtId="164" fontId="3" fillId="2" borderId="32" xfId="0" applyNumberFormat="1" applyFont="1" applyFill="1" applyBorder="1" applyAlignment="1" applyProtection="1">
      <alignment horizontal="center"/>
      <protection locked="0"/>
    </xf>
    <xf numFmtId="164" fontId="3" fillId="2" borderId="36" xfId="0" applyNumberFormat="1" applyFont="1" applyFill="1" applyBorder="1" applyAlignment="1" applyProtection="1">
      <alignment horizontal="center"/>
      <protection locked="0"/>
    </xf>
    <xf numFmtId="164" fontId="3" fillId="2" borderId="23" xfId="0" applyNumberFormat="1" applyFont="1" applyFill="1" applyBorder="1" applyAlignment="1" applyProtection="1">
      <alignment horizontal="center"/>
      <protection locked="0"/>
    </xf>
    <xf numFmtId="164" fontId="3" fillId="3" borderId="36" xfId="0" applyNumberFormat="1" applyFont="1" applyFill="1" applyBorder="1" applyAlignment="1" applyProtection="1">
      <alignment horizontal="center"/>
      <protection locked="0"/>
    </xf>
    <xf numFmtId="164" fontId="3" fillId="3" borderId="28" xfId="0" applyNumberFormat="1" applyFont="1" applyFill="1" applyBorder="1" applyAlignment="1" applyProtection="1">
      <alignment horizontal="center"/>
      <protection locked="0"/>
    </xf>
    <xf numFmtId="164" fontId="3" fillId="2" borderId="33" xfId="0" applyNumberFormat="1" applyFont="1" applyFill="1" applyBorder="1" applyAlignment="1" applyProtection="1">
      <alignment horizontal="center"/>
      <protection locked="0"/>
    </xf>
    <xf numFmtId="164" fontId="3" fillId="2" borderId="34" xfId="0" applyNumberFormat="1" applyFont="1" applyFill="1" applyBorder="1" applyAlignment="1" applyProtection="1">
      <alignment horizontal="center"/>
      <protection locked="0"/>
    </xf>
    <xf numFmtId="164" fontId="3" fillId="3" borderId="38" xfId="0" applyNumberFormat="1" applyFont="1" applyFill="1" applyBorder="1" applyAlignment="1" applyProtection="1">
      <alignment horizontal="center"/>
      <protection locked="0"/>
    </xf>
    <xf numFmtId="164" fontId="3" fillId="3" borderId="33" xfId="0" applyNumberFormat="1" applyFont="1" applyFill="1" applyBorder="1" applyAlignment="1" applyProtection="1">
      <alignment horizontal="center"/>
      <protection locked="0"/>
    </xf>
    <xf numFmtId="164" fontId="3" fillId="2" borderId="27" xfId="0" applyNumberFormat="1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164" fontId="3" fillId="0" borderId="32" xfId="0" applyNumberFormat="1" applyFont="1" applyBorder="1" applyAlignment="1">
      <alignment horizontal="center"/>
    </xf>
    <xf numFmtId="0" fontId="3" fillId="4" borderId="27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 applyProtection="1">
      <alignment horizontal="center" vertical="center"/>
      <protection locked="0"/>
    </xf>
    <xf numFmtId="14" fontId="5" fillId="2" borderId="59" xfId="0" applyNumberFormat="1" applyFont="1" applyFill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3" xfId="0" applyFont="1" applyFill="1" applyBorder="1" applyAlignment="1">
      <alignment horizontal="center"/>
    </xf>
    <xf numFmtId="14" fontId="3" fillId="0" borderId="23" xfId="0" applyNumberFormat="1" applyFont="1" applyBorder="1" applyAlignment="1" applyProtection="1">
      <alignment horizontal="center" vertical="center"/>
      <protection locked="0"/>
    </xf>
    <xf numFmtId="14" fontId="3" fillId="2" borderId="36" xfId="0" applyNumberFormat="1" applyFont="1" applyFill="1" applyBorder="1" applyAlignment="1" applyProtection="1">
      <alignment horizontal="center" vertical="center"/>
      <protection locked="0"/>
    </xf>
    <xf numFmtId="14" fontId="3" fillId="0" borderId="28" xfId="0" applyNumberFormat="1" applyFont="1" applyBorder="1" applyAlignment="1" applyProtection="1">
      <alignment horizontal="center" vertical="center"/>
      <protection locked="0"/>
    </xf>
    <xf numFmtId="0" fontId="27" fillId="9" borderId="23" xfId="0" applyFont="1" applyFill="1" applyBorder="1" applyAlignment="1" applyProtection="1">
      <alignment horizontal="center"/>
      <protection locked="0"/>
    </xf>
    <xf numFmtId="165" fontId="5" fillId="9" borderId="21" xfId="0" applyNumberFormat="1" applyFont="1" applyFill="1" applyBorder="1" applyAlignment="1" applyProtection="1">
      <alignment horizontal="center" vertical="center"/>
      <protection locked="0"/>
    </xf>
    <xf numFmtId="14" fontId="27" fillId="9" borderId="23" xfId="0" applyNumberFormat="1" applyFont="1" applyFill="1" applyBorder="1" applyAlignment="1" applyProtection="1">
      <alignment horizontal="center"/>
      <protection locked="0"/>
    </xf>
    <xf numFmtId="14" fontId="3" fillId="2" borderId="22" xfId="0" applyNumberFormat="1" applyFont="1" applyFill="1" applyBorder="1" applyAlignment="1" applyProtection="1">
      <alignment horizontal="center"/>
      <protection locked="0"/>
    </xf>
    <xf numFmtId="14" fontId="3" fillId="0" borderId="31" xfId="0" applyNumberFormat="1" applyFont="1" applyBorder="1" applyAlignment="1" applyProtection="1">
      <alignment horizontal="center" vertical="center"/>
      <protection locked="0"/>
    </xf>
    <xf numFmtId="16" fontId="3" fillId="0" borderId="23" xfId="0" applyNumberFormat="1" applyFont="1" applyBorder="1" applyAlignment="1" applyProtection="1">
      <alignment horizontal="center" vertical="center"/>
      <protection locked="0"/>
    </xf>
    <xf numFmtId="14" fontId="3" fillId="0" borderId="27" xfId="0" applyNumberFormat="1" applyFont="1" applyBorder="1" applyAlignment="1" applyProtection="1">
      <alignment horizontal="center" vertical="center"/>
      <protection locked="0"/>
    </xf>
    <xf numFmtId="14" fontId="3" fillId="0" borderId="33" xfId="0" applyNumberFormat="1" applyFont="1" applyBorder="1" applyAlignment="1" applyProtection="1">
      <alignment horizontal="center" vertical="center"/>
      <protection locked="0"/>
    </xf>
    <xf numFmtId="164" fontId="11" fillId="2" borderId="60" xfId="4" applyNumberFormat="1" applyFont="1" applyFill="1" applyBorder="1" applyAlignment="1">
      <alignment horizontal="center"/>
    </xf>
    <xf numFmtId="0" fontId="5" fillId="4" borderId="28" xfId="0" applyFont="1" applyFill="1" applyBorder="1" applyAlignment="1" applyProtection="1">
      <alignment horizontal="center" vertical="center"/>
      <protection locked="0"/>
    </xf>
    <xf numFmtId="0" fontId="3" fillId="2" borderId="23" xfId="0" applyFont="1" applyFill="1" applyBorder="1" applyAlignment="1" applyProtection="1">
      <alignment horizontal="center" vertical="top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2" borderId="19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9" xfId="0" applyFont="1" applyFill="1" applyBorder="1" applyAlignment="1" applyProtection="1">
      <alignment horizontal="center"/>
      <protection locked="0"/>
    </xf>
    <xf numFmtId="167" fontId="3" fillId="0" borderId="31" xfId="0" applyNumberFormat="1" applyFont="1" applyBorder="1" applyAlignment="1" applyProtection="1">
      <alignment horizontal="center" vertical="center"/>
      <protection locked="0"/>
    </xf>
  </cellXfs>
  <cellStyles count="5">
    <cellStyle name="Moeda" xfId="4" builtinId="4"/>
    <cellStyle name="Normal" xfId="0" builtinId="0"/>
    <cellStyle name="Normal 2" xfId="3" xr:uid="{1BE3D3F3-5B4C-4FF5-83FF-00261FC1BEAF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usernames" Target="revisions/userNames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revisionHeaders" Target="revisions/revisionHeader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yego.oliveira\Desktop\Planilha%20Controle%20Agosto\Controle%20Agosto%202026_Atu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 de Datas"/>
      <sheetName val="Procedimento Fechamento"/>
      <sheetName val="Observações"/>
      <sheetName val="Empresas"/>
      <sheetName val="Obrigações Municipais"/>
      <sheetName val="Obrigações Estaduais"/>
      <sheetName val="Obrigações Federais Mensais"/>
      <sheetName val="Obrigações Anuais"/>
      <sheetName val="Controle Distribuição de Lucros"/>
      <sheetName val="Apuração Contabilidade Aproxima"/>
      <sheetName val="Lucros aos Sócios"/>
      <sheetName val="Parcelamentos"/>
      <sheetName val="Relatórios"/>
      <sheetName val="Parcelamentos_"/>
      <sheetName val="Parcelamentos_Encerrados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Razão Social</v>
          </cell>
          <cell r="D1" t="str">
            <v>Usuário</v>
          </cell>
          <cell r="E1" t="str">
            <v>Tributação</v>
          </cell>
          <cell r="F1" t="str">
            <v>Movimentação Folha</v>
          </cell>
          <cell r="G1" t="str">
            <v>Tipo Aferição</v>
          </cell>
          <cell r="H1" t="str">
            <v>Receita 8,00%</v>
          </cell>
          <cell r="I1" t="str">
            <v>Receita 16,00%</v>
          </cell>
          <cell r="J1" t="str">
            <v>Receita 32,00%</v>
          </cell>
          <cell r="K1" t="str">
            <v>Receita Total</v>
          </cell>
          <cell r="L1" t="str">
            <v>Base de Cálculo</v>
          </cell>
          <cell r="M1" t="str">
            <v>(-) Pis</v>
          </cell>
          <cell r="N1" t="str">
            <v>(-) Cofins</v>
          </cell>
          <cell r="O1" t="str">
            <v>(-) Irpj</v>
          </cell>
          <cell r="P1" t="str">
            <v>(-) Csll</v>
          </cell>
          <cell r="Q1" t="str">
            <v>Limite Legislação</v>
          </cell>
        </row>
        <row r="2">
          <cell r="C2" t="e">
            <v>#REF!</v>
          </cell>
          <cell r="D2" t="e">
            <v>#REF!</v>
          </cell>
          <cell r="E2" t="e">
            <v>#REF!</v>
          </cell>
          <cell r="F2" t="str">
            <v>Sem Movimento</v>
          </cell>
          <cell r="G2" t="str">
            <v>Sem Movimento</v>
          </cell>
          <cell r="H2"/>
          <cell r="I2"/>
          <cell r="J2"/>
          <cell r="K2">
            <v>0</v>
          </cell>
          <cell r="L2">
            <v>0</v>
          </cell>
          <cell r="M2"/>
          <cell r="N2"/>
          <cell r="O2"/>
          <cell r="P2"/>
          <cell r="Q2">
            <v>0</v>
          </cell>
        </row>
        <row r="3">
          <cell r="C3" t="e">
            <v>#REF!</v>
          </cell>
          <cell r="D3" t="e">
            <v>#REF!</v>
          </cell>
          <cell r="E3" t="e">
            <v>#REF!</v>
          </cell>
          <cell r="F3" t="str">
            <v>Sem Movimento</v>
          </cell>
          <cell r="G3" t="str">
            <v>Contabilidade Aproximada</v>
          </cell>
          <cell r="H3"/>
          <cell r="I3"/>
          <cell r="J3"/>
          <cell r="K3">
            <v>0</v>
          </cell>
          <cell r="L3">
            <v>0</v>
          </cell>
          <cell r="M3"/>
          <cell r="N3"/>
          <cell r="O3"/>
          <cell r="P3"/>
          <cell r="Q3">
            <v>0</v>
          </cell>
        </row>
        <row r="4">
          <cell r="C4" t="e">
            <v>#REF!</v>
          </cell>
          <cell r="D4" t="e">
            <v>#REF!</v>
          </cell>
          <cell r="E4" t="e">
            <v>#REF!</v>
          </cell>
          <cell r="F4" t="str">
            <v>Sem Movimento</v>
          </cell>
          <cell r="G4" t="str">
            <v>Contabilidade Aproximada</v>
          </cell>
          <cell r="H4"/>
          <cell r="I4"/>
          <cell r="J4"/>
          <cell r="K4">
            <v>0</v>
          </cell>
          <cell r="L4">
            <v>0</v>
          </cell>
          <cell r="M4"/>
          <cell r="N4"/>
          <cell r="O4"/>
          <cell r="P4"/>
          <cell r="Q4">
            <v>0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str">
            <v>Sem Movimento</v>
          </cell>
          <cell r="G5" t="str">
            <v>Sem Movimento</v>
          </cell>
          <cell r="H5"/>
          <cell r="I5"/>
          <cell r="J5"/>
          <cell r="K5">
            <v>0</v>
          </cell>
          <cell r="L5">
            <v>0</v>
          </cell>
          <cell r="M5"/>
          <cell r="N5"/>
          <cell r="O5"/>
          <cell r="P5"/>
          <cell r="Q5">
            <v>0</v>
          </cell>
        </row>
        <row r="6">
          <cell r="C6" t="e">
            <v>#REF!</v>
          </cell>
          <cell r="D6" t="e">
            <v>#REF!</v>
          </cell>
          <cell r="E6" t="e">
            <v>#REF!</v>
          </cell>
          <cell r="F6" t="str">
            <v>Sem Movimento</v>
          </cell>
          <cell r="G6" t="str">
            <v>Contabilidade Aproximada</v>
          </cell>
          <cell r="H6"/>
          <cell r="I6"/>
          <cell r="J6"/>
          <cell r="K6">
            <v>0</v>
          </cell>
          <cell r="L6">
            <v>0</v>
          </cell>
          <cell r="M6"/>
          <cell r="N6"/>
          <cell r="O6"/>
          <cell r="P6"/>
          <cell r="Q6">
            <v>0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F7" t="str">
            <v>Sem Movimento</v>
          </cell>
          <cell r="G7" t="str">
            <v>Sem Movimento</v>
          </cell>
          <cell r="H7"/>
          <cell r="I7"/>
          <cell r="J7"/>
          <cell r="K7">
            <v>0</v>
          </cell>
          <cell r="L7">
            <v>0</v>
          </cell>
          <cell r="M7"/>
          <cell r="N7"/>
          <cell r="O7"/>
          <cell r="P7"/>
          <cell r="Q7">
            <v>0</v>
          </cell>
        </row>
        <row r="8">
          <cell r="C8" t="e">
            <v>#REF!</v>
          </cell>
          <cell r="D8" t="e">
            <v>#REF!</v>
          </cell>
          <cell r="E8" t="e">
            <v>#REF!</v>
          </cell>
          <cell r="F8" t="str">
            <v>Pró-Labore</v>
          </cell>
          <cell r="G8" t="str">
            <v>Contabilidade</v>
          </cell>
          <cell r="H8"/>
          <cell r="I8"/>
          <cell r="J8"/>
          <cell r="K8">
            <v>0</v>
          </cell>
          <cell r="L8">
            <v>0</v>
          </cell>
          <cell r="M8"/>
          <cell r="N8"/>
          <cell r="O8"/>
          <cell r="P8"/>
          <cell r="Q8">
            <v>0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F9" t="str">
            <v>Pró-Labore</v>
          </cell>
          <cell r="G9" t="str">
            <v>Contabilidade Aproximada</v>
          </cell>
          <cell r="H9"/>
          <cell r="I9"/>
          <cell r="J9"/>
          <cell r="K9">
            <v>0</v>
          </cell>
          <cell r="L9">
            <v>0</v>
          </cell>
          <cell r="M9"/>
          <cell r="N9"/>
          <cell r="O9"/>
          <cell r="P9"/>
          <cell r="Q9">
            <v>0</v>
          </cell>
        </row>
        <row r="10">
          <cell r="C10" t="e">
            <v>#REF!</v>
          </cell>
          <cell r="D10" t="e">
            <v>#REF!</v>
          </cell>
          <cell r="E10" t="e">
            <v>#REF!</v>
          </cell>
          <cell r="F10" t="str">
            <v>Sem Movimento</v>
          </cell>
          <cell r="G10" t="str">
            <v>Sem Movimento</v>
          </cell>
          <cell r="H10"/>
          <cell r="I10"/>
          <cell r="J10"/>
          <cell r="K10">
            <v>0</v>
          </cell>
          <cell r="L10">
            <v>0</v>
          </cell>
          <cell r="M10"/>
          <cell r="N10"/>
          <cell r="O10"/>
          <cell r="P10"/>
          <cell r="Q10">
            <v>0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F11" t="str">
            <v>Sem Movimento</v>
          </cell>
          <cell r="G11" t="str">
            <v>Sem Movimento</v>
          </cell>
          <cell r="H11"/>
          <cell r="I11"/>
          <cell r="J11"/>
          <cell r="K11">
            <v>0</v>
          </cell>
          <cell r="L11">
            <v>0</v>
          </cell>
          <cell r="M11"/>
          <cell r="N11"/>
          <cell r="O11"/>
          <cell r="P11"/>
          <cell r="Q11">
            <v>0</v>
          </cell>
        </row>
        <row r="12">
          <cell r="C12" t="e">
            <v>#REF!</v>
          </cell>
          <cell r="D12" t="e">
            <v>#REF!</v>
          </cell>
          <cell r="E12" t="e">
            <v>#REF!</v>
          </cell>
          <cell r="F12" t="str">
            <v>Sem Movimento</v>
          </cell>
          <cell r="G12" t="str">
            <v>Sem Movimento</v>
          </cell>
          <cell r="H12"/>
          <cell r="I12"/>
          <cell r="J12"/>
          <cell r="K12">
            <v>0</v>
          </cell>
          <cell r="L12">
            <v>0</v>
          </cell>
          <cell r="M12"/>
          <cell r="N12"/>
          <cell r="O12"/>
          <cell r="P12"/>
          <cell r="Q12">
            <v>0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F13" t="str">
            <v>Pró-Labore</v>
          </cell>
          <cell r="G13" t="str">
            <v>Contabilidade</v>
          </cell>
          <cell r="H13"/>
          <cell r="I13"/>
          <cell r="J13"/>
          <cell r="K13">
            <v>0</v>
          </cell>
          <cell r="L13">
            <v>0</v>
          </cell>
          <cell r="M13"/>
          <cell r="N13"/>
          <cell r="O13"/>
          <cell r="P13"/>
          <cell r="Q13">
            <v>0</v>
          </cell>
        </row>
        <row r="14">
          <cell r="C14" t="e">
            <v>#REF!</v>
          </cell>
          <cell r="D14" t="e">
            <v>#REF!</v>
          </cell>
          <cell r="E14" t="e">
            <v>#REF!</v>
          </cell>
          <cell r="F14" t="str">
            <v>Pró-Labore</v>
          </cell>
          <cell r="G14" t="str">
            <v>Sem Movimento</v>
          </cell>
          <cell r="H14"/>
          <cell r="I14"/>
          <cell r="J14"/>
          <cell r="K14">
            <v>0</v>
          </cell>
          <cell r="L14">
            <v>0</v>
          </cell>
          <cell r="M14"/>
          <cell r="N14"/>
          <cell r="O14"/>
          <cell r="P14"/>
          <cell r="Q14">
            <v>0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F15" t="str">
            <v>Sem Movimento</v>
          </cell>
          <cell r="G15" t="str">
            <v>Contabilidade Aproximada</v>
          </cell>
          <cell r="H15"/>
          <cell r="I15"/>
          <cell r="J15"/>
          <cell r="K15">
            <v>0</v>
          </cell>
          <cell r="L15">
            <v>0</v>
          </cell>
          <cell r="M15"/>
          <cell r="N15"/>
          <cell r="O15"/>
          <cell r="P15"/>
          <cell r="Q15">
            <v>0</v>
          </cell>
        </row>
        <row r="16">
          <cell r="C16" t="e">
            <v>#REF!</v>
          </cell>
          <cell r="D16" t="e">
            <v>#REF!</v>
          </cell>
          <cell r="E16" t="e">
            <v>#REF!</v>
          </cell>
          <cell r="F16" t="str">
            <v>Sem Movimento</v>
          </cell>
          <cell r="G16" t="str">
            <v>Contabilidade</v>
          </cell>
          <cell r="H16"/>
          <cell r="I16"/>
          <cell r="J16"/>
          <cell r="K16">
            <v>0</v>
          </cell>
          <cell r="L16">
            <v>0</v>
          </cell>
          <cell r="M16"/>
          <cell r="N16"/>
          <cell r="O16"/>
          <cell r="P16"/>
          <cell r="Q16">
            <v>0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F17" t="str">
            <v>Folha de Pagamento</v>
          </cell>
          <cell r="G17" t="str">
            <v>Contabilidade</v>
          </cell>
          <cell r="H17"/>
          <cell r="I17"/>
          <cell r="J17"/>
          <cell r="K17">
            <v>0</v>
          </cell>
          <cell r="L17">
            <v>0</v>
          </cell>
          <cell r="M17"/>
          <cell r="N17"/>
          <cell r="O17"/>
          <cell r="P17"/>
          <cell r="Q17">
            <v>0</v>
          </cell>
        </row>
        <row r="18">
          <cell r="C18" t="e">
            <v>#REF!</v>
          </cell>
          <cell r="D18" t="e">
            <v>#REF!</v>
          </cell>
          <cell r="E18" t="e">
            <v>#REF!</v>
          </cell>
          <cell r="F18" t="str">
            <v>Folha de Pagamento</v>
          </cell>
          <cell r="G18" t="str">
            <v>Distribuição por Presunção</v>
          </cell>
          <cell r="H18"/>
          <cell r="I18"/>
          <cell r="J18"/>
          <cell r="K18">
            <v>0</v>
          </cell>
          <cell r="L18">
            <v>0</v>
          </cell>
          <cell r="M18"/>
          <cell r="N18"/>
          <cell r="O18"/>
          <cell r="P18"/>
          <cell r="Q18">
            <v>0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F19" t="str">
            <v>Pró-Labore</v>
          </cell>
          <cell r="G19" t="str">
            <v>Contabilidade Aproximada</v>
          </cell>
          <cell r="H19"/>
          <cell r="I19"/>
          <cell r="J19"/>
          <cell r="K19">
            <v>0</v>
          </cell>
          <cell r="L19">
            <v>0</v>
          </cell>
          <cell r="M19"/>
          <cell r="N19"/>
          <cell r="O19"/>
          <cell r="P19"/>
          <cell r="Q19">
            <v>0</v>
          </cell>
        </row>
        <row r="20">
          <cell r="C20" t="e">
            <v>#REF!</v>
          </cell>
          <cell r="D20" t="e">
            <v>#REF!</v>
          </cell>
          <cell r="E20" t="e">
            <v>#REF!</v>
          </cell>
          <cell r="F20" t="str">
            <v>Sem Movimento</v>
          </cell>
          <cell r="G20" t="str">
            <v>Sem Movimento</v>
          </cell>
          <cell r="H20"/>
          <cell r="I20"/>
          <cell r="J20"/>
          <cell r="K20">
            <v>0</v>
          </cell>
          <cell r="L20">
            <v>0</v>
          </cell>
          <cell r="M20"/>
          <cell r="N20"/>
          <cell r="O20"/>
          <cell r="P20"/>
          <cell r="Q20">
            <v>0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F21" t="str">
            <v>Sem Movimento</v>
          </cell>
          <cell r="G21" t="str">
            <v>Contabilidade Aproximada</v>
          </cell>
          <cell r="H21"/>
          <cell r="I21"/>
          <cell r="J21"/>
          <cell r="K21">
            <v>0</v>
          </cell>
          <cell r="L21">
            <v>0</v>
          </cell>
          <cell r="M21"/>
          <cell r="N21"/>
          <cell r="O21"/>
          <cell r="P21"/>
          <cell r="Q21">
            <v>0</v>
          </cell>
        </row>
        <row r="22">
          <cell r="C22" t="e">
            <v>#REF!</v>
          </cell>
          <cell r="D22" t="e">
            <v>#REF!</v>
          </cell>
          <cell r="E22" t="e">
            <v>#REF!</v>
          </cell>
          <cell r="F22" t="str">
            <v>Folha de Pagamento</v>
          </cell>
          <cell r="G22" t="str">
            <v>Contabilidade</v>
          </cell>
          <cell r="H22"/>
          <cell r="I22"/>
          <cell r="J22"/>
          <cell r="K22">
            <v>0</v>
          </cell>
          <cell r="L22">
            <v>0</v>
          </cell>
          <cell r="M22"/>
          <cell r="N22"/>
          <cell r="O22"/>
          <cell r="P22"/>
          <cell r="Q22">
            <v>0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F23" t="str">
            <v>Folha de Pagamento</v>
          </cell>
          <cell r="G23" t="str">
            <v>Contabilidade</v>
          </cell>
          <cell r="H23"/>
          <cell r="I23"/>
          <cell r="J23"/>
          <cell r="K23">
            <v>0</v>
          </cell>
          <cell r="L23">
            <v>0</v>
          </cell>
          <cell r="M23"/>
          <cell r="N23"/>
          <cell r="O23"/>
          <cell r="P23"/>
          <cell r="Q23">
            <v>0</v>
          </cell>
        </row>
        <row r="24">
          <cell r="C24" t="e">
            <v>#REF!</v>
          </cell>
          <cell r="D24" t="e">
            <v>#REF!</v>
          </cell>
          <cell r="E24" t="e">
            <v>#REF!</v>
          </cell>
          <cell r="F24" t="str">
            <v>Sem Movimento</v>
          </cell>
          <cell r="G24" t="str">
            <v>Sem Movimento</v>
          </cell>
          <cell r="H24"/>
          <cell r="I24"/>
          <cell r="J24"/>
          <cell r="K24">
            <v>0</v>
          </cell>
          <cell r="L24">
            <v>0</v>
          </cell>
          <cell r="M24"/>
          <cell r="N24"/>
          <cell r="O24"/>
          <cell r="P24"/>
          <cell r="Q24">
            <v>0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F25" t="str">
            <v>Folha de Pagamento</v>
          </cell>
          <cell r="G25" t="str">
            <v>Distribuição por Presunção</v>
          </cell>
          <cell r="H25"/>
          <cell r="I25"/>
          <cell r="J25"/>
          <cell r="K25">
            <v>0</v>
          </cell>
          <cell r="L25">
            <v>0</v>
          </cell>
          <cell r="M25"/>
          <cell r="N25"/>
          <cell r="O25"/>
          <cell r="P25"/>
          <cell r="Q25">
            <v>0</v>
          </cell>
        </row>
        <row r="26">
          <cell r="C26" t="e">
            <v>#REF!</v>
          </cell>
          <cell r="D26" t="e">
            <v>#REF!</v>
          </cell>
          <cell r="E26" t="e">
            <v>#REF!</v>
          </cell>
          <cell r="F26" t="str">
            <v>Pró-Labore</v>
          </cell>
          <cell r="G26" t="str">
            <v>Distribuição por Presunção</v>
          </cell>
          <cell r="H26"/>
          <cell r="I26"/>
          <cell r="J26"/>
          <cell r="K26">
            <v>0</v>
          </cell>
          <cell r="L26">
            <v>0</v>
          </cell>
          <cell r="M26"/>
          <cell r="N26"/>
          <cell r="O26"/>
          <cell r="P26"/>
          <cell r="Q26">
            <v>0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F27" t="str">
            <v>Folha de Pagamento</v>
          </cell>
          <cell r="G27" t="str">
            <v>Contabilidade</v>
          </cell>
          <cell r="H27"/>
          <cell r="I27"/>
          <cell r="J27"/>
          <cell r="K27">
            <v>0</v>
          </cell>
          <cell r="L27">
            <v>0</v>
          </cell>
          <cell r="M27"/>
          <cell r="N27"/>
          <cell r="O27"/>
          <cell r="P27"/>
          <cell r="Q27">
            <v>0</v>
          </cell>
        </row>
        <row r="28">
          <cell r="C28" t="e">
            <v>#REF!</v>
          </cell>
          <cell r="D28" t="e">
            <v>#REF!</v>
          </cell>
          <cell r="E28" t="e">
            <v>#REF!</v>
          </cell>
          <cell r="F28" t="str">
            <v>Folha de Pagamento</v>
          </cell>
          <cell r="G28" t="str">
            <v>Contabilidade</v>
          </cell>
          <cell r="H28"/>
          <cell r="I28"/>
          <cell r="J28"/>
          <cell r="K28">
            <v>0</v>
          </cell>
          <cell r="L28">
            <v>0</v>
          </cell>
          <cell r="M28"/>
          <cell r="N28"/>
          <cell r="O28"/>
          <cell r="P28"/>
          <cell r="Q28">
            <v>0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F29" t="str">
            <v>Folha de Pagamento</v>
          </cell>
          <cell r="G29" t="str">
            <v>Contabilidade</v>
          </cell>
          <cell r="H29"/>
          <cell r="I29"/>
          <cell r="J29"/>
          <cell r="K29">
            <v>0</v>
          </cell>
          <cell r="L29">
            <v>0</v>
          </cell>
          <cell r="M29"/>
          <cell r="N29"/>
          <cell r="O29"/>
          <cell r="P29"/>
          <cell r="Q29">
            <v>0</v>
          </cell>
        </row>
        <row r="30">
          <cell r="C30" t="e">
            <v>#REF!</v>
          </cell>
          <cell r="D30" t="e">
            <v>#REF!</v>
          </cell>
          <cell r="E30" t="e">
            <v>#REF!</v>
          </cell>
          <cell r="F30" t="str">
            <v>Sem Movimento</v>
          </cell>
          <cell r="G30" t="str">
            <v>Sem Movimento</v>
          </cell>
          <cell r="H30"/>
          <cell r="I30"/>
          <cell r="J30"/>
          <cell r="K30">
            <v>0</v>
          </cell>
          <cell r="L30">
            <v>0</v>
          </cell>
          <cell r="M30"/>
          <cell r="N30"/>
          <cell r="O30"/>
          <cell r="P30"/>
          <cell r="Q30">
            <v>0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F31" t="str">
            <v>Folha de Pagamento</v>
          </cell>
          <cell r="G31" t="str">
            <v>Contabilidade</v>
          </cell>
          <cell r="H31"/>
          <cell r="I31"/>
          <cell r="J31"/>
          <cell r="K31">
            <v>0</v>
          </cell>
          <cell r="L31">
            <v>0</v>
          </cell>
          <cell r="M31"/>
          <cell r="N31"/>
          <cell r="O31"/>
          <cell r="P31"/>
          <cell r="Q31">
            <v>0</v>
          </cell>
        </row>
        <row r="32">
          <cell r="C32" t="e">
            <v>#REF!</v>
          </cell>
          <cell r="D32" t="e">
            <v>#REF!</v>
          </cell>
          <cell r="E32" t="e">
            <v>#REF!</v>
          </cell>
          <cell r="F32" t="str">
            <v>Sem Movimento</v>
          </cell>
          <cell r="G32" t="str">
            <v>Não Distribuir</v>
          </cell>
          <cell r="H32"/>
          <cell r="I32"/>
          <cell r="J32"/>
          <cell r="K32">
            <v>0</v>
          </cell>
          <cell r="L32">
            <v>0</v>
          </cell>
          <cell r="M32"/>
          <cell r="N32"/>
          <cell r="O32"/>
          <cell r="P32"/>
          <cell r="Q32">
            <v>0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F33" t="str">
            <v>Folha de Pagamento</v>
          </cell>
          <cell r="G33" t="str">
            <v>Não Distribuir</v>
          </cell>
          <cell r="H33"/>
          <cell r="I33"/>
          <cell r="J33"/>
          <cell r="K33">
            <v>0</v>
          </cell>
          <cell r="L33">
            <v>0</v>
          </cell>
          <cell r="M33"/>
          <cell r="N33"/>
          <cell r="O33"/>
          <cell r="P33"/>
          <cell r="Q33">
            <v>0</v>
          </cell>
        </row>
        <row r="34">
          <cell r="C34" t="e">
            <v>#REF!</v>
          </cell>
          <cell r="D34" t="e">
            <v>#REF!</v>
          </cell>
          <cell r="E34" t="e">
            <v>#REF!</v>
          </cell>
          <cell r="F34" t="str">
            <v>Pró-Labore</v>
          </cell>
          <cell r="G34" t="str">
            <v>Distribuição por Presunção</v>
          </cell>
          <cell r="H34"/>
          <cell r="I34"/>
          <cell r="J34"/>
          <cell r="K34">
            <v>0</v>
          </cell>
          <cell r="L34">
            <v>0</v>
          </cell>
          <cell r="M34"/>
          <cell r="N34"/>
          <cell r="O34"/>
          <cell r="P34"/>
          <cell r="Q34">
            <v>0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F35" t="str">
            <v>Pró-Labore</v>
          </cell>
          <cell r="G35" t="str">
            <v>Contabilidade</v>
          </cell>
          <cell r="H35"/>
          <cell r="I35"/>
          <cell r="J35"/>
          <cell r="K35">
            <v>0</v>
          </cell>
          <cell r="L35">
            <v>0</v>
          </cell>
          <cell r="M35"/>
          <cell r="N35"/>
          <cell r="O35"/>
          <cell r="P35"/>
          <cell r="Q35">
            <v>0</v>
          </cell>
        </row>
        <row r="36">
          <cell r="C36" t="e">
            <v>#REF!</v>
          </cell>
          <cell r="D36" t="e">
            <v>#REF!</v>
          </cell>
          <cell r="E36" t="e">
            <v>#REF!</v>
          </cell>
          <cell r="F36" t="str">
            <v>Sem Movimento</v>
          </cell>
          <cell r="G36" t="str">
            <v>Sem Movimento</v>
          </cell>
          <cell r="H36"/>
          <cell r="I36"/>
          <cell r="J36"/>
          <cell r="K36">
            <v>0</v>
          </cell>
          <cell r="L36">
            <v>0</v>
          </cell>
          <cell r="M36"/>
          <cell r="N36"/>
          <cell r="O36"/>
          <cell r="P36"/>
          <cell r="Q36">
            <v>0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F37" t="str">
            <v>Sem Movimento</v>
          </cell>
          <cell r="G37" t="str">
            <v>Não Distribuir</v>
          </cell>
          <cell r="H37"/>
          <cell r="I37"/>
          <cell r="J37"/>
          <cell r="K37">
            <v>0</v>
          </cell>
          <cell r="L37">
            <v>0</v>
          </cell>
          <cell r="M37"/>
          <cell r="N37"/>
          <cell r="O37"/>
          <cell r="P37"/>
          <cell r="Q37">
            <v>0</v>
          </cell>
        </row>
        <row r="38">
          <cell r="C38" t="e">
            <v>#REF!</v>
          </cell>
          <cell r="D38" t="e">
            <v>#REF!</v>
          </cell>
          <cell r="E38" t="e">
            <v>#REF!</v>
          </cell>
          <cell r="F38" t="str">
            <v>Pró-Labore</v>
          </cell>
          <cell r="G38" t="str">
            <v>Contabilidade</v>
          </cell>
          <cell r="H38"/>
          <cell r="I38"/>
          <cell r="J38"/>
          <cell r="K38">
            <v>0</v>
          </cell>
          <cell r="L38">
            <v>0</v>
          </cell>
          <cell r="M38"/>
          <cell r="N38"/>
          <cell r="O38"/>
          <cell r="P38"/>
          <cell r="Q38">
            <v>0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F39" t="str">
            <v>Pró-Labore</v>
          </cell>
          <cell r="G39" t="str">
            <v>Contabilidade</v>
          </cell>
          <cell r="H39"/>
          <cell r="I39"/>
          <cell r="J39"/>
          <cell r="K39">
            <v>0</v>
          </cell>
          <cell r="L39">
            <v>0</v>
          </cell>
          <cell r="M39"/>
          <cell r="N39"/>
          <cell r="O39"/>
          <cell r="P39"/>
          <cell r="Q39">
            <v>0</v>
          </cell>
        </row>
        <row r="40">
          <cell r="C40" t="e">
            <v>#REF!</v>
          </cell>
          <cell r="D40" t="e">
            <v>#REF!</v>
          </cell>
          <cell r="E40" t="e">
            <v>#REF!</v>
          </cell>
          <cell r="F40" t="str">
            <v>Pró-Labore</v>
          </cell>
          <cell r="G40" t="str">
            <v>Não Distribuir</v>
          </cell>
          <cell r="H40"/>
          <cell r="I40"/>
          <cell r="J40"/>
          <cell r="K40">
            <v>0</v>
          </cell>
          <cell r="L40">
            <v>0</v>
          </cell>
          <cell r="M40"/>
          <cell r="N40"/>
          <cell r="O40"/>
          <cell r="P40"/>
          <cell r="Q40">
            <v>0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F41" t="str">
            <v>Folha de Pagamento</v>
          </cell>
          <cell r="G41" t="str">
            <v>Distribuição por Presunção</v>
          </cell>
          <cell r="H41"/>
          <cell r="I41"/>
          <cell r="J41"/>
          <cell r="K41">
            <v>0</v>
          </cell>
          <cell r="L41">
            <v>0</v>
          </cell>
          <cell r="M41"/>
          <cell r="N41"/>
          <cell r="O41"/>
          <cell r="P41"/>
          <cell r="Q41">
            <v>0</v>
          </cell>
        </row>
        <row r="42">
          <cell r="C42" t="e">
            <v>#REF!</v>
          </cell>
          <cell r="D42" t="e">
            <v>#REF!</v>
          </cell>
          <cell r="E42" t="e">
            <v>#REF!</v>
          </cell>
          <cell r="F42" t="str">
            <v>Sem Movimento</v>
          </cell>
          <cell r="G42" t="str">
            <v>Sem Movimento</v>
          </cell>
          <cell r="H42"/>
          <cell r="I42"/>
          <cell r="J42"/>
          <cell r="K42">
            <v>0</v>
          </cell>
          <cell r="L42">
            <v>0</v>
          </cell>
          <cell r="M42"/>
          <cell r="N42"/>
          <cell r="O42"/>
          <cell r="P42"/>
          <cell r="Q42">
            <v>0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F43" t="str">
            <v>Sem Movimento</v>
          </cell>
          <cell r="G43" t="str">
            <v>Sem Movimento</v>
          </cell>
          <cell r="H43"/>
          <cell r="I43"/>
          <cell r="J43"/>
          <cell r="K43">
            <v>0</v>
          </cell>
          <cell r="L43">
            <v>0</v>
          </cell>
          <cell r="M43"/>
          <cell r="N43"/>
          <cell r="O43"/>
          <cell r="P43"/>
          <cell r="Q43">
            <v>0</v>
          </cell>
        </row>
        <row r="44">
          <cell r="C44" t="e">
            <v>#REF!</v>
          </cell>
          <cell r="D44" t="e">
            <v>#REF!</v>
          </cell>
          <cell r="E44" t="e">
            <v>#REF!</v>
          </cell>
          <cell r="F44" t="str">
            <v>Sem Movimento</v>
          </cell>
          <cell r="G44" t="str">
            <v>Sem Movimento</v>
          </cell>
          <cell r="H44"/>
          <cell r="I44"/>
          <cell r="J44"/>
          <cell r="K44">
            <v>0</v>
          </cell>
          <cell r="L44">
            <v>0</v>
          </cell>
          <cell r="M44"/>
          <cell r="N44"/>
          <cell r="O44"/>
          <cell r="P44"/>
          <cell r="Q44">
            <v>0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F45" t="str">
            <v>Pró-Labore</v>
          </cell>
          <cell r="G45" t="str">
            <v>Não Distribuir</v>
          </cell>
          <cell r="H45"/>
          <cell r="I45"/>
          <cell r="J45"/>
          <cell r="K45">
            <v>0</v>
          </cell>
          <cell r="L45">
            <v>0</v>
          </cell>
          <cell r="M45"/>
          <cell r="N45"/>
          <cell r="O45"/>
          <cell r="P45"/>
          <cell r="Q45">
            <v>0</v>
          </cell>
        </row>
        <row r="46">
          <cell r="C46" t="e">
            <v>#REF!</v>
          </cell>
          <cell r="D46" t="e">
            <v>#REF!</v>
          </cell>
          <cell r="E46" t="e">
            <v>#REF!</v>
          </cell>
          <cell r="F46" t="str">
            <v>Sem Movimento</v>
          </cell>
          <cell r="G46" t="str">
            <v>Distribuição por Presunção</v>
          </cell>
          <cell r="H46"/>
          <cell r="I46"/>
          <cell r="J46"/>
          <cell r="K46">
            <v>0</v>
          </cell>
          <cell r="L46">
            <v>0</v>
          </cell>
          <cell r="M46"/>
          <cell r="N46"/>
          <cell r="O46"/>
          <cell r="P46"/>
          <cell r="Q46">
            <v>0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F47" t="str">
            <v>Sem Movimento</v>
          </cell>
          <cell r="G47" t="str">
            <v>Contabilidade</v>
          </cell>
          <cell r="H47"/>
          <cell r="I47"/>
          <cell r="J47"/>
          <cell r="K47">
            <v>0</v>
          </cell>
          <cell r="L47">
            <v>0</v>
          </cell>
          <cell r="M47"/>
          <cell r="N47"/>
          <cell r="O47"/>
          <cell r="P47"/>
          <cell r="Q47">
            <v>0</v>
          </cell>
        </row>
        <row r="48">
          <cell r="C48" t="e">
            <v>#REF!</v>
          </cell>
          <cell r="D48" t="e">
            <v>#REF!</v>
          </cell>
          <cell r="E48" t="e">
            <v>#REF!</v>
          </cell>
          <cell r="F48" t="str">
            <v>Sem Movimento</v>
          </cell>
          <cell r="G48" t="str">
            <v>Contabilidade Aproximada</v>
          </cell>
          <cell r="H48"/>
          <cell r="I48"/>
          <cell r="J48"/>
          <cell r="K48">
            <v>0</v>
          </cell>
          <cell r="L48">
            <v>0</v>
          </cell>
          <cell r="M48"/>
          <cell r="N48"/>
          <cell r="O48"/>
          <cell r="P48"/>
          <cell r="Q48">
            <v>0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F49" t="str">
            <v>Sem Movimento</v>
          </cell>
          <cell r="G49" t="str">
            <v>Sem Movimento</v>
          </cell>
          <cell r="H49"/>
          <cell r="I49"/>
          <cell r="J49"/>
          <cell r="K49">
            <v>0</v>
          </cell>
          <cell r="L49">
            <v>0</v>
          </cell>
          <cell r="M49"/>
          <cell r="N49"/>
          <cell r="O49"/>
          <cell r="P49"/>
          <cell r="Q49">
            <v>0</v>
          </cell>
        </row>
        <row r="50">
          <cell r="C50" t="e">
            <v>#REF!</v>
          </cell>
          <cell r="D50" t="e">
            <v>#REF!</v>
          </cell>
          <cell r="E50" t="e">
            <v>#REF!</v>
          </cell>
          <cell r="F50" t="str">
            <v>Sem Movimento</v>
          </cell>
          <cell r="G50" t="str">
            <v>Contabilidade</v>
          </cell>
          <cell r="H50"/>
          <cell r="I50"/>
          <cell r="J50"/>
          <cell r="K50">
            <v>0</v>
          </cell>
          <cell r="L50">
            <v>0</v>
          </cell>
          <cell r="M50"/>
          <cell r="N50"/>
          <cell r="O50"/>
          <cell r="P50"/>
          <cell r="Q50">
            <v>0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F51" t="str">
            <v>Sem Movimento</v>
          </cell>
          <cell r="G51" t="str">
            <v>Sem Movimento</v>
          </cell>
          <cell r="H51"/>
          <cell r="I51"/>
          <cell r="J51"/>
          <cell r="K51">
            <v>0</v>
          </cell>
          <cell r="L51">
            <v>0</v>
          </cell>
          <cell r="M51"/>
          <cell r="N51"/>
          <cell r="O51"/>
          <cell r="P51"/>
          <cell r="Q51">
            <v>0</v>
          </cell>
        </row>
        <row r="52">
          <cell r="C52" t="e">
            <v>#REF!</v>
          </cell>
          <cell r="D52" t="e">
            <v>#REF!</v>
          </cell>
          <cell r="E52" t="e">
            <v>#REF!</v>
          </cell>
          <cell r="F52" t="str">
            <v>Sem Movimento</v>
          </cell>
          <cell r="G52" t="str">
            <v>Contabilidade BPO</v>
          </cell>
          <cell r="H52"/>
          <cell r="I52"/>
          <cell r="J52"/>
          <cell r="K52">
            <v>0</v>
          </cell>
          <cell r="L52">
            <v>0</v>
          </cell>
          <cell r="M52"/>
          <cell r="N52"/>
          <cell r="O52"/>
          <cell r="P52"/>
          <cell r="Q52">
            <v>0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F53" t="str">
            <v>Folha de Pagamento</v>
          </cell>
          <cell r="G53" t="str">
            <v>Distribuição por Presunção</v>
          </cell>
          <cell r="H53"/>
          <cell r="I53"/>
          <cell r="J53"/>
          <cell r="K53">
            <v>0</v>
          </cell>
          <cell r="L53">
            <v>0</v>
          </cell>
          <cell r="M53"/>
          <cell r="N53"/>
          <cell r="O53"/>
          <cell r="P53"/>
          <cell r="Q53">
            <v>0</v>
          </cell>
        </row>
        <row r="54">
          <cell r="C54" t="e">
            <v>#REF!</v>
          </cell>
          <cell r="D54" t="e">
            <v>#REF!</v>
          </cell>
          <cell r="E54" t="e">
            <v>#REF!</v>
          </cell>
          <cell r="F54" t="str">
            <v>Sem Movimento</v>
          </cell>
          <cell r="G54" t="str">
            <v>Sem Movimento</v>
          </cell>
          <cell r="H54"/>
          <cell r="I54"/>
          <cell r="J54"/>
          <cell r="K54">
            <v>0</v>
          </cell>
          <cell r="L54">
            <v>0</v>
          </cell>
          <cell r="M54"/>
          <cell r="N54"/>
          <cell r="O54"/>
          <cell r="P54"/>
          <cell r="Q54">
            <v>0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F55" t="str">
            <v>Sem Movimento</v>
          </cell>
          <cell r="G55" t="str">
            <v>Distribuição por Presunção</v>
          </cell>
          <cell r="H55"/>
          <cell r="I55"/>
          <cell r="J55"/>
          <cell r="K55">
            <v>0</v>
          </cell>
          <cell r="L55">
            <v>0</v>
          </cell>
          <cell r="M55"/>
          <cell r="N55"/>
          <cell r="O55"/>
          <cell r="P55"/>
          <cell r="Q55">
            <v>0</v>
          </cell>
        </row>
        <row r="56">
          <cell r="C56" t="e">
            <v>#REF!</v>
          </cell>
          <cell r="D56" t="e">
            <v>#REF!</v>
          </cell>
          <cell r="E56" t="e">
            <v>#REF!</v>
          </cell>
          <cell r="F56" t="str">
            <v>Sem Movimento</v>
          </cell>
          <cell r="G56" t="str">
            <v>Distribuição por Presunção</v>
          </cell>
          <cell r="H56"/>
          <cell r="I56"/>
          <cell r="J56"/>
          <cell r="K56">
            <v>0</v>
          </cell>
          <cell r="L56">
            <v>0</v>
          </cell>
          <cell r="M56"/>
          <cell r="N56"/>
          <cell r="O56"/>
          <cell r="P56"/>
          <cell r="Q56">
            <v>0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F57" t="str">
            <v>Pró-Labore</v>
          </cell>
          <cell r="G57" t="str">
            <v>Distribuição por Presunção</v>
          </cell>
          <cell r="H57"/>
          <cell r="I57"/>
          <cell r="J57"/>
          <cell r="K57">
            <v>0</v>
          </cell>
          <cell r="L57">
            <v>0</v>
          </cell>
          <cell r="M57"/>
          <cell r="N57"/>
          <cell r="O57"/>
          <cell r="P57"/>
          <cell r="Q57">
            <v>0</v>
          </cell>
        </row>
        <row r="58">
          <cell r="C58" t="e">
            <v>#REF!</v>
          </cell>
          <cell r="D58" t="e">
            <v>#REF!</v>
          </cell>
          <cell r="E58" t="e">
            <v>#REF!</v>
          </cell>
          <cell r="F58" t="str">
            <v>Sem Movimento</v>
          </cell>
          <cell r="G58" t="str">
            <v>Sem Movimento</v>
          </cell>
          <cell r="H58"/>
          <cell r="I58"/>
          <cell r="J58"/>
          <cell r="K58">
            <v>0</v>
          </cell>
          <cell r="L58">
            <v>0</v>
          </cell>
          <cell r="M58"/>
          <cell r="N58"/>
          <cell r="O58"/>
          <cell r="P58"/>
          <cell r="Q58">
            <v>0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F59" t="str">
            <v>Sem Movimento</v>
          </cell>
          <cell r="G59" t="str">
            <v>Contabilidade</v>
          </cell>
          <cell r="H59"/>
          <cell r="I59"/>
          <cell r="J59"/>
          <cell r="K59">
            <v>0</v>
          </cell>
          <cell r="L59">
            <v>0</v>
          </cell>
          <cell r="M59"/>
          <cell r="N59"/>
          <cell r="O59"/>
          <cell r="P59"/>
          <cell r="Q59">
            <v>0</v>
          </cell>
        </row>
        <row r="60">
          <cell r="C60" t="e">
            <v>#REF!</v>
          </cell>
          <cell r="D60" t="e">
            <v>#REF!</v>
          </cell>
          <cell r="E60" t="e">
            <v>#REF!</v>
          </cell>
          <cell r="F60" t="str">
            <v>Sem Movimento</v>
          </cell>
          <cell r="G60" t="str">
            <v>Contabilidade Aproximada</v>
          </cell>
          <cell r="H60"/>
          <cell r="I60"/>
          <cell r="J60"/>
          <cell r="K60">
            <v>0</v>
          </cell>
          <cell r="L60">
            <v>0</v>
          </cell>
          <cell r="M60"/>
          <cell r="N60"/>
          <cell r="O60"/>
          <cell r="P60"/>
          <cell r="Q60">
            <v>0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F61" t="str">
            <v>Sem Movimento</v>
          </cell>
          <cell r="G61" t="str">
            <v>Contabilidade BPO</v>
          </cell>
          <cell r="H61"/>
          <cell r="I61"/>
          <cell r="J61"/>
          <cell r="K61">
            <v>0</v>
          </cell>
          <cell r="L61">
            <v>0</v>
          </cell>
          <cell r="M61"/>
          <cell r="N61"/>
          <cell r="O61"/>
          <cell r="P61"/>
          <cell r="Q61">
            <v>0</v>
          </cell>
        </row>
        <row r="62">
          <cell r="C62" t="e">
            <v>#REF!</v>
          </cell>
          <cell r="D62" t="e">
            <v>#REF!</v>
          </cell>
          <cell r="E62" t="e">
            <v>#REF!</v>
          </cell>
          <cell r="F62" t="str">
            <v>Pró-Labore</v>
          </cell>
          <cell r="G62" t="str">
            <v>Contabilidade Aproximada</v>
          </cell>
          <cell r="H62"/>
          <cell r="I62"/>
          <cell r="J62"/>
          <cell r="K62">
            <v>0</v>
          </cell>
          <cell r="L62">
            <v>0</v>
          </cell>
          <cell r="M62"/>
          <cell r="N62"/>
          <cell r="O62"/>
          <cell r="P62"/>
          <cell r="Q62">
            <v>0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F63" t="str">
            <v>Pró-Labore</v>
          </cell>
          <cell r="G63" t="str">
            <v>Sem Movimento</v>
          </cell>
          <cell r="H63"/>
          <cell r="I63"/>
          <cell r="J63"/>
          <cell r="K63">
            <v>0</v>
          </cell>
          <cell r="L63">
            <v>0</v>
          </cell>
          <cell r="M63"/>
          <cell r="N63"/>
          <cell r="O63"/>
          <cell r="P63"/>
          <cell r="Q63">
            <v>0</v>
          </cell>
        </row>
        <row r="64">
          <cell r="C64" t="e">
            <v>#REF!</v>
          </cell>
          <cell r="D64" t="e">
            <v>#REF!</v>
          </cell>
          <cell r="E64" t="e">
            <v>#REF!</v>
          </cell>
          <cell r="F64" t="str">
            <v>Pró-Labore</v>
          </cell>
          <cell r="G64" t="str">
            <v>Distribuição por Presunção</v>
          </cell>
          <cell r="H64"/>
          <cell r="I64"/>
          <cell r="J64"/>
          <cell r="K64">
            <v>0</v>
          </cell>
          <cell r="L64">
            <v>0</v>
          </cell>
          <cell r="M64"/>
          <cell r="N64"/>
          <cell r="O64"/>
          <cell r="P64"/>
          <cell r="Q64">
            <v>0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F65" t="str">
            <v>Pró-Labore</v>
          </cell>
          <cell r="G65" t="str">
            <v>Sem Movimento</v>
          </cell>
          <cell r="H65"/>
          <cell r="I65"/>
          <cell r="J65"/>
          <cell r="K65">
            <v>0</v>
          </cell>
          <cell r="L65">
            <v>0</v>
          </cell>
          <cell r="M65"/>
          <cell r="N65"/>
          <cell r="O65"/>
          <cell r="P65"/>
          <cell r="Q65">
            <v>0</v>
          </cell>
        </row>
        <row r="66">
          <cell r="C66" t="e">
            <v>#REF!</v>
          </cell>
          <cell r="D66" t="e">
            <v>#REF!</v>
          </cell>
          <cell r="E66" t="e">
            <v>#REF!</v>
          </cell>
          <cell r="F66" t="str">
            <v>Sem Movimento</v>
          </cell>
          <cell r="G66" t="str">
            <v>Distribuição por Presunção</v>
          </cell>
          <cell r="H66"/>
          <cell r="I66"/>
          <cell r="J66"/>
          <cell r="K66">
            <v>0</v>
          </cell>
          <cell r="L66">
            <v>0</v>
          </cell>
          <cell r="M66"/>
          <cell r="N66"/>
          <cell r="O66"/>
          <cell r="P66"/>
          <cell r="Q66">
            <v>0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F67" t="str">
            <v>Folha de Pagamento</v>
          </cell>
          <cell r="G67" t="str">
            <v>Distribuição por Presunção</v>
          </cell>
          <cell r="H67"/>
          <cell r="I67"/>
          <cell r="J67"/>
          <cell r="K67">
            <v>0</v>
          </cell>
          <cell r="L67">
            <v>0</v>
          </cell>
          <cell r="M67"/>
          <cell r="N67"/>
          <cell r="O67"/>
          <cell r="P67"/>
          <cell r="Q67">
            <v>0</v>
          </cell>
        </row>
        <row r="68">
          <cell r="C68" t="e">
            <v>#REF!</v>
          </cell>
          <cell r="D68" t="e">
            <v>#REF!</v>
          </cell>
          <cell r="E68" t="e">
            <v>#REF!</v>
          </cell>
          <cell r="F68" t="str">
            <v>Folha de Pagamento</v>
          </cell>
          <cell r="G68" t="str">
            <v>Distribuição por Presunção</v>
          </cell>
          <cell r="H68"/>
          <cell r="I68"/>
          <cell r="J68"/>
          <cell r="K68">
            <v>0</v>
          </cell>
          <cell r="L68">
            <v>0</v>
          </cell>
          <cell r="M68"/>
          <cell r="N68"/>
          <cell r="O68"/>
          <cell r="P68"/>
          <cell r="Q68">
            <v>0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F69" t="str">
            <v>Folha de Pagamento</v>
          </cell>
          <cell r="G69" t="str">
            <v>Distribuição por Presunção</v>
          </cell>
          <cell r="H69"/>
          <cell r="I69"/>
          <cell r="J69"/>
          <cell r="K69">
            <v>0</v>
          </cell>
          <cell r="L69">
            <v>0</v>
          </cell>
          <cell r="M69"/>
          <cell r="N69"/>
          <cell r="O69"/>
          <cell r="P69"/>
          <cell r="Q69">
            <v>0</v>
          </cell>
        </row>
        <row r="70">
          <cell r="C70" t="e">
            <v>#REF!</v>
          </cell>
          <cell r="D70" t="e">
            <v>#REF!</v>
          </cell>
          <cell r="E70" t="e">
            <v>#REF!</v>
          </cell>
          <cell r="F70" t="str">
            <v>Pró-Labore</v>
          </cell>
          <cell r="G70" t="str">
            <v>Distribuição por Presunção</v>
          </cell>
          <cell r="H70"/>
          <cell r="I70"/>
          <cell r="J70"/>
          <cell r="K70">
            <v>0</v>
          </cell>
          <cell r="L70">
            <v>0</v>
          </cell>
          <cell r="M70"/>
          <cell r="N70"/>
          <cell r="O70"/>
          <cell r="P70"/>
          <cell r="Q70">
            <v>0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F71" t="str">
            <v>Sem Movimento</v>
          </cell>
          <cell r="G71" t="str">
            <v>Contabilidade Aproximada</v>
          </cell>
          <cell r="H71"/>
          <cell r="I71"/>
          <cell r="J71"/>
          <cell r="K71">
            <v>0</v>
          </cell>
          <cell r="L71">
            <v>0</v>
          </cell>
          <cell r="M71"/>
          <cell r="N71"/>
          <cell r="O71"/>
          <cell r="P71"/>
          <cell r="Q71">
            <v>0</v>
          </cell>
        </row>
        <row r="72">
          <cell r="C72" t="e">
            <v>#REF!</v>
          </cell>
          <cell r="D72" t="e">
            <v>#REF!</v>
          </cell>
          <cell r="E72" t="e">
            <v>#REF!</v>
          </cell>
          <cell r="F72" t="str">
            <v>Folha de Pagamento</v>
          </cell>
          <cell r="G72" t="str">
            <v>Distribuição por Presunção</v>
          </cell>
          <cell r="H72"/>
          <cell r="I72"/>
          <cell r="J72"/>
          <cell r="K72">
            <v>0</v>
          </cell>
          <cell r="L72">
            <v>0</v>
          </cell>
          <cell r="M72"/>
          <cell r="N72"/>
          <cell r="O72"/>
          <cell r="P72"/>
          <cell r="Q72">
            <v>0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F73" t="str">
            <v>Sem Movimento</v>
          </cell>
          <cell r="G73" t="str">
            <v>Distribuição por Presunção</v>
          </cell>
          <cell r="H73"/>
          <cell r="I73"/>
          <cell r="J73"/>
          <cell r="K73">
            <v>0</v>
          </cell>
          <cell r="L73">
            <v>0</v>
          </cell>
          <cell r="M73"/>
          <cell r="N73"/>
          <cell r="O73"/>
          <cell r="P73"/>
          <cell r="Q73">
            <v>0</v>
          </cell>
        </row>
        <row r="74">
          <cell r="C74" t="e">
            <v>#REF!</v>
          </cell>
          <cell r="D74" t="e">
            <v>#REF!</v>
          </cell>
          <cell r="E74" t="e">
            <v>#REF!</v>
          </cell>
          <cell r="F74" t="str">
            <v>Pró-Labore</v>
          </cell>
          <cell r="G74" t="str">
            <v>Distribuição por Presunção</v>
          </cell>
          <cell r="H74"/>
          <cell r="I74"/>
          <cell r="J74"/>
          <cell r="K74">
            <v>0</v>
          </cell>
          <cell r="L74">
            <v>0</v>
          </cell>
          <cell r="M74"/>
          <cell r="N74"/>
          <cell r="O74"/>
          <cell r="P74"/>
          <cell r="Q74">
            <v>0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F75" t="str">
            <v>Pró-Labore</v>
          </cell>
          <cell r="G75" t="str">
            <v>Contabilidade</v>
          </cell>
          <cell r="H75"/>
          <cell r="I75"/>
          <cell r="J75"/>
          <cell r="K75">
            <v>0</v>
          </cell>
          <cell r="L75">
            <v>0</v>
          </cell>
          <cell r="M75"/>
          <cell r="N75"/>
          <cell r="O75"/>
          <cell r="P75"/>
          <cell r="Q75">
            <v>0</v>
          </cell>
        </row>
        <row r="76">
          <cell r="C76" t="e">
            <v>#REF!</v>
          </cell>
          <cell r="D76" t="e">
            <v>#REF!</v>
          </cell>
          <cell r="E76" t="e">
            <v>#REF!</v>
          </cell>
          <cell r="F76" t="str">
            <v>Pró-Labore</v>
          </cell>
          <cell r="G76" t="str">
            <v>Contabilidade</v>
          </cell>
          <cell r="H76"/>
          <cell r="I76"/>
          <cell r="J76"/>
          <cell r="K76">
            <v>0</v>
          </cell>
          <cell r="L76">
            <v>0</v>
          </cell>
          <cell r="M76"/>
          <cell r="N76"/>
          <cell r="O76"/>
          <cell r="P76"/>
          <cell r="Q76">
            <v>0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F77" t="str">
            <v>Sem Movimento</v>
          </cell>
          <cell r="G77" t="str">
            <v>Não Distribuir</v>
          </cell>
          <cell r="H77"/>
          <cell r="I77"/>
          <cell r="J77"/>
          <cell r="K77">
            <v>0</v>
          </cell>
          <cell r="L77">
            <v>0</v>
          </cell>
          <cell r="M77"/>
          <cell r="N77"/>
          <cell r="O77"/>
          <cell r="P77"/>
          <cell r="Q77">
            <v>0</v>
          </cell>
        </row>
        <row r="78">
          <cell r="C78" t="e">
            <v>#REF!</v>
          </cell>
          <cell r="D78" t="e">
            <v>#REF!</v>
          </cell>
          <cell r="E78" t="e">
            <v>#REF!</v>
          </cell>
          <cell r="F78" t="str">
            <v>Pró-Labore</v>
          </cell>
          <cell r="G78" t="str">
            <v>Distribuição por Presunção</v>
          </cell>
          <cell r="H78"/>
          <cell r="I78"/>
          <cell r="J78"/>
          <cell r="K78">
            <v>0</v>
          </cell>
          <cell r="L78">
            <v>0</v>
          </cell>
          <cell r="M78"/>
          <cell r="N78"/>
          <cell r="O78"/>
          <cell r="P78"/>
          <cell r="Q78">
            <v>0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F79" t="str">
            <v>Pró-Labore</v>
          </cell>
          <cell r="G79" t="str">
            <v>Contabilidade</v>
          </cell>
          <cell r="H79"/>
          <cell r="I79"/>
          <cell r="J79"/>
          <cell r="K79">
            <v>0</v>
          </cell>
          <cell r="L79">
            <v>0</v>
          </cell>
          <cell r="M79"/>
          <cell r="N79"/>
          <cell r="O79"/>
          <cell r="P79"/>
          <cell r="Q79">
            <v>0</v>
          </cell>
        </row>
        <row r="80">
          <cell r="C80" t="e">
            <v>#REF!</v>
          </cell>
          <cell r="D80" t="e">
            <v>#REF!</v>
          </cell>
          <cell r="E80" t="e">
            <v>#REF!</v>
          </cell>
          <cell r="F80" t="str">
            <v>Pró-Labore</v>
          </cell>
          <cell r="G80" t="str">
            <v>Sem Movimento</v>
          </cell>
          <cell r="H80"/>
          <cell r="I80"/>
          <cell r="J80"/>
          <cell r="K80">
            <v>0</v>
          </cell>
          <cell r="L80">
            <v>0</v>
          </cell>
          <cell r="M80"/>
          <cell r="N80"/>
          <cell r="O80"/>
          <cell r="P80"/>
          <cell r="Q80">
            <v>0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F81" t="str">
            <v>Sem Movimento</v>
          </cell>
          <cell r="G81" t="str">
            <v>Sem Movimento</v>
          </cell>
          <cell r="H81"/>
          <cell r="I81"/>
          <cell r="J81"/>
          <cell r="K81">
            <v>0</v>
          </cell>
          <cell r="L81">
            <v>0</v>
          </cell>
          <cell r="M81"/>
          <cell r="N81"/>
          <cell r="O81"/>
          <cell r="P81"/>
          <cell r="Q81">
            <v>0</v>
          </cell>
        </row>
        <row r="82">
          <cell r="C82" t="e">
            <v>#REF!</v>
          </cell>
          <cell r="D82" t="e">
            <v>#REF!</v>
          </cell>
          <cell r="E82" t="e">
            <v>#REF!</v>
          </cell>
          <cell r="F82" t="str">
            <v>Sem Movimento</v>
          </cell>
          <cell r="G82" t="str">
            <v>Sem Movimento</v>
          </cell>
          <cell r="H82"/>
          <cell r="I82"/>
          <cell r="J82"/>
          <cell r="K82">
            <v>0</v>
          </cell>
          <cell r="L82">
            <v>0</v>
          </cell>
          <cell r="M82"/>
          <cell r="N82"/>
          <cell r="O82"/>
          <cell r="P82"/>
          <cell r="Q82">
            <v>0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F83" t="str">
            <v>Sem Movimento</v>
          </cell>
          <cell r="G83" t="str">
            <v>Sem Movimento</v>
          </cell>
          <cell r="H83"/>
          <cell r="I83"/>
          <cell r="J83"/>
          <cell r="K83">
            <v>0</v>
          </cell>
          <cell r="L83">
            <v>0</v>
          </cell>
          <cell r="M83"/>
          <cell r="N83"/>
          <cell r="O83"/>
          <cell r="P83"/>
          <cell r="Q83">
            <v>0</v>
          </cell>
        </row>
        <row r="84">
          <cell r="C84" t="e">
            <v>#REF!</v>
          </cell>
          <cell r="D84" t="e">
            <v>#REF!</v>
          </cell>
          <cell r="E84" t="e">
            <v>#REF!</v>
          </cell>
          <cell r="F84" t="str">
            <v>Folha de Pagamento</v>
          </cell>
          <cell r="G84" t="str">
            <v>Contabilidade</v>
          </cell>
          <cell r="H84"/>
          <cell r="I84"/>
          <cell r="J84"/>
          <cell r="K84">
            <v>0</v>
          </cell>
          <cell r="L84">
            <v>0</v>
          </cell>
          <cell r="M84"/>
          <cell r="N84"/>
          <cell r="O84"/>
          <cell r="P84"/>
          <cell r="Q84">
            <v>0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F85" t="str">
            <v>Sem Movimento</v>
          </cell>
          <cell r="G85" t="str">
            <v>Contabilidade Aproximada</v>
          </cell>
          <cell r="H85"/>
          <cell r="I85"/>
          <cell r="J85"/>
          <cell r="K85">
            <v>0</v>
          </cell>
          <cell r="L85">
            <v>0</v>
          </cell>
          <cell r="M85"/>
          <cell r="N85"/>
          <cell r="O85"/>
          <cell r="P85"/>
          <cell r="Q85">
            <v>0</v>
          </cell>
        </row>
        <row r="86">
          <cell r="C86" t="e">
            <v>#REF!</v>
          </cell>
          <cell r="D86" t="e">
            <v>#REF!</v>
          </cell>
          <cell r="E86" t="e">
            <v>#REF!</v>
          </cell>
          <cell r="F86" t="str">
            <v>Sem Movimento</v>
          </cell>
          <cell r="G86" t="str">
            <v>Contabilidade</v>
          </cell>
          <cell r="H86"/>
          <cell r="I86"/>
          <cell r="J86"/>
          <cell r="K86">
            <v>0</v>
          </cell>
          <cell r="L86">
            <v>0</v>
          </cell>
          <cell r="M86"/>
          <cell r="N86"/>
          <cell r="O86"/>
          <cell r="P86"/>
          <cell r="Q86">
            <v>0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F87" t="str">
            <v>Pró-Labore</v>
          </cell>
          <cell r="G87" t="str">
            <v>Contabilidade Aproximada</v>
          </cell>
          <cell r="H87"/>
          <cell r="I87"/>
          <cell r="J87"/>
          <cell r="K87">
            <v>0</v>
          </cell>
          <cell r="L87">
            <v>0</v>
          </cell>
          <cell r="M87"/>
          <cell r="N87"/>
          <cell r="O87"/>
          <cell r="P87"/>
          <cell r="Q87">
            <v>0</v>
          </cell>
        </row>
        <row r="88">
          <cell r="C88" t="e">
            <v>#REF!</v>
          </cell>
          <cell r="D88" t="e">
            <v>#REF!</v>
          </cell>
          <cell r="E88" t="e">
            <v>#REF!</v>
          </cell>
          <cell r="F88" t="str">
            <v>Folha de Pagamento</v>
          </cell>
          <cell r="G88" t="str">
            <v>Distribuição por Presunção</v>
          </cell>
          <cell r="H88"/>
          <cell r="I88"/>
          <cell r="J88"/>
          <cell r="K88">
            <v>0</v>
          </cell>
          <cell r="L88">
            <v>0</v>
          </cell>
          <cell r="M88"/>
          <cell r="N88"/>
          <cell r="O88"/>
          <cell r="P88"/>
          <cell r="Q88">
            <v>0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F89" t="str">
            <v>Folha de Pagamento</v>
          </cell>
          <cell r="G89" t="str">
            <v>Distribuição por Presunção</v>
          </cell>
          <cell r="H89"/>
          <cell r="I89"/>
          <cell r="J89"/>
          <cell r="K89">
            <v>0</v>
          </cell>
          <cell r="L89">
            <v>0</v>
          </cell>
          <cell r="M89"/>
          <cell r="N89"/>
          <cell r="O89"/>
          <cell r="P89"/>
          <cell r="Q89">
            <v>0</v>
          </cell>
        </row>
        <row r="90">
          <cell r="C90" t="e">
            <v>#REF!</v>
          </cell>
          <cell r="D90" t="e">
            <v>#REF!</v>
          </cell>
          <cell r="E90" t="e">
            <v>#REF!</v>
          </cell>
          <cell r="F90" t="str">
            <v>Sem Movimento</v>
          </cell>
          <cell r="G90" t="str">
            <v>Sem Movimento</v>
          </cell>
          <cell r="H90"/>
          <cell r="I90"/>
          <cell r="J90"/>
          <cell r="K90">
            <v>0</v>
          </cell>
          <cell r="L90">
            <v>0</v>
          </cell>
          <cell r="M90"/>
          <cell r="N90"/>
          <cell r="O90"/>
          <cell r="P90"/>
          <cell r="Q90">
            <v>0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F91" t="str">
            <v>Sem Movimento</v>
          </cell>
          <cell r="G91" t="str">
            <v>Contabilidade</v>
          </cell>
          <cell r="H91"/>
          <cell r="I91"/>
          <cell r="J91"/>
          <cell r="K91">
            <v>0</v>
          </cell>
          <cell r="L91">
            <v>0</v>
          </cell>
          <cell r="M91"/>
          <cell r="N91"/>
          <cell r="O91"/>
          <cell r="P91"/>
          <cell r="Q91">
            <v>0</v>
          </cell>
        </row>
        <row r="92">
          <cell r="C92" t="e">
            <v>#REF!</v>
          </cell>
          <cell r="D92" t="e">
            <v>#REF!</v>
          </cell>
          <cell r="E92" t="e">
            <v>#REF!</v>
          </cell>
          <cell r="F92" t="str">
            <v>Sem Movimento</v>
          </cell>
          <cell r="G92" t="str">
            <v>Distribuição por Presunção</v>
          </cell>
          <cell r="H92"/>
          <cell r="I92"/>
          <cell r="J92"/>
          <cell r="K92">
            <v>0</v>
          </cell>
          <cell r="L92">
            <v>0</v>
          </cell>
          <cell r="M92"/>
          <cell r="N92"/>
          <cell r="O92"/>
          <cell r="P92"/>
          <cell r="Q92">
            <v>0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F93" t="str">
            <v>Sem Movimento</v>
          </cell>
          <cell r="G93" t="str">
            <v>Contabilidade Aproximada</v>
          </cell>
          <cell r="H93"/>
          <cell r="I93"/>
          <cell r="J93"/>
          <cell r="K93">
            <v>0</v>
          </cell>
          <cell r="L93">
            <v>0</v>
          </cell>
          <cell r="M93"/>
          <cell r="N93"/>
          <cell r="O93"/>
          <cell r="P93"/>
          <cell r="Q93">
            <v>0</v>
          </cell>
        </row>
        <row r="94">
          <cell r="C94" t="e">
            <v>#REF!</v>
          </cell>
          <cell r="D94" t="e">
            <v>#REF!</v>
          </cell>
          <cell r="E94" t="e">
            <v>#REF!</v>
          </cell>
          <cell r="F94" t="str">
            <v>Pró-Labore</v>
          </cell>
          <cell r="G94" t="str">
            <v>Contabilidade Aproximada</v>
          </cell>
          <cell r="H94"/>
          <cell r="I94"/>
          <cell r="J94"/>
          <cell r="K94">
            <v>0</v>
          </cell>
          <cell r="L94">
            <v>0</v>
          </cell>
          <cell r="M94"/>
          <cell r="N94"/>
          <cell r="O94"/>
          <cell r="P94"/>
          <cell r="Q94">
            <v>0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F95" t="str">
            <v>Sem Movimento</v>
          </cell>
          <cell r="G95" t="str">
            <v>Contabilidade Aproximada</v>
          </cell>
          <cell r="H95"/>
          <cell r="I95"/>
          <cell r="J95"/>
          <cell r="K95">
            <v>0</v>
          </cell>
          <cell r="L95">
            <v>0</v>
          </cell>
          <cell r="M95"/>
          <cell r="N95"/>
          <cell r="O95"/>
          <cell r="P95"/>
          <cell r="Q95">
            <v>0</v>
          </cell>
        </row>
        <row r="96">
          <cell r="C96" t="e">
            <v>#REF!</v>
          </cell>
          <cell r="D96" t="e">
            <v>#REF!</v>
          </cell>
          <cell r="E96" t="e">
            <v>#REF!</v>
          </cell>
          <cell r="F96" t="str">
            <v>Pró-Labore</v>
          </cell>
          <cell r="G96" t="str">
            <v>Contabilidade Aproximada</v>
          </cell>
          <cell r="H96"/>
          <cell r="I96"/>
          <cell r="J96"/>
          <cell r="K96">
            <v>0</v>
          </cell>
          <cell r="L96">
            <v>0</v>
          </cell>
          <cell r="M96"/>
          <cell r="N96"/>
          <cell r="O96"/>
          <cell r="P96"/>
          <cell r="Q96">
            <v>0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F97" t="str">
            <v>Pró-Labore</v>
          </cell>
          <cell r="G97" t="str">
            <v>Contabilidade Aproximada</v>
          </cell>
          <cell r="H97"/>
          <cell r="I97"/>
          <cell r="J97"/>
          <cell r="K97">
            <v>0</v>
          </cell>
          <cell r="L97">
            <v>0</v>
          </cell>
          <cell r="M97"/>
          <cell r="N97"/>
          <cell r="O97"/>
          <cell r="P97"/>
          <cell r="Q97">
            <v>0</v>
          </cell>
        </row>
        <row r="98">
          <cell r="C98" t="e">
            <v>#REF!</v>
          </cell>
          <cell r="D98" t="e">
            <v>#REF!</v>
          </cell>
          <cell r="E98" t="e">
            <v>#REF!</v>
          </cell>
          <cell r="F98" t="str">
            <v>Folha de Pagamento</v>
          </cell>
          <cell r="G98" t="str">
            <v>Distribuição por Presunção</v>
          </cell>
          <cell r="H98"/>
          <cell r="I98"/>
          <cell r="J98"/>
          <cell r="K98">
            <v>0</v>
          </cell>
          <cell r="L98">
            <v>0</v>
          </cell>
          <cell r="M98"/>
          <cell r="N98"/>
          <cell r="O98"/>
          <cell r="P98"/>
          <cell r="Q98">
            <v>0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F99" t="str">
            <v>Pró-Labore</v>
          </cell>
          <cell r="G99" t="str">
            <v>Contabilidade</v>
          </cell>
          <cell r="H99"/>
          <cell r="I99"/>
          <cell r="J99"/>
          <cell r="K99">
            <v>0</v>
          </cell>
          <cell r="L99">
            <v>0</v>
          </cell>
          <cell r="M99"/>
          <cell r="N99"/>
          <cell r="O99"/>
          <cell r="P99"/>
          <cell r="Q99">
            <v>0</v>
          </cell>
        </row>
        <row r="100">
          <cell r="C100" t="e">
            <v>#REF!</v>
          </cell>
          <cell r="D100" t="e">
            <v>#REF!</v>
          </cell>
          <cell r="E100" t="e">
            <v>#REF!</v>
          </cell>
          <cell r="F100" t="str">
            <v>Sem Movimento</v>
          </cell>
          <cell r="G100" t="str">
            <v>Contabilidade Aproximada</v>
          </cell>
          <cell r="H100"/>
          <cell r="I100"/>
          <cell r="J100"/>
          <cell r="K100">
            <v>0</v>
          </cell>
          <cell r="L100">
            <v>0</v>
          </cell>
          <cell r="M100"/>
          <cell r="N100"/>
          <cell r="O100"/>
          <cell r="P100"/>
          <cell r="Q100">
            <v>0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F101" t="str">
            <v>Pró-Labore</v>
          </cell>
          <cell r="G101" t="str">
            <v>Contabilidade Aproximada</v>
          </cell>
          <cell r="H101"/>
          <cell r="I101"/>
          <cell r="J101"/>
          <cell r="K101">
            <v>0</v>
          </cell>
          <cell r="L101">
            <v>0</v>
          </cell>
          <cell r="M101"/>
          <cell r="N101"/>
          <cell r="O101"/>
          <cell r="P101"/>
          <cell r="Q101">
            <v>0</v>
          </cell>
        </row>
        <row r="102">
          <cell r="C102" t="e">
            <v>#REF!</v>
          </cell>
          <cell r="D102" t="e">
            <v>#REF!</v>
          </cell>
          <cell r="E102" t="e">
            <v>#REF!</v>
          </cell>
          <cell r="F102" t="str">
            <v>Folha de Pagamento</v>
          </cell>
          <cell r="G102" t="str">
            <v>Distribuição por Presunção</v>
          </cell>
          <cell r="H102"/>
          <cell r="I102"/>
          <cell r="J102"/>
          <cell r="K102">
            <v>0</v>
          </cell>
          <cell r="L102">
            <v>0</v>
          </cell>
          <cell r="M102"/>
          <cell r="N102"/>
          <cell r="O102"/>
          <cell r="P102"/>
          <cell r="Q102">
            <v>0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F103" t="str">
            <v>Folha de Pagamento</v>
          </cell>
          <cell r="G103" t="str">
            <v>Distribuição por Presunção</v>
          </cell>
          <cell r="H103"/>
          <cell r="I103"/>
          <cell r="J103"/>
          <cell r="K103">
            <v>0</v>
          </cell>
          <cell r="L103">
            <v>0</v>
          </cell>
          <cell r="M103"/>
          <cell r="N103"/>
          <cell r="O103"/>
          <cell r="P103"/>
          <cell r="Q103">
            <v>0</v>
          </cell>
        </row>
        <row r="104">
          <cell r="C104" t="e">
            <v>#REF!</v>
          </cell>
          <cell r="D104" t="e">
            <v>#REF!</v>
          </cell>
          <cell r="E104" t="e">
            <v>#REF!</v>
          </cell>
          <cell r="F104" t="str">
            <v>Sem Movimento</v>
          </cell>
          <cell r="G104" t="str">
            <v>Contabilidade Aproximada</v>
          </cell>
          <cell r="H104"/>
          <cell r="I104"/>
          <cell r="J104"/>
          <cell r="K104">
            <v>0</v>
          </cell>
          <cell r="L104">
            <v>0</v>
          </cell>
          <cell r="M104"/>
          <cell r="N104"/>
          <cell r="O104"/>
          <cell r="P104"/>
          <cell r="Q104">
            <v>0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F105" t="str">
            <v>Sem Movimento</v>
          </cell>
          <cell r="G105" t="str">
            <v>Contabilidade</v>
          </cell>
          <cell r="H105"/>
          <cell r="I105"/>
          <cell r="J105"/>
          <cell r="K105">
            <v>0</v>
          </cell>
          <cell r="L105">
            <v>0</v>
          </cell>
          <cell r="M105"/>
          <cell r="N105"/>
          <cell r="O105"/>
          <cell r="P105"/>
          <cell r="Q105">
            <v>0</v>
          </cell>
        </row>
        <row r="106">
          <cell r="C106" t="e">
            <v>#REF!</v>
          </cell>
          <cell r="D106" t="e">
            <v>#REF!</v>
          </cell>
          <cell r="E106" t="e">
            <v>#REF!</v>
          </cell>
          <cell r="F106" t="str">
            <v>Folha de Pagamento</v>
          </cell>
          <cell r="G106" t="str">
            <v>Contabilidade BPO</v>
          </cell>
          <cell r="H106"/>
          <cell r="I106"/>
          <cell r="J106"/>
          <cell r="K106">
            <v>0</v>
          </cell>
          <cell r="L106">
            <v>0</v>
          </cell>
          <cell r="M106"/>
          <cell r="N106"/>
          <cell r="O106"/>
          <cell r="P106"/>
          <cell r="Q106">
            <v>0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F107" t="str">
            <v>Folha de Pagamento</v>
          </cell>
          <cell r="G107" t="str">
            <v>Distribuição por Presunção</v>
          </cell>
          <cell r="H107"/>
          <cell r="I107"/>
          <cell r="J107"/>
          <cell r="K107">
            <v>0</v>
          </cell>
          <cell r="L107">
            <v>0</v>
          </cell>
          <cell r="M107"/>
          <cell r="N107"/>
          <cell r="O107"/>
          <cell r="P107"/>
          <cell r="Q107">
            <v>0</v>
          </cell>
        </row>
        <row r="108">
          <cell r="C108" t="e">
            <v>#REF!</v>
          </cell>
          <cell r="D108" t="e">
            <v>#REF!</v>
          </cell>
          <cell r="E108" t="e">
            <v>#REF!</v>
          </cell>
          <cell r="F108" t="str">
            <v>Sem Movimento</v>
          </cell>
          <cell r="G108" t="str">
            <v>Sem Movimento</v>
          </cell>
          <cell r="H108"/>
          <cell r="I108"/>
          <cell r="J108"/>
          <cell r="K108">
            <v>0</v>
          </cell>
          <cell r="L108">
            <v>0</v>
          </cell>
          <cell r="M108"/>
          <cell r="N108"/>
          <cell r="O108"/>
          <cell r="P108"/>
          <cell r="Q108">
            <v>0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F109" t="str">
            <v>Pró-Labore</v>
          </cell>
          <cell r="G109" t="str">
            <v>Distribuição por Presunção</v>
          </cell>
          <cell r="H109"/>
          <cell r="I109"/>
          <cell r="J109"/>
          <cell r="K109">
            <v>0</v>
          </cell>
          <cell r="L109">
            <v>0</v>
          </cell>
          <cell r="M109"/>
          <cell r="N109"/>
          <cell r="O109"/>
          <cell r="P109"/>
          <cell r="Q109">
            <v>0</v>
          </cell>
        </row>
        <row r="110">
          <cell r="C110" t="e">
            <v>#REF!</v>
          </cell>
          <cell r="D110" t="e">
            <v>#REF!</v>
          </cell>
          <cell r="E110" t="e">
            <v>#REF!</v>
          </cell>
          <cell r="F110" t="str">
            <v>Folha de Pagamento</v>
          </cell>
          <cell r="G110" t="str">
            <v>Distribuição por Presunção</v>
          </cell>
          <cell r="H110"/>
          <cell r="I110"/>
          <cell r="J110"/>
          <cell r="K110">
            <v>0</v>
          </cell>
          <cell r="L110">
            <v>0</v>
          </cell>
          <cell r="M110"/>
          <cell r="N110"/>
          <cell r="O110"/>
          <cell r="P110"/>
          <cell r="Q110">
            <v>0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F111" t="str">
            <v>Pró-Labore</v>
          </cell>
          <cell r="G111" t="str">
            <v>Contabilidade Aproximada</v>
          </cell>
          <cell r="H111"/>
          <cell r="I111"/>
          <cell r="J111"/>
          <cell r="K111">
            <v>0</v>
          </cell>
          <cell r="L111">
            <v>0</v>
          </cell>
          <cell r="M111"/>
          <cell r="N111"/>
          <cell r="O111"/>
          <cell r="P111"/>
          <cell r="Q111">
            <v>0</v>
          </cell>
        </row>
        <row r="112">
          <cell r="C112" t="e">
            <v>#REF!</v>
          </cell>
          <cell r="D112" t="e">
            <v>#REF!</v>
          </cell>
          <cell r="E112" t="e">
            <v>#REF!</v>
          </cell>
          <cell r="F112" t="str">
            <v>Sem Movimento</v>
          </cell>
          <cell r="G112" t="str">
            <v>Sem Movimento</v>
          </cell>
          <cell r="H112"/>
          <cell r="I112"/>
          <cell r="J112"/>
          <cell r="K112">
            <v>0</v>
          </cell>
          <cell r="L112">
            <v>0</v>
          </cell>
          <cell r="M112"/>
          <cell r="N112"/>
          <cell r="O112"/>
          <cell r="P112"/>
          <cell r="Q112">
            <v>0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F113" t="str">
            <v>Folha de Pagamento</v>
          </cell>
          <cell r="G113" t="str">
            <v>Contabilidade</v>
          </cell>
          <cell r="H113"/>
          <cell r="I113"/>
          <cell r="J113"/>
          <cell r="K113">
            <v>0</v>
          </cell>
          <cell r="L113">
            <v>0</v>
          </cell>
          <cell r="M113"/>
          <cell r="N113"/>
          <cell r="O113"/>
          <cell r="P113"/>
          <cell r="Q113">
            <v>0</v>
          </cell>
        </row>
        <row r="114">
          <cell r="C114" t="e">
            <v>#REF!</v>
          </cell>
          <cell r="D114" t="e">
            <v>#REF!</v>
          </cell>
          <cell r="E114" t="e">
            <v>#REF!</v>
          </cell>
          <cell r="F114" t="str">
            <v>Sem Movimento</v>
          </cell>
          <cell r="G114" t="str">
            <v>Contabilidade</v>
          </cell>
          <cell r="H114"/>
          <cell r="I114"/>
          <cell r="J114"/>
          <cell r="K114">
            <v>0</v>
          </cell>
          <cell r="L114">
            <v>0</v>
          </cell>
          <cell r="M114"/>
          <cell r="N114"/>
          <cell r="O114"/>
          <cell r="P114"/>
          <cell r="Q114">
            <v>0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F115" t="str">
            <v>Folha de Pagamento</v>
          </cell>
          <cell r="G115" t="str">
            <v>Distribuição por Presunção</v>
          </cell>
          <cell r="H115"/>
          <cell r="I115"/>
          <cell r="J115"/>
          <cell r="K115">
            <v>0</v>
          </cell>
          <cell r="L115">
            <v>0</v>
          </cell>
          <cell r="M115"/>
          <cell r="N115"/>
          <cell r="O115"/>
          <cell r="P115"/>
          <cell r="Q115">
            <v>0</v>
          </cell>
        </row>
        <row r="116">
          <cell r="C116" t="e">
            <v>#REF!</v>
          </cell>
          <cell r="D116" t="e">
            <v>#REF!</v>
          </cell>
          <cell r="E116" t="e">
            <v>#REF!</v>
          </cell>
          <cell r="F116" t="str">
            <v>Pró-Labore</v>
          </cell>
          <cell r="G116" t="str">
            <v>Contabilidade Aproximada</v>
          </cell>
          <cell r="H116"/>
          <cell r="I116"/>
          <cell r="J116"/>
          <cell r="K116">
            <v>0</v>
          </cell>
          <cell r="L116">
            <v>0</v>
          </cell>
          <cell r="M116"/>
          <cell r="N116"/>
          <cell r="O116"/>
          <cell r="P116"/>
          <cell r="Q116">
            <v>0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F117" t="str">
            <v>Sem Movimento</v>
          </cell>
          <cell r="G117" t="str">
            <v>Sem Movimento</v>
          </cell>
          <cell r="H117"/>
          <cell r="I117"/>
          <cell r="J117"/>
          <cell r="K117">
            <v>0</v>
          </cell>
          <cell r="L117">
            <v>0</v>
          </cell>
          <cell r="M117"/>
          <cell r="N117"/>
          <cell r="O117"/>
          <cell r="P117"/>
          <cell r="Q117">
            <v>0</v>
          </cell>
        </row>
        <row r="118">
          <cell r="C118" t="e">
            <v>#REF!</v>
          </cell>
          <cell r="D118" t="e">
            <v>#REF!</v>
          </cell>
          <cell r="E118" t="e">
            <v>#REF!</v>
          </cell>
          <cell r="F118" t="str">
            <v>Sem Movimento</v>
          </cell>
          <cell r="G118" t="str">
            <v>Sem Movimento</v>
          </cell>
          <cell r="H118"/>
          <cell r="I118"/>
          <cell r="J118"/>
          <cell r="K118">
            <v>0</v>
          </cell>
          <cell r="L118">
            <v>0</v>
          </cell>
          <cell r="M118"/>
          <cell r="N118"/>
          <cell r="O118"/>
          <cell r="P118"/>
          <cell r="Q118">
            <v>0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F119" t="str">
            <v>Pró-Labore</v>
          </cell>
          <cell r="G119" t="str">
            <v>Contabilidade BPO</v>
          </cell>
          <cell r="H119"/>
          <cell r="I119"/>
          <cell r="J119"/>
          <cell r="K119">
            <v>0</v>
          </cell>
          <cell r="L119">
            <v>0</v>
          </cell>
          <cell r="M119"/>
          <cell r="N119"/>
          <cell r="O119"/>
          <cell r="P119"/>
          <cell r="Q119">
            <v>0</v>
          </cell>
        </row>
        <row r="120">
          <cell r="C120" t="e">
            <v>#REF!</v>
          </cell>
          <cell r="D120" t="e">
            <v>#REF!</v>
          </cell>
          <cell r="E120" t="e">
            <v>#REF!</v>
          </cell>
          <cell r="F120" t="str">
            <v>Sem Movimento</v>
          </cell>
          <cell r="G120" t="str">
            <v>Contabilidade</v>
          </cell>
          <cell r="H120"/>
          <cell r="I120"/>
          <cell r="J120"/>
          <cell r="K120">
            <v>0</v>
          </cell>
          <cell r="L120">
            <v>0</v>
          </cell>
          <cell r="M120"/>
          <cell r="N120"/>
          <cell r="O120"/>
          <cell r="P120"/>
          <cell r="Q120">
            <v>0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F121" t="str">
            <v>Pró-Labore</v>
          </cell>
          <cell r="G121" t="str">
            <v>Contabilidade</v>
          </cell>
          <cell r="H121"/>
          <cell r="I121"/>
          <cell r="J121"/>
          <cell r="K121">
            <v>0</v>
          </cell>
          <cell r="L121">
            <v>0</v>
          </cell>
          <cell r="M121"/>
          <cell r="N121"/>
          <cell r="O121"/>
          <cell r="P121"/>
          <cell r="Q121">
            <v>0</v>
          </cell>
        </row>
        <row r="122">
          <cell r="C122" t="e">
            <v>#REF!</v>
          </cell>
          <cell r="D122" t="e">
            <v>#REF!</v>
          </cell>
          <cell r="E122" t="e">
            <v>#REF!</v>
          </cell>
          <cell r="F122" t="str">
            <v>Sem Movimento</v>
          </cell>
          <cell r="G122" t="str">
            <v>Sem Movimento</v>
          </cell>
          <cell r="H122"/>
          <cell r="I122"/>
          <cell r="J122"/>
          <cell r="K122">
            <v>0</v>
          </cell>
          <cell r="L122">
            <v>0</v>
          </cell>
          <cell r="M122"/>
          <cell r="N122"/>
          <cell r="O122"/>
          <cell r="P122"/>
          <cell r="Q122">
            <v>0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F123" t="str">
            <v>Folha de Pagamento</v>
          </cell>
          <cell r="G123" t="str">
            <v>Contabilidade</v>
          </cell>
          <cell r="H123"/>
          <cell r="I123"/>
          <cell r="J123"/>
          <cell r="K123">
            <v>0</v>
          </cell>
          <cell r="L123">
            <v>0</v>
          </cell>
          <cell r="M123"/>
          <cell r="N123"/>
          <cell r="O123"/>
          <cell r="P123"/>
          <cell r="Q123">
            <v>0</v>
          </cell>
        </row>
        <row r="124">
          <cell r="C124" t="e">
            <v>#REF!</v>
          </cell>
          <cell r="D124" t="e">
            <v>#REF!</v>
          </cell>
          <cell r="E124" t="e">
            <v>#REF!</v>
          </cell>
          <cell r="F124" t="str">
            <v>Folha de Pagamento</v>
          </cell>
          <cell r="G124" t="str">
            <v>Contabilidade</v>
          </cell>
          <cell r="H124"/>
          <cell r="I124"/>
          <cell r="J124"/>
          <cell r="K124">
            <v>0</v>
          </cell>
          <cell r="L124">
            <v>0</v>
          </cell>
          <cell r="M124"/>
          <cell r="N124"/>
          <cell r="O124"/>
          <cell r="P124"/>
          <cell r="Q124">
            <v>0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F125" t="str">
            <v>Pró-Labore</v>
          </cell>
          <cell r="G125" t="str">
            <v>Não Distribuir</v>
          </cell>
          <cell r="H125"/>
          <cell r="I125"/>
          <cell r="J125"/>
          <cell r="K125">
            <v>0</v>
          </cell>
          <cell r="L125">
            <v>0</v>
          </cell>
          <cell r="M125"/>
          <cell r="N125"/>
          <cell r="O125"/>
          <cell r="P125"/>
          <cell r="Q125">
            <v>0</v>
          </cell>
        </row>
        <row r="126">
          <cell r="C126" t="e">
            <v>#REF!</v>
          </cell>
          <cell r="D126" t="e">
            <v>#REF!</v>
          </cell>
          <cell r="E126" t="e">
            <v>#REF!</v>
          </cell>
          <cell r="F126" t="str">
            <v>Folha de Pagamento</v>
          </cell>
          <cell r="G126" t="str">
            <v>Contabilidade</v>
          </cell>
          <cell r="H126"/>
          <cell r="I126"/>
          <cell r="J126"/>
          <cell r="K126">
            <v>0</v>
          </cell>
          <cell r="L126">
            <v>0</v>
          </cell>
          <cell r="M126"/>
          <cell r="N126"/>
          <cell r="O126"/>
          <cell r="P126"/>
          <cell r="Q126">
            <v>0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F127" t="str">
            <v>Folha de Pagamento</v>
          </cell>
          <cell r="G127" t="str">
            <v>Contabilidade</v>
          </cell>
          <cell r="H127"/>
          <cell r="I127"/>
          <cell r="J127"/>
          <cell r="K127">
            <v>0</v>
          </cell>
          <cell r="L127">
            <v>0</v>
          </cell>
          <cell r="M127"/>
          <cell r="N127"/>
          <cell r="O127"/>
          <cell r="P127"/>
          <cell r="Q127">
            <v>0</v>
          </cell>
        </row>
        <row r="128">
          <cell r="C128" t="e">
            <v>#REF!</v>
          </cell>
          <cell r="D128" t="e">
            <v>#REF!</v>
          </cell>
          <cell r="E128" t="e">
            <v>#REF!</v>
          </cell>
          <cell r="F128" t="str">
            <v>Pró-Labore</v>
          </cell>
          <cell r="G128" t="str">
            <v>Contabilidade</v>
          </cell>
          <cell r="H128"/>
          <cell r="I128"/>
          <cell r="J128"/>
          <cell r="K128">
            <v>0</v>
          </cell>
          <cell r="L128">
            <v>0</v>
          </cell>
          <cell r="M128"/>
          <cell r="N128"/>
          <cell r="O128"/>
          <cell r="P128"/>
          <cell r="Q128">
            <v>0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F129" t="str">
            <v>Sem Movimento</v>
          </cell>
          <cell r="G129" t="str">
            <v>Contabilidade</v>
          </cell>
          <cell r="H129"/>
          <cell r="I129"/>
          <cell r="J129"/>
          <cell r="K129">
            <v>0</v>
          </cell>
          <cell r="L129">
            <v>0</v>
          </cell>
          <cell r="M129"/>
          <cell r="N129"/>
          <cell r="O129"/>
          <cell r="P129"/>
          <cell r="Q129">
            <v>0</v>
          </cell>
        </row>
        <row r="130">
          <cell r="C130" t="e">
            <v>#REF!</v>
          </cell>
          <cell r="D130" t="e">
            <v>#REF!</v>
          </cell>
          <cell r="E130" t="e">
            <v>#REF!</v>
          </cell>
          <cell r="F130" t="str">
            <v>Sem Movimento</v>
          </cell>
          <cell r="G130" t="str">
            <v>Não Distribuir</v>
          </cell>
          <cell r="H130"/>
          <cell r="I130"/>
          <cell r="J130"/>
          <cell r="K130">
            <v>0</v>
          </cell>
          <cell r="L130">
            <v>0</v>
          </cell>
          <cell r="M130"/>
          <cell r="N130"/>
          <cell r="O130"/>
          <cell r="P130"/>
          <cell r="Q130">
            <v>0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F131" t="str">
            <v>Pró-Labore</v>
          </cell>
          <cell r="G131" t="str">
            <v>Contabilidade</v>
          </cell>
          <cell r="H131"/>
          <cell r="I131"/>
          <cell r="J131"/>
          <cell r="K131">
            <v>0</v>
          </cell>
          <cell r="L131">
            <v>0</v>
          </cell>
          <cell r="M131"/>
          <cell r="N131"/>
          <cell r="O131"/>
          <cell r="P131"/>
          <cell r="Q131">
            <v>0</v>
          </cell>
        </row>
        <row r="132">
          <cell r="C132" t="e">
            <v>#REF!</v>
          </cell>
          <cell r="D132" t="e">
            <v>#REF!</v>
          </cell>
          <cell r="E132" t="e">
            <v>#REF!</v>
          </cell>
          <cell r="F132" t="str">
            <v>Pró-Labore</v>
          </cell>
          <cell r="G132" t="str">
            <v>Distribuição por Presunção</v>
          </cell>
          <cell r="H132"/>
          <cell r="I132"/>
          <cell r="J132"/>
          <cell r="K132">
            <v>0</v>
          </cell>
          <cell r="L132">
            <v>0</v>
          </cell>
          <cell r="M132"/>
          <cell r="N132"/>
          <cell r="O132"/>
          <cell r="P132"/>
          <cell r="Q132">
            <v>0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F133" t="str">
            <v>Sem Movimento</v>
          </cell>
          <cell r="G133" t="str">
            <v>Contabilidade</v>
          </cell>
          <cell r="H133"/>
          <cell r="I133"/>
          <cell r="J133"/>
          <cell r="K133">
            <v>0</v>
          </cell>
          <cell r="L133">
            <v>0</v>
          </cell>
          <cell r="M133"/>
          <cell r="N133"/>
          <cell r="O133"/>
          <cell r="P133"/>
          <cell r="Q133">
            <v>0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str">
            <v>Sem Movimento</v>
          </cell>
          <cell r="G134" t="str">
            <v>Contabilidade</v>
          </cell>
          <cell r="H134"/>
          <cell r="I134"/>
          <cell r="J134"/>
          <cell r="K134">
            <v>0</v>
          </cell>
          <cell r="L134">
            <v>0</v>
          </cell>
          <cell r="M134"/>
          <cell r="N134"/>
          <cell r="O134"/>
          <cell r="P134"/>
          <cell r="Q134">
            <v>0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str">
            <v>Pró-Labore</v>
          </cell>
          <cell r="G135" t="str">
            <v>Contabilidade Aproximada</v>
          </cell>
          <cell r="H135"/>
          <cell r="I135"/>
          <cell r="J135"/>
          <cell r="K135">
            <v>0</v>
          </cell>
          <cell r="L135">
            <v>0</v>
          </cell>
          <cell r="M135"/>
          <cell r="N135"/>
          <cell r="O135"/>
          <cell r="P135"/>
          <cell r="Q135">
            <v>0</v>
          </cell>
        </row>
        <row r="136">
          <cell r="C136" t="e">
            <v>#REF!</v>
          </cell>
          <cell r="D136" t="e">
            <v>#REF!</v>
          </cell>
          <cell r="E136" t="e">
            <v>#REF!</v>
          </cell>
          <cell r="F136" t="str">
            <v>Sem Movimento</v>
          </cell>
          <cell r="G136" t="str">
            <v>Contabilidade Aproximada</v>
          </cell>
          <cell r="H136"/>
          <cell r="I136"/>
          <cell r="J136"/>
          <cell r="K136">
            <v>0</v>
          </cell>
          <cell r="L136">
            <v>0</v>
          </cell>
          <cell r="M136"/>
          <cell r="N136"/>
          <cell r="O136"/>
          <cell r="P136"/>
          <cell r="Q136">
            <v>0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F137" t="str">
            <v>Pró-Labore</v>
          </cell>
          <cell r="G137" t="str">
            <v>Contabilidade Aproximada</v>
          </cell>
          <cell r="H137"/>
          <cell r="I137"/>
          <cell r="J137"/>
          <cell r="K137">
            <v>0</v>
          </cell>
          <cell r="L137">
            <v>0</v>
          </cell>
          <cell r="M137"/>
          <cell r="N137"/>
          <cell r="O137"/>
          <cell r="P137"/>
          <cell r="Q137">
            <v>0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str">
            <v>Pró-Labore</v>
          </cell>
          <cell r="G138" t="str">
            <v>Sem Movimento</v>
          </cell>
          <cell r="H138"/>
          <cell r="I138"/>
          <cell r="J138"/>
          <cell r="K138">
            <v>0</v>
          </cell>
          <cell r="L138">
            <v>0</v>
          </cell>
          <cell r="M138"/>
          <cell r="N138"/>
          <cell r="O138"/>
          <cell r="P138"/>
          <cell r="Q138">
            <v>0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str">
            <v>Pró-Labore</v>
          </cell>
          <cell r="G139" t="str">
            <v>Contabilidade Aproximada</v>
          </cell>
          <cell r="H139"/>
          <cell r="I139"/>
          <cell r="J139"/>
          <cell r="K139">
            <v>0</v>
          </cell>
          <cell r="L139">
            <v>0</v>
          </cell>
          <cell r="M139"/>
          <cell r="N139"/>
          <cell r="O139"/>
          <cell r="P139"/>
          <cell r="Q139">
            <v>0</v>
          </cell>
        </row>
        <row r="140">
          <cell r="C140" t="e">
            <v>#REF!</v>
          </cell>
          <cell r="D140" t="e">
            <v>#REF!</v>
          </cell>
          <cell r="E140" t="e">
            <v>#REF!</v>
          </cell>
          <cell r="F140" t="str">
            <v>Sem Movimento</v>
          </cell>
          <cell r="G140" t="str">
            <v>Distribuição por Presunção</v>
          </cell>
          <cell r="H140"/>
          <cell r="I140"/>
          <cell r="J140"/>
          <cell r="K140">
            <v>0</v>
          </cell>
          <cell r="L140">
            <v>0</v>
          </cell>
          <cell r="M140"/>
          <cell r="N140"/>
          <cell r="O140"/>
          <cell r="P140"/>
          <cell r="Q140">
            <v>0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F141" t="str">
            <v>Folha de Pagamento</v>
          </cell>
          <cell r="G141" t="str">
            <v>Sem Movimento</v>
          </cell>
          <cell r="H141"/>
          <cell r="I141"/>
          <cell r="J141"/>
          <cell r="K141">
            <v>0</v>
          </cell>
          <cell r="L141">
            <v>0</v>
          </cell>
          <cell r="M141"/>
          <cell r="N141"/>
          <cell r="O141"/>
          <cell r="P141"/>
          <cell r="Q141">
            <v>0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str">
            <v>Pró-Labore</v>
          </cell>
          <cell r="G142" t="str">
            <v>Contabilidade</v>
          </cell>
          <cell r="H142"/>
          <cell r="I142"/>
          <cell r="J142"/>
          <cell r="K142">
            <v>0</v>
          </cell>
          <cell r="L142">
            <v>0</v>
          </cell>
          <cell r="M142"/>
          <cell r="N142"/>
          <cell r="O142"/>
          <cell r="P142"/>
          <cell r="Q142">
            <v>0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str">
            <v>Sem Movimento</v>
          </cell>
          <cell r="G143" t="str">
            <v>Contabilidade</v>
          </cell>
          <cell r="H143"/>
          <cell r="I143"/>
          <cell r="J143"/>
          <cell r="K143">
            <v>0</v>
          </cell>
          <cell r="L143">
            <v>0</v>
          </cell>
          <cell r="M143"/>
          <cell r="N143"/>
          <cell r="O143"/>
          <cell r="P143"/>
          <cell r="Q143">
            <v>0</v>
          </cell>
        </row>
        <row r="144">
          <cell r="C144" t="e">
            <v>#REF!</v>
          </cell>
          <cell r="D144" t="e">
            <v>#REF!</v>
          </cell>
          <cell r="E144" t="e">
            <v>#REF!</v>
          </cell>
          <cell r="F144" t="str">
            <v>Folha de Pagamento</v>
          </cell>
          <cell r="G144" t="str">
            <v>Contabilidade</v>
          </cell>
          <cell r="H144"/>
          <cell r="I144"/>
          <cell r="J144"/>
          <cell r="K144">
            <v>0</v>
          </cell>
          <cell r="L144">
            <v>0</v>
          </cell>
          <cell r="M144"/>
          <cell r="N144"/>
          <cell r="O144"/>
          <cell r="P144"/>
          <cell r="Q144">
            <v>0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F145" t="str">
            <v>Sem Movimento</v>
          </cell>
          <cell r="G145" t="str">
            <v>Sem Movimento</v>
          </cell>
          <cell r="H145"/>
          <cell r="I145"/>
          <cell r="J145"/>
          <cell r="K145">
            <v>0</v>
          </cell>
          <cell r="L145">
            <v>0</v>
          </cell>
          <cell r="M145"/>
          <cell r="N145"/>
          <cell r="O145"/>
          <cell r="P145"/>
          <cell r="Q145">
            <v>0</v>
          </cell>
        </row>
        <row r="146">
          <cell r="C146" t="e">
            <v>#REF!</v>
          </cell>
          <cell r="D146" t="e">
            <v>#REF!</v>
          </cell>
          <cell r="E146" t="e">
            <v>#REF!</v>
          </cell>
          <cell r="F146" t="str">
            <v>Pró-Labore</v>
          </cell>
          <cell r="G146" t="str">
            <v>Não Distribuir</v>
          </cell>
          <cell r="H146"/>
          <cell r="I146"/>
          <cell r="J146"/>
          <cell r="K146">
            <v>0</v>
          </cell>
          <cell r="L146">
            <v>0</v>
          </cell>
          <cell r="M146"/>
          <cell r="N146"/>
          <cell r="O146"/>
          <cell r="P146"/>
          <cell r="Q146">
            <v>0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F147" t="str">
            <v>Folha de Pagamento</v>
          </cell>
          <cell r="G147" t="str">
            <v>Não Distribuir</v>
          </cell>
          <cell r="H147"/>
          <cell r="I147"/>
          <cell r="J147"/>
          <cell r="K147">
            <v>0</v>
          </cell>
          <cell r="L147">
            <v>0</v>
          </cell>
          <cell r="M147"/>
          <cell r="N147"/>
          <cell r="O147"/>
          <cell r="P147"/>
          <cell r="Q147">
            <v>0</v>
          </cell>
        </row>
        <row r="148">
          <cell r="C148" t="e">
            <v>#REF!</v>
          </cell>
          <cell r="D148" t="e">
            <v>#REF!</v>
          </cell>
          <cell r="E148" t="e">
            <v>#REF!</v>
          </cell>
          <cell r="F148" t="str">
            <v>Sem Movimento</v>
          </cell>
          <cell r="G148" t="str">
            <v>Contabilidade</v>
          </cell>
          <cell r="H148"/>
          <cell r="I148"/>
          <cell r="J148"/>
          <cell r="K148">
            <v>0</v>
          </cell>
          <cell r="L148">
            <v>0</v>
          </cell>
          <cell r="M148"/>
          <cell r="N148"/>
          <cell r="O148"/>
          <cell r="P148"/>
          <cell r="Q148">
            <v>0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F149" t="str">
            <v>Sem Movimento</v>
          </cell>
          <cell r="G149" t="str">
            <v>Contabilidade</v>
          </cell>
          <cell r="H149"/>
          <cell r="I149"/>
          <cell r="J149"/>
          <cell r="K149">
            <v>0</v>
          </cell>
          <cell r="L149">
            <v>0</v>
          </cell>
          <cell r="M149"/>
          <cell r="N149"/>
          <cell r="O149"/>
          <cell r="P149"/>
          <cell r="Q149">
            <v>0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str">
            <v>Pró-Labore</v>
          </cell>
          <cell r="G150" t="str">
            <v>Contabilidade</v>
          </cell>
          <cell r="H150"/>
          <cell r="I150"/>
          <cell r="J150"/>
          <cell r="K150">
            <v>0</v>
          </cell>
          <cell r="L150">
            <v>0</v>
          </cell>
          <cell r="M150"/>
          <cell r="N150"/>
          <cell r="O150"/>
          <cell r="P150"/>
          <cell r="Q150">
            <v>0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str">
            <v>Pró-Labore</v>
          </cell>
          <cell r="G151" t="str">
            <v>Contabilidade BPO</v>
          </cell>
          <cell r="H151"/>
          <cell r="I151"/>
          <cell r="J151"/>
          <cell r="K151">
            <v>0</v>
          </cell>
          <cell r="L151">
            <v>0</v>
          </cell>
          <cell r="M151"/>
          <cell r="N151"/>
          <cell r="O151"/>
          <cell r="P151"/>
          <cell r="Q151">
            <v>0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str">
            <v>Folha de Pagamento</v>
          </cell>
          <cell r="G152" t="str">
            <v>Distribuição por Presunção</v>
          </cell>
          <cell r="H152"/>
          <cell r="I152"/>
          <cell r="J152"/>
          <cell r="K152">
            <v>0</v>
          </cell>
          <cell r="L152">
            <v>0</v>
          </cell>
          <cell r="M152"/>
          <cell r="N152"/>
          <cell r="O152"/>
          <cell r="P152"/>
          <cell r="Q152">
            <v>0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str">
            <v>Sem Movimento</v>
          </cell>
          <cell r="G153" t="str">
            <v>Sem Movimento</v>
          </cell>
          <cell r="H153"/>
          <cell r="I153"/>
          <cell r="J153"/>
          <cell r="K153">
            <v>0</v>
          </cell>
          <cell r="L153">
            <v>0</v>
          </cell>
          <cell r="M153"/>
          <cell r="N153"/>
          <cell r="O153"/>
          <cell r="P153"/>
          <cell r="Q153">
            <v>0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str">
            <v>Sem Movimento</v>
          </cell>
          <cell r="G154" t="str">
            <v>Contabilidade Aproximada</v>
          </cell>
          <cell r="H154"/>
          <cell r="I154"/>
          <cell r="J154"/>
          <cell r="K154">
            <v>0</v>
          </cell>
          <cell r="L154">
            <v>0</v>
          </cell>
          <cell r="M154"/>
          <cell r="N154"/>
          <cell r="O154"/>
          <cell r="P154"/>
          <cell r="Q154">
            <v>0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str">
            <v>Folha de Pagamento</v>
          </cell>
          <cell r="G155" t="str">
            <v>Sem Movimento</v>
          </cell>
          <cell r="H155"/>
          <cell r="I155"/>
          <cell r="J155"/>
          <cell r="K155">
            <v>0</v>
          </cell>
          <cell r="L155">
            <v>0</v>
          </cell>
          <cell r="M155"/>
          <cell r="N155"/>
          <cell r="O155"/>
          <cell r="P155"/>
          <cell r="Q155">
            <v>0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str">
            <v>Folha de Pagamento</v>
          </cell>
          <cell r="G156" t="str">
            <v>Distribuição por Presunção</v>
          </cell>
          <cell r="H156"/>
          <cell r="I156"/>
          <cell r="J156"/>
          <cell r="K156">
            <v>0</v>
          </cell>
          <cell r="L156">
            <v>0</v>
          </cell>
          <cell r="M156"/>
          <cell r="N156"/>
          <cell r="O156"/>
          <cell r="P156"/>
          <cell r="Q156">
            <v>0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F157" t="str">
            <v>Sem Movimento</v>
          </cell>
          <cell r="G157" t="str">
            <v>Contabilidade</v>
          </cell>
          <cell r="H157"/>
          <cell r="I157"/>
          <cell r="J157"/>
          <cell r="K157">
            <v>0</v>
          </cell>
          <cell r="L157">
            <v>0</v>
          </cell>
          <cell r="M157"/>
          <cell r="N157"/>
          <cell r="O157"/>
          <cell r="P157"/>
          <cell r="Q157">
            <v>0</v>
          </cell>
        </row>
        <row r="158">
          <cell r="C158" t="e">
            <v>#REF!</v>
          </cell>
          <cell r="D158" t="e">
            <v>#REF!</v>
          </cell>
          <cell r="E158" t="e">
            <v>#REF!</v>
          </cell>
          <cell r="F158" t="str">
            <v>Folha de Pagamento</v>
          </cell>
          <cell r="G158" t="str">
            <v>Distribuição por Presunção</v>
          </cell>
          <cell r="H158"/>
          <cell r="I158"/>
          <cell r="J158"/>
          <cell r="K158">
            <v>0</v>
          </cell>
          <cell r="L158">
            <v>0</v>
          </cell>
          <cell r="M158"/>
          <cell r="N158"/>
          <cell r="O158"/>
          <cell r="P158"/>
          <cell r="Q158">
            <v>0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F159" t="str">
            <v>Folha de Pagamento</v>
          </cell>
          <cell r="G159" t="str">
            <v>Distribuição por Presunção</v>
          </cell>
          <cell r="H159"/>
          <cell r="I159"/>
          <cell r="J159"/>
          <cell r="K159">
            <v>0</v>
          </cell>
          <cell r="L159">
            <v>0</v>
          </cell>
          <cell r="M159"/>
          <cell r="N159"/>
          <cell r="O159"/>
          <cell r="P159"/>
          <cell r="Q159">
            <v>0</v>
          </cell>
        </row>
        <row r="160">
          <cell r="C160" t="e">
            <v>#REF!</v>
          </cell>
          <cell r="D160" t="e">
            <v>#REF!</v>
          </cell>
          <cell r="E160" t="e">
            <v>#REF!</v>
          </cell>
          <cell r="F160" t="str">
            <v>Folha de Pagamento</v>
          </cell>
          <cell r="G160" t="str">
            <v>Distribuição por Presunção</v>
          </cell>
          <cell r="H160"/>
          <cell r="I160"/>
          <cell r="J160"/>
          <cell r="K160">
            <v>0</v>
          </cell>
          <cell r="L160">
            <v>0</v>
          </cell>
          <cell r="M160"/>
          <cell r="N160"/>
          <cell r="O160"/>
          <cell r="P160"/>
          <cell r="Q160">
            <v>0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F161" t="str">
            <v>Sem Movimento</v>
          </cell>
          <cell r="G161" t="str">
            <v>Contabilidade</v>
          </cell>
          <cell r="H161"/>
          <cell r="I161"/>
          <cell r="J161"/>
          <cell r="K161">
            <v>0</v>
          </cell>
          <cell r="L161">
            <v>0</v>
          </cell>
          <cell r="M161"/>
          <cell r="N161"/>
          <cell r="O161"/>
          <cell r="P161"/>
          <cell r="Q161">
            <v>0</v>
          </cell>
        </row>
        <row r="162">
          <cell r="C162" t="e">
            <v>#REF!</v>
          </cell>
          <cell r="D162" t="e">
            <v>#REF!</v>
          </cell>
          <cell r="E162" t="e">
            <v>#REF!</v>
          </cell>
          <cell r="F162" t="str">
            <v>Sem Movimento</v>
          </cell>
          <cell r="G162" t="str">
            <v>Contabilidade</v>
          </cell>
          <cell r="H162"/>
          <cell r="I162"/>
          <cell r="J162"/>
          <cell r="K162">
            <v>0</v>
          </cell>
          <cell r="L162">
            <v>0</v>
          </cell>
          <cell r="M162"/>
          <cell r="N162"/>
          <cell r="O162"/>
          <cell r="P162"/>
          <cell r="Q162">
            <v>0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F163" t="str">
            <v>Sem Movimento</v>
          </cell>
          <cell r="G163" t="str">
            <v>Contabilidade</v>
          </cell>
          <cell r="H163"/>
          <cell r="I163"/>
          <cell r="J163"/>
          <cell r="K163">
            <v>0</v>
          </cell>
          <cell r="L163">
            <v>0</v>
          </cell>
          <cell r="M163"/>
          <cell r="N163"/>
          <cell r="O163"/>
          <cell r="P163"/>
          <cell r="Q163">
            <v>0</v>
          </cell>
        </row>
        <row r="164">
          <cell r="C164" t="e">
            <v>#REF!</v>
          </cell>
          <cell r="D164" t="e">
            <v>#REF!</v>
          </cell>
          <cell r="E164" t="e">
            <v>#REF!</v>
          </cell>
          <cell r="F164" t="str">
            <v>Pró-Labore</v>
          </cell>
          <cell r="G164" t="str">
            <v>Distribuição por Presunção</v>
          </cell>
          <cell r="H164"/>
          <cell r="I164"/>
          <cell r="J164"/>
          <cell r="K164">
            <v>0</v>
          </cell>
          <cell r="L164">
            <v>0</v>
          </cell>
          <cell r="M164"/>
          <cell r="N164"/>
          <cell r="O164"/>
          <cell r="P164"/>
          <cell r="Q164">
            <v>0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F165" t="str">
            <v>Sem Movimento</v>
          </cell>
          <cell r="G165" t="str">
            <v>Sem Movimento</v>
          </cell>
          <cell r="H165"/>
          <cell r="I165"/>
          <cell r="J165"/>
          <cell r="K165">
            <v>0</v>
          </cell>
          <cell r="L165">
            <v>0</v>
          </cell>
          <cell r="M165"/>
          <cell r="N165"/>
          <cell r="O165"/>
          <cell r="P165"/>
          <cell r="Q165">
            <v>0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str">
            <v>Pró-Labore</v>
          </cell>
          <cell r="G166" t="str">
            <v>Contabilidade</v>
          </cell>
          <cell r="H166"/>
          <cell r="I166"/>
          <cell r="J166"/>
          <cell r="K166">
            <v>0</v>
          </cell>
          <cell r="L166">
            <v>0</v>
          </cell>
          <cell r="M166"/>
          <cell r="N166"/>
          <cell r="O166"/>
          <cell r="P166"/>
          <cell r="Q166">
            <v>0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str">
            <v>Folha de Pagamento</v>
          </cell>
          <cell r="G167" t="str">
            <v>Contabilidade</v>
          </cell>
          <cell r="H167"/>
          <cell r="I167"/>
          <cell r="J167"/>
          <cell r="K167">
            <v>0</v>
          </cell>
          <cell r="L167">
            <v>0</v>
          </cell>
          <cell r="M167"/>
          <cell r="N167"/>
          <cell r="O167"/>
          <cell r="P167"/>
          <cell r="Q167">
            <v>0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str">
            <v>Pró-Labore</v>
          </cell>
          <cell r="G168" t="str">
            <v>Contabilidade</v>
          </cell>
          <cell r="H168"/>
          <cell r="I168"/>
          <cell r="J168"/>
          <cell r="K168">
            <v>0</v>
          </cell>
          <cell r="L168">
            <v>0</v>
          </cell>
          <cell r="M168"/>
          <cell r="N168"/>
          <cell r="O168"/>
          <cell r="P168"/>
          <cell r="Q168">
            <v>0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str">
            <v>Folha de Pagamento</v>
          </cell>
          <cell r="G169" t="str">
            <v>Contabilidade</v>
          </cell>
          <cell r="H169"/>
          <cell r="I169"/>
          <cell r="J169"/>
          <cell r="K169">
            <v>0</v>
          </cell>
          <cell r="L169">
            <v>0</v>
          </cell>
          <cell r="M169"/>
          <cell r="N169"/>
          <cell r="O169"/>
          <cell r="P169"/>
          <cell r="Q169">
            <v>0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str">
            <v>Folha de Pagamento</v>
          </cell>
          <cell r="G170" t="str">
            <v>Contabilidade</v>
          </cell>
          <cell r="H170"/>
          <cell r="I170"/>
          <cell r="J170"/>
          <cell r="K170">
            <v>0</v>
          </cell>
          <cell r="L170">
            <v>0</v>
          </cell>
          <cell r="M170"/>
          <cell r="N170"/>
          <cell r="O170"/>
          <cell r="P170"/>
          <cell r="Q170">
            <v>0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str">
            <v>Sem Movimento</v>
          </cell>
          <cell r="G171" t="str">
            <v>Não Distribuir</v>
          </cell>
          <cell r="H171"/>
          <cell r="I171"/>
          <cell r="J171"/>
          <cell r="K171">
            <v>0</v>
          </cell>
          <cell r="L171">
            <v>0</v>
          </cell>
          <cell r="M171"/>
          <cell r="N171"/>
          <cell r="O171"/>
          <cell r="P171"/>
          <cell r="Q171">
            <v>0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str">
            <v>Pró-Labore</v>
          </cell>
          <cell r="G172" t="str">
            <v>Contabilidade</v>
          </cell>
          <cell r="H172"/>
          <cell r="I172"/>
          <cell r="J172"/>
          <cell r="K172">
            <v>0</v>
          </cell>
          <cell r="L172">
            <v>0</v>
          </cell>
          <cell r="M172"/>
          <cell r="N172"/>
          <cell r="O172"/>
          <cell r="P172"/>
          <cell r="Q172">
            <v>0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str">
            <v>Pró-Labore</v>
          </cell>
          <cell r="G173" t="str">
            <v>Distribuição por Presunção</v>
          </cell>
          <cell r="H173"/>
          <cell r="I173"/>
          <cell r="J173"/>
          <cell r="K173">
            <v>0</v>
          </cell>
          <cell r="L173">
            <v>0</v>
          </cell>
          <cell r="M173"/>
          <cell r="N173"/>
          <cell r="O173"/>
          <cell r="P173"/>
          <cell r="Q173">
            <v>0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str">
            <v>Folha de Pagamento</v>
          </cell>
          <cell r="G174" t="str">
            <v>Contabilidade</v>
          </cell>
          <cell r="H174"/>
          <cell r="I174"/>
          <cell r="J174"/>
          <cell r="K174">
            <v>0</v>
          </cell>
          <cell r="L174">
            <v>0</v>
          </cell>
          <cell r="M174"/>
          <cell r="N174"/>
          <cell r="O174"/>
          <cell r="P174"/>
          <cell r="Q174">
            <v>0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str">
            <v>Folha de Pagamento</v>
          </cell>
          <cell r="G175" t="str">
            <v>Contabilidade</v>
          </cell>
          <cell r="H175"/>
          <cell r="I175"/>
          <cell r="J175"/>
          <cell r="K175">
            <v>0</v>
          </cell>
          <cell r="L175">
            <v>0</v>
          </cell>
          <cell r="M175"/>
          <cell r="N175"/>
          <cell r="O175"/>
          <cell r="P175"/>
          <cell r="Q175">
            <v>0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str">
            <v>Pró-Labore</v>
          </cell>
          <cell r="G176" t="str">
            <v>Contabilidade</v>
          </cell>
          <cell r="H176"/>
          <cell r="I176"/>
          <cell r="J176"/>
          <cell r="K176">
            <v>0</v>
          </cell>
          <cell r="L176">
            <v>0</v>
          </cell>
          <cell r="M176"/>
          <cell r="N176"/>
          <cell r="O176"/>
          <cell r="P176"/>
          <cell r="Q176">
            <v>0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str">
            <v>Sem Movimento</v>
          </cell>
          <cell r="G177" t="str">
            <v>Não Distribuir</v>
          </cell>
          <cell r="H177"/>
          <cell r="I177"/>
          <cell r="J177"/>
          <cell r="K177">
            <v>0</v>
          </cell>
          <cell r="L177">
            <v>0</v>
          </cell>
          <cell r="M177"/>
          <cell r="N177"/>
          <cell r="O177"/>
          <cell r="P177"/>
          <cell r="Q177">
            <v>0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str">
            <v>Sem Movimento</v>
          </cell>
          <cell r="G178" t="str">
            <v>Distribuição por Presunção</v>
          </cell>
          <cell r="H178"/>
          <cell r="I178"/>
          <cell r="J178"/>
          <cell r="K178">
            <v>0</v>
          </cell>
          <cell r="L178">
            <v>0</v>
          </cell>
          <cell r="M178"/>
          <cell r="N178"/>
          <cell r="O178"/>
          <cell r="P178"/>
          <cell r="Q178">
            <v>0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str">
            <v>Pró-Labore</v>
          </cell>
          <cell r="G179" t="str">
            <v>Contabilidade Aproximada</v>
          </cell>
          <cell r="H179"/>
          <cell r="I179"/>
          <cell r="J179"/>
          <cell r="K179">
            <v>0</v>
          </cell>
          <cell r="L179">
            <v>0</v>
          </cell>
          <cell r="M179"/>
          <cell r="N179"/>
          <cell r="O179"/>
          <cell r="P179"/>
          <cell r="Q179">
            <v>0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str">
            <v>Folha de Pagamento</v>
          </cell>
          <cell r="G180" t="str">
            <v>Contabilidade</v>
          </cell>
          <cell r="H180"/>
          <cell r="I180"/>
          <cell r="J180"/>
          <cell r="K180">
            <v>0</v>
          </cell>
          <cell r="L180">
            <v>0</v>
          </cell>
          <cell r="M180"/>
          <cell r="N180"/>
          <cell r="O180"/>
          <cell r="P180"/>
          <cell r="Q180">
            <v>0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str">
            <v>Folha de Pagamento</v>
          </cell>
          <cell r="G181" t="str">
            <v>Contabilidade</v>
          </cell>
          <cell r="H181"/>
          <cell r="I181"/>
          <cell r="J181"/>
          <cell r="K181">
            <v>0</v>
          </cell>
          <cell r="L181">
            <v>0</v>
          </cell>
          <cell r="M181"/>
          <cell r="N181"/>
          <cell r="O181"/>
          <cell r="P181"/>
          <cell r="Q181">
            <v>0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str">
            <v>Folha de Pagamento</v>
          </cell>
          <cell r="G182" t="str">
            <v>Não Distribuir</v>
          </cell>
          <cell r="H182"/>
          <cell r="I182"/>
          <cell r="J182"/>
          <cell r="K182">
            <v>0</v>
          </cell>
          <cell r="L182">
            <v>0</v>
          </cell>
          <cell r="M182"/>
          <cell r="N182"/>
          <cell r="O182"/>
          <cell r="P182"/>
          <cell r="Q182">
            <v>0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str">
            <v>Pró-Labore</v>
          </cell>
          <cell r="G183" t="str">
            <v>Contabilidade</v>
          </cell>
          <cell r="H183"/>
          <cell r="I183"/>
          <cell r="J183"/>
          <cell r="K183">
            <v>0</v>
          </cell>
          <cell r="L183">
            <v>0</v>
          </cell>
          <cell r="M183"/>
          <cell r="N183"/>
          <cell r="O183"/>
          <cell r="P183"/>
          <cell r="Q183">
            <v>0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str">
            <v>Pró-Labore</v>
          </cell>
          <cell r="G184" t="str">
            <v>Contabilidade Aproximada</v>
          </cell>
          <cell r="H184"/>
          <cell r="I184"/>
          <cell r="J184"/>
          <cell r="K184">
            <v>0</v>
          </cell>
          <cell r="L184">
            <v>0</v>
          </cell>
          <cell r="M184"/>
          <cell r="N184"/>
          <cell r="O184"/>
          <cell r="P184"/>
          <cell r="Q184">
            <v>0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str">
            <v>Folha de Pagamento</v>
          </cell>
          <cell r="G185" t="str">
            <v>Contabilidade Aproximada</v>
          </cell>
          <cell r="H185"/>
          <cell r="I185"/>
          <cell r="J185"/>
          <cell r="K185">
            <v>0</v>
          </cell>
          <cell r="L185">
            <v>0</v>
          </cell>
          <cell r="M185"/>
          <cell r="N185"/>
          <cell r="O185"/>
          <cell r="P185"/>
          <cell r="Q185">
            <v>0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str">
            <v>Folha de Pagamento</v>
          </cell>
          <cell r="G186" t="str">
            <v>Não Distribuir</v>
          </cell>
          <cell r="H186"/>
          <cell r="I186"/>
          <cell r="J186"/>
          <cell r="K186">
            <v>0</v>
          </cell>
          <cell r="L186">
            <v>0</v>
          </cell>
          <cell r="M186"/>
          <cell r="N186"/>
          <cell r="O186"/>
          <cell r="P186"/>
          <cell r="Q186">
            <v>0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str">
            <v>Pró-Labore</v>
          </cell>
          <cell r="G187" t="str">
            <v>Contabilidade Aproximada</v>
          </cell>
          <cell r="H187"/>
          <cell r="I187"/>
          <cell r="J187"/>
          <cell r="K187">
            <v>0</v>
          </cell>
          <cell r="L187">
            <v>0</v>
          </cell>
          <cell r="M187"/>
          <cell r="N187"/>
          <cell r="O187"/>
          <cell r="P187"/>
          <cell r="Q187">
            <v>0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str">
            <v>Sem Movimento</v>
          </cell>
          <cell r="G188" t="str">
            <v>Contabilidade Aproximada</v>
          </cell>
          <cell r="H188"/>
          <cell r="I188"/>
          <cell r="J188"/>
          <cell r="K188">
            <v>0</v>
          </cell>
          <cell r="L188">
            <v>0</v>
          </cell>
          <cell r="M188"/>
          <cell r="N188"/>
          <cell r="O188"/>
          <cell r="P188"/>
          <cell r="Q188">
            <v>0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str">
            <v>Sem Movimento</v>
          </cell>
          <cell r="G189" t="str">
            <v>Contabilidade</v>
          </cell>
          <cell r="H189"/>
          <cell r="I189"/>
          <cell r="J189"/>
          <cell r="K189">
            <v>0</v>
          </cell>
          <cell r="L189">
            <v>0</v>
          </cell>
          <cell r="M189"/>
          <cell r="N189"/>
          <cell r="O189"/>
          <cell r="P189"/>
          <cell r="Q189">
            <v>0</v>
          </cell>
        </row>
        <row r="190">
          <cell r="C190" t="e">
            <v>#REF!</v>
          </cell>
          <cell r="D190" t="e">
            <v>#REF!</v>
          </cell>
          <cell r="E190" t="e">
            <v>#REF!</v>
          </cell>
          <cell r="F190" t="str">
            <v>Sem Movimento</v>
          </cell>
          <cell r="G190" t="str">
            <v>Contabilidade</v>
          </cell>
          <cell r="H190"/>
          <cell r="I190"/>
          <cell r="J190"/>
          <cell r="K190">
            <v>0</v>
          </cell>
          <cell r="L190">
            <v>0</v>
          </cell>
          <cell r="M190"/>
          <cell r="N190"/>
          <cell r="O190"/>
          <cell r="P190"/>
          <cell r="Q190">
            <v>0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F191" t="str">
            <v>Sem Movimento</v>
          </cell>
          <cell r="G191" t="str">
            <v>Sem Movimento</v>
          </cell>
          <cell r="H191"/>
          <cell r="I191"/>
          <cell r="J191"/>
          <cell r="K191">
            <v>0</v>
          </cell>
          <cell r="L191">
            <v>0</v>
          </cell>
          <cell r="M191"/>
          <cell r="N191"/>
          <cell r="O191"/>
          <cell r="P191"/>
          <cell r="Q191">
            <v>0</v>
          </cell>
        </row>
        <row r="192">
          <cell r="C192" t="e">
            <v>#REF!</v>
          </cell>
          <cell r="D192" t="e">
            <v>#REF!</v>
          </cell>
          <cell r="E192" t="e">
            <v>#REF!</v>
          </cell>
          <cell r="F192" t="str">
            <v>Folha de Pagamento</v>
          </cell>
          <cell r="G192" t="str">
            <v>Distribuição por Presunção</v>
          </cell>
          <cell r="H192"/>
          <cell r="I192"/>
          <cell r="J192"/>
          <cell r="K192">
            <v>0</v>
          </cell>
          <cell r="L192">
            <v>0</v>
          </cell>
          <cell r="M192"/>
          <cell r="N192"/>
          <cell r="O192"/>
          <cell r="P192"/>
          <cell r="Q192">
            <v>0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F193" t="str">
            <v>Sem Movimento</v>
          </cell>
          <cell r="G193" t="str">
            <v>Distribuição por Presunção</v>
          </cell>
          <cell r="H193"/>
          <cell r="I193"/>
          <cell r="J193"/>
          <cell r="K193">
            <v>0</v>
          </cell>
          <cell r="L193">
            <v>0</v>
          </cell>
          <cell r="M193"/>
          <cell r="N193"/>
          <cell r="O193"/>
          <cell r="P193"/>
          <cell r="Q193">
            <v>0</v>
          </cell>
        </row>
        <row r="194">
          <cell r="C194" t="e">
            <v>#REF!</v>
          </cell>
          <cell r="D194" t="e">
            <v>#REF!</v>
          </cell>
          <cell r="E194" t="e">
            <v>#REF!</v>
          </cell>
          <cell r="F194" t="str">
            <v>Sem Movimento</v>
          </cell>
          <cell r="G194" t="str">
            <v>Contabilidade</v>
          </cell>
          <cell r="H194"/>
          <cell r="I194"/>
          <cell r="J194"/>
          <cell r="K194">
            <v>0</v>
          </cell>
          <cell r="L194">
            <v>0</v>
          </cell>
          <cell r="M194"/>
          <cell r="N194"/>
          <cell r="O194"/>
          <cell r="P194"/>
          <cell r="Q194">
            <v>0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F195" t="str">
            <v>Sem Movimento</v>
          </cell>
          <cell r="G195" t="str">
            <v>Contabilidade</v>
          </cell>
          <cell r="H195"/>
          <cell r="I195"/>
          <cell r="J195"/>
          <cell r="K195">
            <v>0</v>
          </cell>
          <cell r="L195">
            <v>0</v>
          </cell>
          <cell r="M195"/>
          <cell r="N195"/>
          <cell r="O195"/>
          <cell r="P195"/>
          <cell r="Q195">
            <v>0</v>
          </cell>
        </row>
        <row r="196">
          <cell r="C196" t="e">
            <v>#REF!</v>
          </cell>
          <cell r="D196" t="e">
            <v>#REF!</v>
          </cell>
          <cell r="E196" t="e">
            <v>#REF!</v>
          </cell>
          <cell r="F196" t="str">
            <v>Pró-Labore</v>
          </cell>
          <cell r="G196" t="str">
            <v>Contabilidade</v>
          </cell>
          <cell r="H196"/>
          <cell r="I196"/>
          <cell r="J196"/>
          <cell r="K196">
            <v>0</v>
          </cell>
          <cell r="L196">
            <v>0</v>
          </cell>
          <cell r="M196"/>
          <cell r="N196"/>
          <cell r="O196"/>
          <cell r="P196"/>
          <cell r="Q196">
            <v>0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F197" t="str">
            <v>Sem Movimento</v>
          </cell>
          <cell r="G197" t="str">
            <v>Contabilidade</v>
          </cell>
          <cell r="H197"/>
          <cell r="I197"/>
          <cell r="J197"/>
          <cell r="K197">
            <v>0</v>
          </cell>
          <cell r="L197">
            <v>0</v>
          </cell>
          <cell r="M197"/>
          <cell r="N197"/>
          <cell r="O197"/>
          <cell r="P197"/>
          <cell r="Q197">
            <v>0</v>
          </cell>
        </row>
        <row r="198">
          <cell r="C198" t="e">
            <v>#REF!</v>
          </cell>
          <cell r="D198" t="e">
            <v>#REF!</v>
          </cell>
          <cell r="E198" t="e">
            <v>#REF!</v>
          </cell>
          <cell r="F198" t="str">
            <v>Folha de Pagamento</v>
          </cell>
          <cell r="G198" t="str">
            <v>Contabilidade BPO</v>
          </cell>
          <cell r="H198"/>
          <cell r="I198"/>
          <cell r="J198"/>
          <cell r="K198">
            <v>0</v>
          </cell>
          <cell r="L198">
            <v>0</v>
          </cell>
          <cell r="M198"/>
          <cell r="N198"/>
          <cell r="O198"/>
          <cell r="P198"/>
          <cell r="Q198">
            <v>0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F199" t="str">
            <v>Pró-Labore</v>
          </cell>
          <cell r="G199" t="str">
            <v>Distribuição por Presunção</v>
          </cell>
          <cell r="H199"/>
          <cell r="I199"/>
          <cell r="J199"/>
          <cell r="K199">
            <v>0</v>
          </cell>
          <cell r="L199">
            <v>0</v>
          </cell>
          <cell r="M199"/>
          <cell r="N199"/>
          <cell r="O199"/>
          <cell r="P199"/>
          <cell r="Q199">
            <v>0</v>
          </cell>
        </row>
        <row r="200">
          <cell r="C200" t="e">
            <v>#REF!</v>
          </cell>
          <cell r="D200" t="e">
            <v>#REF!</v>
          </cell>
          <cell r="E200" t="e">
            <v>#REF!</v>
          </cell>
          <cell r="F200" t="str">
            <v>Pró-Labore</v>
          </cell>
          <cell r="G200" t="str">
            <v>Contabilidade Aproximada</v>
          </cell>
          <cell r="H200"/>
          <cell r="I200"/>
          <cell r="J200"/>
          <cell r="K200">
            <v>0</v>
          </cell>
          <cell r="L200">
            <v>0</v>
          </cell>
          <cell r="M200"/>
          <cell r="N200"/>
          <cell r="O200"/>
          <cell r="P200"/>
          <cell r="Q200">
            <v>0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F201" t="str">
            <v>Sem Movimento</v>
          </cell>
          <cell r="G201" t="str">
            <v>Contabilidade</v>
          </cell>
          <cell r="H201"/>
          <cell r="I201"/>
          <cell r="J201"/>
          <cell r="K201">
            <v>0</v>
          </cell>
          <cell r="L201">
            <v>0</v>
          </cell>
          <cell r="M201"/>
          <cell r="N201"/>
          <cell r="O201"/>
          <cell r="P201"/>
          <cell r="Q201">
            <v>0</v>
          </cell>
        </row>
        <row r="202">
          <cell r="C202" t="e">
            <v>#REF!</v>
          </cell>
          <cell r="D202" t="e">
            <v>#REF!</v>
          </cell>
          <cell r="E202" t="e">
            <v>#REF!</v>
          </cell>
          <cell r="F202" t="str">
            <v>Folha de Pagamento</v>
          </cell>
          <cell r="G202" t="str">
            <v>Distribuição por Presunção</v>
          </cell>
          <cell r="H202"/>
          <cell r="I202"/>
          <cell r="J202"/>
          <cell r="K202">
            <v>0</v>
          </cell>
          <cell r="L202">
            <v>0</v>
          </cell>
          <cell r="M202"/>
          <cell r="N202"/>
          <cell r="O202"/>
          <cell r="P202"/>
          <cell r="Q202">
            <v>0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F203" t="str">
            <v>Folha de Pagamento</v>
          </cell>
          <cell r="G203" t="str">
            <v>Não Distribuir</v>
          </cell>
          <cell r="H203"/>
          <cell r="I203"/>
          <cell r="J203"/>
          <cell r="K203">
            <v>0</v>
          </cell>
          <cell r="L203">
            <v>0</v>
          </cell>
          <cell r="M203"/>
          <cell r="N203"/>
          <cell r="O203"/>
          <cell r="P203"/>
          <cell r="Q203">
            <v>0</v>
          </cell>
        </row>
        <row r="204">
          <cell r="C204" t="e">
            <v>#REF!</v>
          </cell>
          <cell r="D204" t="e">
            <v>#REF!</v>
          </cell>
          <cell r="E204" t="e">
            <v>#REF!</v>
          </cell>
          <cell r="F204" t="str">
            <v>Sem Movimento</v>
          </cell>
          <cell r="G204" t="str">
            <v>Distribuição por Presunção</v>
          </cell>
          <cell r="H204"/>
          <cell r="I204"/>
          <cell r="J204"/>
          <cell r="K204">
            <v>0</v>
          </cell>
          <cell r="L204">
            <v>0</v>
          </cell>
          <cell r="M204"/>
          <cell r="N204"/>
          <cell r="O204"/>
          <cell r="P204"/>
          <cell r="Q204">
            <v>0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F205" t="str">
            <v>Pró-Labore</v>
          </cell>
          <cell r="G205" t="str">
            <v>Contabilidade Aproximada</v>
          </cell>
          <cell r="H205"/>
          <cell r="I205"/>
          <cell r="J205"/>
          <cell r="K205">
            <v>0</v>
          </cell>
          <cell r="L205">
            <v>0</v>
          </cell>
          <cell r="M205"/>
          <cell r="N205"/>
          <cell r="O205"/>
          <cell r="P205"/>
          <cell r="Q205">
            <v>0</v>
          </cell>
        </row>
        <row r="206">
          <cell r="C206" t="e">
            <v>#REF!</v>
          </cell>
          <cell r="D206" t="e">
            <v>#REF!</v>
          </cell>
          <cell r="E206" t="e">
            <v>#REF!</v>
          </cell>
          <cell r="F206" t="str">
            <v>Sem Movimento</v>
          </cell>
          <cell r="G206" t="str">
            <v>Distribuição por Presunção</v>
          </cell>
          <cell r="H206"/>
          <cell r="I206"/>
          <cell r="J206"/>
          <cell r="K206">
            <v>0</v>
          </cell>
          <cell r="L206">
            <v>0</v>
          </cell>
          <cell r="M206"/>
          <cell r="N206"/>
          <cell r="O206"/>
          <cell r="P206"/>
          <cell r="Q206">
            <v>0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F207" t="str">
            <v>Pró-Labore</v>
          </cell>
          <cell r="G207" t="str">
            <v>Não Distribuir</v>
          </cell>
          <cell r="H207"/>
          <cell r="I207"/>
          <cell r="J207"/>
          <cell r="K207">
            <v>0</v>
          </cell>
          <cell r="L207">
            <v>0</v>
          </cell>
          <cell r="M207"/>
          <cell r="N207"/>
          <cell r="O207"/>
          <cell r="P207"/>
          <cell r="Q207">
            <v>0</v>
          </cell>
        </row>
        <row r="208">
          <cell r="C208" t="e">
            <v>#REF!</v>
          </cell>
          <cell r="D208" t="e">
            <v>#REF!</v>
          </cell>
          <cell r="E208" t="e">
            <v>#REF!</v>
          </cell>
          <cell r="F208" t="str">
            <v>Pró-Labore</v>
          </cell>
          <cell r="G208" t="str">
            <v>Contabilidade</v>
          </cell>
          <cell r="H208"/>
          <cell r="I208"/>
          <cell r="J208"/>
          <cell r="K208">
            <v>0</v>
          </cell>
          <cell r="L208">
            <v>0</v>
          </cell>
          <cell r="M208"/>
          <cell r="N208"/>
          <cell r="O208"/>
          <cell r="P208"/>
          <cell r="Q208">
            <v>0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F209" t="str">
            <v>Sem Movimento</v>
          </cell>
          <cell r="G209" t="str">
            <v>Contabilidade</v>
          </cell>
          <cell r="H209"/>
          <cell r="I209"/>
          <cell r="J209"/>
          <cell r="K209">
            <v>0</v>
          </cell>
          <cell r="L209">
            <v>0</v>
          </cell>
          <cell r="M209"/>
          <cell r="N209"/>
          <cell r="O209"/>
          <cell r="P209"/>
          <cell r="Q209">
            <v>0</v>
          </cell>
        </row>
        <row r="210">
          <cell r="C210" t="e">
            <v>#REF!</v>
          </cell>
          <cell r="D210" t="e">
            <v>#REF!</v>
          </cell>
          <cell r="E210" t="e">
            <v>#REF!</v>
          </cell>
          <cell r="F210" t="str">
            <v>Sem Movimento</v>
          </cell>
          <cell r="G210" t="str">
            <v>Contabilidade</v>
          </cell>
          <cell r="H210"/>
          <cell r="I210"/>
          <cell r="J210"/>
          <cell r="K210">
            <v>0</v>
          </cell>
          <cell r="L210">
            <v>0</v>
          </cell>
          <cell r="M210"/>
          <cell r="N210"/>
          <cell r="O210"/>
          <cell r="P210"/>
          <cell r="Q210">
            <v>0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F211" t="str">
            <v>Folha de Pagamento</v>
          </cell>
          <cell r="G211" t="str">
            <v>Contabilidade</v>
          </cell>
          <cell r="H211"/>
          <cell r="I211"/>
          <cell r="J211"/>
          <cell r="K211">
            <v>0</v>
          </cell>
          <cell r="L211">
            <v>0</v>
          </cell>
          <cell r="M211"/>
          <cell r="N211"/>
          <cell r="O211"/>
          <cell r="P211"/>
          <cell r="Q211">
            <v>0</v>
          </cell>
        </row>
        <row r="212">
          <cell r="C212" t="e">
            <v>#REF!</v>
          </cell>
          <cell r="D212" t="e">
            <v>#REF!</v>
          </cell>
          <cell r="E212" t="e">
            <v>#REF!</v>
          </cell>
          <cell r="F212" t="str">
            <v>Pró-Labore</v>
          </cell>
          <cell r="G212" t="str">
            <v>Contabilidade</v>
          </cell>
          <cell r="H212"/>
          <cell r="I212"/>
          <cell r="J212"/>
          <cell r="K212">
            <v>0</v>
          </cell>
          <cell r="L212">
            <v>0</v>
          </cell>
          <cell r="M212"/>
          <cell r="N212"/>
          <cell r="O212"/>
          <cell r="P212"/>
          <cell r="Q212">
            <v>0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F213" t="str">
            <v>Folha de Pagamento</v>
          </cell>
          <cell r="G213" t="str">
            <v>Distribuição por Presunção</v>
          </cell>
          <cell r="H213"/>
          <cell r="I213"/>
          <cell r="J213"/>
          <cell r="K213">
            <v>0</v>
          </cell>
          <cell r="L213">
            <v>0</v>
          </cell>
          <cell r="M213"/>
          <cell r="N213"/>
          <cell r="O213"/>
          <cell r="P213"/>
          <cell r="Q213">
            <v>0</v>
          </cell>
        </row>
        <row r="214">
          <cell r="C214" t="e">
            <v>#REF!</v>
          </cell>
          <cell r="D214" t="e">
            <v>#REF!</v>
          </cell>
          <cell r="E214" t="e">
            <v>#REF!</v>
          </cell>
          <cell r="F214" t="str">
            <v>Pró-Labore</v>
          </cell>
          <cell r="G214" t="str">
            <v>Contabilidade Aproximada</v>
          </cell>
          <cell r="H214"/>
          <cell r="I214"/>
          <cell r="J214"/>
          <cell r="K214">
            <v>0</v>
          </cell>
          <cell r="L214">
            <v>0</v>
          </cell>
          <cell r="M214"/>
          <cell r="N214"/>
          <cell r="O214"/>
          <cell r="P214"/>
          <cell r="Q214">
            <v>0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F215" t="str">
            <v>Sem Movimento</v>
          </cell>
          <cell r="G215" t="str">
            <v>Contabilidade Aproximada</v>
          </cell>
          <cell r="H215"/>
          <cell r="I215"/>
          <cell r="J215"/>
          <cell r="K215">
            <v>0</v>
          </cell>
          <cell r="L215">
            <v>0</v>
          </cell>
          <cell r="M215"/>
          <cell r="N215"/>
          <cell r="O215"/>
          <cell r="P215"/>
          <cell r="Q215">
            <v>0</v>
          </cell>
        </row>
        <row r="216">
          <cell r="C216" t="e">
            <v>#REF!</v>
          </cell>
          <cell r="D216" t="e">
            <v>#REF!</v>
          </cell>
          <cell r="E216" t="e">
            <v>#REF!</v>
          </cell>
          <cell r="F216" t="str">
            <v>Pró-Labore</v>
          </cell>
          <cell r="G216" t="str">
            <v>Contabilidade Aproximada</v>
          </cell>
          <cell r="H216"/>
          <cell r="I216"/>
          <cell r="J216"/>
          <cell r="K216">
            <v>0</v>
          </cell>
          <cell r="L216">
            <v>0</v>
          </cell>
          <cell r="M216"/>
          <cell r="N216"/>
          <cell r="O216"/>
          <cell r="P216"/>
          <cell r="Q216">
            <v>0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F217" t="str">
            <v>Pró-Labore</v>
          </cell>
          <cell r="G217" t="str">
            <v>Não Distribuir</v>
          </cell>
          <cell r="H217"/>
          <cell r="I217"/>
          <cell r="J217"/>
          <cell r="K217">
            <v>0</v>
          </cell>
          <cell r="L217">
            <v>0</v>
          </cell>
          <cell r="M217"/>
          <cell r="N217"/>
          <cell r="O217"/>
          <cell r="P217"/>
          <cell r="Q217">
            <v>0</v>
          </cell>
        </row>
        <row r="218">
          <cell r="C218" t="e">
            <v>#REF!</v>
          </cell>
          <cell r="D218" t="e">
            <v>#REF!</v>
          </cell>
          <cell r="E218" t="e">
            <v>#REF!</v>
          </cell>
          <cell r="F218" t="str">
            <v>Folha de Pagamento</v>
          </cell>
          <cell r="G218" t="str">
            <v>Contabilidade</v>
          </cell>
          <cell r="H218"/>
          <cell r="I218"/>
          <cell r="J218"/>
          <cell r="K218">
            <v>0</v>
          </cell>
          <cell r="L218">
            <v>0</v>
          </cell>
          <cell r="M218"/>
          <cell r="N218"/>
          <cell r="O218"/>
          <cell r="P218"/>
          <cell r="Q218">
            <v>0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F219" t="str">
            <v>Sem Movimento</v>
          </cell>
          <cell r="G219" t="str">
            <v>Contabilidade Aproximada</v>
          </cell>
          <cell r="H219"/>
          <cell r="I219"/>
          <cell r="J219"/>
          <cell r="K219">
            <v>0</v>
          </cell>
          <cell r="L219">
            <v>0</v>
          </cell>
          <cell r="M219"/>
          <cell r="N219"/>
          <cell r="O219"/>
          <cell r="P219"/>
          <cell r="Q219">
            <v>0</v>
          </cell>
        </row>
        <row r="220">
          <cell r="C220" t="e">
            <v>#REF!</v>
          </cell>
          <cell r="D220" t="e">
            <v>#REF!</v>
          </cell>
          <cell r="E220" t="e">
            <v>#REF!</v>
          </cell>
          <cell r="F220" t="str">
            <v>Sem Movimento</v>
          </cell>
          <cell r="G220" t="str">
            <v>Sem Movimento</v>
          </cell>
          <cell r="H220"/>
          <cell r="I220"/>
          <cell r="J220"/>
          <cell r="K220">
            <v>0</v>
          </cell>
          <cell r="L220">
            <v>0</v>
          </cell>
          <cell r="M220"/>
          <cell r="N220"/>
          <cell r="O220"/>
          <cell r="P220"/>
          <cell r="Q220">
            <v>0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F221" t="str">
            <v>Folha de Pagamento</v>
          </cell>
          <cell r="G221" t="str">
            <v>Contabilidade</v>
          </cell>
          <cell r="H221"/>
          <cell r="I221"/>
          <cell r="J221"/>
          <cell r="K221">
            <v>0</v>
          </cell>
          <cell r="L221">
            <v>0</v>
          </cell>
          <cell r="M221"/>
          <cell r="N221"/>
          <cell r="O221"/>
          <cell r="P221"/>
          <cell r="Q221">
            <v>0</v>
          </cell>
        </row>
        <row r="222">
          <cell r="C222" t="e">
            <v>#REF!</v>
          </cell>
          <cell r="D222" t="e">
            <v>#REF!</v>
          </cell>
          <cell r="E222" t="e">
            <v>#REF!</v>
          </cell>
          <cell r="F222" t="str">
            <v>Sem Movimento</v>
          </cell>
          <cell r="G222" t="str">
            <v>Sem Movimento</v>
          </cell>
          <cell r="H222"/>
          <cell r="I222"/>
          <cell r="J222"/>
          <cell r="K222">
            <v>0</v>
          </cell>
          <cell r="L222">
            <v>0</v>
          </cell>
          <cell r="M222"/>
          <cell r="N222"/>
          <cell r="O222"/>
          <cell r="P222"/>
          <cell r="Q222">
            <v>0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F223" t="str">
            <v>Folha de Pagamento</v>
          </cell>
          <cell r="G223" t="str">
            <v>Distribuição por Presunção</v>
          </cell>
          <cell r="H223"/>
          <cell r="I223"/>
          <cell r="J223"/>
          <cell r="K223">
            <v>0</v>
          </cell>
          <cell r="L223">
            <v>0</v>
          </cell>
          <cell r="M223"/>
          <cell r="N223"/>
          <cell r="O223"/>
          <cell r="P223"/>
          <cell r="Q223">
            <v>0</v>
          </cell>
        </row>
        <row r="224">
          <cell r="C224" t="e">
            <v>#REF!</v>
          </cell>
          <cell r="D224" t="e">
            <v>#REF!</v>
          </cell>
          <cell r="E224" t="e">
            <v>#REF!</v>
          </cell>
          <cell r="F224" t="str">
            <v>Sem Movimento</v>
          </cell>
          <cell r="G224" t="str">
            <v>Sem Movimento</v>
          </cell>
          <cell r="H224"/>
          <cell r="I224"/>
          <cell r="J224"/>
          <cell r="K224">
            <v>0</v>
          </cell>
          <cell r="L224">
            <v>0</v>
          </cell>
          <cell r="M224"/>
          <cell r="N224"/>
          <cell r="O224"/>
          <cell r="P224"/>
          <cell r="Q224">
            <v>0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F225" t="str">
            <v>Pró-Labore</v>
          </cell>
          <cell r="G225" t="str">
            <v>Contabilidade Aproximada</v>
          </cell>
          <cell r="H225"/>
          <cell r="I225"/>
          <cell r="J225"/>
          <cell r="K225">
            <v>0</v>
          </cell>
          <cell r="L225">
            <v>0</v>
          </cell>
          <cell r="M225"/>
          <cell r="N225"/>
          <cell r="O225"/>
          <cell r="P225"/>
          <cell r="Q225">
            <v>0</v>
          </cell>
        </row>
        <row r="226">
          <cell r="C226" t="e">
            <v>#REF!</v>
          </cell>
          <cell r="D226" t="e">
            <v>#REF!</v>
          </cell>
          <cell r="E226" t="e">
            <v>#REF!</v>
          </cell>
          <cell r="F226" t="str">
            <v>Sem Movimento</v>
          </cell>
          <cell r="G226" t="str">
            <v>Contabilidade Aproximada</v>
          </cell>
          <cell r="H226"/>
          <cell r="I226"/>
          <cell r="J226"/>
          <cell r="K226">
            <v>0</v>
          </cell>
          <cell r="L226">
            <v>0</v>
          </cell>
          <cell r="M226"/>
          <cell r="N226"/>
          <cell r="O226"/>
          <cell r="P226"/>
          <cell r="Q226">
            <v>0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F227" t="str">
            <v>Sem Movimento</v>
          </cell>
          <cell r="G227" t="str">
            <v>Distribuição por Presunção</v>
          </cell>
          <cell r="H227"/>
          <cell r="I227"/>
          <cell r="J227"/>
          <cell r="K227">
            <v>0</v>
          </cell>
          <cell r="L227">
            <v>0</v>
          </cell>
          <cell r="M227"/>
          <cell r="N227"/>
          <cell r="O227"/>
          <cell r="P227"/>
          <cell r="Q227">
            <v>0</v>
          </cell>
        </row>
        <row r="228">
          <cell r="C228" t="e">
            <v>#REF!</v>
          </cell>
          <cell r="D228" t="e">
            <v>#REF!</v>
          </cell>
          <cell r="E228" t="e">
            <v>#REF!</v>
          </cell>
          <cell r="F228" t="str">
            <v>Sem Movimento</v>
          </cell>
          <cell r="G228" t="str">
            <v>Sem Movimento</v>
          </cell>
          <cell r="H228"/>
          <cell r="I228"/>
          <cell r="J228"/>
          <cell r="K228">
            <v>0</v>
          </cell>
          <cell r="L228">
            <v>0</v>
          </cell>
          <cell r="M228"/>
          <cell r="N228"/>
          <cell r="O228"/>
          <cell r="P228"/>
          <cell r="Q228">
            <v>0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F229" t="str">
            <v>Sem Movimento</v>
          </cell>
          <cell r="G229" t="str">
            <v>Distribuição por Presunção</v>
          </cell>
          <cell r="H229"/>
          <cell r="I229"/>
          <cell r="J229"/>
          <cell r="K229">
            <v>0</v>
          </cell>
          <cell r="L229">
            <v>0</v>
          </cell>
          <cell r="M229"/>
          <cell r="N229"/>
          <cell r="O229"/>
          <cell r="P229"/>
          <cell r="Q229">
            <v>0</v>
          </cell>
        </row>
        <row r="230">
          <cell r="C230" t="e">
            <v>#REF!</v>
          </cell>
          <cell r="D230" t="e">
            <v>#REF!</v>
          </cell>
          <cell r="E230" t="e">
            <v>#REF!</v>
          </cell>
          <cell r="F230" t="str">
            <v>Folha de Pagamento</v>
          </cell>
          <cell r="G230" t="str">
            <v>Contabilidade</v>
          </cell>
          <cell r="H230"/>
          <cell r="I230"/>
          <cell r="J230"/>
          <cell r="K230">
            <v>0</v>
          </cell>
          <cell r="L230">
            <v>0</v>
          </cell>
          <cell r="M230"/>
          <cell r="N230"/>
          <cell r="O230"/>
          <cell r="P230"/>
          <cell r="Q230">
            <v>0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F231" t="str">
            <v>Sem Movimento</v>
          </cell>
          <cell r="G231" t="str">
            <v>Sem Movimento</v>
          </cell>
          <cell r="H231"/>
          <cell r="I231"/>
          <cell r="J231"/>
          <cell r="K231">
            <v>0</v>
          </cell>
          <cell r="L231">
            <v>0</v>
          </cell>
          <cell r="M231"/>
          <cell r="N231"/>
          <cell r="O231"/>
          <cell r="P231"/>
          <cell r="Q231">
            <v>0</v>
          </cell>
        </row>
        <row r="232">
          <cell r="C232" t="e">
            <v>#REF!</v>
          </cell>
          <cell r="D232" t="e">
            <v>#REF!</v>
          </cell>
          <cell r="E232" t="e">
            <v>#REF!</v>
          </cell>
          <cell r="F232" t="str">
            <v>Folha de Pagamento</v>
          </cell>
          <cell r="G232" t="str">
            <v>Distribuição por Presunção</v>
          </cell>
          <cell r="H232"/>
          <cell r="I232"/>
          <cell r="J232"/>
          <cell r="K232">
            <v>0</v>
          </cell>
          <cell r="L232">
            <v>0</v>
          </cell>
          <cell r="M232"/>
          <cell r="N232"/>
          <cell r="O232"/>
          <cell r="P232"/>
          <cell r="Q232">
            <v>0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F233" t="str">
            <v>Sem Movimento</v>
          </cell>
          <cell r="G233" t="str">
            <v>Não Distribuir</v>
          </cell>
          <cell r="H233"/>
          <cell r="I233"/>
          <cell r="J233"/>
          <cell r="K233">
            <v>0</v>
          </cell>
          <cell r="L233">
            <v>0</v>
          </cell>
          <cell r="M233"/>
          <cell r="N233"/>
          <cell r="O233"/>
          <cell r="P233"/>
          <cell r="Q233">
            <v>0</v>
          </cell>
        </row>
        <row r="234">
          <cell r="C234" t="e">
            <v>#REF!</v>
          </cell>
          <cell r="D234" t="e">
            <v>#REF!</v>
          </cell>
          <cell r="E234" t="e">
            <v>#REF!</v>
          </cell>
          <cell r="F234" t="str">
            <v>Sem Movimento</v>
          </cell>
          <cell r="G234" t="str">
            <v>Contabilidade Aproximada</v>
          </cell>
          <cell r="H234"/>
          <cell r="I234"/>
          <cell r="J234"/>
          <cell r="K234">
            <v>0</v>
          </cell>
          <cell r="L234">
            <v>0</v>
          </cell>
          <cell r="M234"/>
          <cell r="N234"/>
          <cell r="O234"/>
          <cell r="P234"/>
          <cell r="Q234">
            <v>0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F235" t="str">
            <v>Sem Movimento</v>
          </cell>
          <cell r="G235" t="str">
            <v>Distribuição por Presunção</v>
          </cell>
          <cell r="H235"/>
          <cell r="I235"/>
          <cell r="J235"/>
          <cell r="K235">
            <v>0</v>
          </cell>
          <cell r="L235">
            <v>0</v>
          </cell>
          <cell r="M235"/>
          <cell r="N235"/>
          <cell r="O235"/>
          <cell r="P235"/>
          <cell r="Q235">
            <v>0</v>
          </cell>
        </row>
        <row r="236">
          <cell r="C236" t="e">
            <v>#REF!</v>
          </cell>
          <cell r="D236" t="e">
            <v>#REF!</v>
          </cell>
          <cell r="E236" t="e">
            <v>#REF!</v>
          </cell>
          <cell r="F236" t="str">
            <v>Sem Movimento</v>
          </cell>
          <cell r="G236" t="str">
            <v>Sem Movimento</v>
          </cell>
          <cell r="H236"/>
          <cell r="I236"/>
          <cell r="J236"/>
          <cell r="K236">
            <v>0</v>
          </cell>
          <cell r="L236">
            <v>0</v>
          </cell>
          <cell r="M236"/>
          <cell r="N236"/>
          <cell r="O236"/>
          <cell r="P236"/>
          <cell r="Q236">
            <v>0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F237" t="str">
            <v>Sem Movimento</v>
          </cell>
          <cell r="G237" t="str">
            <v>Não Distribuir</v>
          </cell>
          <cell r="H237"/>
          <cell r="I237"/>
          <cell r="J237"/>
          <cell r="K237">
            <v>0</v>
          </cell>
          <cell r="L237">
            <v>0</v>
          </cell>
          <cell r="M237"/>
          <cell r="N237"/>
          <cell r="O237"/>
          <cell r="P237"/>
          <cell r="Q237">
            <v>0</v>
          </cell>
        </row>
        <row r="238">
          <cell r="C238" t="e">
            <v>#REF!</v>
          </cell>
          <cell r="D238" t="e">
            <v>#REF!</v>
          </cell>
          <cell r="E238" t="e">
            <v>#REF!</v>
          </cell>
          <cell r="F238" t="str">
            <v>Pró-Labore</v>
          </cell>
          <cell r="G238" t="str">
            <v>Contabilidade</v>
          </cell>
          <cell r="H238"/>
          <cell r="I238"/>
          <cell r="J238"/>
          <cell r="K238">
            <v>0</v>
          </cell>
          <cell r="L238">
            <v>0</v>
          </cell>
          <cell r="M238"/>
          <cell r="N238"/>
          <cell r="O238"/>
          <cell r="P238"/>
          <cell r="Q238">
            <v>0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F239" t="str">
            <v>Folha de Pagamento</v>
          </cell>
          <cell r="G239" t="str">
            <v>Contabilidade</v>
          </cell>
          <cell r="H239"/>
          <cell r="I239"/>
          <cell r="J239"/>
          <cell r="K239">
            <v>0</v>
          </cell>
          <cell r="L239">
            <v>0</v>
          </cell>
          <cell r="M239"/>
          <cell r="N239"/>
          <cell r="O239"/>
          <cell r="P239"/>
          <cell r="Q239">
            <v>0</v>
          </cell>
        </row>
        <row r="240">
          <cell r="C240" t="e">
            <v>#REF!</v>
          </cell>
          <cell r="D240" t="e">
            <v>#REF!</v>
          </cell>
          <cell r="E240" t="e">
            <v>#REF!</v>
          </cell>
          <cell r="F240" t="str">
            <v>Sem Movimento</v>
          </cell>
          <cell r="G240" t="str">
            <v>Sem Movimento</v>
          </cell>
          <cell r="H240"/>
          <cell r="I240"/>
          <cell r="J240"/>
          <cell r="K240">
            <v>0</v>
          </cell>
          <cell r="L240">
            <v>0</v>
          </cell>
          <cell r="M240"/>
          <cell r="N240"/>
          <cell r="O240"/>
          <cell r="P240"/>
          <cell r="Q240">
            <v>0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F241" t="str">
            <v>Folha de Pagamento</v>
          </cell>
          <cell r="G241" t="str">
            <v>Contabilidade BPO</v>
          </cell>
          <cell r="H241"/>
          <cell r="I241"/>
          <cell r="J241"/>
          <cell r="K241">
            <v>0</v>
          </cell>
          <cell r="L241">
            <v>0</v>
          </cell>
          <cell r="M241"/>
          <cell r="N241"/>
          <cell r="O241"/>
          <cell r="P241"/>
          <cell r="Q241">
            <v>0</v>
          </cell>
        </row>
        <row r="242">
          <cell r="C242" t="e">
            <v>#REF!</v>
          </cell>
          <cell r="D242" t="e">
            <v>#REF!</v>
          </cell>
          <cell r="E242" t="e">
            <v>#REF!</v>
          </cell>
          <cell r="F242" t="str">
            <v>Sem Movimento</v>
          </cell>
          <cell r="G242" t="str">
            <v>Contabilidade</v>
          </cell>
          <cell r="H242"/>
          <cell r="I242"/>
          <cell r="J242"/>
          <cell r="K242">
            <v>0</v>
          </cell>
          <cell r="L242">
            <v>0</v>
          </cell>
          <cell r="M242"/>
          <cell r="N242"/>
          <cell r="O242"/>
          <cell r="P242"/>
          <cell r="Q242">
            <v>0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F243" t="str">
            <v>Pró-Labore</v>
          </cell>
          <cell r="G243" t="str">
            <v>Contabilidade Aproximada</v>
          </cell>
          <cell r="H243"/>
          <cell r="I243"/>
          <cell r="J243"/>
          <cell r="K243">
            <v>0</v>
          </cell>
          <cell r="L243">
            <v>0</v>
          </cell>
          <cell r="M243"/>
          <cell r="N243"/>
          <cell r="O243"/>
          <cell r="P243"/>
          <cell r="Q243">
            <v>0</v>
          </cell>
        </row>
        <row r="244">
          <cell r="C244" t="e">
            <v>#REF!</v>
          </cell>
          <cell r="D244" t="e">
            <v>#REF!</v>
          </cell>
          <cell r="E244" t="e">
            <v>#REF!</v>
          </cell>
          <cell r="F244" t="str">
            <v>Sem Movimento</v>
          </cell>
          <cell r="G244" t="str">
            <v>Contabilidade</v>
          </cell>
          <cell r="H244"/>
          <cell r="I244"/>
          <cell r="J244"/>
          <cell r="K244">
            <v>0</v>
          </cell>
          <cell r="L244">
            <v>0</v>
          </cell>
          <cell r="M244"/>
          <cell r="N244"/>
          <cell r="O244"/>
          <cell r="P244"/>
          <cell r="Q244">
            <v>0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F245" t="str">
            <v>Pró-Labore</v>
          </cell>
          <cell r="G245" t="str">
            <v>Distribuição por Presunção</v>
          </cell>
          <cell r="H245"/>
          <cell r="I245"/>
          <cell r="J245"/>
          <cell r="K245">
            <v>0</v>
          </cell>
          <cell r="L245">
            <v>0</v>
          </cell>
          <cell r="M245"/>
          <cell r="N245"/>
          <cell r="O245"/>
          <cell r="P245"/>
          <cell r="Q245">
            <v>0</v>
          </cell>
        </row>
        <row r="246">
          <cell r="C246" t="e">
            <v>#REF!</v>
          </cell>
          <cell r="D246" t="e">
            <v>#REF!</v>
          </cell>
          <cell r="E246" t="e">
            <v>#REF!</v>
          </cell>
          <cell r="F246" t="str">
            <v>Folha de Pagamento</v>
          </cell>
          <cell r="G246" t="str">
            <v>Distribuição por Presunção</v>
          </cell>
          <cell r="H246"/>
          <cell r="I246"/>
          <cell r="J246"/>
          <cell r="K246">
            <v>0</v>
          </cell>
          <cell r="L246">
            <v>0</v>
          </cell>
          <cell r="M246"/>
          <cell r="N246"/>
          <cell r="O246"/>
          <cell r="P246"/>
          <cell r="Q246">
            <v>0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F247" t="str">
            <v>Sem Movimento</v>
          </cell>
          <cell r="G247" t="str">
            <v>Distribuição por Presunção</v>
          </cell>
          <cell r="H247"/>
          <cell r="I247"/>
          <cell r="J247"/>
          <cell r="K247">
            <v>0</v>
          </cell>
          <cell r="L247">
            <v>0</v>
          </cell>
          <cell r="M247"/>
          <cell r="N247"/>
          <cell r="O247"/>
          <cell r="P247"/>
          <cell r="Q247">
            <v>0</v>
          </cell>
        </row>
        <row r="248">
          <cell r="C248" t="e">
            <v>#REF!</v>
          </cell>
          <cell r="D248" t="e">
            <v>#REF!</v>
          </cell>
          <cell r="E248" t="e">
            <v>#REF!</v>
          </cell>
          <cell r="F248" t="str">
            <v>Sem Movimento</v>
          </cell>
          <cell r="G248" t="str">
            <v>Distribuição por Presunção</v>
          </cell>
          <cell r="H248"/>
          <cell r="I248"/>
          <cell r="J248"/>
          <cell r="K248">
            <v>0</v>
          </cell>
          <cell r="L248">
            <v>0</v>
          </cell>
          <cell r="M248"/>
          <cell r="N248"/>
          <cell r="O248"/>
          <cell r="P248"/>
          <cell r="Q248">
            <v>0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F249" t="str">
            <v>Sem Movimento</v>
          </cell>
          <cell r="G249" t="str">
            <v>Distribuição por Presunção</v>
          </cell>
          <cell r="H249"/>
          <cell r="I249"/>
          <cell r="J249"/>
          <cell r="K249">
            <v>0</v>
          </cell>
          <cell r="L249">
            <v>0</v>
          </cell>
          <cell r="M249"/>
          <cell r="N249"/>
          <cell r="O249"/>
          <cell r="P249"/>
          <cell r="Q249">
            <v>0</v>
          </cell>
        </row>
        <row r="250">
          <cell r="C250" t="e">
            <v>#REF!</v>
          </cell>
          <cell r="D250" t="e">
            <v>#REF!</v>
          </cell>
          <cell r="E250" t="e">
            <v>#REF!</v>
          </cell>
          <cell r="F250" t="str">
            <v>Sem Movimento</v>
          </cell>
          <cell r="G250" t="str">
            <v>Não Distribuir</v>
          </cell>
          <cell r="H250"/>
          <cell r="I250"/>
          <cell r="J250"/>
          <cell r="K250">
            <v>0</v>
          </cell>
          <cell r="L250">
            <v>0</v>
          </cell>
          <cell r="M250"/>
          <cell r="N250"/>
          <cell r="O250"/>
          <cell r="P250"/>
          <cell r="Q250">
            <v>0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F251" t="str">
            <v>Pró-Labore</v>
          </cell>
          <cell r="G251" t="str">
            <v>Distribuição por Presunção</v>
          </cell>
          <cell r="H251"/>
          <cell r="I251"/>
          <cell r="J251"/>
          <cell r="K251">
            <v>0</v>
          </cell>
          <cell r="L251">
            <v>0</v>
          </cell>
          <cell r="M251"/>
          <cell r="N251"/>
          <cell r="O251"/>
          <cell r="P251"/>
          <cell r="Q251">
            <v>0</v>
          </cell>
        </row>
        <row r="252">
          <cell r="C252" t="e">
            <v>#REF!</v>
          </cell>
          <cell r="D252" t="e">
            <v>#REF!</v>
          </cell>
          <cell r="E252" t="e">
            <v>#REF!</v>
          </cell>
          <cell r="F252" t="str">
            <v>Folha de Pagamento</v>
          </cell>
          <cell r="G252" t="str">
            <v>Contabilidade</v>
          </cell>
          <cell r="H252"/>
          <cell r="I252"/>
          <cell r="J252"/>
          <cell r="K252">
            <v>0</v>
          </cell>
          <cell r="L252">
            <v>0</v>
          </cell>
          <cell r="M252"/>
          <cell r="N252"/>
          <cell r="O252"/>
          <cell r="P252"/>
          <cell r="Q252">
            <v>0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F253" t="str">
            <v>Pró-Labore</v>
          </cell>
          <cell r="G253" t="str">
            <v>Contabilidade</v>
          </cell>
          <cell r="H253"/>
          <cell r="I253"/>
          <cell r="J253"/>
          <cell r="K253">
            <v>0</v>
          </cell>
          <cell r="L253">
            <v>0</v>
          </cell>
          <cell r="M253"/>
          <cell r="N253"/>
          <cell r="O253"/>
          <cell r="P253"/>
          <cell r="Q253">
            <v>0</v>
          </cell>
        </row>
        <row r="254">
          <cell r="C254" t="e">
            <v>#REF!</v>
          </cell>
          <cell r="D254" t="e">
            <v>#REF!</v>
          </cell>
          <cell r="E254" t="e">
            <v>#REF!</v>
          </cell>
          <cell r="F254" t="str">
            <v>Folha de Pagamento</v>
          </cell>
          <cell r="G254" t="str">
            <v>Distribuição por Presunção</v>
          </cell>
          <cell r="H254"/>
          <cell r="I254"/>
          <cell r="J254"/>
          <cell r="K254">
            <v>0</v>
          </cell>
          <cell r="L254">
            <v>0</v>
          </cell>
          <cell r="M254"/>
          <cell r="N254"/>
          <cell r="O254"/>
          <cell r="P254"/>
          <cell r="Q254">
            <v>0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F255" t="str">
            <v>Folha de Pagamento</v>
          </cell>
          <cell r="G255" t="str">
            <v>Distribuição por Presunção</v>
          </cell>
          <cell r="H255"/>
          <cell r="I255"/>
          <cell r="J255"/>
          <cell r="K255">
            <v>0</v>
          </cell>
          <cell r="L255">
            <v>0</v>
          </cell>
          <cell r="M255"/>
          <cell r="N255"/>
          <cell r="O255"/>
          <cell r="P255"/>
          <cell r="Q255">
            <v>0</v>
          </cell>
        </row>
        <row r="256">
          <cell r="C256" t="e">
            <v>#REF!</v>
          </cell>
          <cell r="D256" t="e">
            <v>#REF!</v>
          </cell>
          <cell r="E256" t="e">
            <v>#REF!</v>
          </cell>
          <cell r="F256" t="str">
            <v>Pró-Labore</v>
          </cell>
          <cell r="G256" t="str">
            <v>Contabilidade</v>
          </cell>
          <cell r="H256"/>
          <cell r="I256"/>
          <cell r="J256"/>
          <cell r="K256">
            <v>0</v>
          </cell>
          <cell r="L256">
            <v>0</v>
          </cell>
          <cell r="M256"/>
          <cell r="N256"/>
          <cell r="O256"/>
          <cell r="P256"/>
          <cell r="Q256">
            <v>0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F257" t="str">
            <v>Pró-Labore</v>
          </cell>
          <cell r="G257" t="str">
            <v>Contabilidade</v>
          </cell>
          <cell r="H257"/>
          <cell r="I257"/>
          <cell r="J257"/>
          <cell r="K257">
            <v>0</v>
          </cell>
          <cell r="L257">
            <v>0</v>
          </cell>
          <cell r="M257"/>
          <cell r="N257"/>
          <cell r="O257"/>
          <cell r="P257"/>
          <cell r="Q257">
            <v>0</v>
          </cell>
        </row>
        <row r="258">
          <cell r="C258" t="e">
            <v>#REF!</v>
          </cell>
          <cell r="D258" t="e">
            <v>#REF!</v>
          </cell>
          <cell r="E258" t="e">
            <v>#REF!</v>
          </cell>
          <cell r="F258" t="str">
            <v>Folha de Pagamento</v>
          </cell>
          <cell r="G258" t="str">
            <v>Contabilidade</v>
          </cell>
          <cell r="H258"/>
          <cell r="I258"/>
          <cell r="J258"/>
          <cell r="K258">
            <v>0</v>
          </cell>
          <cell r="L258">
            <v>0</v>
          </cell>
          <cell r="M258"/>
          <cell r="N258"/>
          <cell r="O258"/>
          <cell r="P258"/>
          <cell r="Q258">
            <v>0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F259" t="str">
            <v>Pró-Labore</v>
          </cell>
          <cell r="G259" t="str">
            <v>Distribuição por Presunção</v>
          </cell>
          <cell r="H259"/>
          <cell r="I259"/>
          <cell r="J259"/>
          <cell r="K259">
            <v>0</v>
          </cell>
          <cell r="L259">
            <v>0</v>
          </cell>
          <cell r="M259"/>
          <cell r="N259"/>
          <cell r="O259"/>
          <cell r="P259"/>
          <cell r="Q259">
            <v>0</v>
          </cell>
        </row>
        <row r="260">
          <cell r="C260" t="e">
            <v>#REF!</v>
          </cell>
          <cell r="D260" t="e">
            <v>#REF!</v>
          </cell>
          <cell r="E260" t="e">
            <v>#REF!</v>
          </cell>
          <cell r="F260" t="str">
            <v>Sem Movimento</v>
          </cell>
          <cell r="G260" t="str">
            <v>Contabilidade</v>
          </cell>
          <cell r="H260"/>
          <cell r="I260"/>
          <cell r="J260"/>
          <cell r="K260">
            <v>0</v>
          </cell>
          <cell r="L260">
            <v>0</v>
          </cell>
          <cell r="M260"/>
          <cell r="N260"/>
          <cell r="O260"/>
          <cell r="P260"/>
          <cell r="Q260">
            <v>0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F261" t="str">
            <v>Sem Movimento</v>
          </cell>
          <cell r="G261" t="str">
            <v>Não Distribuir</v>
          </cell>
          <cell r="H261"/>
          <cell r="I261"/>
          <cell r="J261"/>
          <cell r="K261">
            <v>0</v>
          </cell>
          <cell r="L261">
            <v>0</v>
          </cell>
          <cell r="M261"/>
          <cell r="N261"/>
          <cell r="O261"/>
          <cell r="P261"/>
          <cell r="Q261">
            <v>0</v>
          </cell>
        </row>
        <row r="262">
          <cell r="C262" t="e">
            <v>#REF!</v>
          </cell>
          <cell r="D262" t="e">
            <v>#REF!</v>
          </cell>
          <cell r="E262" t="e">
            <v>#REF!</v>
          </cell>
          <cell r="F262" t="str">
            <v>Sem Movimento</v>
          </cell>
          <cell r="G262" t="str">
            <v>Não Distribuir</v>
          </cell>
          <cell r="H262"/>
          <cell r="I262"/>
          <cell r="J262"/>
          <cell r="K262">
            <v>0</v>
          </cell>
          <cell r="L262">
            <v>0</v>
          </cell>
          <cell r="M262"/>
          <cell r="N262"/>
          <cell r="O262"/>
          <cell r="P262"/>
          <cell r="Q262">
            <v>0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F263" t="str">
            <v>Sem Movimento</v>
          </cell>
          <cell r="G263" t="str">
            <v>Não Distribuir</v>
          </cell>
          <cell r="H263"/>
          <cell r="I263"/>
          <cell r="J263"/>
          <cell r="K263">
            <v>0</v>
          </cell>
          <cell r="L263">
            <v>0</v>
          </cell>
          <cell r="M263"/>
          <cell r="N263"/>
          <cell r="O263"/>
          <cell r="P263"/>
          <cell r="Q263">
            <v>0</v>
          </cell>
        </row>
        <row r="264">
          <cell r="C264" t="e">
            <v>#REF!</v>
          </cell>
          <cell r="D264" t="e">
            <v>#REF!</v>
          </cell>
          <cell r="E264" t="e">
            <v>#REF!</v>
          </cell>
          <cell r="F264" t="str">
            <v>Sem Movimento</v>
          </cell>
          <cell r="G264" t="str">
            <v>Contabilidade</v>
          </cell>
          <cell r="H264"/>
          <cell r="I264"/>
          <cell r="J264"/>
          <cell r="K264">
            <v>0</v>
          </cell>
          <cell r="L264">
            <v>0</v>
          </cell>
          <cell r="M264"/>
          <cell r="N264"/>
          <cell r="O264"/>
          <cell r="P264"/>
          <cell r="Q264">
            <v>0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F265" t="str">
            <v>Pró-Labore</v>
          </cell>
          <cell r="G265" t="str">
            <v>Contabilidade</v>
          </cell>
          <cell r="H265"/>
          <cell r="I265"/>
          <cell r="J265"/>
          <cell r="K265">
            <v>0</v>
          </cell>
          <cell r="L265">
            <v>0</v>
          </cell>
          <cell r="M265"/>
          <cell r="N265"/>
          <cell r="O265"/>
          <cell r="P265"/>
          <cell r="Q265">
            <v>0</v>
          </cell>
        </row>
        <row r="266">
          <cell r="C266" t="e">
            <v>#REF!</v>
          </cell>
          <cell r="D266" t="e">
            <v>#REF!</v>
          </cell>
          <cell r="E266" t="e">
            <v>#REF!</v>
          </cell>
          <cell r="F266" t="str">
            <v>Pró-Labore</v>
          </cell>
          <cell r="G266" t="str">
            <v>Distribuição por Presunção</v>
          </cell>
          <cell r="H266"/>
          <cell r="I266"/>
          <cell r="J266"/>
          <cell r="K266">
            <v>0</v>
          </cell>
          <cell r="L266">
            <v>0</v>
          </cell>
          <cell r="M266"/>
          <cell r="N266"/>
          <cell r="O266"/>
          <cell r="P266"/>
          <cell r="Q266">
            <v>0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F267" t="str">
            <v>Pró-Labore</v>
          </cell>
          <cell r="G267" t="str">
            <v>Não Distribuir</v>
          </cell>
          <cell r="H267"/>
          <cell r="I267"/>
          <cell r="J267"/>
          <cell r="K267">
            <v>0</v>
          </cell>
          <cell r="L267">
            <v>0</v>
          </cell>
          <cell r="M267"/>
          <cell r="N267"/>
          <cell r="O267"/>
          <cell r="P267"/>
          <cell r="Q267">
            <v>0</v>
          </cell>
        </row>
        <row r="268">
          <cell r="C268" t="e">
            <v>#REF!</v>
          </cell>
          <cell r="D268" t="e">
            <v>#REF!</v>
          </cell>
          <cell r="E268" t="e">
            <v>#REF!</v>
          </cell>
          <cell r="F268" t="str">
            <v>Sem Movimento</v>
          </cell>
          <cell r="G268" t="str">
            <v>Contabilidade</v>
          </cell>
          <cell r="H268"/>
          <cell r="I268"/>
          <cell r="J268"/>
          <cell r="K268">
            <v>0</v>
          </cell>
          <cell r="L268">
            <v>0</v>
          </cell>
          <cell r="M268"/>
          <cell r="N268"/>
          <cell r="O268"/>
          <cell r="P268"/>
          <cell r="Q268">
            <v>0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F269" t="str">
            <v>Folha de Pagamento</v>
          </cell>
          <cell r="G269" t="str">
            <v>Distribuição por Presunção</v>
          </cell>
          <cell r="H269"/>
          <cell r="I269"/>
          <cell r="J269"/>
          <cell r="K269">
            <v>0</v>
          </cell>
          <cell r="L269">
            <v>0</v>
          </cell>
          <cell r="M269"/>
          <cell r="N269"/>
          <cell r="O269"/>
          <cell r="P269"/>
          <cell r="Q269">
            <v>0</v>
          </cell>
        </row>
        <row r="270">
          <cell r="C270" t="e">
            <v>#REF!</v>
          </cell>
          <cell r="D270" t="e">
            <v>#REF!</v>
          </cell>
          <cell r="E270" t="e">
            <v>#REF!</v>
          </cell>
          <cell r="F270" t="str">
            <v>Folha de Pagamento</v>
          </cell>
          <cell r="G270" t="str">
            <v>Distribuição por Presunção</v>
          </cell>
          <cell r="H270"/>
          <cell r="I270"/>
          <cell r="J270"/>
          <cell r="K270">
            <v>0</v>
          </cell>
          <cell r="L270">
            <v>0</v>
          </cell>
          <cell r="M270"/>
          <cell r="N270"/>
          <cell r="O270"/>
          <cell r="P270"/>
          <cell r="Q270">
            <v>0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F271" t="str">
            <v>Sem Movimento</v>
          </cell>
          <cell r="G271" t="str">
            <v>Distribuição por Presunção</v>
          </cell>
          <cell r="H271"/>
          <cell r="I271"/>
          <cell r="J271"/>
          <cell r="K271">
            <v>0</v>
          </cell>
          <cell r="L271">
            <v>0</v>
          </cell>
          <cell r="M271"/>
          <cell r="N271"/>
          <cell r="O271"/>
          <cell r="P271"/>
          <cell r="Q271">
            <v>0</v>
          </cell>
        </row>
        <row r="272">
          <cell r="C272" t="e">
            <v>#REF!</v>
          </cell>
          <cell r="D272" t="e">
            <v>#REF!</v>
          </cell>
          <cell r="E272" t="e">
            <v>#REF!</v>
          </cell>
          <cell r="F272" t="str">
            <v>Folha de Pagamento</v>
          </cell>
          <cell r="G272" t="str">
            <v>Distribuição por Presunção</v>
          </cell>
          <cell r="H272"/>
          <cell r="I272"/>
          <cell r="J272"/>
          <cell r="K272">
            <v>0</v>
          </cell>
          <cell r="L272">
            <v>0</v>
          </cell>
          <cell r="M272"/>
          <cell r="N272"/>
          <cell r="O272"/>
          <cell r="P272"/>
          <cell r="Q272">
            <v>0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F273" t="str">
            <v>Sem Movimento</v>
          </cell>
          <cell r="G273" t="str">
            <v>Sem Movimento</v>
          </cell>
          <cell r="H273"/>
          <cell r="I273"/>
          <cell r="J273"/>
          <cell r="K273">
            <v>0</v>
          </cell>
          <cell r="L273">
            <v>0</v>
          </cell>
          <cell r="M273"/>
          <cell r="N273"/>
          <cell r="O273"/>
          <cell r="P273"/>
          <cell r="Q273">
            <v>0</v>
          </cell>
        </row>
        <row r="274">
          <cell r="C274" t="e">
            <v>#REF!</v>
          </cell>
          <cell r="D274" t="e">
            <v>#REF!</v>
          </cell>
          <cell r="E274" t="e">
            <v>#REF!</v>
          </cell>
          <cell r="F274" t="str">
            <v>Sem Movimento</v>
          </cell>
          <cell r="G274" t="str">
            <v>Contabilidade Aproximada</v>
          </cell>
          <cell r="H274"/>
          <cell r="I274"/>
          <cell r="J274"/>
          <cell r="K274">
            <v>0</v>
          </cell>
          <cell r="L274">
            <v>0</v>
          </cell>
          <cell r="M274"/>
          <cell r="N274"/>
          <cell r="O274"/>
          <cell r="P274"/>
          <cell r="Q274">
            <v>0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F275" t="str">
            <v>Pró-Labore</v>
          </cell>
          <cell r="G275" t="str">
            <v>Distribuição por Presunção</v>
          </cell>
          <cell r="H275"/>
          <cell r="I275"/>
          <cell r="J275"/>
          <cell r="K275">
            <v>0</v>
          </cell>
          <cell r="L275">
            <v>0</v>
          </cell>
          <cell r="M275"/>
          <cell r="N275"/>
          <cell r="O275"/>
          <cell r="P275"/>
          <cell r="Q275">
            <v>0</v>
          </cell>
        </row>
        <row r="276">
          <cell r="C276" t="e">
            <v>#REF!</v>
          </cell>
          <cell r="D276" t="e">
            <v>#REF!</v>
          </cell>
          <cell r="E276" t="e">
            <v>#REF!</v>
          </cell>
          <cell r="F276" t="str">
            <v>Sem Movimento</v>
          </cell>
          <cell r="G276" t="str">
            <v>Distribuição por Presunção</v>
          </cell>
          <cell r="H276"/>
          <cell r="I276"/>
          <cell r="J276"/>
          <cell r="K276">
            <v>0</v>
          </cell>
          <cell r="L276">
            <v>0</v>
          </cell>
          <cell r="M276"/>
          <cell r="N276"/>
          <cell r="O276"/>
          <cell r="P276"/>
          <cell r="Q276">
            <v>0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F277" t="str">
            <v>Folha de Pagamento</v>
          </cell>
          <cell r="G277" t="str">
            <v>Distribuição por Presunção</v>
          </cell>
          <cell r="H277"/>
          <cell r="I277"/>
          <cell r="J277"/>
          <cell r="K277">
            <v>0</v>
          </cell>
          <cell r="L277">
            <v>0</v>
          </cell>
          <cell r="M277"/>
          <cell r="N277"/>
          <cell r="O277"/>
          <cell r="P277"/>
          <cell r="Q277">
            <v>0</v>
          </cell>
        </row>
        <row r="278">
          <cell r="C278" t="e">
            <v>#REF!</v>
          </cell>
          <cell r="D278" t="e">
            <v>#REF!</v>
          </cell>
          <cell r="E278" t="e">
            <v>#REF!</v>
          </cell>
          <cell r="F278" t="str">
            <v>Sem Movimento</v>
          </cell>
          <cell r="G278" t="str">
            <v>Distribuição por Presunção</v>
          </cell>
          <cell r="H278"/>
          <cell r="I278"/>
          <cell r="J278"/>
          <cell r="K278">
            <v>0</v>
          </cell>
          <cell r="L278">
            <v>0</v>
          </cell>
          <cell r="M278"/>
          <cell r="N278"/>
          <cell r="O278"/>
          <cell r="P278"/>
          <cell r="Q278">
            <v>0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F279" t="str">
            <v>Sem Movimento</v>
          </cell>
          <cell r="G279" t="str">
            <v>Contabilidade Aproximada</v>
          </cell>
          <cell r="H279"/>
          <cell r="I279"/>
          <cell r="J279"/>
          <cell r="K279">
            <v>0</v>
          </cell>
          <cell r="L279">
            <v>0</v>
          </cell>
          <cell r="M279"/>
          <cell r="N279"/>
          <cell r="O279"/>
          <cell r="P279"/>
          <cell r="Q279">
            <v>0</v>
          </cell>
        </row>
        <row r="280">
          <cell r="C280" t="e">
            <v>#REF!</v>
          </cell>
          <cell r="D280" t="e">
            <v>#REF!</v>
          </cell>
          <cell r="E280" t="e">
            <v>#REF!</v>
          </cell>
          <cell r="F280" t="str">
            <v>Pró-Labore</v>
          </cell>
          <cell r="G280" t="str">
            <v>Contabilidade Aproximada</v>
          </cell>
          <cell r="H280"/>
          <cell r="I280"/>
          <cell r="J280"/>
          <cell r="K280">
            <v>0</v>
          </cell>
          <cell r="L280">
            <v>0</v>
          </cell>
          <cell r="M280"/>
          <cell r="N280"/>
          <cell r="O280"/>
          <cell r="P280"/>
          <cell r="Q280">
            <v>0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F281" t="str">
            <v>Sem Movimento</v>
          </cell>
          <cell r="G281" t="str">
            <v>Contabilidade</v>
          </cell>
          <cell r="H281"/>
          <cell r="I281"/>
          <cell r="J281"/>
          <cell r="K281">
            <v>0</v>
          </cell>
          <cell r="L281">
            <v>0</v>
          </cell>
          <cell r="M281"/>
          <cell r="N281"/>
          <cell r="O281"/>
          <cell r="P281"/>
          <cell r="Q281">
            <v>0</v>
          </cell>
        </row>
        <row r="282">
          <cell r="C282" t="e">
            <v>#REF!</v>
          </cell>
          <cell r="D282" t="e">
            <v>#REF!</v>
          </cell>
          <cell r="E282" t="e">
            <v>#REF!</v>
          </cell>
          <cell r="F282" t="str">
            <v>Sem Movimento</v>
          </cell>
          <cell r="G282" t="str">
            <v>Contabilidade</v>
          </cell>
          <cell r="H282"/>
          <cell r="I282"/>
          <cell r="J282"/>
          <cell r="K282">
            <v>0</v>
          </cell>
          <cell r="L282">
            <v>0</v>
          </cell>
          <cell r="M282"/>
          <cell r="N282"/>
          <cell r="O282"/>
          <cell r="P282"/>
          <cell r="Q282">
            <v>0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F283" t="str">
            <v>Sem Movimento</v>
          </cell>
          <cell r="G283" t="str">
            <v>Contabilidade Aproximada</v>
          </cell>
          <cell r="H283"/>
          <cell r="I283"/>
          <cell r="J283"/>
          <cell r="K283">
            <v>0</v>
          </cell>
          <cell r="L283">
            <v>0</v>
          </cell>
          <cell r="M283"/>
          <cell r="N283"/>
          <cell r="O283"/>
          <cell r="P283"/>
          <cell r="Q283">
            <v>0</v>
          </cell>
        </row>
        <row r="284">
          <cell r="C284" t="e">
            <v>#REF!</v>
          </cell>
          <cell r="D284" t="e">
            <v>#REF!</v>
          </cell>
          <cell r="E284" t="e">
            <v>#REF!</v>
          </cell>
          <cell r="F284" t="str">
            <v>Pró-Labore</v>
          </cell>
          <cell r="G284" t="str">
            <v>Distribuição por Presunção</v>
          </cell>
          <cell r="H284"/>
          <cell r="I284"/>
          <cell r="J284"/>
          <cell r="K284">
            <v>0</v>
          </cell>
          <cell r="L284">
            <v>0</v>
          </cell>
          <cell r="M284"/>
          <cell r="N284"/>
          <cell r="O284"/>
          <cell r="P284"/>
          <cell r="Q284">
            <v>0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F285" t="str">
            <v>Sem Movimento</v>
          </cell>
          <cell r="G285" t="str">
            <v>Distribuição por Presunção</v>
          </cell>
          <cell r="H285"/>
          <cell r="I285"/>
          <cell r="J285"/>
          <cell r="K285">
            <v>0</v>
          </cell>
          <cell r="L285">
            <v>0</v>
          </cell>
          <cell r="M285"/>
          <cell r="N285"/>
          <cell r="O285"/>
          <cell r="P285"/>
          <cell r="Q285">
            <v>0</v>
          </cell>
        </row>
        <row r="286">
          <cell r="C286" t="e">
            <v>#REF!</v>
          </cell>
          <cell r="D286" t="e">
            <v>#REF!</v>
          </cell>
          <cell r="E286" t="e">
            <v>#REF!</v>
          </cell>
          <cell r="F286" t="str">
            <v>Pró-Labore</v>
          </cell>
          <cell r="G286" t="str">
            <v>Distribuição por Presunção</v>
          </cell>
          <cell r="H286"/>
          <cell r="I286"/>
          <cell r="J286"/>
          <cell r="K286">
            <v>0</v>
          </cell>
          <cell r="L286">
            <v>0</v>
          </cell>
          <cell r="M286"/>
          <cell r="N286"/>
          <cell r="O286"/>
          <cell r="P286"/>
          <cell r="Q286">
            <v>0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F287" t="str">
            <v>Pró-Labore</v>
          </cell>
          <cell r="G287" t="str">
            <v>Sem Movimento</v>
          </cell>
          <cell r="H287"/>
          <cell r="I287"/>
          <cell r="J287"/>
          <cell r="K287">
            <v>0</v>
          </cell>
          <cell r="L287">
            <v>0</v>
          </cell>
          <cell r="M287"/>
          <cell r="N287"/>
          <cell r="O287"/>
          <cell r="P287"/>
          <cell r="Q287">
            <v>0</v>
          </cell>
        </row>
        <row r="288">
          <cell r="C288" t="e">
            <v>#REF!</v>
          </cell>
          <cell r="D288" t="e">
            <v>#REF!</v>
          </cell>
          <cell r="E288" t="e">
            <v>#REF!</v>
          </cell>
          <cell r="F288" t="str">
            <v>Folha de Pagamento</v>
          </cell>
          <cell r="G288" t="str">
            <v>Contabilidade Aproximada</v>
          </cell>
          <cell r="H288"/>
          <cell r="I288"/>
          <cell r="J288"/>
          <cell r="K288">
            <v>0</v>
          </cell>
          <cell r="L288">
            <v>0</v>
          </cell>
          <cell r="M288"/>
          <cell r="N288"/>
          <cell r="O288"/>
          <cell r="P288"/>
          <cell r="Q288">
            <v>0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F289" t="str">
            <v>Sem Movimento</v>
          </cell>
          <cell r="G289" t="str">
            <v>Sem Movimento</v>
          </cell>
          <cell r="H289"/>
          <cell r="I289"/>
          <cell r="J289"/>
          <cell r="K289">
            <v>0</v>
          </cell>
          <cell r="L289">
            <v>0</v>
          </cell>
          <cell r="M289"/>
          <cell r="N289"/>
          <cell r="O289"/>
          <cell r="P289"/>
          <cell r="Q289">
            <v>0</v>
          </cell>
        </row>
        <row r="290">
          <cell r="C290" t="e">
            <v>#REF!</v>
          </cell>
          <cell r="D290" t="e">
            <v>#REF!</v>
          </cell>
          <cell r="E290" t="e">
            <v>#REF!</v>
          </cell>
          <cell r="F290" t="str">
            <v>Sem Movimento</v>
          </cell>
          <cell r="G290" t="str">
            <v>Sem Movimento</v>
          </cell>
          <cell r="H290"/>
          <cell r="I290"/>
          <cell r="J290"/>
          <cell r="K290">
            <v>0</v>
          </cell>
          <cell r="L290">
            <v>0</v>
          </cell>
          <cell r="M290"/>
          <cell r="N290"/>
          <cell r="O290"/>
          <cell r="P290"/>
          <cell r="Q290">
            <v>0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F291" t="str">
            <v>Sem Movimento</v>
          </cell>
          <cell r="G291" t="str">
            <v>Sem Movimento</v>
          </cell>
          <cell r="H291"/>
          <cell r="I291"/>
          <cell r="J291"/>
          <cell r="K291">
            <v>0</v>
          </cell>
          <cell r="L291">
            <v>0</v>
          </cell>
          <cell r="M291"/>
          <cell r="N291"/>
          <cell r="O291"/>
          <cell r="P291"/>
          <cell r="Q291">
            <v>0</v>
          </cell>
        </row>
        <row r="292">
          <cell r="C292" t="e">
            <v>#REF!</v>
          </cell>
          <cell r="D292" t="e">
            <v>#REF!</v>
          </cell>
          <cell r="E292" t="e">
            <v>#REF!</v>
          </cell>
          <cell r="F292" t="str">
            <v>Sem Movimento</v>
          </cell>
          <cell r="G292" t="str">
            <v>Não Distribuir</v>
          </cell>
          <cell r="H292"/>
          <cell r="I292"/>
          <cell r="J292"/>
          <cell r="K292">
            <v>0</v>
          </cell>
          <cell r="L292">
            <v>0</v>
          </cell>
          <cell r="M292"/>
          <cell r="N292"/>
          <cell r="O292"/>
          <cell r="P292"/>
          <cell r="Q292">
            <v>0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F293" t="str">
            <v>Folha de Pagamento</v>
          </cell>
          <cell r="G293" t="str">
            <v>Distribuição por Presunção</v>
          </cell>
          <cell r="H293"/>
          <cell r="I293"/>
          <cell r="J293"/>
          <cell r="K293">
            <v>0</v>
          </cell>
          <cell r="L293">
            <v>0</v>
          </cell>
          <cell r="M293"/>
          <cell r="N293"/>
          <cell r="O293"/>
          <cell r="P293"/>
          <cell r="Q293">
            <v>0</v>
          </cell>
        </row>
        <row r="294">
          <cell r="C294" t="e">
            <v>#REF!</v>
          </cell>
          <cell r="D294" t="e">
            <v>#REF!</v>
          </cell>
          <cell r="E294" t="e">
            <v>#REF!</v>
          </cell>
          <cell r="F294" t="str">
            <v>Sem Movimento</v>
          </cell>
          <cell r="G294" t="str">
            <v>Sem Movimento</v>
          </cell>
          <cell r="H294"/>
          <cell r="I294"/>
          <cell r="J294"/>
          <cell r="K294">
            <v>0</v>
          </cell>
          <cell r="L294">
            <v>0</v>
          </cell>
          <cell r="M294"/>
          <cell r="N294"/>
          <cell r="O294"/>
          <cell r="P294"/>
          <cell r="Q294">
            <v>0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F295" t="str">
            <v>Folha de Pagamento</v>
          </cell>
          <cell r="G295" t="str">
            <v>Distribuição por Presunção</v>
          </cell>
          <cell r="H295"/>
          <cell r="I295"/>
          <cell r="J295"/>
          <cell r="K295">
            <v>0</v>
          </cell>
          <cell r="L295">
            <v>0</v>
          </cell>
          <cell r="M295"/>
          <cell r="N295"/>
          <cell r="O295"/>
          <cell r="P295"/>
          <cell r="Q295">
            <v>0</v>
          </cell>
        </row>
        <row r="296">
          <cell r="C296" t="e">
            <v>#REF!</v>
          </cell>
          <cell r="D296" t="e">
            <v>#REF!</v>
          </cell>
          <cell r="E296" t="e">
            <v>#REF!</v>
          </cell>
          <cell r="F296" t="str">
            <v>Folha de Pagamento</v>
          </cell>
          <cell r="G296" t="str">
            <v>Contabilidade</v>
          </cell>
          <cell r="H296"/>
          <cell r="I296"/>
          <cell r="J296"/>
          <cell r="K296">
            <v>0</v>
          </cell>
          <cell r="L296">
            <v>0</v>
          </cell>
          <cell r="M296"/>
          <cell r="N296"/>
          <cell r="O296"/>
          <cell r="P296"/>
          <cell r="Q296">
            <v>0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F297" t="str">
            <v>Sem Movimento</v>
          </cell>
          <cell r="G297" t="str">
            <v>Sem Movimento</v>
          </cell>
          <cell r="H297"/>
          <cell r="I297"/>
          <cell r="J297"/>
          <cell r="K297">
            <v>0</v>
          </cell>
          <cell r="L297">
            <v>0</v>
          </cell>
          <cell r="M297"/>
          <cell r="N297"/>
          <cell r="O297"/>
          <cell r="P297"/>
          <cell r="Q297">
            <v>0</v>
          </cell>
        </row>
        <row r="298">
          <cell r="C298" t="e">
            <v>#REF!</v>
          </cell>
          <cell r="D298" t="e">
            <v>#REF!</v>
          </cell>
          <cell r="E298" t="e">
            <v>#REF!</v>
          </cell>
          <cell r="F298" t="str">
            <v>Folha de Pagamento</v>
          </cell>
          <cell r="G298" t="str">
            <v>Distribuição por Presunção</v>
          </cell>
          <cell r="H298"/>
          <cell r="I298"/>
          <cell r="J298"/>
          <cell r="K298">
            <v>0</v>
          </cell>
          <cell r="L298">
            <v>0</v>
          </cell>
          <cell r="M298"/>
          <cell r="N298"/>
          <cell r="O298"/>
          <cell r="P298"/>
          <cell r="Q298">
            <v>0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F299" t="str">
            <v>Pró-Labore</v>
          </cell>
          <cell r="G299" t="str">
            <v>Distribuição por Presunção</v>
          </cell>
          <cell r="H299"/>
          <cell r="I299"/>
          <cell r="J299"/>
          <cell r="K299">
            <v>0</v>
          </cell>
          <cell r="L299">
            <v>0</v>
          </cell>
          <cell r="M299"/>
          <cell r="N299"/>
          <cell r="O299"/>
          <cell r="P299"/>
          <cell r="Q299">
            <v>0</v>
          </cell>
        </row>
        <row r="300">
          <cell r="C300" t="e">
            <v>#REF!</v>
          </cell>
          <cell r="D300" t="e">
            <v>#REF!</v>
          </cell>
          <cell r="E300" t="e">
            <v>#REF!</v>
          </cell>
          <cell r="F300" t="str">
            <v>Sem Movimento</v>
          </cell>
          <cell r="G300" t="str">
            <v>Contabilidade</v>
          </cell>
          <cell r="H300"/>
          <cell r="I300"/>
          <cell r="J300"/>
          <cell r="K300">
            <v>0</v>
          </cell>
          <cell r="L300">
            <v>0</v>
          </cell>
          <cell r="M300"/>
          <cell r="N300"/>
          <cell r="O300"/>
          <cell r="P300"/>
          <cell r="Q300">
            <v>0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F301" t="str">
            <v>Sem Movimento</v>
          </cell>
          <cell r="G301" t="str">
            <v>Contabilidade</v>
          </cell>
          <cell r="H301"/>
          <cell r="I301"/>
          <cell r="J301"/>
          <cell r="K301">
            <v>0</v>
          </cell>
          <cell r="L301">
            <v>0</v>
          </cell>
          <cell r="M301"/>
          <cell r="N301"/>
          <cell r="O301"/>
          <cell r="P301"/>
          <cell r="Q301">
            <v>0</v>
          </cell>
        </row>
        <row r="302">
          <cell r="C302" t="e">
            <v>#REF!</v>
          </cell>
          <cell r="D302" t="e">
            <v>#REF!</v>
          </cell>
          <cell r="E302" t="e">
            <v>#REF!</v>
          </cell>
          <cell r="F302" t="str">
            <v>Folha de Pagamento</v>
          </cell>
          <cell r="G302" t="str">
            <v>Contabilidade</v>
          </cell>
          <cell r="H302"/>
          <cell r="I302"/>
          <cell r="J302"/>
          <cell r="K302">
            <v>0</v>
          </cell>
          <cell r="L302">
            <v>0</v>
          </cell>
          <cell r="M302"/>
          <cell r="N302"/>
          <cell r="O302"/>
          <cell r="P302"/>
          <cell r="Q302">
            <v>0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F303" t="str">
            <v>Folha de Pagamento</v>
          </cell>
          <cell r="G303" t="str">
            <v>Contabilidade</v>
          </cell>
          <cell r="H303"/>
          <cell r="I303"/>
          <cell r="J303"/>
          <cell r="K303">
            <v>0</v>
          </cell>
          <cell r="L303">
            <v>0</v>
          </cell>
          <cell r="M303"/>
          <cell r="N303"/>
          <cell r="O303"/>
          <cell r="P303"/>
          <cell r="Q303">
            <v>0</v>
          </cell>
        </row>
        <row r="304">
          <cell r="C304" t="e">
            <v>#REF!</v>
          </cell>
          <cell r="D304" t="e">
            <v>#REF!</v>
          </cell>
          <cell r="E304" t="e">
            <v>#REF!</v>
          </cell>
          <cell r="F304" t="str">
            <v>Pró-Labore</v>
          </cell>
          <cell r="G304" t="str">
            <v>Contabilidade Aproximada</v>
          </cell>
          <cell r="H304"/>
          <cell r="I304"/>
          <cell r="J304"/>
          <cell r="K304">
            <v>0</v>
          </cell>
          <cell r="L304">
            <v>0</v>
          </cell>
          <cell r="M304"/>
          <cell r="N304"/>
          <cell r="O304"/>
          <cell r="P304"/>
          <cell r="Q304">
            <v>0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F305" t="str">
            <v>Pró-Labore</v>
          </cell>
          <cell r="G305" t="str">
            <v>Distribuição por Presunção</v>
          </cell>
          <cell r="H305"/>
          <cell r="I305"/>
          <cell r="J305"/>
          <cell r="K305">
            <v>0</v>
          </cell>
          <cell r="L305">
            <v>0</v>
          </cell>
          <cell r="M305"/>
          <cell r="N305"/>
          <cell r="O305"/>
          <cell r="P305"/>
          <cell r="Q305">
            <v>0</v>
          </cell>
        </row>
        <row r="306">
          <cell r="C306" t="e">
            <v>#REF!</v>
          </cell>
          <cell r="D306" t="e">
            <v>#REF!</v>
          </cell>
          <cell r="E306" t="e">
            <v>#REF!</v>
          </cell>
          <cell r="F306" t="str">
            <v>Pró-Labore</v>
          </cell>
          <cell r="G306" t="str">
            <v>Contabilidade Aproximada</v>
          </cell>
          <cell r="H306"/>
          <cell r="I306"/>
          <cell r="J306"/>
          <cell r="K306">
            <v>0</v>
          </cell>
          <cell r="L306">
            <v>0</v>
          </cell>
          <cell r="M306"/>
          <cell r="N306"/>
          <cell r="O306"/>
          <cell r="P306"/>
          <cell r="Q306">
            <v>0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F307" t="str">
            <v>Sem Movimento</v>
          </cell>
          <cell r="G307" t="str">
            <v>Sem Movimento</v>
          </cell>
          <cell r="H307"/>
          <cell r="I307"/>
          <cell r="J307"/>
          <cell r="K307">
            <v>0</v>
          </cell>
          <cell r="L307">
            <v>0</v>
          </cell>
          <cell r="M307"/>
          <cell r="N307"/>
          <cell r="O307"/>
          <cell r="P307"/>
          <cell r="Q307">
            <v>0</v>
          </cell>
        </row>
        <row r="308">
          <cell r="C308" t="e">
            <v>#REF!</v>
          </cell>
          <cell r="D308" t="e">
            <v>#REF!</v>
          </cell>
          <cell r="E308" t="e">
            <v>#REF!</v>
          </cell>
          <cell r="F308" t="str">
            <v>Folha de Pagamento</v>
          </cell>
          <cell r="G308" t="str">
            <v>Contabilidade</v>
          </cell>
          <cell r="H308"/>
          <cell r="I308"/>
          <cell r="J308"/>
          <cell r="K308">
            <v>0</v>
          </cell>
          <cell r="L308">
            <v>0</v>
          </cell>
          <cell r="M308"/>
          <cell r="N308"/>
          <cell r="O308"/>
          <cell r="P308"/>
          <cell r="Q308">
            <v>0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F309" t="str">
            <v>Sem Movimento</v>
          </cell>
          <cell r="G309" t="str">
            <v>Sem Movimento</v>
          </cell>
          <cell r="H309"/>
          <cell r="I309"/>
          <cell r="J309"/>
          <cell r="K309">
            <v>0</v>
          </cell>
          <cell r="L309">
            <v>0</v>
          </cell>
          <cell r="M309"/>
          <cell r="N309"/>
          <cell r="O309"/>
          <cell r="P309"/>
          <cell r="Q309">
            <v>0</v>
          </cell>
        </row>
        <row r="310">
          <cell r="C310" t="e">
            <v>#REF!</v>
          </cell>
          <cell r="D310" t="e">
            <v>#REF!</v>
          </cell>
          <cell r="E310" t="e">
            <v>#REF!</v>
          </cell>
          <cell r="F310" t="str">
            <v>Pró-Labore</v>
          </cell>
          <cell r="G310" t="str">
            <v>Contabilidade</v>
          </cell>
          <cell r="H310"/>
          <cell r="I310"/>
          <cell r="J310"/>
          <cell r="K310">
            <v>0</v>
          </cell>
          <cell r="L310">
            <v>0</v>
          </cell>
          <cell r="M310"/>
          <cell r="N310"/>
          <cell r="O310"/>
          <cell r="P310"/>
          <cell r="Q310">
            <v>0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F311" t="str">
            <v>Sem Movimento</v>
          </cell>
          <cell r="G311" t="str">
            <v>Distribuição por Presunção</v>
          </cell>
          <cell r="H311"/>
          <cell r="I311"/>
          <cell r="J311"/>
          <cell r="K311">
            <v>0</v>
          </cell>
          <cell r="L311">
            <v>0</v>
          </cell>
          <cell r="M311"/>
          <cell r="N311"/>
          <cell r="O311"/>
          <cell r="P311"/>
          <cell r="Q311">
            <v>0</v>
          </cell>
        </row>
        <row r="312">
          <cell r="C312" t="e">
            <v>#REF!</v>
          </cell>
          <cell r="D312" t="e">
            <v>#REF!</v>
          </cell>
          <cell r="E312" t="e">
            <v>#REF!</v>
          </cell>
          <cell r="F312" t="str">
            <v>Sem Movimento</v>
          </cell>
          <cell r="G312" t="str">
            <v>Distribuição por Presunção</v>
          </cell>
          <cell r="H312"/>
          <cell r="I312"/>
          <cell r="J312"/>
          <cell r="K312">
            <v>0</v>
          </cell>
          <cell r="L312">
            <v>0</v>
          </cell>
          <cell r="M312"/>
          <cell r="N312"/>
          <cell r="O312"/>
          <cell r="P312"/>
          <cell r="Q312">
            <v>0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F313" t="str">
            <v>Pró-Labore</v>
          </cell>
          <cell r="G313" t="str">
            <v>Contabilidade</v>
          </cell>
          <cell r="H313"/>
          <cell r="I313"/>
          <cell r="J313"/>
          <cell r="K313">
            <v>0</v>
          </cell>
          <cell r="L313">
            <v>0</v>
          </cell>
          <cell r="M313"/>
          <cell r="N313"/>
          <cell r="O313"/>
          <cell r="P313"/>
          <cell r="Q313">
            <v>0</v>
          </cell>
        </row>
        <row r="314">
          <cell r="C314" t="e">
            <v>#REF!</v>
          </cell>
          <cell r="D314" t="e">
            <v>#REF!</v>
          </cell>
          <cell r="E314" t="e">
            <v>#REF!</v>
          </cell>
          <cell r="F314" t="str">
            <v>Folha de Pagamento</v>
          </cell>
          <cell r="G314" t="str">
            <v>Distribuição por Presunção</v>
          </cell>
          <cell r="H314"/>
          <cell r="I314"/>
          <cell r="J314"/>
          <cell r="K314">
            <v>0</v>
          </cell>
          <cell r="L314">
            <v>0</v>
          </cell>
          <cell r="M314"/>
          <cell r="N314"/>
          <cell r="O314"/>
          <cell r="P314"/>
          <cell r="Q314">
            <v>0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F315" t="str">
            <v>Pró-Labore</v>
          </cell>
          <cell r="G315" t="str">
            <v>Distribuição por Presunção</v>
          </cell>
          <cell r="H315"/>
          <cell r="I315"/>
          <cell r="J315"/>
          <cell r="K315">
            <v>0</v>
          </cell>
          <cell r="L315">
            <v>0</v>
          </cell>
          <cell r="M315"/>
          <cell r="N315"/>
          <cell r="O315"/>
          <cell r="P315"/>
          <cell r="Q315">
            <v>0</v>
          </cell>
        </row>
        <row r="316">
          <cell r="C316" t="e">
            <v>#REF!</v>
          </cell>
          <cell r="D316" t="e">
            <v>#REF!</v>
          </cell>
          <cell r="E316" t="e">
            <v>#REF!</v>
          </cell>
          <cell r="F316" t="str">
            <v>Pró-Labore</v>
          </cell>
          <cell r="G316" t="str">
            <v>Não Distribuir</v>
          </cell>
          <cell r="H316"/>
          <cell r="I316"/>
          <cell r="J316"/>
          <cell r="K316">
            <v>0</v>
          </cell>
          <cell r="L316">
            <v>0</v>
          </cell>
          <cell r="M316"/>
          <cell r="N316"/>
          <cell r="O316"/>
          <cell r="P316"/>
          <cell r="Q316">
            <v>0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F317" t="str">
            <v>Folha de Pagamento</v>
          </cell>
          <cell r="G317" t="str">
            <v>Não Distribuir</v>
          </cell>
          <cell r="H317"/>
          <cell r="I317"/>
          <cell r="J317"/>
          <cell r="K317">
            <v>0</v>
          </cell>
          <cell r="L317">
            <v>0</v>
          </cell>
          <cell r="M317"/>
          <cell r="N317"/>
          <cell r="O317"/>
          <cell r="P317"/>
          <cell r="Q317">
            <v>0</v>
          </cell>
        </row>
        <row r="318">
          <cell r="C318" t="e">
            <v>#REF!</v>
          </cell>
          <cell r="D318" t="e">
            <v>#REF!</v>
          </cell>
          <cell r="E318" t="e">
            <v>#REF!</v>
          </cell>
          <cell r="F318" t="str">
            <v>Sem Movimento</v>
          </cell>
          <cell r="G318" t="str">
            <v>Sem Movimento</v>
          </cell>
          <cell r="H318"/>
          <cell r="I318"/>
          <cell r="J318"/>
          <cell r="K318">
            <v>0</v>
          </cell>
          <cell r="L318">
            <v>0</v>
          </cell>
          <cell r="M318"/>
          <cell r="N318"/>
          <cell r="O318"/>
          <cell r="P318"/>
          <cell r="Q318">
            <v>0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F319" t="str">
            <v>Pró-Labore</v>
          </cell>
          <cell r="G319" t="str">
            <v>Não Distribuir</v>
          </cell>
          <cell r="H319"/>
          <cell r="I319"/>
          <cell r="J319"/>
          <cell r="K319">
            <v>0</v>
          </cell>
          <cell r="L319">
            <v>0</v>
          </cell>
          <cell r="M319"/>
          <cell r="N319"/>
          <cell r="O319"/>
          <cell r="P319"/>
          <cell r="Q319">
            <v>0</v>
          </cell>
        </row>
        <row r="320">
          <cell r="C320" t="e">
            <v>#REF!</v>
          </cell>
          <cell r="D320" t="e">
            <v>#REF!</v>
          </cell>
          <cell r="E320" t="e">
            <v>#REF!</v>
          </cell>
          <cell r="F320" t="str">
            <v>Pró-Labore</v>
          </cell>
          <cell r="G320" t="str">
            <v>Não Distribuir</v>
          </cell>
          <cell r="H320"/>
          <cell r="I320"/>
          <cell r="J320"/>
          <cell r="K320">
            <v>0</v>
          </cell>
          <cell r="L320">
            <v>0</v>
          </cell>
          <cell r="M320"/>
          <cell r="N320"/>
          <cell r="O320"/>
          <cell r="P320"/>
          <cell r="Q320">
            <v>0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F321" t="str">
            <v>Pró-Labore</v>
          </cell>
          <cell r="G321" t="str">
            <v>Distribuição por Presunção</v>
          </cell>
          <cell r="H321"/>
          <cell r="I321"/>
          <cell r="J321"/>
          <cell r="K321">
            <v>0</v>
          </cell>
          <cell r="L321">
            <v>0</v>
          </cell>
          <cell r="M321"/>
          <cell r="N321"/>
          <cell r="O321"/>
          <cell r="P321"/>
          <cell r="Q321">
            <v>0</v>
          </cell>
        </row>
        <row r="322">
          <cell r="C322" t="e">
            <v>#REF!</v>
          </cell>
          <cell r="D322" t="e">
            <v>#REF!</v>
          </cell>
          <cell r="E322" t="e">
            <v>#REF!</v>
          </cell>
          <cell r="F322" t="str">
            <v>Sem Movimento</v>
          </cell>
          <cell r="G322" t="str">
            <v>Sem Movimento</v>
          </cell>
          <cell r="H322"/>
          <cell r="I322"/>
          <cell r="J322"/>
          <cell r="K322">
            <v>0</v>
          </cell>
          <cell r="L322">
            <v>0</v>
          </cell>
          <cell r="M322"/>
          <cell r="N322"/>
          <cell r="O322"/>
          <cell r="P322"/>
          <cell r="Q322">
            <v>0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F323" t="str">
            <v>Sem Movimento</v>
          </cell>
          <cell r="G323" t="str">
            <v>Sem Movimento</v>
          </cell>
          <cell r="H323"/>
          <cell r="I323"/>
          <cell r="J323"/>
          <cell r="K323">
            <v>0</v>
          </cell>
          <cell r="L323">
            <v>0</v>
          </cell>
          <cell r="M323"/>
          <cell r="N323"/>
          <cell r="O323"/>
          <cell r="P323"/>
          <cell r="Q323">
            <v>0</v>
          </cell>
        </row>
        <row r="324">
          <cell r="C324" t="e">
            <v>#REF!</v>
          </cell>
          <cell r="D324" t="e">
            <v>#REF!</v>
          </cell>
          <cell r="E324" t="e">
            <v>#REF!</v>
          </cell>
          <cell r="F324" t="str">
            <v>Sem Movimento</v>
          </cell>
          <cell r="G324" t="str">
            <v>Sem Movimento</v>
          </cell>
          <cell r="H324"/>
          <cell r="I324"/>
          <cell r="J324"/>
          <cell r="K324">
            <v>0</v>
          </cell>
          <cell r="L324">
            <v>0</v>
          </cell>
          <cell r="M324"/>
          <cell r="N324"/>
          <cell r="O324"/>
          <cell r="P324"/>
          <cell r="Q324">
            <v>0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F325" t="str">
            <v>Pró-Labore</v>
          </cell>
          <cell r="G325" t="str">
            <v>Contabilidade Aproximada</v>
          </cell>
          <cell r="H325"/>
          <cell r="I325"/>
          <cell r="J325"/>
          <cell r="K325">
            <v>0</v>
          </cell>
          <cell r="L325">
            <v>0</v>
          </cell>
          <cell r="M325"/>
          <cell r="N325"/>
          <cell r="O325"/>
          <cell r="P325"/>
          <cell r="Q325">
            <v>0</v>
          </cell>
        </row>
        <row r="326">
          <cell r="C326" t="e">
            <v>#REF!</v>
          </cell>
          <cell r="D326" t="e">
            <v>#REF!</v>
          </cell>
          <cell r="E326" t="e">
            <v>#REF!</v>
          </cell>
          <cell r="F326" t="str">
            <v>Folha de Pagamento</v>
          </cell>
          <cell r="G326" t="str">
            <v>Contabilidade</v>
          </cell>
          <cell r="H326"/>
          <cell r="I326"/>
          <cell r="J326"/>
          <cell r="K326">
            <v>0</v>
          </cell>
          <cell r="L326">
            <v>0</v>
          </cell>
          <cell r="M326"/>
          <cell r="N326"/>
          <cell r="O326"/>
          <cell r="P326"/>
          <cell r="Q326">
            <v>0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F327" t="str">
            <v>Folha de Pagamento</v>
          </cell>
          <cell r="G327" t="str">
            <v>Contabilidade</v>
          </cell>
          <cell r="H327"/>
          <cell r="I327"/>
          <cell r="J327"/>
          <cell r="K327">
            <v>0</v>
          </cell>
          <cell r="L327">
            <v>0</v>
          </cell>
          <cell r="M327"/>
          <cell r="N327"/>
          <cell r="O327"/>
          <cell r="P327"/>
          <cell r="Q327">
            <v>0</v>
          </cell>
        </row>
        <row r="328">
          <cell r="C328" t="e">
            <v>#REF!</v>
          </cell>
          <cell r="D328" t="e">
            <v>#REF!</v>
          </cell>
          <cell r="E328" t="e">
            <v>#REF!</v>
          </cell>
          <cell r="F328" t="str">
            <v>Folha de Pagamento</v>
          </cell>
          <cell r="G328" t="str">
            <v>Contabilidade</v>
          </cell>
          <cell r="H328"/>
          <cell r="I328"/>
          <cell r="J328"/>
          <cell r="K328">
            <v>0</v>
          </cell>
          <cell r="L328">
            <v>0</v>
          </cell>
          <cell r="M328"/>
          <cell r="N328"/>
          <cell r="O328"/>
          <cell r="P328"/>
          <cell r="Q328">
            <v>0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F329" t="str">
            <v>Folha de Pagamento</v>
          </cell>
          <cell r="G329" t="str">
            <v>Distribuição por Presunção</v>
          </cell>
          <cell r="H329"/>
          <cell r="I329"/>
          <cell r="J329"/>
          <cell r="K329">
            <v>0</v>
          </cell>
          <cell r="L329">
            <v>0</v>
          </cell>
          <cell r="M329"/>
          <cell r="N329"/>
          <cell r="O329"/>
          <cell r="P329"/>
          <cell r="Q329">
            <v>0</v>
          </cell>
        </row>
        <row r="330">
          <cell r="C330" t="e">
            <v>#REF!</v>
          </cell>
          <cell r="D330" t="e">
            <v>#REF!</v>
          </cell>
          <cell r="E330" t="e">
            <v>#REF!</v>
          </cell>
          <cell r="F330" t="str">
            <v>Folha de Pagamento</v>
          </cell>
          <cell r="G330" t="str">
            <v>Distribuição por Presunção</v>
          </cell>
          <cell r="H330"/>
          <cell r="I330"/>
          <cell r="J330"/>
          <cell r="K330">
            <v>0</v>
          </cell>
          <cell r="L330">
            <v>0</v>
          </cell>
          <cell r="M330"/>
          <cell r="N330"/>
          <cell r="O330"/>
          <cell r="P330"/>
          <cell r="Q330">
            <v>0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F331" t="str">
            <v>Folha de Pagamento</v>
          </cell>
          <cell r="G331" t="str">
            <v>Não Distribuir</v>
          </cell>
          <cell r="H331"/>
          <cell r="I331"/>
          <cell r="J331"/>
          <cell r="K331">
            <v>0</v>
          </cell>
          <cell r="L331">
            <v>0</v>
          </cell>
          <cell r="M331"/>
          <cell r="N331"/>
          <cell r="O331"/>
          <cell r="P331"/>
          <cell r="Q331">
            <v>0</v>
          </cell>
        </row>
        <row r="332">
          <cell r="C332" t="e">
            <v>#REF!</v>
          </cell>
          <cell r="D332" t="e">
            <v>#REF!</v>
          </cell>
          <cell r="E332" t="e">
            <v>#REF!</v>
          </cell>
          <cell r="F332" t="str">
            <v>Pró-Labore</v>
          </cell>
          <cell r="G332" t="str">
            <v>Distribuição por Presunção</v>
          </cell>
          <cell r="H332"/>
          <cell r="I332"/>
          <cell r="J332"/>
          <cell r="K332">
            <v>0</v>
          </cell>
          <cell r="L332">
            <v>0</v>
          </cell>
          <cell r="M332"/>
          <cell r="N332"/>
          <cell r="O332"/>
          <cell r="P332"/>
          <cell r="Q332">
            <v>0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F333" t="str">
            <v>Folha de Pagamento</v>
          </cell>
          <cell r="G333" t="str">
            <v>Contabilidade</v>
          </cell>
          <cell r="H333"/>
          <cell r="I333"/>
          <cell r="J333"/>
          <cell r="K333">
            <v>0</v>
          </cell>
          <cell r="L333">
            <v>0</v>
          </cell>
          <cell r="M333"/>
          <cell r="N333"/>
          <cell r="O333"/>
          <cell r="P333"/>
          <cell r="Q333">
            <v>0</v>
          </cell>
        </row>
        <row r="334">
          <cell r="C334" t="e">
            <v>#REF!</v>
          </cell>
          <cell r="D334" t="e">
            <v>#REF!</v>
          </cell>
          <cell r="E334" t="e">
            <v>#REF!</v>
          </cell>
          <cell r="F334" t="str">
            <v>Sem Movimento</v>
          </cell>
          <cell r="G334" t="str">
            <v>Distribuição por Presunção</v>
          </cell>
          <cell r="H334"/>
          <cell r="I334"/>
          <cell r="J334"/>
          <cell r="K334">
            <v>0</v>
          </cell>
          <cell r="L334">
            <v>0</v>
          </cell>
          <cell r="M334"/>
          <cell r="N334"/>
          <cell r="O334"/>
          <cell r="P334"/>
          <cell r="Q334">
            <v>0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F335" t="str">
            <v>Sem Movimento</v>
          </cell>
          <cell r="G335" t="str">
            <v>Sem Movimento</v>
          </cell>
          <cell r="H335"/>
          <cell r="I335"/>
          <cell r="J335"/>
          <cell r="K335">
            <v>0</v>
          </cell>
          <cell r="L335">
            <v>0</v>
          </cell>
          <cell r="M335"/>
          <cell r="N335"/>
          <cell r="O335"/>
          <cell r="P335"/>
          <cell r="Q335">
            <v>0</v>
          </cell>
        </row>
        <row r="336">
          <cell r="C336" t="e">
            <v>#REF!</v>
          </cell>
          <cell r="D336" t="e">
            <v>#REF!</v>
          </cell>
          <cell r="E336" t="e">
            <v>#REF!</v>
          </cell>
          <cell r="F336" t="str">
            <v>Sem Movimento</v>
          </cell>
          <cell r="G336" t="str">
            <v>Sem Movimento</v>
          </cell>
          <cell r="H336"/>
          <cell r="I336"/>
          <cell r="J336"/>
          <cell r="K336">
            <v>0</v>
          </cell>
          <cell r="L336">
            <v>0</v>
          </cell>
          <cell r="M336"/>
          <cell r="N336"/>
          <cell r="O336"/>
          <cell r="P336"/>
          <cell r="Q336">
            <v>0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F337" t="str">
            <v>Pró-Labore</v>
          </cell>
          <cell r="G337" t="str">
            <v>Contabilidade Aproximada</v>
          </cell>
          <cell r="H337"/>
          <cell r="I337"/>
          <cell r="J337"/>
          <cell r="K337">
            <v>0</v>
          </cell>
          <cell r="L337">
            <v>0</v>
          </cell>
          <cell r="M337"/>
          <cell r="N337"/>
          <cell r="O337"/>
          <cell r="P337"/>
          <cell r="Q337">
            <v>0</v>
          </cell>
        </row>
        <row r="338">
          <cell r="C338" t="e">
            <v>#REF!</v>
          </cell>
          <cell r="D338" t="e">
            <v>#REF!</v>
          </cell>
          <cell r="E338" t="e">
            <v>#REF!</v>
          </cell>
          <cell r="F338" t="str">
            <v>Pró-Labore</v>
          </cell>
          <cell r="G338" t="str">
            <v>Contabilidade Aproximada</v>
          </cell>
          <cell r="H338"/>
          <cell r="I338"/>
          <cell r="J338"/>
          <cell r="K338">
            <v>0</v>
          </cell>
          <cell r="L338">
            <v>0</v>
          </cell>
          <cell r="M338"/>
          <cell r="N338"/>
          <cell r="O338"/>
          <cell r="P338"/>
          <cell r="Q338">
            <v>0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F339" t="str">
            <v>Sem Movimento</v>
          </cell>
          <cell r="G339" t="str">
            <v>Sem Movimento</v>
          </cell>
          <cell r="H339"/>
          <cell r="I339"/>
          <cell r="J339"/>
          <cell r="K339">
            <v>0</v>
          </cell>
          <cell r="L339">
            <v>0</v>
          </cell>
          <cell r="M339"/>
          <cell r="N339"/>
          <cell r="O339"/>
          <cell r="P339"/>
          <cell r="Q339">
            <v>0</v>
          </cell>
        </row>
        <row r="340">
          <cell r="C340" t="e">
            <v>#REF!</v>
          </cell>
          <cell r="D340" t="e">
            <v>#REF!</v>
          </cell>
          <cell r="E340" t="e">
            <v>#REF!</v>
          </cell>
          <cell r="F340" t="str">
            <v>Folha de Pagamento</v>
          </cell>
          <cell r="G340" t="str">
            <v>Distribuição por Presunção</v>
          </cell>
          <cell r="H340"/>
          <cell r="I340"/>
          <cell r="J340"/>
          <cell r="K340">
            <v>0</v>
          </cell>
          <cell r="L340">
            <v>0</v>
          </cell>
          <cell r="M340"/>
          <cell r="N340"/>
          <cell r="O340"/>
          <cell r="P340"/>
          <cell r="Q340">
            <v>0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F341" t="str">
            <v>Sem Movimento</v>
          </cell>
          <cell r="G341" t="str">
            <v>Contabilidade</v>
          </cell>
          <cell r="H341"/>
          <cell r="I341"/>
          <cell r="J341"/>
          <cell r="K341">
            <v>0</v>
          </cell>
          <cell r="L341">
            <v>0</v>
          </cell>
          <cell r="M341"/>
          <cell r="N341"/>
          <cell r="O341"/>
          <cell r="P341"/>
          <cell r="Q341">
            <v>0</v>
          </cell>
        </row>
        <row r="342">
          <cell r="C342" t="e">
            <v>#REF!</v>
          </cell>
          <cell r="D342" t="e">
            <v>#REF!</v>
          </cell>
          <cell r="E342" t="e">
            <v>#REF!</v>
          </cell>
          <cell r="F342" t="str">
            <v>Sem Movimento</v>
          </cell>
          <cell r="G342" t="str">
            <v>Contabilidade</v>
          </cell>
          <cell r="H342"/>
          <cell r="I342"/>
          <cell r="J342"/>
          <cell r="K342">
            <v>0</v>
          </cell>
          <cell r="L342">
            <v>0</v>
          </cell>
          <cell r="M342"/>
          <cell r="N342"/>
          <cell r="O342"/>
          <cell r="P342"/>
          <cell r="Q342">
            <v>0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F343" t="str">
            <v>Folha de Pagamento</v>
          </cell>
          <cell r="G343" t="str">
            <v>Distribuição por Presunção</v>
          </cell>
          <cell r="H343"/>
          <cell r="I343"/>
          <cell r="J343"/>
          <cell r="K343">
            <v>0</v>
          </cell>
          <cell r="L343">
            <v>0</v>
          </cell>
          <cell r="M343"/>
          <cell r="N343"/>
          <cell r="O343"/>
          <cell r="P343"/>
          <cell r="Q343">
            <v>0</v>
          </cell>
        </row>
        <row r="344">
          <cell r="C344" t="e">
            <v>#REF!</v>
          </cell>
          <cell r="D344" t="e">
            <v>#REF!</v>
          </cell>
          <cell r="E344" t="e">
            <v>#REF!</v>
          </cell>
          <cell r="F344" t="str">
            <v>Folha de Pagamento</v>
          </cell>
          <cell r="G344" t="str">
            <v>Distribuição por Presunção</v>
          </cell>
          <cell r="H344"/>
          <cell r="I344"/>
          <cell r="J344"/>
          <cell r="K344">
            <v>0</v>
          </cell>
          <cell r="L344">
            <v>0</v>
          </cell>
          <cell r="M344"/>
          <cell r="N344"/>
          <cell r="O344"/>
          <cell r="P344"/>
          <cell r="Q344">
            <v>0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F345" t="str">
            <v>Sem Movimento</v>
          </cell>
          <cell r="G345" t="str">
            <v>Sem Movimento</v>
          </cell>
          <cell r="H345"/>
          <cell r="I345"/>
          <cell r="J345"/>
          <cell r="K345">
            <v>0</v>
          </cell>
          <cell r="L345">
            <v>0</v>
          </cell>
          <cell r="M345"/>
          <cell r="N345"/>
          <cell r="O345"/>
          <cell r="P345"/>
          <cell r="Q345">
            <v>0</v>
          </cell>
        </row>
        <row r="346">
          <cell r="C346" t="e">
            <v>#REF!</v>
          </cell>
          <cell r="D346" t="e">
            <v>#REF!</v>
          </cell>
          <cell r="E346" t="e">
            <v>#REF!</v>
          </cell>
          <cell r="F346" t="str">
            <v>Folha de Pagamento</v>
          </cell>
          <cell r="G346" t="str">
            <v>Contabilidade</v>
          </cell>
          <cell r="H346"/>
          <cell r="I346"/>
          <cell r="J346"/>
          <cell r="K346">
            <v>0</v>
          </cell>
          <cell r="L346">
            <v>0</v>
          </cell>
          <cell r="M346"/>
          <cell r="N346"/>
          <cell r="O346"/>
          <cell r="P346"/>
          <cell r="Q346">
            <v>0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F347" t="str">
            <v>Sem Movimento</v>
          </cell>
          <cell r="G347" t="str">
            <v>Sem Movimento</v>
          </cell>
          <cell r="H347"/>
          <cell r="I347"/>
          <cell r="J347"/>
          <cell r="K347">
            <v>0</v>
          </cell>
          <cell r="L347">
            <v>0</v>
          </cell>
          <cell r="M347"/>
          <cell r="N347"/>
          <cell r="O347"/>
          <cell r="P347"/>
          <cell r="Q347">
            <v>0</v>
          </cell>
        </row>
        <row r="348">
          <cell r="C348" t="e">
            <v>#REF!</v>
          </cell>
          <cell r="D348" t="e">
            <v>#REF!</v>
          </cell>
          <cell r="E348" t="e">
            <v>#REF!</v>
          </cell>
          <cell r="F348" t="str">
            <v>Folha de Pagamento</v>
          </cell>
          <cell r="G348" t="str">
            <v>Não Distribuir</v>
          </cell>
          <cell r="H348"/>
          <cell r="I348"/>
          <cell r="J348"/>
          <cell r="K348">
            <v>0</v>
          </cell>
          <cell r="L348">
            <v>0</v>
          </cell>
          <cell r="M348"/>
          <cell r="N348"/>
          <cell r="O348"/>
          <cell r="P348"/>
          <cell r="Q348">
            <v>0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F349" t="str">
            <v>Sem Movimento</v>
          </cell>
          <cell r="G349" t="str">
            <v>Distribuição por Presunção</v>
          </cell>
          <cell r="H349"/>
          <cell r="I349"/>
          <cell r="J349"/>
          <cell r="K349">
            <v>0</v>
          </cell>
          <cell r="L349">
            <v>0</v>
          </cell>
          <cell r="M349"/>
          <cell r="N349"/>
          <cell r="O349"/>
          <cell r="P349"/>
          <cell r="Q349">
            <v>0</v>
          </cell>
        </row>
        <row r="350">
          <cell r="C350" t="e">
            <v>#REF!</v>
          </cell>
          <cell r="D350" t="e">
            <v>#REF!</v>
          </cell>
          <cell r="E350" t="e">
            <v>#REF!</v>
          </cell>
          <cell r="F350" t="str">
            <v>Pró-Labore</v>
          </cell>
          <cell r="G350" t="str">
            <v>Contabilidade Aproximada</v>
          </cell>
          <cell r="H350"/>
          <cell r="I350"/>
          <cell r="J350"/>
          <cell r="K350">
            <v>0</v>
          </cell>
          <cell r="L350">
            <v>0</v>
          </cell>
          <cell r="M350"/>
          <cell r="N350"/>
          <cell r="O350"/>
          <cell r="P350"/>
          <cell r="Q350">
            <v>0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F351" t="str">
            <v>Folha de Pagamento</v>
          </cell>
          <cell r="G351" t="str">
            <v>Contabilidade</v>
          </cell>
          <cell r="H351"/>
          <cell r="I351"/>
          <cell r="J351"/>
          <cell r="K351">
            <v>0</v>
          </cell>
          <cell r="L351">
            <v>0</v>
          </cell>
          <cell r="M351"/>
          <cell r="N351"/>
          <cell r="O351"/>
          <cell r="P351"/>
          <cell r="Q351">
            <v>0</v>
          </cell>
        </row>
        <row r="352">
          <cell r="C352" t="e">
            <v>#REF!</v>
          </cell>
          <cell r="D352" t="e">
            <v>#REF!</v>
          </cell>
          <cell r="E352" t="e">
            <v>#REF!</v>
          </cell>
          <cell r="F352" t="str">
            <v>Sem Movimento</v>
          </cell>
          <cell r="G352" t="str">
            <v>Não Distribuir</v>
          </cell>
          <cell r="H352"/>
          <cell r="I352"/>
          <cell r="J352"/>
          <cell r="K352">
            <v>0</v>
          </cell>
          <cell r="L352">
            <v>0</v>
          </cell>
          <cell r="M352"/>
          <cell r="N352"/>
          <cell r="O352"/>
          <cell r="P352"/>
          <cell r="Q352">
            <v>0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F353" t="str">
            <v>Sem Movimento</v>
          </cell>
          <cell r="G353" t="str">
            <v>Não Distribuir</v>
          </cell>
          <cell r="H353"/>
          <cell r="I353"/>
          <cell r="J353"/>
          <cell r="K353">
            <v>0</v>
          </cell>
          <cell r="L353">
            <v>0</v>
          </cell>
          <cell r="M353"/>
          <cell r="N353"/>
          <cell r="O353"/>
          <cell r="P353"/>
          <cell r="Q353">
            <v>0</v>
          </cell>
        </row>
        <row r="354">
          <cell r="C354" t="e">
            <v>#REF!</v>
          </cell>
          <cell r="D354" t="e">
            <v>#REF!</v>
          </cell>
          <cell r="E354" t="e">
            <v>#REF!</v>
          </cell>
          <cell r="F354" t="str">
            <v>Sem Movimento</v>
          </cell>
          <cell r="G354" t="str">
            <v>Contabilidade</v>
          </cell>
          <cell r="H354"/>
          <cell r="I354"/>
          <cell r="J354"/>
          <cell r="K354">
            <v>0</v>
          </cell>
          <cell r="L354">
            <v>0</v>
          </cell>
          <cell r="M354"/>
          <cell r="N354"/>
          <cell r="O354"/>
          <cell r="P354"/>
          <cell r="Q354">
            <v>0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F355" t="str">
            <v>Sem Movimento</v>
          </cell>
          <cell r="G355" t="str">
            <v>Sem Movimento</v>
          </cell>
          <cell r="H355"/>
          <cell r="I355"/>
          <cell r="J355"/>
          <cell r="K355">
            <v>0</v>
          </cell>
          <cell r="L355">
            <v>0</v>
          </cell>
          <cell r="M355"/>
          <cell r="N355"/>
          <cell r="O355"/>
          <cell r="P355"/>
          <cell r="Q355">
            <v>0</v>
          </cell>
        </row>
        <row r="356"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</row>
        <row r="357"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671" Type="http://schemas.openxmlformats.org/officeDocument/2006/relationships/revisionLog" Target="revisionLog671.xml"/><Relationship Id="rId769" Type="http://schemas.openxmlformats.org/officeDocument/2006/relationships/revisionLog" Target="revisionLog769.xml"/><Relationship Id="rId21" Type="http://schemas.openxmlformats.org/officeDocument/2006/relationships/revisionLog" Target="revisionLog21.xml"/><Relationship Id="rId324" Type="http://schemas.openxmlformats.org/officeDocument/2006/relationships/revisionLog" Target="revisionLog324.xml"/><Relationship Id="rId531" Type="http://schemas.openxmlformats.org/officeDocument/2006/relationships/revisionLog" Target="revisionLog531.xml"/><Relationship Id="rId629" Type="http://schemas.openxmlformats.org/officeDocument/2006/relationships/revisionLog" Target="revisionLog629.xml"/><Relationship Id="rId170" Type="http://schemas.openxmlformats.org/officeDocument/2006/relationships/revisionLog" Target="revisionLog170.xml"/><Relationship Id="rId268" Type="http://schemas.openxmlformats.org/officeDocument/2006/relationships/revisionLog" Target="revisionLog268.xml"/><Relationship Id="rId475" Type="http://schemas.openxmlformats.org/officeDocument/2006/relationships/revisionLog" Target="revisionLog475.xml"/><Relationship Id="rId682" Type="http://schemas.openxmlformats.org/officeDocument/2006/relationships/revisionLog" Target="revisionLog682.xml"/><Relationship Id="rId32" Type="http://schemas.openxmlformats.org/officeDocument/2006/relationships/revisionLog" Target="revisionLog32.xml"/><Relationship Id="rId128" Type="http://schemas.openxmlformats.org/officeDocument/2006/relationships/revisionLog" Target="revisionLog128.xml"/><Relationship Id="rId335" Type="http://schemas.openxmlformats.org/officeDocument/2006/relationships/revisionLog" Target="revisionLog335.xml"/><Relationship Id="rId542" Type="http://schemas.openxmlformats.org/officeDocument/2006/relationships/revisionLog" Target="revisionLog542.xml"/><Relationship Id="rId181" Type="http://schemas.openxmlformats.org/officeDocument/2006/relationships/revisionLog" Target="revisionLog181.xml"/><Relationship Id="rId402" Type="http://schemas.openxmlformats.org/officeDocument/2006/relationships/revisionLog" Target="revisionLog402.xml"/><Relationship Id="rId279" Type="http://schemas.openxmlformats.org/officeDocument/2006/relationships/revisionLog" Target="revisionLog279.xml"/><Relationship Id="rId486" Type="http://schemas.openxmlformats.org/officeDocument/2006/relationships/revisionLog" Target="revisionLog486.xml"/><Relationship Id="rId693" Type="http://schemas.openxmlformats.org/officeDocument/2006/relationships/revisionLog" Target="revisionLog693.xml"/><Relationship Id="rId707" Type="http://schemas.openxmlformats.org/officeDocument/2006/relationships/revisionLog" Target="revisionLog707.xml"/><Relationship Id="rId43" Type="http://schemas.openxmlformats.org/officeDocument/2006/relationships/revisionLog" Target="revisionLog43.xml"/><Relationship Id="rId139" Type="http://schemas.openxmlformats.org/officeDocument/2006/relationships/revisionLog" Target="revisionLog139.xml"/><Relationship Id="rId346" Type="http://schemas.openxmlformats.org/officeDocument/2006/relationships/revisionLog" Target="revisionLog346.xml"/><Relationship Id="rId553" Type="http://schemas.openxmlformats.org/officeDocument/2006/relationships/revisionLog" Target="revisionLog553.xml"/><Relationship Id="rId760" Type="http://schemas.openxmlformats.org/officeDocument/2006/relationships/revisionLog" Target="revisionLog760.xml"/><Relationship Id="rId192" Type="http://schemas.openxmlformats.org/officeDocument/2006/relationships/revisionLog" Target="revisionLog192.xml"/><Relationship Id="rId206" Type="http://schemas.openxmlformats.org/officeDocument/2006/relationships/revisionLog" Target="revisionLog206.xml"/><Relationship Id="rId413" Type="http://schemas.openxmlformats.org/officeDocument/2006/relationships/revisionLog" Target="revisionLog413.xml"/><Relationship Id="rId497" Type="http://schemas.openxmlformats.org/officeDocument/2006/relationships/revisionLog" Target="revisionLog497.xml"/><Relationship Id="rId620" Type="http://schemas.openxmlformats.org/officeDocument/2006/relationships/revisionLog" Target="revisionLog620.xml"/><Relationship Id="rId718" Type="http://schemas.openxmlformats.org/officeDocument/2006/relationships/revisionLog" Target="revisionLog718.xml"/><Relationship Id="rId357" Type="http://schemas.openxmlformats.org/officeDocument/2006/relationships/revisionLog" Target="revisionLog357.xml"/><Relationship Id="rId54" Type="http://schemas.openxmlformats.org/officeDocument/2006/relationships/revisionLog" Target="revisionLog54.xml"/><Relationship Id="rId217" Type="http://schemas.openxmlformats.org/officeDocument/2006/relationships/revisionLog" Target="revisionLog217.xml"/><Relationship Id="rId564" Type="http://schemas.openxmlformats.org/officeDocument/2006/relationships/revisionLog" Target="revisionLog564.xml"/><Relationship Id="rId771" Type="http://schemas.openxmlformats.org/officeDocument/2006/relationships/revisionLog" Target="revisionLog771.xml"/><Relationship Id="rId424" Type="http://schemas.openxmlformats.org/officeDocument/2006/relationships/revisionLog" Target="revisionLog424.xml"/><Relationship Id="rId631" Type="http://schemas.openxmlformats.org/officeDocument/2006/relationships/revisionLog" Target="revisionLog631.xml"/><Relationship Id="rId729" Type="http://schemas.openxmlformats.org/officeDocument/2006/relationships/revisionLog" Target="revisionLog729.xml"/><Relationship Id="rId270" Type="http://schemas.openxmlformats.org/officeDocument/2006/relationships/revisionLog" Target="revisionLog270.xml"/><Relationship Id="rId65" Type="http://schemas.openxmlformats.org/officeDocument/2006/relationships/revisionLog" Target="revisionLog65.xml"/><Relationship Id="rId130" Type="http://schemas.openxmlformats.org/officeDocument/2006/relationships/revisionLog" Target="revisionLog130.xml"/><Relationship Id="rId368" Type="http://schemas.openxmlformats.org/officeDocument/2006/relationships/revisionLog" Target="revisionLog368.xml"/><Relationship Id="rId575" Type="http://schemas.openxmlformats.org/officeDocument/2006/relationships/revisionLog" Target="revisionLog575.xml"/><Relationship Id="rId228" Type="http://schemas.openxmlformats.org/officeDocument/2006/relationships/revisionLog" Target="revisionLog228.xml"/><Relationship Id="rId435" Type="http://schemas.openxmlformats.org/officeDocument/2006/relationships/revisionLog" Target="revisionLog435.xml"/><Relationship Id="rId642" Type="http://schemas.openxmlformats.org/officeDocument/2006/relationships/revisionLog" Target="revisionLog642.xml"/><Relationship Id="rId281" Type="http://schemas.openxmlformats.org/officeDocument/2006/relationships/revisionLog" Target="revisionLog281.xml"/><Relationship Id="rId502" Type="http://schemas.openxmlformats.org/officeDocument/2006/relationships/revisionLog" Target="revisionLog502.xml"/><Relationship Id="rId76" Type="http://schemas.openxmlformats.org/officeDocument/2006/relationships/revisionLog" Target="revisionLog76.xml"/><Relationship Id="rId141" Type="http://schemas.openxmlformats.org/officeDocument/2006/relationships/revisionLog" Target="revisionLog141.xml"/><Relationship Id="rId379" Type="http://schemas.openxmlformats.org/officeDocument/2006/relationships/revisionLog" Target="revisionLog379.xml"/><Relationship Id="rId586" Type="http://schemas.openxmlformats.org/officeDocument/2006/relationships/revisionLog" Target="revisionLog586.xml"/><Relationship Id="rId7" Type="http://schemas.openxmlformats.org/officeDocument/2006/relationships/revisionLog" Target="revisionLog7.xml"/><Relationship Id="rId239" Type="http://schemas.openxmlformats.org/officeDocument/2006/relationships/revisionLog" Target="revisionLog239.xml"/><Relationship Id="rId446" Type="http://schemas.openxmlformats.org/officeDocument/2006/relationships/revisionLog" Target="revisionLog446.xml"/><Relationship Id="rId653" Type="http://schemas.openxmlformats.org/officeDocument/2006/relationships/revisionLog" Target="revisionLog653.xml"/><Relationship Id="rId292" Type="http://schemas.openxmlformats.org/officeDocument/2006/relationships/revisionLog" Target="revisionLog292.xml"/><Relationship Id="rId306" Type="http://schemas.openxmlformats.org/officeDocument/2006/relationships/revisionLog" Target="revisionLog306.xml"/><Relationship Id="rId87" Type="http://schemas.openxmlformats.org/officeDocument/2006/relationships/revisionLog" Target="revisionLog87.xml"/><Relationship Id="rId513" Type="http://schemas.openxmlformats.org/officeDocument/2006/relationships/revisionLog" Target="revisionLog513.xml"/><Relationship Id="rId597" Type="http://schemas.openxmlformats.org/officeDocument/2006/relationships/revisionLog" Target="revisionLog597.xml"/><Relationship Id="rId720" Type="http://schemas.openxmlformats.org/officeDocument/2006/relationships/revisionLog" Target="revisionLog720.xml"/><Relationship Id="rId152" Type="http://schemas.openxmlformats.org/officeDocument/2006/relationships/revisionLog" Target="revisionLog152.xml"/><Relationship Id="rId457" Type="http://schemas.openxmlformats.org/officeDocument/2006/relationships/revisionLog" Target="revisionLog457.xml"/><Relationship Id="rId664" Type="http://schemas.openxmlformats.org/officeDocument/2006/relationships/revisionLog" Target="revisionLog664.xml"/><Relationship Id="rId14" Type="http://schemas.openxmlformats.org/officeDocument/2006/relationships/revisionLog" Target="revisionLog14.xml"/><Relationship Id="rId317" Type="http://schemas.openxmlformats.org/officeDocument/2006/relationships/revisionLog" Target="revisionLog317.xml"/><Relationship Id="rId524" Type="http://schemas.openxmlformats.org/officeDocument/2006/relationships/revisionLog" Target="revisionLog524.xml"/><Relationship Id="rId731" Type="http://schemas.openxmlformats.org/officeDocument/2006/relationships/revisionLog" Target="revisionLog731.xml"/><Relationship Id="rId98" Type="http://schemas.openxmlformats.org/officeDocument/2006/relationships/revisionLog" Target="revisionLog98.xml"/><Relationship Id="rId163" Type="http://schemas.openxmlformats.org/officeDocument/2006/relationships/revisionLog" Target="revisionLog163.xml"/><Relationship Id="rId370" Type="http://schemas.openxmlformats.org/officeDocument/2006/relationships/revisionLog" Target="revisionLog370.xml"/><Relationship Id="rId230" Type="http://schemas.openxmlformats.org/officeDocument/2006/relationships/revisionLog" Target="revisionLog230.xml"/><Relationship Id="rId468" Type="http://schemas.openxmlformats.org/officeDocument/2006/relationships/revisionLog" Target="revisionLog468.xml"/><Relationship Id="rId675" Type="http://schemas.openxmlformats.org/officeDocument/2006/relationships/revisionLog" Target="revisionLog675.xml"/><Relationship Id="rId25" Type="http://schemas.openxmlformats.org/officeDocument/2006/relationships/revisionLog" Target="revisionLog25.xml"/><Relationship Id="rId328" Type="http://schemas.openxmlformats.org/officeDocument/2006/relationships/revisionLog" Target="revisionLog328.xml"/><Relationship Id="rId535" Type="http://schemas.openxmlformats.org/officeDocument/2006/relationships/revisionLog" Target="revisionLog535.xml"/><Relationship Id="rId742" Type="http://schemas.openxmlformats.org/officeDocument/2006/relationships/revisionLog" Target="revisionLog742.xml"/><Relationship Id="rId174" Type="http://schemas.openxmlformats.org/officeDocument/2006/relationships/revisionLog" Target="revisionLog174.xml"/><Relationship Id="rId381" Type="http://schemas.openxmlformats.org/officeDocument/2006/relationships/revisionLog" Target="revisionLog381.xml"/><Relationship Id="rId602" Type="http://schemas.openxmlformats.org/officeDocument/2006/relationships/revisionLog" Target="revisionLog602.xml"/><Relationship Id="rId241" Type="http://schemas.openxmlformats.org/officeDocument/2006/relationships/revisionLog" Target="revisionLog241.xml"/><Relationship Id="rId479" Type="http://schemas.openxmlformats.org/officeDocument/2006/relationships/revisionLog" Target="revisionLog479.xml"/><Relationship Id="rId686" Type="http://schemas.openxmlformats.org/officeDocument/2006/relationships/revisionLog" Target="revisionLog686.xml"/><Relationship Id="rId36" Type="http://schemas.openxmlformats.org/officeDocument/2006/relationships/revisionLog" Target="revisionLog36.xml"/><Relationship Id="rId339" Type="http://schemas.openxmlformats.org/officeDocument/2006/relationships/revisionLog" Target="revisionLog339.xml"/><Relationship Id="rId546" Type="http://schemas.openxmlformats.org/officeDocument/2006/relationships/revisionLog" Target="revisionLog546.xml"/><Relationship Id="rId753" Type="http://schemas.openxmlformats.org/officeDocument/2006/relationships/revisionLog" Target="revisionLog753.xml"/><Relationship Id="rId101" Type="http://schemas.openxmlformats.org/officeDocument/2006/relationships/revisionLog" Target="revisionLog101.xml"/><Relationship Id="rId185" Type="http://schemas.openxmlformats.org/officeDocument/2006/relationships/revisionLog" Target="revisionLog185.xml"/><Relationship Id="rId406" Type="http://schemas.openxmlformats.org/officeDocument/2006/relationships/revisionLog" Target="revisionLog406.xml"/><Relationship Id="rId392" Type="http://schemas.openxmlformats.org/officeDocument/2006/relationships/revisionLog" Target="revisionLog392.xml"/><Relationship Id="rId613" Type="http://schemas.openxmlformats.org/officeDocument/2006/relationships/revisionLog" Target="revisionLog613.xml"/><Relationship Id="rId697" Type="http://schemas.openxmlformats.org/officeDocument/2006/relationships/revisionLog" Target="revisionLog697.xml"/><Relationship Id="rId252" Type="http://schemas.openxmlformats.org/officeDocument/2006/relationships/revisionLog" Target="revisionLog252.xml"/><Relationship Id="rId47" Type="http://schemas.openxmlformats.org/officeDocument/2006/relationships/revisionLog" Target="revisionLog47.xml"/><Relationship Id="rId112" Type="http://schemas.openxmlformats.org/officeDocument/2006/relationships/revisionLog" Target="revisionLog112.xml"/><Relationship Id="rId557" Type="http://schemas.openxmlformats.org/officeDocument/2006/relationships/revisionLog" Target="revisionLog557.xml"/><Relationship Id="rId764" Type="http://schemas.openxmlformats.org/officeDocument/2006/relationships/revisionLog" Target="revisionLog764.xml"/><Relationship Id="rId196" Type="http://schemas.openxmlformats.org/officeDocument/2006/relationships/revisionLog" Target="revisionLog196.xml"/><Relationship Id="rId417" Type="http://schemas.openxmlformats.org/officeDocument/2006/relationships/revisionLog" Target="revisionLog417.xml"/><Relationship Id="rId624" Type="http://schemas.openxmlformats.org/officeDocument/2006/relationships/revisionLog" Target="revisionLog624.xml"/><Relationship Id="rId263" Type="http://schemas.openxmlformats.org/officeDocument/2006/relationships/revisionLog" Target="revisionLog263.xml"/><Relationship Id="rId470" Type="http://schemas.openxmlformats.org/officeDocument/2006/relationships/revisionLog" Target="revisionLog470.xml"/><Relationship Id="rId58" Type="http://schemas.openxmlformats.org/officeDocument/2006/relationships/revisionLog" Target="revisionLog58.xml"/><Relationship Id="rId123" Type="http://schemas.openxmlformats.org/officeDocument/2006/relationships/revisionLog" Target="revisionLog123.xml"/><Relationship Id="rId330" Type="http://schemas.openxmlformats.org/officeDocument/2006/relationships/revisionLog" Target="revisionLog330.xml"/><Relationship Id="rId568" Type="http://schemas.openxmlformats.org/officeDocument/2006/relationships/revisionLog" Target="revisionLog568.xml"/><Relationship Id="rId775" Type="http://schemas.openxmlformats.org/officeDocument/2006/relationships/revisionLog" Target="revisionLog775.xml"/><Relationship Id="rId428" Type="http://schemas.openxmlformats.org/officeDocument/2006/relationships/revisionLog" Target="revisionLog428.xml"/><Relationship Id="rId635" Type="http://schemas.openxmlformats.org/officeDocument/2006/relationships/revisionLog" Target="revisionLog635.xml"/><Relationship Id="rId274" Type="http://schemas.openxmlformats.org/officeDocument/2006/relationships/revisionLog" Target="revisionLog274.xml"/><Relationship Id="rId481" Type="http://schemas.openxmlformats.org/officeDocument/2006/relationships/revisionLog" Target="revisionLog481.xml"/><Relationship Id="rId702" Type="http://schemas.openxmlformats.org/officeDocument/2006/relationships/revisionLog" Target="revisionLog702.xml"/><Relationship Id="rId69" Type="http://schemas.openxmlformats.org/officeDocument/2006/relationships/revisionLog" Target="revisionLog69.xml"/><Relationship Id="rId134" Type="http://schemas.openxmlformats.org/officeDocument/2006/relationships/revisionLog" Target="revisionLog134.xml"/><Relationship Id="rId579" Type="http://schemas.openxmlformats.org/officeDocument/2006/relationships/revisionLog" Target="revisionLog579.xml"/><Relationship Id="rId341" Type="http://schemas.openxmlformats.org/officeDocument/2006/relationships/revisionLog" Target="revisionLog341.xml"/><Relationship Id="rId439" Type="http://schemas.openxmlformats.org/officeDocument/2006/relationships/revisionLog" Target="revisionLog439.xml"/><Relationship Id="rId646" Type="http://schemas.openxmlformats.org/officeDocument/2006/relationships/revisionLog" Target="revisionLog646.xml"/><Relationship Id="rId201" Type="http://schemas.openxmlformats.org/officeDocument/2006/relationships/revisionLog" Target="revisionLog201.xml"/><Relationship Id="rId285" Type="http://schemas.openxmlformats.org/officeDocument/2006/relationships/revisionLog" Target="revisionLog285.xml"/><Relationship Id="rId506" Type="http://schemas.openxmlformats.org/officeDocument/2006/relationships/revisionLog" Target="revisionLog506.xml"/><Relationship Id="rId492" Type="http://schemas.openxmlformats.org/officeDocument/2006/relationships/revisionLog" Target="revisionLog492.xml"/><Relationship Id="rId713" Type="http://schemas.openxmlformats.org/officeDocument/2006/relationships/revisionLog" Target="revisionLog713.xml"/><Relationship Id="rId145" Type="http://schemas.openxmlformats.org/officeDocument/2006/relationships/revisionLog" Target="revisionLog145.xml"/><Relationship Id="rId352" Type="http://schemas.openxmlformats.org/officeDocument/2006/relationships/revisionLog" Target="revisionLog352.xml"/><Relationship Id="rId212" Type="http://schemas.openxmlformats.org/officeDocument/2006/relationships/revisionLog" Target="revisionLog212.xml"/><Relationship Id="rId657" Type="http://schemas.openxmlformats.org/officeDocument/2006/relationships/revisionLog" Target="revisionLog657.xml"/><Relationship Id="rId296" Type="http://schemas.openxmlformats.org/officeDocument/2006/relationships/revisionLog" Target="revisionLog296.xml"/><Relationship Id="rId517" Type="http://schemas.openxmlformats.org/officeDocument/2006/relationships/revisionLog" Target="revisionLog517.xml"/><Relationship Id="rId724" Type="http://schemas.openxmlformats.org/officeDocument/2006/relationships/revisionLog" Target="revisionLog724.xml"/><Relationship Id="rId60" Type="http://schemas.openxmlformats.org/officeDocument/2006/relationships/revisionLog" Target="revisionLog60.xml"/><Relationship Id="rId156" Type="http://schemas.openxmlformats.org/officeDocument/2006/relationships/revisionLog" Target="revisionLog156.xml"/><Relationship Id="rId363" Type="http://schemas.openxmlformats.org/officeDocument/2006/relationships/revisionLog" Target="revisionLog363.xml"/><Relationship Id="rId570" Type="http://schemas.openxmlformats.org/officeDocument/2006/relationships/revisionLog" Target="revisionLog570.xml"/><Relationship Id="rId223" Type="http://schemas.openxmlformats.org/officeDocument/2006/relationships/revisionLog" Target="revisionLog223.xml"/><Relationship Id="rId430" Type="http://schemas.openxmlformats.org/officeDocument/2006/relationships/revisionLog" Target="revisionLog430.xml"/><Relationship Id="rId668" Type="http://schemas.openxmlformats.org/officeDocument/2006/relationships/revisionLog" Target="revisionLog668.xml"/><Relationship Id="rId18" Type="http://schemas.openxmlformats.org/officeDocument/2006/relationships/revisionLog" Target="revisionLog18.xml"/><Relationship Id="rId528" Type="http://schemas.openxmlformats.org/officeDocument/2006/relationships/revisionLog" Target="revisionLog528.xml"/><Relationship Id="rId735" Type="http://schemas.openxmlformats.org/officeDocument/2006/relationships/revisionLog" Target="revisionLog735.xml"/><Relationship Id="rId167" Type="http://schemas.openxmlformats.org/officeDocument/2006/relationships/revisionLog" Target="revisionLog167.xml"/><Relationship Id="rId374" Type="http://schemas.openxmlformats.org/officeDocument/2006/relationships/revisionLog" Target="revisionLog374.xml"/><Relationship Id="rId581" Type="http://schemas.openxmlformats.org/officeDocument/2006/relationships/revisionLog" Target="revisionLog581.xml"/><Relationship Id="rId71" Type="http://schemas.openxmlformats.org/officeDocument/2006/relationships/revisionLog" Target="revisionLog71.xml"/><Relationship Id="rId234" Type="http://schemas.openxmlformats.org/officeDocument/2006/relationships/revisionLog" Target="revisionLog234.xml"/><Relationship Id="rId679" Type="http://schemas.openxmlformats.org/officeDocument/2006/relationships/revisionLog" Target="revisionLog679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441" Type="http://schemas.openxmlformats.org/officeDocument/2006/relationships/revisionLog" Target="revisionLog441.xml"/><Relationship Id="rId539" Type="http://schemas.openxmlformats.org/officeDocument/2006/relationships/revisionLog" Target="revisionLog539.xml"/><Relationship Id="rId746" Type="http://schemas.openxmlformats.org/officeDocument/2006/relationships/revisionLog" Target="revisionLog746.xml"/><Relationship Id="rId178" Type="http://schemas.openxmlformats.org/officeDocument/2006/relationships/revisionLog" Target="revisionLog178.xml"/><Relationship Id="rId301" Type="http://schemas.openxmlformats.org/officeDocument/2006/relationships/revisionLog" Target="revisionLog301.xml"/><Relationship Id="rId82" Type="http://schemas.openxmlformats.org/officeDocument/2006/relationships/revisionLog" Target="revisionLog82.xml"/><Relationship Id="rId385" Type="http://schemas.openxmlformats.org/officeDocument/2006/relationships/revisionLog" Target="revisionLog385.xml"/><Relationship Id="rId592" Type="http://schemas.openxmlformats.org/officeDocument/2006/relationships/revisionLog" Target="revisionLog592.xml"/><Relationship Id="rId606" Type="http://schemas.openxmlformats.org/officeDocument/2006/relationships/revisionLog" Target="revisionLog606.xml"/><Relationship Id="rId245" Type="http://schemas.openxmlformats.org/officeDocument/2006/relationships/revisionLog" Target="revisionLog245.xml"/><Relationship Id="rId452" Type="http://schemas.openxmlformats.org/officeDocument/2006/relationships/revisionLog" Target="revisionLog452.xml"/><Relationship Id="rId105" Type="http://schemas.openxmlformats.org/officeDocument/2006/relationships/revisionLog" Target="revisionLog105.xml"/><Relationship Id="rId312" Type="http://schemas.openxmlformats.org/officeDocument/2006/relationships/revisionLog" Target="revisionLog312.xml"/><Relationship Id="rId757" Type="http://schemas.openxmlformats.org/officeDocument/2006/relationships/revisionLog" Target="revisionLog757.xml"/><Relationship Id="rId93" Type="http://schemas.openxmlformats.org/officeDocument/2006/relationships/revisionLog" Target="revisionLog93.xml"/><Relationship Id="rId189" Type="http://schemas.openxmlformats.org/officeDocument/2006/relationships/revisionLog" Target="revisionLog189.xml"/><Relationship Id="rId396" Type="http://schemas.openxmlformats.org/officeDocument/2006/relationships/revisionLog" Target="revisionLog396.xml"/><Relationship Id="rId617" Type="http://schemas.openxmlformats.org/officeDocument/2006/relationships/revisionLog" Target="revisionLog617.xml"/><Relationship Id="rId256" Type="http://schemas.openxmlformats.org/officeDocument/2006/relationships/revisionLog" Target="revisionLog256.xml"/><Relationship Id="rId463" Type="http://schemas.openxmlformats.org/officeDocument/2006/relationships/revisionLog" Target="revisionLog463.xml"/><Relationship Id="rId670" Type="http://schemas.openxmlformats.org/officeDocument/2006/relationships/revisionLog" Target="revisionLog670.xml"/><Relationship Id="rId116" Type="http://schemas.openxmlformats.org/officeDocument/2006/relationships/revisionLog" Target="revisionLog116.xml"/><Relationship Id="rId323" Type="http://schemas.openxmlformats.org/officeDocument/2006/relationships/revisionLog" Target="revisionLog323.xml"/><Relationship Id="rId530" Type="http://schemas.openxmlformats.org/officeDocument/2006/relationships/revisionLog" Target="revisionLog530.xml"/><Relationship Id="rId768" Type="http://schemas.openxmlformats.org/officeDocument/2006/relationships/revisionLog" Target="revisionLog768.xml"/><Relationship Id="rId20" Type="http://schemas.openxmlformats.org/officeDocument/2006/relationships/revisionLog" Target="revisionLog20.xml"/><Relationship Id="rId628" Type="http://schemas.openxmlformats.org/officeDocument/2006/relationships/revisionLog" Target="revisionLog628.xml"/><Relationship Id="rId267" Type="http://schemas.openxmlformats.org/officeDocument/2006/relationships/revisionLog" Target="revisionLog267.xml"/><Relationship Id="rId474" Type="http://schemas.openxmlformats.org/officeDocument/2006/relationships/revisionLog" Target="revisionLog474.xml"/><Relationship Id="rId127" Type="http://schemas.openxmlformats.org/officeDocument/2006/relationships/revisionLog" Target="revisionLog127.xml"/><Relationship Id="rId681" Type="http://schemas.openxmlformats.org/officeDocument/2006/relationships/revisionLog" Target="revisionLog681.xml"/><Relationship Id="rId779" Type="http://schemas.openxmlformats.org/officeDocument/2006/relationships/revisionLog" Target="revisionLog779.xml"/><Relationship Id="rId31" Type="http://schemas.openxmlformats.org/officeDocument/2006/relationships/revisionLog" Target="revisionLog31.xml"/><Relationship Id="rId334" Type="http://schemas.openxmlformats.org/officeDocument/2006/relationships/revisionLog" Target="revisionLog334.xml"/><Relationship Id="rId541" Type="http://schemas.openxmlformats.org/officeDocument/2006/relationships/revisionLog" Target="revisionLog541.xml"/><Relationship Id="rId639" Type="http://schemas.openxmlformats.org/officeDocument/2006/relationships/revisionLog" Target="revisionLog639.xml"/><Relationship Id="rId180" Type="http://schemas.openxmlformats.org/officeDocument/2006/relationships/revisionLog" Target="revisionLog180.xml"/><Relationship Id="rId278" Type="http://schemas.openxmlformats.org/officeDocument/2006/relationships/revisionLog" Target="revisionLog278.xml"/><Relationship Id="rId401" Type="http://schemas.openxmlformats.org/officeDocument/2006/relationships/revisionLog" Target="revisionLog401.xml"/><Relationship Id="rId485" Type="http://schemas.openxmlformats.org/officeDocument/2006/relationships/revisionLog" Target="revisionLog485.xml"/><Relationship Id="rId692" Type="http://schemas.openxmlformats.org/officeDocument/2006/relationships/revisionLog" Target="revisionLog692.xml"/><Relationship Id="rId706" Type="http://schemas.openxmlformats.org/officeDocument/2006/relationships/revisionLog" Target="revisionLog706.xml"/><Relationship Id="rId42" Type="http://schemas.openxmlformats.org/officeDocument/2006/relationships/revisionLog" Target="revisionLog42.xml"/><Relationship Id="rId138" Type="http://schemas.openxmlformats.org/officeDocument/2006/relationships/revisionLog" Target="revisionLog138.xml"/><Relationship Id="rId345" Type="http://schemas.openxmlformats.org/officeDocument/2006/relationships/revisionLog" Target="revisionLog345.xml"/><Relationship Id="rId552" Type="http://schemas.openxmlformats.org/officeDocument/2006/relationships/revisionLog" Target="revisionLog552.xml"/><Relationship Id="rId191" Type="http://schemas.openxmlformats.org/officeDocument/2006/relationships/revisionLog" Target="revisionLog191.xml"/><Relationship Id="rId205" Type="http://schemas.openxmlformats.org/officeDocument/2006/relationships/revisionLog" Target="revisionLog205.xml"/><Relationship Id="rId412" Type="http://schemas.openxmlformats.org/officeDocument/2006/relationships/revisionLog" Target="revisionLog412.xml"/><Relationship Id="rId107" Type="http://schemas.openxmlformats.org/officeDocument/2006/relationships/revisionLog" Target="revisionLog107.xml"/><Relationship Id="rId289" Type="http://schemas.openxmlformats.org/officeDocument/2006/relationships/revisionLog" Target="revisionLog289.xml"/><Relationship Id="rId454" Type="http://schemas.openxmlformats.org/officeDocument/2006/relationships/revisionLog" Target="revisionLog454.xml"/><Relationship Id="rId496" Type="http://schemas.openxmlformats.org/officeDocument/2006/relationships/revisionLog" Target="revisionLog496.xml"/><Relationship Id="rId661" Type="http://schemas.openxmlformats.org/officeDocument/2006/relationships/revisionLog" Target="revisionLog661.xml"/><Relationship Id="rId717" Type="http://schemas.openxmlformats.org/officeDocument/2006/relationships/revisionLog" Target="revisionLog717.xml"/><Relationship Id="rId759" Type="http://schemas.openxmlformats.org/officeDocument/2006/relationships/revisionLog" Target="revisionLog759.xml"/><Relationship Id="rId11" Type="http://schemas.openxmlformats.org/officeDocument/2006/relationships/revisionLog" Target="revisionLog11.xml"/><Relationship Id="rId53" Type="http://schemas.openxmlformats.org/officeDocument/2006/relationships/revisionLog" Target="revisionLog53.xml"/><Relationship Id="rId149" Type="http://schemas.openxmlformats.org/officeDocument/2006/relationships/revisionLog" Target="revisionLog149.xml"/><Relationship Id="rId314" Type="http://schemas.openxmlformats.org/officeDocument/2006/relationships/revisionLog" Target="revisionLog314.xml"/><Relationship Id="rId356" Type="http://schemas.openxmlformats.org/officeDocument/2006/relationships/revisionLog" Target="revisionLog356.xml"/><Relationship Id="rId398" Type="http://schemas.openxmlformats.org/officeDocument/2006/relationships/revisionLog" Target="revisionLog398.xml"/><Relationship Id="rId521" Type="http://schemas.openxmlformats.org/officeDocument/2006/relationships/revisionLog" Target="revisionLog521.xml"/><Relationship Id="rId563" Type="http://schemas.openxmlformats.org/officeDocument/2006/relationships/revisionLog" Target="revisionLog563.xml"/><Relationship Id="rId619" Type="http://schemas.openxmlformats.org/officeDocument/2006/relationships/revisionLog" Target="revisionLog619.xml"/><Relationship Id="rId770" Type="http://schemas.openxmlformats.org/officeDocument/2006/relationships/revisionLog" Target="revisionLog770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216" Type="http://schemas.openxmlformats.org/officeDocument/2006/relationships/revisionLog" Target="revisionLog216.xml"/><Relationship Id="rId423" Type="http://schemas.openxmlformats.org/officeDocument/2006/relationships/revisionLog" Target="revisionLog423.xml"/><Relationship Id="rId258" Type="http://schemas.openxmlformats.org/officeDocument/2006/relationships/revisionLog" Target="revisionLog258.xml"/><Relationship Id="rId465" Type="http://schemas.openxmlformats.org/officeDocument/2006/relationships/revisionLog" Target="revisionLog465.xml"/><Relationship Id="rId630" Type="http://schemas.openxmlformats.org/officeDocument/2006/relationships/revisionLog" Target="revisionLog630.xml"/><Relationship Id="rId672" Type="http://schemas.openxmlformats.org/officeDocument/2006/relationships/revisionLog" Target="revisionLog672.xml"/><Relationship Id="rId728" Type="http://schemas.openxmlformats.org/officeDocument/2006/relationships/revisionLog" Target="revisionLog728.xml"/><Relationship Id="rId22" Type="http://schemas.openxmlformats.org/officeDocument/2006/relationships/revisionLog" Target="revisionLog22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325" Type="http://schemas.openxmlformats.org/officeDocument/2006/relationships/revisionLog" Target="revisionLog325.xml"/><Relationship Id="rId367" Type="http://schemas.openxmlformats.org/officeDocument/2006/relationships/revisionLog" Target="revisionLog367.xml"/><Relationship Id="rId532" Type="http://schemas.openxmlformats.org/officeDocument/2006/relationships/revisionLog" Target="revisionLog532.xml"/><Relationship Id="rId574" Type="http://schemas.openxmlformats.org/officeDocument/2006/relationships/revisionLog" Target="revisionLog574.xml"/><Relationship Id="rId171" Type="http://schemas.openxmlformats.org/officeDocument/2006/relationships/revisionLog" Target="revisionLog171.xml"/><Relationship Id="rId227" Type="http://schemas.openxmlformats.org/officeDocument/2006/relationships/revisionLog" Target="revisionLog227.xml"/><Relationship Id="rId269" Type="http://schemas.openxmlformats.org/officeDocument/2006/relationships/revisionLog" Target="revisionLog269.xml"/><Relationship Id="rId434" Type="http://schemas.openxmlformats.org/officeDocument/2006/relationships/revisionLog" Target="revisionLog434.xml"/><Relationship Id="rId476" Type="http://schemas.openxmlformats.org/officeDocument/2006/relationships/revisionLog" Target="revisionLog476.xml"/><Relationship Id="rId641" Type="http://schemas.openxmlformats.org/officeDocument/2006/relationships/revisionLog" Target="revisionLog641.xml"/><Relationship Id="rId683" Type="http://schemas.openxmlformats.org/officeDocument/2006/relationships/revisionLog" Target="revisionLog683.xml"/><Relationship Id="rId739" Type="http://schemas.openxmlformats.org/officeDocument/2006/relationships/revisionLog" Target="revisionLog739.xml"/><Relationship Id="rId33" Type="http://schemas.openxmlformats.org/officeDocument/2006/relationships/revisionLog" Target="revisionLog33.xml"/><Relationship Id="rId129" Type="http://schemas.openxmlformats.org/officeDocument/2006/relationships/revisionLog" Target="revisionLog129.xml"/><Relationship Id="rId280" Type="http://schemas.openxmlformats.org/officeDocument/2006/relationships/revisionLog" Target="revisionLog280.xml"/><Relationship Id="rId336" Type="http://schemas.openxmlformats.org/officeDocument/2006/relationships/revisionLog" Target="revisionLog336.xml"/><Relationship Id="rId501" Type="http://schemas.openxmlformats.org/officeDocument/2006/relationships/revisionLog" Target="revisionLog501.xml"/><Relationship Id="rId543" Type="http://schemas.openxmlformats.org/officeDocument/2006/relationships/revisionLog" Target="revisionLog543.xml"/><Relationship Id="rId75" Type="http://schemas.openxmlformats.org/officeDocument/2006/relationships/revisionLog" Target="revisionLog75.xml"/><Relationship Id="rId140" Type="http://schemas.openxmlformats.org/officeDocument/2006/relationships/revisionLog" Target="revisionLog140.xml"/><Relationship Id="rId182" Type="http://schemas.openxmlformats.org/officeDocument/2006/relationships/revisionLog" Target="revisionLog182.xml"/><Relationship Id="rId378" Type="http://schemas.openxmlformats.org/officeDocument/2006/relationships/revisionLog" Target="revisionLog378.xml"/><Relationship Id="rId403" Type="http://schemas.openxmlformats.org/officeDocument/2006/relationships/revisionLog" Target="revisionLog403.xml"/><Relationship Id="rId585" Type="http://schemas.openxmlformats.org/officeDocument/2006/relationships/revisionLog" Target="revisionLog585.xml"/><Relationship Id="rId750" Type="http://schemas.openxmlformats.org/officeDocument/2006/relationships/revisionLog" Target="revisionLog750.xml"/><Relationship Id="rId6" Type="http://schemas.openxmlformats.org/officeDocument/2006/relationships/revisionLog" Target="revisionLog6.xml"/><Relationship Id="rId238" Type="http://schemas.openxmlformats.org/officeDocument/2006/relationships/revisionLog" Target="revisionLog238.xml"/><Relationship Id="rId445" Type="http://schemas.openxmlformats.org/officeDocument/2006/relationships/revisionLog" Target="revisionLog445.xml"/><Relationship Id="rId487" Type="http://schemas.openxmlformats.org/officeDocument/2006/relationships/revisionLog" Target="revisionLog487.xml"/><Relationship Id="rId610" Type="http://schemas.openxmlformats.org/officeDocument/2006/relationships/revisionLog" Target="revisionLog610.xml"/><Relationship Id="rId652" Type="http://schemas.openxmlformats.org/officeDocument/2006/relationships/revisionLog" Target="revisionLog652.xml"/><Relationship Id="rId694" Type="http://schemas.openxmlformats.org/officeDocument/2006/relationships/revisionLog" Target="revisionLog694.xml"/><Relationship Id="rId708" Type="http://schemas.openxmlformats.org/officeDocument/2006/relationships/revisionLog" Target="revisionLog708.xml"/><Relationship Id="rId291" Type="http://schemas.openxmlformats.org/officeDocument/2006/relationships/revisionLog" Target="revisionLog291.xml"/><Relationship Id="rId305" Type="http://schemas.openxmlformats.org/officeDocument/2006/relationships/revisionLog" Target="revisionLog305.xml"/><Relationship Id="rId347" Type="http://schemas.openxmlformats.org/officeDocument/2006/relationships/revisionLog" Target="revisionLog347.xml"/><Relationship Id="rId512" Type="http://schemas.openxmlformats.org/officeDocument/2006/relationships/revisionLog" Target="revisionLog512.xml"/><Relationship Id="rId44" Type="http://schemas.openxmlformats.org/officeDocument/2006/relationships/revisionLog" Target="revisionLog44.xml"/><Relationship Id="rId86" Type="http://schemas.openxmlformats.org/officeDocument/2006/relationships/revisionLog" Target="revisionLog86.xml"/><Relationship Id="rId151" Type="http://schemas.openxmlformats.org/officeDocument/2006/relationships/revisionLog" Target="revisionLog151.xml"/><Relationship Id="rId389" Type="http://schemas.openxmlformats.org/officeDocument/2006/relationships/revisionLog" Target="revisionLog389.xml"/><Relationship Id="rId554" Type="http://schemas.openxmlformats.org/officeDocument/2006/relationships/revisionLog" Target="revisionLog554.xml"/><Relationship Id="rId596" Type="http://schemas.openxmlformats.org/officeDocument/2006/relationships/revisionLog" Target="revisionLog596.xml"/><Relationship Id="rId761" Type="http://schemas.openxmlformats.org/officeDocument/2006/relationships/revisionLog" Target="revisionLog761.xml"/><Relationship Id="rId193" Type="http://schemas.openxmlformats.org/officeDocument/2006/relationships/revisionLog" Target="revisionLog193.xml"/><Relationship Id="rId207" Type="http://schemas.openxmlformats.org/officeDocument/2006/relationships/revisionLog" Target="revisionLog207.xml"/><Relationship Id="rId249" Type="http://schemas.openxmlformats.org/officeDocument/2006/relationships/revisionLog" Target="revisionLog249.xml"/><Relationship Id="rId414" Type="http://schemas.openxmlformats.org/officeDocument/2006/relationships/revisionLog" Target="revisionLog414.xml"/><Relationship Id="rId456" Type="http://schemas.openxmlformats.org/officeDocument/2006/relationships/revisionLog" Target="revisionLog456.xml"/><Relationship Id="rId498" Type="http://schemas.openxmlformats.org/officeDocument/2006/relationships/revisionLog" Target="revisionLog498.xml"/><Relationship Id="rId621" Type="http://schemas.openxmlformats.org/officeDocument/2006/relationships/revisionLog" Target="revisionLog621.xml"/><Relationship Id="rId663" Type="http://schemas.openxmlformats.org/officeDocument/2006/relationships/revisionLog" Target="revisionLog663.xml"/><Relationship Id="rId13" Type="http://schemas.openxmlformats.org/officeDocument/2006/relationships/revisionLog" Target="revisionLog13.xml"/><Relationship Id="rId109" Type="http://schemas.openxmlformats.org/officeDocument/2006/relationships/revisionLog" Target="revisionLog109.xml"/><Relationship Id="rId260" Type="http://schemas.openxmlformats.org/officeDocument/2006/relationships/revisionLog" Target="revisionLog260.xml"/><Relationship Id="rId316" Type="http://schemas.openxmlformats.org/officeDocument/2006/relationships/revisionLog" Target="revisionLog316.xml"/><Relationship Id="rId523" Type="http://schemas.openxmlformats.org/officeDocument/2006/relationships/revisionLog" Target="revisionLog523.xml"/><Relationship Id="rId719" Type="http://schemas.openxmlformats.org/officeDocument/2006/relationships/revisionLog" Target="revisionLog719.xml"/><Relationship Id="rId55" Type="http://schemas.openxmlformats.org/officeDocument/2006/relationships/revisionLog" Target="revisionLog55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358" Type="http://schemas.openxmlformats.org/officeDocument/2006/relationships/revisionLog" Target="revisionLog358.xml"/><Relationship Id="rId565" Type="http://schemas.openxmlformats.org/officeDocument/2006/relationships/revisionLog" Target="revisionLog565.xml"/><Relationship Id="rId730" Type="http://schemas.openxmlformats.org/officeDocument/2006/relationships/revisionLog" Target="revisionLog730.xml"/><Relationship Id="rId772" Type="http://schemas.openxmlformats.org/officeDocument/2006/relationships/revisionLog" Target="revisionLog772.xml"/><Relationship Id="rId162" Type="http://schemas.openxmlformats.org/officeDocument/2006/relationships/revisionLog" Target="revisionLog162.xml"/><Relationship Id="rId218" Type="http://schemas.openxmlformats.org/officeDocument/2006/relationships/revisionLog" Target="revisionLog218.xml"/><Relationship Id="rId425" Type="http://schemas.openxmlformats.org/officeDocument/2006/relationships/revisionLog" Target="revisionLog425.xml"/><Relationship Id="rId467" Type="http://schemas.openxmlformats.org/officeDocument/2006/relationships/revisionLog" Target="revisionLog467.xml"/><Relationship Id="rId632" Type="http://schemas.openxmlformats.org/officeDocument/2006/relationships/revisionLog" Target="revisionLog632.xml"/><Relationship Id="rId271" Type="http://schemas.openxmlformats.org/officeDocument/2006/relationships/revisionLog" Target="revisionLog271.xml"/><Relationship Id="rId674" Type="http://schemas.openxmlformats.org/officeDocument/2006/relationships/revisionLog" Target="revisionLog674.xml"/><Relationship Id="rId24" Type="http://schemas.openxmlformats.org/officeDocument/2006/relationships/revisionLog" Target="revisionLog24.xml"/><Relationship Id="rId66" Type="http://schemas.openxmlformats.org/officeDocument/2006/relationships/revisionLog" Target="revisionLog66.xml"/><Relationship Id="rId131" Type="http://schemas.openxmlformats.org/officeDocument/2006/relationships/revisionLog" Target="revisionLog131.xml"/><Relationship Id="rId327" Type="http://schemas.openxmlformats.org/officeDocument/2006/relationships/revisionLog" Target="revisionLog327.xml"/><Relationship Id="rId369" Type="http://schemas.openxmlformats.org/officeDocument/2006/relationships/revisionLog" Target="revisionLog369.xml"/><Relationship Id="rId534" Type="http://schemas.openxmlformats.org/officeDocument/2006/relationships/revisionLog" Target="revisionLog534.xml"/><Relationship Id="rId576" Type="http://schemas.openxmlformats.org/officeDocument/2006/relationships/revisionLog" Target="revisionLog576.xml"/><Relationship Id="rId741" Type="http://schemas.openxmlformats.org/officeDocument/2006/relationships/revisionLog" Target="revisionLog741.xml"/><Relationship Id="rId173" Type="http://schemas.openxmlformats.org/officeDocument/2006/relationships/revisionLog" Target="revisionLog173.xml"/><Relationship Id="rId229" Type="http://schemas.openxmlformats.org/officeDocument/2006/relationships/revisionLog" Target="revisionLog229.xml"/><Relationship Id="rId380" Type="http://schemas.openxmlformats.org/officeDocument/2006/relationships/revisionLog" Target="revisionLog380.xml"/><Relationship Id="rId436" Type="http://schemas.openxmlformats.org/officeDocument/2006/relationships/revisionLog" Target="revisionLog436.xml"/><Relationship Id="rId601" Type="http://schemas.openxmlformats.org/officeDocument/2006/relationships/revisionLog" Target="revisionLog601.xml"/><Relationship Id="rId643" Type="http://schemas.openxmlformats.org/officeDocument/2006/relationships/revisionLog" Target="revisionLog643.xml"/><Relationship Id="rId240" Type="http://schemas.openxmlformats.org/officeDocument/2006/relationships/revisionLog" Target="revisionLog240.xml"/><Relationship Id="rId478" Type="http://schemas.openxmlformats.org/officeDocument/2006/relationships/revisionLog" Target="revisionLog478.xml"/><Relationship Id="rId685" Type="http://schemas.openxmlformats.org/officeDocument/2006/relationships/revisionLog" Target="revisionLog685.xml"/><Relationship Id="rId35" Type="http://schemas.openxmlformats.org/officeDocument/2006/relationships/revisionLog" Target="revisionLog35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282" Type="http://schemas.openxmlformats.org/officeDocument/2006/relationships/revisionLog" Target="revisionLog282.xml"/><Relationship Id="rId338" Type="http://schemas.openxmlformats.org/officeDocument/2006/relationships/revisionLog" Target="revisionLog338.xml"/><Relationship Id="rId503" Type="http://schemas.openxmlformats.org/officeDocument/2006/relationships/revisionLog" Target="revisionLog503.xml"/><Relationship Id="rId545" Type="http://schemas.openxmlformats.org/officeDocument/2006/relationships/revisionLog" Target="revisionLog545.xml"/><Relationship Id="rId587" Type="http://schemas.openxmlformats.org/officeDocument/2006/relationships/revisionLog" Target="revisionLog587.xml"/><Relationship Id="rId710" Type="http://schemas.openxmlformats.org/officeDocument/2006/relationships/revisionLog" Target="revisionLog710.xml"/><Relationship Id="rId752" Type="http://schemas.openxmlformats.org/officeDocument/2006/relationships/revisionLog" Target="revisionLog752.xml"/><Relationship Id="rId8" Type="http://schemas.openxmlformats.org/officeDocument/2006/relationships/revisionLog" Target="revisionLog8.xml"/><Relationship Id="rId142" Type="http://schemas.openxmlformats.org/officeDocument/2006/relationships/revisionLog" Target="revisionLog142.xml"/><Relationship Id="rId184" Type="http://schemas.openxmlformats.org/officeDocument/2006/relationships/revisionLog" Target="revisionLog184.xml"/><Relationship Id="rId391" Type="http://schemas.openxmlformats.org/officeDocument/2006/relationships/revisionLog" Target="revisionLog391.xml"/><Relationship Id="rId405" Type="http://schemas.openxmlformats.org/officeDocument/2006/relationships/revisionLog" Target="revisionLog405.xml"/><Relationship Id="rId447" Type="http://schemas.openxmlformats.org/officeDocument/2006/relationships/revisionLog" Target="revisionLog447.xml"/><Relationship Id="rId612" Type="http://schemas.openxmlformats.org/officeDocument/2006/relationships/revisionLog" Target="revisionLog612.xml"/><Relationship Id="rId251" Type="http://schemas.openxmlformats.org/officeDocument/2006/relationships/revisionLog" Target="revisionLog251.xml"/><Relationship Id="rId489" Type="http://schemas.openxmlformats.org/officeDocument/2006/relationships/revisionLog" Target="revisionLog489.xml"/><Relationship Id="rId654" Type="http://schemas.openxmlformats.org/officeDocument/2006/relationships/revisionLog" Target="revisionLog654.xml"/><Relationship Id="rId696" Type="http://schemas.openxmlformats.org/officeDocument/2006/relationships/revisionLog" Target="revisionLog696.xml"/><Relationship Id="rId46" Type="http://schemas.openxmlformats.org/officeDocument/2006/relationships/revisionLog" Target="revisionLog46.xml"/><Relationship Id="rId293" Type="http://schemas.openxmlformats.org/officeDocument/2006/relationships/revisionLog" Target="revisionLog293.xml"/><Relationship Id="rId307" Type="http://schemas.openxmlformats.org/officeDocument/2006/relationships/revisionLog" Target="revisionLog307.xml"/><Relationship Id="rId349" Type="http://schemas.openxmlformats.org/officeDocument/2006/relationships/revisionLog" Target="revisionLog349.xml"/><Relationship Id="rId514" Type="http://schemas.openxmlformats.org/officeDocument/2006/relationships/revisionLog" Target="revisionLog514.xml"/><Relationship Id="rId556" Type="http://schemas.openxmlformats.org/officeDocument/2006/relationships/revisionLog" Target="revisionLog556.xml"/><Relationship Id="rId721" Type="http://schemas.openxmlformats.org/officeDocument/2006/relationships/revisionLog" Target="revisionLog721.xml"/><Relationship Id="rId763" Type="http://schemas.openxmlformats.org/officeDocument/2006/relationships/revisionLog" Target="revisionLog76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53" Type="http://schemas.openxmlformats.org/officeDocument/2006/relationships/revisionLog" Target="revisionLog153.xml"/><Relationship Id="rId195" Type="http://schemas.openxmlformats.org/officeDocument/2006/relationships/revisionLog" Target="revisionLog195.xml"/><Relationship Id="rId209" Type="http://schemas.openxmlformats.org/officeDocument/2006/relationships/revisionLog" Target="revisionLog209.xml"/><Relationship Id="rId360" Type="http://schemas.openxmlformats.org/officeDocument/2006/relationships/revisionLog" Target="revisionLog360.xml"/><Relationship Id="rId416" Type="http://schemas.openxmlformats.org/officeDocument/2006/relationships/revisionLog" Target="revisionLog416.xml"/><Relationship Id="rId598" Type="http://schemas.openxmlformats.org/officeDocument/2006/relationships/revisionLog" Target="revisionLog598.xml"/><Relationship Id="rId220" Type="http://schemas.openxmlformats.org/officeDocument/2006/relationships/revisionLog" Target="revisionLog220.xml"/><Relationship Id="rId458" Type="http://schemas.openxmlformats.org/officeDocument/2006/relationships/revisionLog" Target="revisionLog458.xml"/><Relationship Id="rId623" Type="http://schemas.openxmlformats.org/officeDocument/2006/relationships/revisionLog" Target="revisionLog623.xml"/><Relationship Id="rId665" Type="http://schemas.openxmlformats.org/officeDocument/2006/relationships/revisionLog" Target="revisionLog665.xml"/><Relationship Id="rId15" Type="http://schemas.openxmlformats.org/officeDocument/2006/relationships/revisionLog" Target="revisionLog15.xml"/><Relationship Id="rId57" Type="http://schemas.openxmlformats.org/officeDocument/2006/relationships/revisionLog" Target="revisionLog57.xml"/><Relationship Id="rId262" Type="http://schemas.openxmlformats.org/officeDocument/2006/relationships/revisionLog" Target="revisionLog262.xml"/><Relationship Id="rId318" Type="http://schemas.openxmlformats.org/officeDocument/2006/relationships/revisionLog" Target="revisionLog318.xml"/><Relationship Id="rId525" Type="http://schemas.openxmlformats.org/officeDocument/2006/relationships/revisionLog" Target="revisionLog525.xml"/><Relationship Id="rId567" Type="http://schemas.openxmlformats.org/officeDocument/2006/relationships/revisionLog" Target="revisionLog567.xml"/><Relationship Id="rId732" Type="http://schemas.openxmlformats.org/officeDocument/2006/relationships/revisionLog" Target="revisionLog732.xml"/><Relationship Id="rId99" Type="http://schemas.openxmlformats.org/officeDocument/2006/relationships/revisionLog" Target="revisionLog99.xml"/><Relationship Id="rId122" Type="http://schemas.openxmlformats.org/officeDocument/2006/relationships/revisionLog" Target="revisionLog122.xml"/><Relationship Id="rId164" Type="http://schemas.openxmlformats.org/officeDocument/2006/relationships/revisionLog" Target="revisionLog164.xml"/><Relationship Id="rId371" Type="http://schemas.openxmlformats.org/officeDocument/2006/relationships/revisionLog" Target="revisionLog371.xml"/><Relationship Id="rId774" Type="http://schemas.openxmlformats.org/officeDocument/2006/relationships/revisionLog" Target="revisionLog774.xml"/><Relationship Id="rId427" Type="http://schemas.openxmlformats.org/officeDocument/2006/relationships/revisionLog" Target="revisionLog427.xml"/><Relationship Id="rId469" Type="http://schemas.openxmlformats.org/officeDocument/2006/relationships/revisionLog" Target="revisionLog469.xml"/><Relationship Id="rId634" Type="http://schemas.openxmlformats.org/officeDocument/2006/relationships/revisionLog" Target="revisionLog634.xml"/><Relationship Id="rId676" Type="http://schemas.openxmlformats.org/officeDocument/2006/relationships/revisionLog" Target="revisionLog676.xml"/><Relationship Id="rId26" Type="http://schemas.openxmlformats.org/officeDocument/2006/relationships/revisionLog" Target="revisionLog26.xml"/><Relationship Id="rId231" Type="http://schemas.openxmlformats.org/officeDocument/2006/relationships/revisionLog" Target="revisionLog231.xml"/><Relationship Id="rId273" Type="http://schemas.openxmlformats.org/officeDocument/2006/relationships/revisionLog" Target="revisionLog273.xml"/><Relationship Id="rId329" Type="http://schemas.openxmlformats.org/officeDocument/2006/relationships/revisionLog" Target="revisionLog329.xml"/><Relationship Id="rId480" Type="http://schemas.openxmlformats.org/officeDocument/2006/relationships/revisionLog" Target="revisionLog480.xml"/><Relationship Id="rId536" Type="http://schemas.openxmlformats.org/officeDocument/2006/relationships/revisionLog" Target="revisionLog536.xml"/><Relationship Id="rId701" Type="http://schemas.openxmlformats.org/officeDocument/2006/relationships/revisionLog" Target="revisionLog701.xml"/><Relationship Id="rId68" Type="http://schemas.openxmlformats.org/officeDocument/2006/relationships/revisionLog" Target="revisionLog68.xml"/><Relationship Id="rId133" Type="http://schemas.openxmlformats.org/officeDocument/2006/relationships/revisionLog" Target="revisionLog133.xml"/><Relationship Id="rId175" Type="http://schemas.openxmlformats.org/officeDocument/2006/relationships/revisionLog" Target="revisionLog175.xml"/><Relationship Id="rId340" Type="http://schemas.openxmlformats.org/officeDocument/2006/relationships/revisionLog" Target="revisionLog340.xml"/><Relationship Id="rId578" Type="http://schemas.openxmlformats.org/officeDocument/2006/relationships/revisionLog" Target="revisionLog578.xml"/><Relationship Id="rId743" Type="http://schemas.openxmlformats.org/officeDocument/2006/relationships/revisionLog" Target="revisionLog743.xml"/><Relationship Id="rId200" Type="http://schemas.openxmlformats.org/officeDocument/2006/relationships/revisionLog" Target="revisionLog200.xml"/><Relationship Id="rId382" Type="http://schemas.openxmlformats.org/officeDocument/2006/relationships/revisionLog" Target="revisionLog382.xml"/><Relationship Id="rId438" Type="http://schemas.openxmlformats.org/officeDocument/2006/relationships/revisionLog" Target="revisionLog438.xml"/><Relationship Id="rId603" Type="http://schemas.openxmlformats.org/officeDocument/2006/relationships/revisionLog" Target="revisionLog603.xml"/><Relationship Id="rId645" Type="http://schemas.openxmlformats.org/officeDocument/2006/relationships/revisionLog" Target="revisionLog645.xml"/><Relationship Id="rId687" Type="http://schemas.openxmlformats.org/officeDocument/2006/relationships/revisionLog" Target="revisionLog687.xml"/><Relationship Id="rId242" Type="http://schemas.openxmlformats.org/officeDocument/2006/relationships/revisionLog" Target="revisionLog242.xml"/><Relationship Id="rId284" Type="http://schemas.openxmlformats.org/officeDocument/2006/relationships/revisionLog" Target="revisionLog284.xml"/><Relationship Id="rId491" Type="http://schemas.openxmlformats.org/officeDocument/2006/relationships/revisionLog" Target="revisionLog491.xml"/><Relationship Id="rId505" Type="http://schemas.openxmlformats.org/officeDocument/2006/relationships/revisionLog" Target="revisionLog505.xml"/><Relationship Id="rId712" Type="http://schemas.openxmlformats.org/officeDocument/2006/relationships/revisionLog" Target="revisionLog712.xml"/><Relationship Id="rId37" Type="http://schemas.openxmlformats.org/officeDocument/2006/relationships/revisionLog" Target="revisionLog37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44" Type="http://schemas.openxmlformats.org/officeDocument/2006/relationships/revisionLog" Target="revisionLog144.xml"/><Relationship Id="rId547" Type="http://schemas.openxmlformats.org/officeDocument/2006/relationships/revisionLog" Target="revisionLog547.xml"/><Relationship Id="rId589" Type="http://schemas.openxmlformats.org/officeDocument/2006/relationships/revisionLog" Target="revisionLog589.xml"/><Relationship Id="rId754" Type="http://schemas.openxmlformats.org/officeDocument/2006/relationships/revisionLog" Target="revisionLog754.xml"/><Relationship Id="rId90" Type="http://schemas.openxmlformats.org/officeDocument/2006/relationships/revisionLog" Target="revisionLog90.xml"/><Relationship Id="rId186" Type="http://schemas.openxmlformats.org/officeDocument/2006/relationships/revisionLog" Target="revisionLog186.xml"/><Relationship Id="rId351" Type="http://schemas.openxmlformats.org/officeDocument/2006/relationships/revisionLog" Target="revisionLog351.xml"/><Relationship Id="rId393" Type="http://schemas.openxmlformats.org/officeDocument/2006/relationships/revisionLog" Target="revisionLog393.xml"/><Relationship Id="rId407" Type="http://schemas.openxmlformats.org/officeDocument/2006/relationships/revisionLog" Target="revisionLog407.xml"/><Relationship Id="rId449" Type="http://schemas.openxmlformats.org/officeDocument/2006/relationships/revisionLog" Target="revisionLog449.xml"/><Relationship Id="rId614" Type="http://schemas.openxmlformats.org/officeDocument/2006/relationships/revisionLog" Target="revisionLog614.xml"/><Relationship Id="rId656" Type="http://schemas.openxmlformats.org/officeDocument/2006/relationships/revisionLog" Target="revisionLog656.xml"/><Relationship Id="rId211" Type="http://schemas.openxmlformats.org/officeDocument/2006/relationships/revisionLog" Target="revisionLog211.xml"/><Relationship Id="rId253" Type="http://schemas.openxmlformats.org/officeDocument/2006/relationships/revisionLog" Target="revisionLog253.xml"/><Relationship Id="rId295" Type="http://schemas.openxmlformats.org/officeDocument/2006/relationships/revisionLog" Target="revisionLog295.xml"/><Relationship Id="rId309" Type="http://schemas.openxmlformats.org/officeDocument/2006/relationships/revisionLog" Target="revisionLog309.xml"/><Relationship Id="rId460" Type="http://schemas.openxmlformats.org/officeDocument/2006/relationships/revisionLog" Target="revisionLog460.xml"/><Relationship Id="rId516" Type="http://schemas.openxmlformats.org/officeDocument/2006/relationships/revisionLog" Target="revisionLog516.xml"/><Relationship Id="rId698" Type="http://schemas.openxmlformats.org/officeDocument/2006/relationships/revisionLog" Target="revisionLog698.xml"/><Relationship Id="rId48" Type="http://schemas.openxmlformats.org/officeDocument/2006/relationships/revisionLog" Target="revisionLog48.xml"/><Relationship Id="rId113" Type="http://schemas.openxmlformats.org/officeDocument/2006/relationships/revisionLog" Target="revisionLog113.xml"/><Relationship Id="rId320" Type="http://schemas.openxmlformats.org/officeDocument/2006/relationships/revisionLog" Target="revisionLog320.xml"/><Relationship Id="rId558" Type="http://schemas.openxmlformats.org/officeDocument/2006/relationships/revisionLog" Target="revisionLog558.xml"/><Relationship Id="rId723" Type="http://schemas.openxmlformats.org/officeDocument/2006/relationships/revisionLog" Target="revisionLog723.xml"/><Relationship Id="rId765" Type="http://schemas.openxmlformats.org/officeDocument/2006/relationships/revisionLog" Target="revisionLog765.xml"/><Relationship Id="rId155" Type="http://schemas.openxmlformats.org/officeDocument/2006/relationships/revisionLog" Target="revisionLog155.xml"/><Relationship Id="rId197" Type="http://schemas.openxmlformats.org/officeDocument/2006/relationships/revisionLog" Target="revisionLog197.xml"/><Relationship Id="rId362" Type="http://schemas.openxmlformats.org/officeDocument/2006/relationships/revisionLog" Target="revisionLog362.xml"/><Relationship Id="rId418" Type="http://schemas.openxmlformats.org/officeDocument/2006/relationships/revisionLog" Target="revisionLog418.xml"/><Relationship Id="rId625" Type="http://schemas.openxmlformats.org/officeDocument/2006/relationships/revisionLog" Target="revisionLog625.xml"/><Relationship Id="rId222" Type="http://schemas.openxmlformats.org/officeDocument/2006/relationships/revisionLog" Target="revisionLog222.xml"/><Relationship Id="rId264" Type="http://schemas.openxmlformats.org/officeDocument/2006/relationships/revisionLog" Target="revisionLog264.xml"/><Relationship Id="rId471" Type="http://schemas.openxmlformats.org/officeDocument/2006/relationships/revisionLog" Target="revisionLog471.xml"/><Relationship Id="rId667" Type="http://schemas.openxmlformats.org/officeDocument/2006/relationships/revisionLog" Target="revisionLog667.xml"/><Relationship Id="rId17" Type="http://schemas.openxmlformats.org/officeDocument/2006/relationships/revisionLog" Target="revisionLog17.xml"/><Relationship Id="rId59" Type="http://schemas.openxmlformats.org/officeDocument/2006/relationships/revisionLog" Target="revisionLog59.xml"/><Relationship Id="rId124" Type="http://schemas.openxmlformats.org/officeDocument/2006/relationships/revisionLog" Target="revisionLog124.xml"/><Relationship Id="rId527" Type="http://schemas.openxmlformats.org/officeDocument/2006/relationships/revisionLog" Target="revisionLog527.xml"/><Relationship Id="rId569" Type="http://schemas.openxmlformats.org/officeDocument/2006/relationships/revisionLog" Target="revisionLog569.xml"/><Relationship Id="rId734" Type="http://schemas.openxmlformats.org/officeDocument/2006/relationships/revisionLog" Target="revisionLog734.xml"/><Relationship Id="rId776" Type="http://schemas.openxmlformats.org/officeDocument/2006/relationships/revisionLog" Target="revisionLog776.xml"/><Relationship Id="rId70" Type="http://schemas.openxmlformats.org/officeDocument/2006/relationships/revisionLog" Target="revisionLog70.xml"/><Relationship Id="rId166" Type="http://schemas.openxmlformats.org/officeDocument/2006/relationships/revisionLog" Target="revisionLog166.xml"/><Relationship Id="rId331" Type="http://schemas.openxmlformats.org/officeDocument/2006/relationships/revisionLog" Target="revisionLog331.xml"/><Relationship Id="rId373" Type="http://schemas.openxmlformats.org/officeDocument/2006/relationships/revisionLog" Target="revisionLog373.xml"/><Relationship Id="rId429" Type="http://schemas.openxmlformats.org/officeDocument/2006/relationships/revisionLog" Target="revisionLog429.xml"/><Relationship Id="rId580" Type="http://schemas.openxmlformats.org/officeDocument/2006/relationships/revisionLog" Target="revisionLog580.xml"/><Relationship Id="rId636" Type="http://schemas.openxmlformats.org/officeDocument/2006/relationships/revisionLog" Target="revisionLog636.xml"/><Relationship Id="rId1" Type="http://schemas.openxmlformats.org/officeDocument/2006/relationships/revisionLog" Target="revisionLog1.xml"/><Relationship Id="rId233" Type="http://schemas.openxmlformats.org/officeDocument/2006/relationships/revisionLog" Target="revisionLog233.xml"/><Relationship Id="rId440" Type="http://schemas.openxmlformats.org/officeDocument/2006/relationships/revisionLog" Target="revisionLog440.xml"/><Relationship Id="rId678" Type="http://schemas.openxmlformats.org/officeDocument/2006/relationships/revisionLog" Target="revisionLog678.xml"/><Relationship Id="rId28" Type="http://schemas.openxmlformats.org/officeDocument/2006/relationships/revisionLog" Target="revisionLog28.xml"/><Relationship Id="rId275" Type="http://schemas.openxmlformats.org/officeDocument/2006/relationships/revisionLog" Target="revisionLog275.xml"/><Relationship Id="rId300" Type="http://schemas.openxmlformats.org/officeDocument/2006/relationships/revisionLog" Target="revisionLog300.xml"/><Relationship Id="rId482" Type="http://schemas.openxmlformats.org/officeDocument/2006/relationships/revisionLog" Target="revisionLog482.xml"/><Relationship Id="rId538" Type="http://schemas.openxmlformats.org/officeDocument/2006/relationships/revisionLog" Target="revisionLog538.xml"/><Relationship Id="rId703" Type="http://schemas.openxmlformats.org/officeDocument/2006/relationships/revisionLog" Target="revisionLog703.xml"/><Relationship Id="rId745" Type="http://schemas.openxmlformats.org/officeDocument/2006/relationships/revisionLog" Target="revisionLog745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77" Type="http://schemas.openxmlformats.org/officeDocument/2006/relationships/revisionLog" Target="revisionLog177.xml"/><Relationship Id="rId342" Type="http://schemas.openxmlformats.org/officeDocument/2006/relationships/revisionLog" Target="revisionLog342.xml"/><Relationship Id="rId384" Type="http://schemas.openxmlformats.org/officeDocument/2006/relationships/revisionLog" Target="revisionLog384.xml"/><Relationship Id="rId591" Type="http://schemas.openxmlformats.org/officeDocument/2006/relationships/revisionLog" Target="revisionLog591.xml"/><Relationship Id="rId605" Type="http://schemas.openxmlformats.org/officeDocument/2006/relationships/revisionLog" Target="revisionLog605.xml"/><Relationship Id="rId202" Type="http://schemas.openxmlformats.org/officeDocument/2006/relationships/revisionLog" Target="revisionLog202.xml"/><Relationship Id="rId244" Type="http://schemas.openxmlformats.org/officeDocument/2006/relationships/revisionLog" Target="revisionLog244.xml"/><Relationship Id="rId647" Type="http://schemas.openxmlformats.org/officeDocument/2006/relationships/revisionLog" Target="revisionLog647.xml"/><Relationship Id="rId689" Type="http://schemas.openxmlformats.org/officeDocument/2006/relationships/revisionLog" Target="revisionLog689.xml"/><Relationship Id="rId39" Type="http://schemas.openxmlformats.org/officeDocument/2006/relationships/revisionLog" Target="revisionLog39.xml"/><Relationship Id="rId286" Type="http://schemas.openxmlformats.org/officeDocument/2006/relationships/revisionLog" Target="revisionLog286.xml"/><Relationship Id="rId451" Type="http://schemas.openxmlformats.org/officeDocument/2006/relationships/revisionLog" Target="revisionLog451.xml"/><Relationship Id="rId493" Type="http://schemas.openxmlformats.org/officeDocument/2006/relationships/revisionLog" Target="revisionLog493.xml"/><Relationship Id="rId507" Type="http://schemas.openxmlformats.org/officeDocument/2006/relationships/revisionLog" Target="revisionLog507.xml"/><Relationship Id="rId549" Type="http://schemas.openxmlformats.org/officeDocument/2006/relationships/revisionLog" Target="revisionLog549.xml"/><Relationship Id="rId714" Type="http://schemas.openxmlformats.org/officeDocument/2006/relationships/revisionLog" Target="revisionLog714.xml"/><Relationship Id="rId756" Type="http://schemas.openxmlformats.org/officeDocument/2006/relationships/revisionLog" Target="revisionLog756.xml"/><Relationship Id="rId50" Type="http://schemas.openxmlformats.org/officeDocument/2006/relationships/revisionLog" Target="revisionLog50.xml"/><Relationship Id="rId104" Type="http://schemas.openxmlformats.org/officeDocument/2006/relationships/revisionLog" Target="revisionLog104.xml"/><Relationship Id="rId146" Type="http://schemas.openxmlformats.org/officeDocument/2006/relationships/revisionLog" Target="revisionLog146.xml"/><Relationship Id="rId188" Type="http://schemas.openxmlformats.org/officeDocument/2006/relationships/revisionLog" Target="revisionLog188.xml"/><Relationship Id="rId311" Type="http://schemas.openxmlformats.org/officeDocument/2006/relationships/revisionLog" Target="revisionLog311.xml"/><Relationship Id="rId353" Type="http://schemas.openxmlformats.org/officeDocument/2006/relationships/revisionLog" Target="revisionLog353.xml"/><Relationship Id="rId395" Type="http://schemas.openxmlformats.org/officeDocument/2006/relationships/revisionLog" Target="revisionLog395.xml"/><Relationship Id="rId409" Type="http://schemas.openxmlformats.org/officeDocument/2006/relationships/revisionLog" Target="revisionLog409.xml"/><Relationship Id="rId560" Type="http://schemas.openxmlformats.org/officeDocument/2006/relationships/revisionLog" Target="revisionLog560.xml"/><Relationship Id="rId92" Type="http://schemas.openxmlformats.org/officeDocument/2006/relationships/revisionLog" Target="revisionLog92.xml"/><Relationship Id="rId213" Type="http://schemas.openxmlformats.org/officeDocument/2006/relationships/revisionLog" Target="revisionLog213.xml"/><Relationship Id="rId420" Type="http://schemas.openxmlformats.org/officeDocument/2006/relationships/revisionLog" Target="revisionLog420.xml"/><Relationship Id="rId616" Type="http://schemas.openxmlformats.org/officeDocument/2006/relationships/revisionLog" Target="revisionLog616.xml"/><Relationship Id="rId658" Type="http://schemas.openxmlformats.org/officeDocument/2006/relationships/revisionLog" Target="revisionLog658.xml"/><Relationship Id="rId255" Type="http://schemas.openxmlformats.org/officeDocument/2006/relationships/revisionLog" Target="revisionLog255.xml"/><Relationship Id="rId297" Type="http://schemas.openxmlformats.org/officeDocument/2006/relationships/revisionLog" Target="revisionLog297.xml"/><Relationship Id="rId462" Type="http://schemas.openxmlformats.org/officeDocument/2006/relationships/revisionLog" Target="revisionLog462.xml"/><Relationship Id="rId518" Type="http://schemas.openxmlformats.org/officeDocument/2006/relationships/revisionLog" Target="revisionLog518.xml"/><Relationship Id="rId725" Type="http://schemas.openxmlformats.org/officeDocument/2006/relationships/revisionLog" Target="revisionLog725.xml"/><Relationship Id="rId115" Type="http://schemas.openxmlformats.org/officeDocument/2006/relationships/revisionLog" Target="revisionLog115.xml"/><Relationship Id="rId157" Type="http://schemas.openxmlformats.org/officeDocument/2006/relationships/revisionLog" Target="revisionLog157.xml"/><Relationship Id="rId322" Type="http://schemas.openxmlformats.org/officeDocument/2006/relationships/revisionLog" Target="revisionLog322.xml"/><Relationship Id="rId364" Type="http://schemas.openxmlformats.org/officeDocument/2006/relationships/revisionLog" Target="revisionLog364.xml"/><Relationship Id="rId767" Type="http://schemas.openxmlformats.org/officeDocument/2006/relationships/revisionLog" Target="revisionLog767.xml"/><Relationship Id="rId61" Type="http://schemas.openxmlformats.org/officeDocument/2006/relationships/revisionLog" Target="revisionLog61.xml"/><Relationship Id="rId199" Type="http://schemas.openxmlformats.org/officeDocument/2006/relationships/revisionLog" Target="revisionLog199.xml"/><Relationship Id="rId571" Type="http://schemas.openxmlformats.org/officeDocument/2006/relationships/revisionLog" Target="revisionLog571.xml"/><Relationship Id="rId627" Type="http://schemas.openxmlformats.org/officeDocument/2006/relationships/revisionLog" Target="revisionLog627.xml"/><Relationship Id="rId669" Type="http://schemas.openxmlformats.org/officeDocument/2006/relationships/revisionLog" Target="revisionLog669.xml"/><Relationship Id="rId19" Type="http://schemas.openxmlformats.org/officeDocument/2006/relationships/revisionLog" Target="revisionLog19.xml"/><Relationship Id="rId224" Type="http://schemas.openxmlformats.org/officeDocument/2006/relationships/revisionLog" Target="revisionLog224.xml"/><Relationship Id="rId266" Type="http://schemas.openxmlformats.org/officeDocument/2006/relationships/revisionLog" Target="revisionLog266.xml"/><Relationship Id="rId431" Type="http://schemas.openxmlformats.org/officeDocument/2006/relationships/revisionLog" Target="revisionLog431.xml"/><Relationship Id="rId473" Type="http://schemas.openxmlformats.org/officeDocument/2006/relationships/revisionLog" Target="revisionLog473.xml"/><Relationship Id="rId529" Type="http://schemas.openxmlformats.org/officeDocument/2006/relationships/revisionLog" Target="revisionLog529.xml"/><Relationship Id="rId680" Type="http://schemas.openxmlformats.org/officeDocument/2006/relationships/revisionLog" Target="revisionLog680.xml"/><Relationship Id="rId736" Type="http://schemas.openxmlformats.org/officeDocument/2006/relationships/revisionLog" Target="revisionLog736.xml"/><Relationship Id="rId30" Type="http://schemas.openxmlformats.org/officeDocument/2006/relationships/revisionLog" Target="revisionLog30.xml"/><Relationship Id="rId126" Type="http://schemas.openxmlformats.org/officeDocument/2006/relationships/revisionLog" Target="revisionLog126.xml"/><Relationship Id="rId168" Type="http://schemas.openxmlformats.org/officeDocument/2006/relationships/revisionLog" Target="revisionLog168.xml"/><Relationship Id="rId333" Type="http://schemas.openxmlformats.org/officeDocument/2006/relationships/revisionLog" Target="revisionLog333.xml"/><Relationship Id="rId540" Type="http://schemas.openxmlformats.org/officeDocument/2006/relationships/revisionLog" Target="revisionLog540.xml"/><Relationship Id="rId778" Type="http://schemas.openxmlformats.org/officeDocument/2006/relationships/revisionLog" Target="revisionLog778.xml"/><Relationship Id="rId72" Type="http://schemas.openxmlformats.org/officeDocument/2006/relationships/revisionLog" Target="revisionLog72.xml"/><Relationship Id="rId375" Type="http://schemas.openxmlformats.org/officeDocument/2006/relationships/revisionLog" Target="revisionLog375.xml"/><Relationship Id="rId582" Type="http://schemas.openxmlformats.org/officeDocument/2006/relationships/revisionLog" Target="revisionLog582.xml"/><Relationship Id="rId638" Type="http://schemas.openxmlformats.org/officeDocument/2006/relationships/revisionLog" Target="revisionLog638.xml"/><Relationship Id="rId3" Type="http://schemas.openxmlformats.org/officeDocument/2006/relationships/revisionLog" Target="revisionLog3.xml"/><Relationship Id="rId235" Type="http://schemas.openxmlformats.org/officeDocument/2006/relationships/revisionLog" Target="revisionLog235.xml"/><Relationship Id="rId277" Type="http://schemas.openxmlformats.org/officeDocument/2006/relationships/revisionLog" Target="revisionLog277.xml"/><Relationship Id="rId400" Type="http://schemas.openxmlformats.org/officeDocument/2006/relationships/revisionLog" Target="revisionLog400.xml"/><Relationship Id="rId442" Type="http://schemas.openxmlformats.org/officeDocument/2006/relationships/revisionLog" Target="revisionLog442.xml"/><Relationship Id="rId484" Type="http://schemas.openxmlformats.org/officeDocument/2006/relationships/revisionLog" Target="revisionLog484.xml"/><Relationship Id="rId705" Type="http://schemas.openxmlformats.org/officeDocument/2006/relationships/revisionLog" Target="revisionLog705.xml"/><Relationship Id="rId137" Type="http://schemas.openxmlformats.org/officeDocument/2006/relationships/revisionLog" Target="revisionLog137.xml"/><Relationship Id="rId302" Type="http://schemas.openxmlformats.org/officeDocument/2006/relationships/revisionLog" Target="revisionLog302.xml"/><Relationship Id="rId344" Type="http://schemas.openxmlformats.org/officeDocument/2006/relationships/revisionLog" Target="revisionLog344.xml"/><Relationship Id="rId691" Type="http://schemas.openxmlformats.org/officeDocument/2006/relationships/revisionLog" Target="revisionLog691.xml"/><Relationship Id="rId747" Type="http://schemas.openxmlformats.org/officeDocument/2006/relationships/revisionLog" Target="revisionLog747.xml"/><Relationship Id="rId41" Type="http://schemas.openxmlformats.org/officeDocument/2006/relationships/revisionLog" Target="revisionLog41.xml"/><Relationship Id="rId83" Type="http://schemas.openxmlformats.org/officeDocument/2006/relationships/revisionLog" Target="revisionLog83.xml"/><Relationship Id="rId179" Type="http://schemas.openxmlformats.org/officeDocument/2006/relationships/revisionLog" Target="revisionLog179.xml"/><Relationship Id="rId386" Type="http://schemas.openxmlformats.org/officeDocument/2006/relationships/revisionLog" Target="revisionLog386.xml"/><Relationship Id="rId551" Type="http://schemas.openxmlformats.org/officeDocument/2006/relationships/revisionLog" Target="revisionLog551.xml"/><Relationship Id="rId593" Type="http://schemas.openxmlformats.org/officeDocument/2006/relationships/revisionLog" Target="revisionLog593.xml"/><Relationship Id="rId607" Type="http://schemas.openxmlformats.org/officeDocument/2006/relationships/revisionLog" Target="revisionLog607.xml"/><Relationship Id="rId649" Type="http://schemas.openxmlformats.org/officeDocument/2006/relationships/revisionLog" Target="revisionLog649.xml"/><Relationship Id="rId190" Type="http://schemas.openxmlformats.org/officeDocument/2006/relationships/revisionLog" Target="revisionLog190.xml"/><Relationship Id="rId204" Type="http://schemas.openxmlformats.org/officeDocument/2006/relationships/revisionLog" Target="revisionLog204.xml"/><Relationship Id="rId246" Type="http://schemas.openxmlformats.org/officeDocument/2006/relationships/revisionLog" Target="revisionLog246.xml"/><Relationship Id="rId288" Type="http://schemas.openxmlformats.org/officeDocument/2006/relationships/revisionLog" Target="revisionLog288.xml"/><Relationship Id="rId411" Type="http://schemas.openxmlformats.org/officeDocument/2006/relationships/revisionLog" Target="revisionLog411.xml"/><Relationship Id="rId453" Type="http://schemas.openxmlformats.org/officeDocument/2006/relationships/revisionLog" Target="revisionLog453.xml"/><Relationship Id="rId509" Type="http://schemas.openxmlformats.org/officeDocument/2006/relationships/revisionLog" Target="revisionLog509.xml"/><Relationship Id="rId660" Type="http://schemas.openxmlformats.org/officeDocument/2006/relationships/revisionLog" Target="revisionLog660.xml"/><Relationship Id="rId106" Type="http://schemas.openxmlformats.org/officeDocument/2006/relationships/revisionLog" Target="revisionLog106.xml"/><Relationship Id="rId313" Type="http://schemas.openxmlformats.org/officeDocument/2006/relationships/revisionLog" Target="revisionLog313.xml"/><Relationship Id="rId495" Type="http://schemas.openxmlformats.org/officeDocument/2006/relationships/revisionLog" Target="revisionLog495.xml"/><Relationship Id="rId716" Type="http://schemas.openxmlformats.org/officeDocument/2006/relationships/revisionLog" Target="revisionLog716.xml"/><Relationship Id="rId758" Type="http://schemas.openxmlformats.org/officeDocument/2006/relationships/revisionLog" Target="revisionLog758.xml"/><Relationship Id="rId10" Type="http://schemas.openxmlformats.org/officeDocument/2006/relationships/revisionLog" Target="revisionLog10.xml"/><Relationship Id="rId52" Type="http://schemas.openxmlformats.org/officeDocument/2006/relationships/revisionLog" Target="revisionLog52.xml"/><Relationship Id="rId94" Type="http://schemas.openxmlformats.org/officeDocument/2006/relationships/revisionLog" Target="revisionLog94.xml"/><Relationship Id="rId148" Type="http://schemas.openxmlformats.org/officeDocument/2006/relationships/revisionLog" Target="revisionLog148.xml"/><Relationship Id="rId355" Type="http://schemas.openxmlformats.org/officeDocument/2006/relationships/revisionLog" Target="revisionLog355.xml"/><Relationship Id="rId397" Type="http://schemas.openxmlformats.org/officeDocument/2006/relationships/revisionLog" Target="revisionLog397.xml"/><Relationship Id="rId520" Type="http://schemas.openxmlformats.org/officeDocument/2006/relationships/revisionLog" Target="revisionLog520.xml"/><Relationship Id="rId562" Type="http://schemas.openxmlformats.org/officeDocument/2006/relationships/revisionLog" Target="revisionLog562.xml"/><Relationship Id="rId618" Type="http://schemas.openxmlformats.org/officeDocument/2006/relationships/revisionLog" Target="revisionLog618.xml"/><Relationship Id="rId215" Type="http://schemas.openxmlformats.org/officeDocument/2006/relationships/revisionLog" Target="revisionLog215.xml"/><Relationship Id="rId257" Type="http://schemas.openxmlformats.org/officeDocument/2006/relationships/revisionLog" Target="revisionLog257.xml"/><Relationship Id="rId422" Type="http://schemas.openxmlformats.org/officeDocument/2006/relationships/revisionLog" Target="revisionLog422.xml"/><Relationship Id="rId464" Type="http://schemas.openxmlformats.org/officeDocument/2006/relationships/revisionLog" Target="revisionLog464.xml"/><Relationship Id="rId299" Type="http://schemas.openxmlformats.org/officeDocument/2006/relationships/revisionLog" Target="revisionLog299.xml"/><Relationship Id="rId727" Type="http://schemas.openxmlformats.org/officeDocument/2006/relationships/revisionLog" Target="revisionLog727.xml"/><Relationship Id="rId63" Type="http://schemas.openxmlformats.org/officeDocument/2006/relationships/revisionLog" Target="revisionLog63.xml"/><Relationship Id="rId159" Type="http://schemas.openxmlformats.org/officeDocument/2006/relationships/revisionLog" Target="revisionLog159.xml"/><Relationship Id="rId366" Type="http://schemas.openxmlformats.org/officeDocument/2006/relationships/revisionLog" Target="revisionLog366.xml"/><Relationship Id="rId573" Type="http://schemas.openxmlformats.org/officeDocument/2006/relationships/revisionLog" Target="revisionLog573.xml"/><Relationship Id="rId226" Type="http://schemas.openxmlformats.org/officeDocument/2006/relationships/revisionLog" Target="revisionLog226.xml"/><Relationship Id="rId433" Type="http://schemas.openxmlformats.org/officeDocument/2006/relationships/revisionLog" Target="revisionLog433.xml"/><Relationship Id="rId640" Type="http://schemas.openxmlformats.org/officeDocument/2006/relationships/revisionLog" Target="revisionLog640.xml"/><Relationship Id="rId738" Type="http://schemas.openxmlformats.org/officeDocument/2006/relationships/revisionLog" Target="revisionLog738.xml"/><Relationship Id="rId74" Type="http://schemas.openxmlformats.org/officeDocument/2006/relationships/revisionLog" Target="revisionLog74.xml"/><Relationship Id="rId377" Type="http://schemas.openxmlformats.org/officeDocument/2006/relationships/revisionLog" Target="revisionLog377.xml"/><Relationship Id="rId500" Type="http://schemas.openxmlformats.org/officeDocument/2006/relationships/revisionLog" Target="revisionLog500.xml"/><Relationship Id="rId584" Type="http://schemas.openxmlformats.org/officeDocument/2006/relationships/revisionLog" Target="revisionLog584.xml"/><Relationship Id="rId5" Type="http://schemas.openxmlformats.org/officeDocument/2006/relationships/revisionLog" Target="revisionLog5.xml"/><Relationship Id="rId237" Type="http://schemas.openxmlformats.org/officeDocument/2006/relationships/revisionLog" Target="revisionLog237.xml"/><Relationship Id="rId444" Type="http://schemas.openxmlformats.org/officeDocument/2006/relationships/revisionLog" Target="revisionLog444.xml"/><Relationship Id="rId651" Type="http://schemas.openxmlformats.org/officeDocument/2006/relationships/revisionLog" Target="revisionLog651.xml"/><Relationship Id="rId749" Type="http://schemas.openxmlformats.org/officeDocument/2006/relationships/revisionLog" Target="revisionLog749.xml"/><Relationship Id="rId290" Type="http://schemas.openxmlformats.org/officeDocument/2006/relationships/revisionLog" Target="revisionLog290.xml"/><Relationship Id="rId304" Type="http://schemas.openxmlformats.org/officeDocument/2006/relationships/revisionLog" Target="revisionLog304.xml"/><Relationship Id="rId388" Type="http://schemas.openxmlformats.org/officeDocument/2006/relationships/revisionLog" Target="revisionLog388.xml"/><Relationship Id="rId511" Type="http://schemas.openxmlformats.org/officeDocument/2006/relationships/revisionLog" Target="revisionLog511.xml"/><Relationship Id="rId609" Type="http://schemas.openxmlformats.org/officeDocument/2006/relationships/revisionLog" Target="revisionLog609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595" Type="http://schemas.openxmlformats.org/officeDocument/2006/relationships/revisionLog" Target="revisionLog595.xml"/><Relationship Id="rId248" Type="http://schemas.openxmlformats.org/officeDocument/2006/relationships/revisionLog" Target="revisionLog248.xml"/><Relationship Id="rId455" Type="http://schemas.openxmlformats.org/officeDocument/2006/relationships/revisionLog" Target="revisionLog455.xml"/><Relationship Id="rId662" Type="http://schemas.openxmlformats.org/officeDocument/2006/relationships/revisionLog" Target="revisionLog662.xml"/><Relationship Id="rId12" Type="http://schemas.openxmlformats.org/officeDocument/2006/relationships/revisionLog" Target="revisionLog12.xml"/><Relationship Id="rId108" Type="http://schemas.openxmlformats.org/officeDocument/2006/relationships/revisionLog" Target="revisionLog108.xml"/><Relationship Id="rId315" Type="http://schemas.openxmlformats.org/officeDocument/2006/relationships/revisionLog" Target="revisionLog315.xml"/><Relationship Id="rId522" Type="http://schemas.openxmlformats.org/officeDocument/2006/relationships/revisionLog" Target="revisionLog522.xml"/><Relationship Id="rId96" Type="http://schemas.openxmlformats.org/officeDocument/2006/relationships/revisionLog" Target="revisionLog96.xml"/><Relationship Id="rId161" Type="http://schemas.openxmlformats.org/officeDocument/2006/relationships/revisionLog" Target="revisionLog161.xml"/><Relationship Id="rId399" Type="http://schemas.openxmlformats.org/officeDocument/2006/relationships/revisionLog" Target="revisionLog399.xml"/><Relationship Id="rId259" Type="http://schemas.openxmlformats.org/officeDocument/2006/relationships/revisionLog" Target="revisionLog259.xml"/><Relationship Id="rId466" Type="http://schemas.openxmlformats.org/officeDocument/2006/relationships/revisionLog" Target="revisionLog466.xml"/><Relationship Id="rId673" Type="http://schemas.openxmlformats.org/officeDocument/2006/relationships/revisionLog" Target="revisionLog673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326" Type="http://schemas.openxmlformats.org/officeDocument/2006/relationships/revisionLog" Target="revisionLog326.xml"/><Relationship Id="rId533" Type="http://schemas.openxmlformats.org/officeDocument/2006/relationships/revisionLog" Target="revisionLog533.xml"/><Relationship Id="rId740" Type="http://schemas.openxmlformats.org/officeDocument/2006/relationships/revisionLog" Target="revisionLog740.xml"/><Relationship Id="rId172" Type="http://schemas.openxmlformats.org/officeDocument/2006/relationships/revisionLog" Target="revisionLog172.xml"/><Relationship Id="rId477" Type="http://schemas.openxmlformats.org/officeDocument/2006/relationships/revisionLog" Target="revisionLog477.xml"/><Relationship Id="rId600" Type="http://schemas.openxmlformats.org/officeDocument/2006/relationships/revisionLog" Target="revisionLog600.xml"/><Relationship Id="rId684" Type="http://schemas.openxmlformats.org/officeDocument/2006/relationships/revisionLog" Target="revisionLog684.xml"/><Relationship Id="rId337" Type="http://schemas.openxmlformats.org/officeDocument/2006/relationships/revisionLog" Target="revisionLog337.xml"/><Relationship Id="rId34" Type="http://schemas.openxmlformats.org/officeDocument/2006/relationships/revisionLog" Target="revisionLog34.xml"/><Relationship Id="rId544" Type="http://schemas.openxmlformats.org/officeDocument/2006/relationships/revisionLog" Target="revisionLog544.xml"/><Relationship Id="rId751" Type="http://schemas.openxmlformats.org/officeDocument/2006/relationships/revisionLog" Target="revisionLog751.xml"/><Relationship Id="rId183" Type="http://schemas.openxmlformats.org/officeDocument/2006/relationships/revisionLog" Target="revisionLog183.xml"/><Relationship Id="rId390" Type="http://schemas.openxmlformats.org/officeDocument/2006/relationships/revisionLog" Target="revisionLog390.xml"/><Relationship Id="rId404" Type="http://schemas.openxmlformats.org/officeDocument/2006/relationships/revisionLog" Target="revisionLog404.xml"/><Relationship Id="rId611" Type="http://schemas.openxmlformats.org/officeDocument/2006/relationships/revisionLog" Target="revisionLog611.xml"/><Relationship Id="rId250" Type="http://schemas.openxmlformats.org/officeDocument/2006/relationships/revisionLog" Target="revisionLog250.xml"/><Relationship Id="rId488" Type="http://schemas.openxmlformats.org/officeDocument/2006/relationships/revisionLog" Target="revisionLog488.xml"/><Relationship Id="rId695" Type="http://schemas.openxmlformats.org/officeDocument/2006/relationships/revisionLog" Target="revisionLog695.xml"/><Relationship Id="rId709" Type="http://schemas.openxmlformats.org/officeDocument/2006/relationships/revisionLog" Target="revisionLog709.xml"/><Relationship Id="rId45" Type="http://schemas.openxmlformats.org/officeDocument/2006/relationships/revisionLog" Target="revisionLog45.xml"/><Relationship Id="rId110" Type="http://schemas.openxmlformats.org/officeDocument/2006/relationships/revisionLog" Target="revisionLog110.xml"/><Relationship Id="rId348" Type="http://schemas.openxmlformats.org/officeDocument/2006/relationships/revisionLog" Target="revisionLog348.xml"/><Relationship Id="rId555" Type="http://schemas.openxmlformats.org/officeDocument/2006/relationships/revisionLog" Target="revisionLog555.xml"/><Relationship Id="rId762" Type="http://schemas.openxmlformats.org/officeDocument/2006/relationships/revisionLog" Target="revisionLog762.xml"/><Relationship Id="rId194" Type="http://schemas.openxmlformats.org/officeDocument/2006/relationships/revisionLog" Target="revisionLog194.xml"/><Relationship Id="rId208" Type="http://schemas.openxmlformats.org/officeDocument/2006/relationships/revisionLog" Target="revisionLog208.xml"/><Relationship Id="rId415" Type="http://schemas.openxmlformats.org/officeDocument/2006/relationships/revisionLog" Target="revisionLog415.xml"/><Relationship Id="rId622" Type="http://schemas.openxmlformats.org/officeDocument/2006/relationships/revisionLog" Target="revisionLog622.xml"/><Relationship Id="rId261" Type="http://schemas.openxmlformats.org/officeDocument/2006/relationships/revisionLog" Target="revisionLog261.xml"/><Relationship Id="rId499" Type="http://schemas.openxmlformats.org/officeDocument/2006/relationships/revisionLog" Target="revisionLog499.xml"/><Relationship Id="rId56" Type="http://schemas.openxmlformats.org/officeDocument/2006/relationships/revisionLog" Target="revisionLog56.xml"/><Relationship Id="rId359" Type="http://schemas.openxmlformats.org/officeDocument/2006/relationships/revisionLog" Target="revisionLog359.xml"/><Relationship Id="rId566" Type="http://schemas.openxmlformats.org/officeDocument/2006/relationships/revisionLog" Target="revisionLog566.xml"/><Relationship Id="rId773" Type="http://schemas.openxmlformats.org/officeDocument/2006/relationships/revisionLog" Target="revisionLog773.xml"/><Relationship Id="rId121" Type="http://schemas.openxmlformats.org/officeDocument/2006/relationships/revisionLog" Target="revisionLog121.xml"/><Relationship Id="rId219" Type="http://schemas.openxmlformats.org/officeDocument/2006/relationships/revisionLog" Target="revisionLog219.xml"/><Relationship Id="rId426" Type="http://schemas.openxmlformats.org/officeDocument/2006/relationships/revisionLog" Target="revisionLog426.xml"/><Relationship Id="rId633" Type="http://schemas.openxmlformats.org/officeDocument/2006/relationships/revisionLog" Target="revisionLog633.xml"/><Relationship Id="rId67" Type="http://schemas.openxmlformats.org/officeDocument/2006/relationships/revisionLog" Target="revisionLog67.xml"/><Relationship Id="rId272" Type="http://schemas.openxmlformats.org/officeDocument/2006/relationships/revisionLog" Target="revisionLog272.xml"/><Relationship Id="rId577" Type="http://schemas.openxmlformats.org/officeDocument/2006/relationships/revisionLog" Target="revisionLog577.xml"/><Relationship Id="rId700" Type="http://schemas.openxmlformats.org/officeDocument/2006/relationships/revisionLog" Target="revisionLog700.xml"/><Relationship Id="rId132" Type="http://schemas.openxmlformats.org/officeDocument/2006/relationships/revisionLog" Target="revisionLog132.xml"/><Relationship Id="rId437" Type="http://schemas.openxmlformats.org/officeDocument/2006/relationships/revisionLog" Target="revisionLog437.xml"/><Relationship Id="rId644" Type="http://schemas.openxmlformats.org/officeDocument/2006/relationships/revisionLog" Target="revisionLog644.xml"/><Relationship Id="rId283" Type="http://schemas.openxmlformats.org/officeDocument/2006/relationships/revisionLog" Target="revisionLog283.xml"/><Relationship Id="rId490" Type="http://schemas.openxmlformats.org/officeDocument/2006/relationships/revisionLog" Target="revisionLog490.xml"/><Relationship Id="rId504" Type="http://schemas.openxmlformats.org/officeDocument/2006/relationships/revisionLog" Target="revisionLog504.xml"/><Relationship Id="rId711" Type="http://schemas.openxmlformats.org/officeDocument/2006/relationships/revisionLog" Target="revisionLog711.xml"/><Relationship Id="rId78" Type="http://schemas.openxmlformats.org/officeDocument/2006/relationships/revisionLog" Target="revisionLog78.xml"/><Relationship Id="rId143" Type="http://schemas.openxmlformats.org/officeDocument/2006/relationships/revisionLog" Target="revisionLog143.xml"/><Relationship Id="rId350" Type="http://schemas.openxmlformats.org/officeDocument/2006/relationships/revisionLog" Target="revisionLog350.xml"/><Relationship Id="rId588" Type="http://schemas.openxmlformats.org/officeDocument/2006/relationships/revisionLog" Target="revisionLog588.xml"/><Relationship Id="rId9" Type="http://schemas.openxmlformats.org/officeDocument/2006/relationships/revisionLog" Target="revisionLog9.xml"/><Relationship Id="rId210" Type="http://schemas.openxmlformats.org/officeDocument/2006/relationships/revisionLog" Target="revisionLog210.xml"/><Relationship Id="rId448" Type="http://schemas.openxmlformats.org/officeDocument/2006/relationships/revisionLog" Target="revisionLog448.xml"/><Relationship Id="rId655" Type="http://schemas.openxmlformats.org/officeDocument/2006/relationships/revisionLog" Target="revisionLog655.xml"/><Relationship Id="rId294" Type="http://schemas.openxmlformats.org/officeDocument/2006/relationships/revisionLog" Target="revisionLog294.xml"/><Relationship Id="rId308" Type="http://schemas.openxmlformats.org/officeDocument/2006/relationships/revisionLog" Target="revisionLog308.xml"/><Relationship Id="rId515" Type="http://schemas.openxmlformats.org/officeDocument/2006/relationships/revisionLog" Target="revisionLog515.xml"/><Relationship Id="rId722" Type="http://schemas.openxmlformats.org/officeDocument/2006/relationships/revisionLog" Target="revisionLog722.xml"/><Relationship Id="rId89" Type="http://schemas.openxmlformats.org/officeDocument/2006/relationships/revisionLog" Target="revisionLog89.xml"/><Relationship Id="rId154" Type="http://schemas.openxmlformats.org/officeDocument/2006/relationships/revisionLog" Target="revisionLog154.xml"/><Relationship Id="rId361" Type="http://schemas.openxmlformats.org/officeDocument/2006/relationships/revisionLog" Target="revisionLog361.xml"/><Relationship Id="rId599" Type="http://schemas.openxmlformats.org/officeDocument/2006/relationships/revisionLog" Target="revisionLog599.xml"/><Relationship Id="rId459" Type="http://schemas.openxmlformats.org/officeDocument/2006/relationships/revisionLog" Target="revisionLog459.xml"/><Relationship Id="rId666" Type="http://schemas.openxmlformats.org/officeDocument/2006/relationships/revisionLog" Target="revisionLog666.xml"/><Relationship Id="rId16" Type="http://schemas.openxmlformats.org/officeDocument/2006/relationships/revisionLog" Target="revisionLog16.xml"/><Relationship Id="rId221" Type="http://schemas.openxmlformats.org/officeDocument/2006/relationships/revisionLog" Target="revisionLog221.xml"/><Relationship Id="rId319" Type="http://schemas.openxmlformats.org/officeDocument/2006/relationships/revisionLog" Target="revisionLog319.xml"/><Relationship Id="rId526" Type="http://schemas.openxmlformats.org/officeDocument/2006/relationships/revisionLog" Target="revisionLog526.xml"/><Relationship Id="rId733" Type="http://schemas.openxmlformats.org/officeDocument/2006/relationships/revisionLog" Target="revisionLog733.xml"/><Relationship Id="rId165" Type="http://schemas.openxmlformats.org/officeDocument/2006/relationships/revisionLog" Target="revisionLog165.xml"/><Relationship Id="rId372" Type="http://schemas.openxmlformats.org/officeDocument/2006/relationships/revisionLog" Target="revisionLog372.xml"/><Relationship Id="rId677" Type="http://schemas.openxmlformats.org/officeDocument/2006/relationships/revisionLog" Target="revisionLog677.xml"/><Relationship Id="rId232" Type="http://schemas.openxmlformats.org/officeDocument/2006/relationships/revisionLog" Target="revisionLog232.xml"/><Relationship Id="rId27" Type="http://schemas.openxmlformats.org/officeDocument/2006/relationships/revisionLog" Target="revisionLog27.xml"/><Relationship Id="rId537" Type="http://schemas.openxmlformats.org/officeDocument/2006/relationships/revisionLog" Target="revisionLog537.xml"/><Relationship Id="rId744" Type="http://schemas.openxmlformats.org/officeDocument/2006/relationships/revisionLog" Target="revisionLog744.xml"/><Relationship Id="rId80" Type="http://schemas.openxmlformats.org/officeDocument/2006/relationships/revisionLog" Target="revisionLog80.xml"/><Relationship Id="rId176" Type="http://schemas.openxmlformats.org/officeDocument/2006/relationships/revisionLog" Target="revisionLog176.xml"/><Relationship Id="rId383" Type="http://schemas.openxmlformats.org/officeDocument/2006/relationships/revisionLog" Target="revisionLog383.xml"/><Relationship Id="rId590" Type="http://schemas.openxmlformats.org/officeDocument/2006/relationships/revisionLog" Target="revisionLog590.xml"/><Relationship Id="rId604" Type="http://schemas.openxmlformats.org/officeDocument/2006/relationships/revisionLog" Target="revisionLog604.xml"/><Relationship Id="rId243" Type="http://schemas.openxmlformats.org/officeDocument/2006/relationships/revisionLog" Target="revisionLog243.xml"/><Relationship Id="rId450" Type="http://schemas.openxmlformats.org/officeDocument/2006/relationships/revisionLog" Target="revisionLog450.xml"/><Relationship Id="rId688" Type="http://schemas.openxmlformats.org/officeDocument/2006/relationships/revisionLog" Target="revisionLog688.xml"/><Relationship Id="rId38" Type="http://schemas.openxmlformats.org/officeDocument/2006/relationships/revisionLog" Target="revisionLog38.xml"/><Relationship Id="rId103" Type="http://schemas.openxmlformats.org/officeDocument/2006/relationships/revisionLog" Target="revisionLog103.xml"/><Relationship Id="rId310" Type="http://schemas.openxmlformats.org/officeDocument/2006/relationships/revisionLog" Target="revisionLog310.xml"/><Relationship Id="rId548" Type="http://schemas.openxmlformats.org/officeDocument/2006/relationships/revisionLog" Target="revisionLog548.xml"/><Relationship Id="rId755" Type="http://schemas.openxmlformats.org/officeDocument/2006/relationships/revisionLog" Target="revisionLog755.xml"/><Relationship Id="rId91" Type="http://schemas.openxmlformats.org/officeDocument/2006/relationships/revisionLog" Target="revisionLog91.xml"/><Relationship Id="rId187" Type="http://schemas.openxmlformats.org/officeDocument/2006/relationships/revisionLog" Target="revisionLog187.xml"/><Relationship Id="rId394" Type="http://schemas.openxmlformats.org/officeDocument/2006/relationships/revisionLog" Target="revisionLog394.xml"/><Relationship Id="rId408" Type="http://schemas.openxmlformats.org/officeDocument/2006/relationships/revisionLog" Target="revisionLog408.xml"/><Relationship Id="rId615" Type="http://schemas.openxmlformats.org/officeDocument/2006/relationships/revisionLog" Target="revisionLog615.xml"/><Relationship Id="rId254" Type="http://schemas.openxmlformats.org/officeDocument/2006/relationships/revisionLog" Target="revisionLog254.xml"/><Relationship Id="rId699" Type="http://schemas.openxmlformats.org/officeDocument/2006/relationships/revisionLog" Target="revisionLog699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461" Type="http://schemas.openxmlformats.org/officeDocument/2006/relationships/revisionLog" Target="revisionLog461.xml"/><Relationship Id="rId559" Type="http://schemas.openxmlformats.org/officeDocument/2006/relationships/revisionLog" Target="revisionLog559.xml"/><Relationship Id="rId766" Type="http://schemas.openxmlformats.org/officeDocument/2006/relationships/revisionLog" Target="revisionLog766.xml"/><Relationship Id="rId198" Type="http://schemas.openxmlformats.org/officeDocument/2006/relationships/revisionLog" Target="revisionLog198.xml"/><Relationship Id="rId321" Type="http://schemas.openxmlformats.org/officeDocument/2006/relationships/revisionLog" Target="revisionLog321.xml"/><Relationship Id="rId419" Type="http://schemas.openxmlformats.org/officeDocument/2006/relationships/revisionLog" Target="revisionLog419.xml"/><Relationship Id="rId626" Type="http://schemas.openxmlformats.org/officeDocument/2006/relationships/revisionLog" Target="revisionLog626.xml"/><Relationship Id="rId265" Type="http://schemas.openxmlformats.org/officeDocument/2006/relationships/revisionLog" Target="revisionLog265.xml"/><Relationship Id="rId472" Type="http://schemas.openxmlformats.org/officeDocument/2006/relationships/revisionLog" Target="revisionLog472.xml"/><Relationship Id="rId125" Type="http://schemas.openxmlformats.org/officeDocument/2006/relationships/revisionLog" Target="revisionLog125.xml"/><Relationship Id="rId332" Type="http://schemas.openxmlformats.org/officeDocument/2006/relationships/revisionLog" Target="revisionLog332.xml"/><Relationship Id="rId777" Type="http://schemas.openxmlformats.org/officeDocument/2006/relationships/revisionLog" Target="revisionLog777.xml"/><Relationship Id="rId637" Type="http://schemas.openxmlformats.org/officeDocument/2006/relationships/revisionLog" Target="revisionLog637.xml"/><Relationship Id="rId276" Type="http://schemas.openxmlformats.org/officeDocument/2006/relationships/revisionLog" Target="revisionLog276.xml"/><Relationship Id="rId483" Type="http://schemas.openxmlformats.org/officeDocument/2006/relationships/revisionLog" Target="revisionLog483.xml"/><Relationship Id="rId690" Type="http://schemas.openxmlformats.org/officeDocument/2006/relationships/revisionLog" Target="revisionLog690.xml"/><Relationship Id="rId704" Type="http://schemas.openxmlformats.org/officeDocument/2006/relationships/revisionLog" Target="revisionLog704.xml"/><Relationship Id="rId40" Type="http://schemas.openxmlformats.org/officeDocument/2006/relationships/revisionLog" Target="revisionLog40.xml"/><Relationship Id="rId136" Type="http://schemas.openxmlformats.org/officeDocument/2006/relationships/revisionLog" Target="revisionLog136.xml"/><Relationship Id="rId343" Type="http://schemas.openxmlformats.org/officeDocument/2006/relationships/revisionLog" Target="revisionLog343.xml"/><Relationship Id="rId550" Type="http://schemas.openxmlformats.org/officeDocument/2006/relationships/revisionLog" Target="revisionLog550.xml"/><Relationship Id="rId203" Type="http://schemas.openxmlformats.org/officeDocument/2006/relationships/revisionLog" Target="revisionLog203.xml"/><Relationship Id="rId648" Type="http://schemas.openxmlformats.org/officeDocument/2006/relationships/revisionLog" Target="revisionLog648.xml"/><Relationship Id="rId287" Type="http://schemas.openxmlformats.org/officeDocument/2006/relationships/revisionLog" Target="revisionLog287.xml"/><Relationship Id="rId410" Type="http://schemas.openxmlformats.org/officeDocument/2006/relationships/revisionLog" Target="revisionLog410.xml"/><Relationship Id="rId494" Type="http://schemas.openxmlformats.org/officeDocument/2006/relationships/revisionLog" Target="revisionLog494.xml"/><Relationship Id="rId508" Type="http://schemas.openxmlformats.org/officeDocument/2006/relationships/revisionLog" Target="revisionLog508.xml"/><Relationship Id="rId715" Type="http://schemas.openxmlformats.org/officeDocument/2006/relationships/revisionLog" Target="revisionLog715.xml"/><Relationship Id="rId147" Type="http://schemas.openxmlformats.org/officeDocument/2006/relationships/revisionLog" Target="revisionLog147.xml"/><Relationship Id="rId354" Type="http://schemas.openxmlformats.org/officeDocument/2006/relationships/revisionLog" Target="revisionLog354.xml"/><Relationship Id="rId51" Type="http://schemas.openxmlformats.org/officeDocument/2006/relationships/revisionLog" Target="revisionLog51.xml"/><Relationship Id="rId561" Type="http://schemas.openxmlformats.org/officeDocument/2006/relationships/revisionLog" Target="revisionLog561.xml"/><Relationship Id="rId659" Type="http://schemas.openxmlformats.org/officeDocument/2006/relationships/revisionLog" Target="revisionLog659.xml"/><Relationship Id="rId214" Type="http://schemas.openxmlformats.org/officeDocument/2006/relationships/revisionLog" Target="revisionLog214.xml"/><Relationship Id="rId298" Type="http://schemas.openxmlformats.org/officeDocument/2006/relationships/revisionLog" Target="revisionLog298.xml"/><Relationship Id="rId421" Type="http://schemas.openxmlformats.org/officeDocument/2006/relationships/revisionLog" Target="revisionLog421.xml"/><Relationship Id="rId519" Type="http://schemas.openxmlformats.org/officeDocument/2006/relationships/revisionLog" Target="revisionLog519.xml"/><Relationship Id="rId158" Type="http://schemas.openxmlformats.org/officeDocument/2006/relationships/revisionLog" Target="revisionLog158.xml"/><Relationship Id="rId726" Type="http://schemas.openxmlformats.org/officeDocument/2006/relationships/revisionLog" Target="revisionLog726.xml"/><Relationship Id="rId62" Type="http://schemas.openxmlformats.org/officeDocument/2006/relationships/revisionLog" Target="revisionLog62.xml"/><Relationship Id="rId365" Type="http://schemas.openxmlformats.org/officeDocument/2006/relationships/revisionLog" Target="revisionLog365.xml"/><Relationship Id="rId572" Type="http://schemas.openxmlformats.org/officeDocument/2006/relationships/revisionLog" Target="revisionLog572.xml"/><Relationship Id="rId225" Type="http://schemas.openxmlformats.org/officeDocument/2006/relationships/revisionLog" Target="revisionLog225.xml"/><Relationship Id="rId432" Type="http://schemas.openxmlformats.org/officeDocument/2006/relationships/revisionLog" Target="revisionLog432.xml"/><Relationship Id="rId737" Type="http://schemas.openxmlformats.org/officeDocument/2006/relationships/revisionLog" Target="revisionLog737.xml"/><Relationship Id="rId73" Type="http://schemas.openxmlformats.org/officeDocument/2006/relationships/revisionLog" Target="revisionLog73.xml"/><Relationship Id="rId169" Type="http://schemas.openxmlformats.org/officeDocument/2006/relationships/revisionLog" Target="revisionLog169.xml"/><Relationship Id="rId376" Type="http://schemas.openxmlformats.org/officeDocument/2006/relationships/revisionLog" Target="revisionLog376.xml"/><Relationship Id="rId583" Type="http://schemas.openxmlformats.org/officeDocument/2006/relationships/revisionLog" Target="revisionLog583.xml"/><Relationship Id="rId4" Type="http://schemas.openxmlformats.org/officeDocument/2006/relationships/revisionLog" Target="revisionLog4.xml"/><Relationship Id="rId236" Type="http://schemas.openxmlformats.org/officeDocument/2006/relationships/revisionLog" Target="revisionLog236.xml"/><Relationship Id="rId443" Type="http://schemas.openxmlformats.org/officeDocument/2006/relationships/revisionLog" Target="revisionLog443.xml"/><Relationship Id="rId650" Type="http://schemas.openxmlformats.org/officeDocument/2006/relationships/revisionLog" Target="revisionLog650.xml"/><Relationship Id="rId303" Type="http://schemas.openxmlformats.org/officeDocument/2006/relationships/revisionLog" Target="revisionLog303.xml"/><Relationship Id="rId748" Type="http://schemas.openxmlformats.org/officeDocument/2006/relationships/revisionLog" Target="revisionLog748.xml"/><Relationship Id="rId84" Type="http://schemas.openxmlformats.org/officeDocument/2006/relationships/revisionLog" Target="revisionLog84.xml"/><Relationship Id="rId387" Type="http://schemas.openxmlformats.org/officeDocument/2006/relationships/revisionLog" Target="revisionLog387.xml"/><Relationship Id="rId510" Type="http://schemas.openxmlformats.org/officeDocument/2006/relationships/revisionLog" Target="revisionLog510.xml"/><Relationship Id="rId594" Type="http://schemas.openxmlformats.org/officeDocument/2006/relationships/revisionLog" Target="revisionLog594.xml"/><Relationship Id="rId608" Type="http://schemas.openxmlformats.org/officeDocument/2006/relationships/revisionLog" Target="revisionLog608.xml"/><Relationship Id="rId247" Type="http://schemas.openxmlformats.org/officeDocument/2006/relationships/revisionLog" Target="revisionLog24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E407AFA-69D3-424D-9430-70162CC91922}" diskRevisions="1" revisionId="10494" version="779">
  <header guid="{2E6CBD92-8AF4-4C3E-B24E-0192465CC411}" dateTime="2026-08-03T08:16:47" maxSheetId="16" userName="Kamilly Rodrigues Barbosa" r:id="rId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7EB08F-E0F4-4117-BDE4-DFBE230A094C}" dateTime="2026-08-03T08:25:07" maxSheetId="16" userName="Talita Souza" r:id="rId2" minRId="1" maxRId="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2C8A08-7310-4847-B638-573038CA9723}" dateTime="2026-08-03T09:21:42" maxSheetId="16" userName="Michele Araújo de Oliveira" r:id="rId3" minRId="19" maxRId="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E3B17D-1ED3-4176-BE82-F567A1F6422D}" dateTime="2026-08-03T10:12:18" maxSheetId="16" userName="Bruna Gonçalves Correia" r:id="rId4" minRId="60" maxRId="7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102B09-4476-42AF-B761-3A2451FAFB1E}" dateTime="2026-08-03T10:42:39" maxSheetId="16" userName="Bruna Gonçalves Correia" r:id="rId5" minRId="89" maxRId="9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E3A221-A0A5-4FFC-8408-F8496799187F}" dateTime="2026-08-03T10:44:11" maxSheetId="16" userName="Bruna Gonçalves Correia" r:id="rId6" minRId="92" maxRId="9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6BF1F14-8748-44D8-85A1-70C948A03C80}" dateTime="2026-08-03T10:46:26" maxSheetId="16" userName="Bruna Gonçalves Correia" r:id="rId7" minRId="94" maxRId="9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D75777-9B8C-4C23-A186-9BB30ED92D75}" dateTime="2026-08-03T10:51:43" maxSheetId="16" userName="Bruna Gonçalves Correia" r:id="rId8" minRId="96" maxRId="9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88C1BF-560F-4878-A425-6B3DB7DFCA40}" dateTime="2026-08-03T10:53:47" maxSheetId="16" userName="Bruna Gonçalves Correia" r:id="rId9" minRId="98" maxRId="10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8F0A9F-5203-42C1-B5AF-EC4D6644B82A}" dateTime="2026-08-03T11:11:25" maxSheetId="16" userName="Bruna Gonçalves Correia" r:id="rId10" minRId="104" maxRId="10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181EF1-4AF7-44FA-83F1-21D0C6491886}" dateTime="2026-08-03T11:16:23" maxSheetId="16" userName="Bruna Gonçalves Correia" r:id="rId11" minRId="106" maxRId="1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93EF300-EB8E-4968-B668-4C5DB2EDADB8}" dateTime="2026-08-03T11:18:05" maxSheetId="16" userName="Bruna Gonçalves Correia" r:id="rId12" minRId="108" maxRId="10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B253E0-B6AB-46E1-A15D-E4E90664875B}" dateTime="2026-08-03T11:19:32" maxSheetId="16" userName="Bruna Gonçalves Correia" r:id="rId13" minRId="110" maxRId="11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E9A7F8-572F-423E-A0D3-3EC6C3BAF344}" dateTime="2026-08-03T11:35:15" maxSheetId="16" userName="Talita Souza" r:id="rId14" minRId="112" maxRId="1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77E2C3-0634-4346-AC75-F491978331E5}" dateTime="2026-08-03T11:36:41" maxSheetId="16" userName="Bruna Gonçalves Correia" r:id="rId15" minRId="136" maxRId="13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10EBE1-8AC2-420A-99EA-B428260D2C9E}" dateTime="2026-08-03T11:47:11" maxSheetId="16" userName="Bruna Gonçalves Correia" r:id="rId16" minRId="140" maxRId="14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78D5F48-AB7B-4F43-AF72-9E5E3FFE9572}" dateTime="2026-08-03T11:48:39" maxSheetId="16" userName="Bruna Gonçalves Correia" r:id="rId17" minRId="142" maxRId="1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30ADA4-0857-4A16-817C-9050917BE2BA}" dateTime="2026-08-03T11:51:32" maxSheetId="16" userName="Bruna Gonçalves Correia" r:id="rId18" minRId="144" maxRId="14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DFD444-A77E-43F5-8CC9-5A7DFDFF4FA2}" dateTime="2026-08-03T11:51:58" maxSheetId="16" userName="Bruna Gonçalves Correia" r:id="rId19" minRId="146" maxRId="14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A0A7CA-79A4-4677-A084-AD1C1C7A154F}" dateTime="2026-08-03T11:53:42" maxSheetId="16" userName="Bruna Gonçalves Correia" r:id="rId20" minRId="14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F82EE8-B638-4CEA-97D4-2D4CE1CDCDD2}" dateTime="2026-08-03T11:54:43" maxSheetId="16" userName="Bruna Gonçalves Correia" r:id="rId21" minRId="149" maxRId="1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CA381D-6248-4C04-972B-300724897DF2}" dateTime="2026-08-03T11:56:52" maxSheetId="16" userName="Bruna Gonçalves Correia" r:id="rId22" minRId="151" maxRId="15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E52496-4363-43CC-AC6D-983BCB1507FE}" dateTime="2026-08-03T11:57:58" maxSheetId="16" userName="Bruna Gonçalves Correia" r:id="rId23" minRId="155" maxRId="1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50FBB5-EBA7-4133-8D46-066D858A1176}" dateTime="2026-08-03T11:59:09" maxSheetId="16" userName="Bruna Gonçalves Correia" r:id="rId24" minRId="1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C5D29D9-3667-4676-A1A6-1629AEF562B1}" dateTime="2026-08-03T12:00:15" maxSheetId="16" userName="Bruna Gonçalves Correia" r:id="rId25" minRId="158" maxRId="15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61E117-C0A6-4949-BCE6-F43B56F6BA9E}" dateTime="2026-08-03T12:01:17" maxSheetId="16" userName="Bruna Gonçalves Correia" r:id="rId26" minRId="160" maxRId="16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75018F8-A84F-42D8-AEAF-A151D380030E}" dateTime="2026-08-03T12:01:33" maxSheetId="16" userName="Bruna Gonçalves Correia" r:id="rId27" minRId="16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4BFA70-C9AB-460C-8F8A-E2689509494B}" dateTime="2026-08-03T12:06:58" maxSheetId="16" userName="Talita Souza" r:id="rId28" minRId="163" maxRId="16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818155-0A02-4F08-B5D8-968056C70743}" dateTime="2026-08-03T12:08:30" maxSheetId="16" userName="Bruna Gonçalves Correia" r:id="rId29" minRId="165" maxRId="16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E1A732-CD11-4F7E-8D9F-566F032F6FC1}" dateTime="2026-08-03T12:12:45" maxSheetId="16" userName="Bruna Gonçalves Correia" r:id="rId30" minRId="16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5290EA-72FE-40A0-A387-4CC9FAE815F2}" dateTime="2026-08-03T12:15:45" maxSheetId="16" userName="Bruna Gonçalves Correia" r:id="rId31" minRId="168" maxRId="16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2465476-DA19-4A98-B7AB-C62F1F56C003}" dateTime="2026-08-03T12:24:46" maxSheetId="16" userName="Claudia da Silva Miranda" r:id="rId32" minRId="17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3BB64B-FF8D-44C0-BEB6-C21CE689A5AF}" dateTime="2026-08-03T12:31:22" maxSheetId="16" userName="Talita Souza" r:id="rId33" minRId="182" maxRId="30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BB649A-CA51-4BEC-9003-BE89C940FA82}" dateTime="2026-08-03T12:35:24" maxSheetId="16" userName="Bruna Gonçalves Correia" r:id="rId34" minRId="308" maxRId="31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EBD6331-3831-400C-873A-0C17F403C4DF}" dateTime="2026-08-03T14:08:04" maxSheetId="16" userName="Talita Souza" r:id="rId35" minRId="311" maxRId="32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A8CFEDE-5565-4C96-85F0-79B09408C36F}" dateTime="2026-08-03T14:08:24" maxSheetId="16" userName="Bruna Gonçalves Correia" r:id="rId36" minRId="327" maxRId="32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CF2196-7916-4B16-9CF9-DC6C5C4C66C3}" dateTime="2026-08-03T14:23:24" maxSheetId="16" userName="Claudia da Silva Miranda" r:id="rId37" minRId="329" maxRId="33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4683E9-D156-445E-BE23-2B02AB4908D9}" dateTime="2026-08-03T14:41:46" maxSheetId="16" userName="Claudia da Silva Miranda" r:id="rId38" minRId="337" maxRId="39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DD402AE-DC87-49C1-AECF-70D48E1204CE}" dateTime="2026-08-03T14:49:09" maxSheetId="16" userName="Talita Souza" r:id="rId39" minRId="399" maxRId="41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A2F6905-D8B8-4008-9189-37B1A0FCD795}" dateTime="2026-08-03T14:49:59" maxSheetId="16" userName="Talita Souza" r:id="rId40" minRId="413" maxRId="41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6E3475-5FF3-40DF-8549-2B2E4393D1A1}" dateTime="2026-08-03T15:05:38" maxSheetId="16" userName="Bruna Gonçalves Correia" r:id="rId41" minRId="41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E1E76E-76C2-4292-BD5D-37CFF77F97CE}" dateTime="2026-08-03T15:14:03" maxSheetId="16" userName="Bruna Gonçalves Correia" r:id="rId42" minRId="416" maxRId="42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7DB2C04-826C-488E-8007-2987079D2D58}" dateTime="2026-08-03T15:28:49" maxSheetId="16" userName="Bruna Gonçalves Correia" r:id="rId43" minRId="42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ED64DF2-E3A1-4455-A5A7-1E7B1991D154}" dateTime="2026-08-03T15:38:16" maxSheetId="16" userName="Bruna Gonçalves Correia" r:id="rId44" minRId="42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F92AC4-649D-45D6-84D2-EA4AEB51C6F6}" dateTime="2026-08-03T15:44:33" maxSheetId="16" userName="Bruna Gonçalves Correia" r:id="rId45" minRId="424" maxRId="42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70FDE56-1D47-4635-9A6A-D8BE5095A5D9}" dateTime="2026-08-03T16:28:37" maxSheetId="16" userName="Claudia da Silva Miranda" r:id="rId46" minRId="426" maxRId="43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4720C1-34AB-4AB2-9A62-2D17CE671D9C}" dateTime="2026-08-03T16:39:47" maxSheetId="17" userName="Bruna Gonçalves Correia" r:id="rId47" minRId="432" maxRId="43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856C91A-6BB6-45CB-981A-489D9353CD0A}" dateTime="2026-08-03T17:34:58" maxSheetId="17" userName="Bruna Gonçalves Correia" r:id="rId48" minRId="436" maxRId="43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B1B25B5-3352-4C94-A72D-F73E94F60437}" dateTime="2026-08-03T17:38:09" maxSheetId="17" userName="Michele Araújo de Oliveira" r:id="rId49" minRId="438" maxRId="43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99BF24C-5B41-4023-A0BC-F2D9536E534D}" dateTime="2026-08-03T17:39:10" maxSheetId="17" userName="Michele Araújo de Oliveira" r:id="rId50" minRId="440" maxRId="44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50C1DD5-9159-43A0-9C6F-6237C6058238}" dateTime="2026-08-03T17:40:15" maxSheetId="17" userName="Michele Araújo de Oliveira" r:id="rId51" minRId="449" maxRId="45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A02D72F-DCDF-4515-A179-AC9BFB1AD75B}" dateTime="2026-08-03T17:41:53" maxSheetId="17" userName="Michele Araújo de Oliveira" r:id="rId52" minRId="455" maxRId="47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848B7C0-10A0-4664-B23B-61DB6C8ED6DE}" dateTime="2026-08-03T17:44:00" maxSheetId="17" userName="Michele Araújo de Oliveira" r:id="rId5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2361723-6883-4B63-BA6E-130BA87D28EF}" dateTime="2026-08-03T18:14:50" maxSheetId="17" userName="Kamilly Rodrigues Barbosa" r:id="rId54" minRId="475" maxRId="48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7682444-0562-4374-AA18-0198D48D3F24}" dateTime="2026-08-03T18:18:42" maxSheetId="17" userName="Bruna Gonçalves Correia" r:id="rId55" minRId="501" maxRId="50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36BC158-27BE-4BC5-83F3-C1AFBFADFA24}" dateTime="2026-08-03T18:20:01" maxSheetId="17" userName="Bruna Gonçalves Correia" r:id="rId56" minRId="504" maxRId="53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6DFE742-36F5-4690-A53E-F3C1CCBD1637}" dateTime="2026-08-03T18:20:42" maxSheetId="17" userName="Bruna Gonçalves Correia" r:id="rId57" minRId="539" maxRId="54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A34CEBA-7365-4252-8095-A90A1E4DAB9F}" dateTime="2026-08-03T18:24:23" maxSheetId="17" userName="Dyego Henrique Silva de Oliveira" r:id="rId58" minRId="550" maxRId="55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666F558-ECAC-46E3-9CB1-DBB7FF3BF4CA}" dateTime="2026-08-03T18:27:21" maxSheetId="17" userName="Talita Souza" r:id="rId59" minRId="563" maxRId="56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CCBC821-A5D8-44EB-A778-0C8F22D372CB}" dateTime="2026-08-03T18:29:30" maxSheetId="17" userName="Talita Souza" r:id="rId60" minRId="567" maxRId="58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7398449-AABD-4FA2-BFD0-B58DAC40611D}" dateTime="2026-08-03T18:34:03" maxSheetId="17" userName="Talita Souza" r:id="rId61" minRId="581" maxRId="59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04E43BC-72B7-4917-920B-E8889997C228}" dateTime="2026-08-03T18:41:29" maxSheetId="17" userName="Michele Araújo de Oliveira" r:id="rId62" minRId="59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7C6F2B9-5EFC-4ACB-AF30-32AAE3CC0F31}" dateTime="2026-08-03T19:12:47" maxSheetId="17" userName="Dyego Henrique Silva de Oliveira" r:id="rId63" minRId="592" maxRId="59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2D45D89-FBE0-463E-8C00-DE4FF81BDA07}" dateTime="2026-08-03T19:13:10" maxSheetId="17" userName="Dyego Henrique Silva de Oliveira" r:id="rId64" minRId="606" maxRId="60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28FFE60-6DE3-469C-9493-05CEA2187A7B}" dateTime="2026-08-04T08:57:13" maxSheetId="17" userName="Bruna Gonçalves Correia" r:id="rId65" minRId="608" maxRId="60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6228BA6-455D-489A-834D-868BA8F9E65B}" dateTime="2026-08-04T08:59:33" maxSheetId="17" userName="Bruna Gonçalves Correia" r:id="rId6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93995F2-F33F-467C-96C9-D489EE474D8C}" dateTime="2026-08-04T09:46:48" maxSheetId="17" userName="Bruna Gonçalves Correia" r:id="rId67" minRId="621" maxRId="62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28AA8D3-AA65-499E-B021-746CF12DC4A8}" dateTime="2026-08-04T10:05:22" maxSheetId="17" userName="Bruna Gonçalves Correia" r:id="rId68" minRId="623" maxRId="62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B39A40A-0BAC-42AB-A032-112B3994B055}" dateTime="2026-08-04T10:38:19" maxSheetId="17" userName="Michele Araújo de Oliveira" r:id="rId69" minRId="625" maxRId="62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B153AD2-6A18-4E82-8AE8-5F1A130399C7}" dateTime="2026-08-04T10:51:54" maxSheetId="17" userName="Bruna Gonçalves Correia" r:id="rId70" minRId="627" maxRId="62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881DF3B-F3CB-428C-B9F5-46B4E5D7EE27}" dateTime="2026-08-04T11:04:11" maxSheetId="17" userName="Bruna Gonçalves Correia" r:id="rId71" minRId="629" maxRId="63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9B5BD7A-1625-4543-B7F5-48BC677EA283}" dateTime="2026-08-04T11:16:03" maxSheetId="17" userName="Bruna Gonçalves Correia" r:id="rId72" minRId="632" maxRId="63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7D7D61B-1049-4145-9C03-26ACDA07B542}" dateTime="2026-08-04T11:41:22" maxSheetId="17" userName="Bruna Gonçalves Correia" r:id="rId73" minRId="63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DC25161-9A9F-4966-A945-D28F1CD18930}" dateTime="2026-08-04T11:42:04" maxSheetId="17" userName="Bruna Gonçalves Correia" r:id="rId74" minRId="636" maxRId="64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63CBF09-AE23-499B-81E0-57F48537FF97}" dateTime="2026-08-04T11:42:52" maxSheetId="17" userName="Bruna Gonçalves Correia" r:id="rId75" minRId="641" maxRId="64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FCE9863-2F2B-478A-820D-AF2BC3D5A5FD}" dateTime="2026-08-04T11:44:59" maxSheetId="17" userName="Bruna Gonçalves Correia" r:id="rId76" minRId="644" maxRId="65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F392FB4-BB4A-4CD5-98E0-DB5921DF6F05}" dateTime="2026-08-04T11:45:37" maxSheetId="17" userName="Luana Melo dos Santos" r:id="rId77" minRId="654" maxRId="65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0C1F8C5-5E4C-49F2-9324-393CC0036FDA}" dateTime="2026-08-04T11:57:54" maxSheetId="17" userName="Bruna Gonçalves Correia" r:id="rId78" minRId="66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FF44186-3FBF-4978-BD45-F2C0391AC8E5}" dateTime="2026-08-04T11:58:40" maxSheetId="17" userName="Bruna Gonçalves Correia" r:id="rId79" minRId="668" maxRId="67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DBD064D-89F7-43BA-8026-8E1755285A41}" dateTime="2026-08-04T12:00:11" maxSheetId="17" userName="Bruna Gonçalves Correia" r:id="rId80" minRId="673" maxRId="67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E6B352F-371A-458C-98A3-443D2C7A1546}" dateTime="2026-08-04T12:01:49" maxSheetId="17" userName="Bruna Gonçalves Correia" r:id="rId81" minRId="676" maxRId="68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43A33AC-3EA0-4352-AE50-CD1E70723B55}" dateTime="2026-08-04T12:02:11" maxSheetId="17" userName="Luana Melo dos Santos" r:id="rId82" minRId="686" maxRId="69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4EEEE8D-6A82-4256-9638-D2A2E1034478}" dateTime="2026-08-04T12:24:49" maxSheetId="17" userName="Michele Araújo de Oliveira" r:id="rId83" minRId="691" maxRId="69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7FD1DE9-B905-4DF8-8F1B-872F8D09C260}" dateTime="2026-08-04T13:38:19" maxSheetId="17" userName="Bruna Gonçalves Correia" r:id="rId84" minRId="693" maxRId="69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EAF588A-796E-4BB3-AA29-3684EC868B9C}" dateTime="2026-08-04T13:39:52" maxSheetId="17" userName="Bruna Gonçalves Correia" r:id="rId85" minRId="699" maxRId="70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E83E57D-D7F6-47B8-BB2C-A17920EFE252}" dateTime="2026-08-04T13:42:02" maxSheetId="17" userName="Bruna Gonçalves Correia" r:id="rId86" minRId="702" maxRId="71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B0D219F-A619-40BE-B1FD-12C37B95ABAB}" dateTime="2026-08-04T13:55:42" maxSheetId="17" userName="Jorge Luiz Damásio Mendes" r:id="rId87" minRId="716" maxRId="76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0544638-2DC5-4D10-A2F4-823588AC427C}" dateTime="2026-08-04T13:56:29" maxSheetId="17" userName="Talita Souza" r:id="rId88" minRId="778" maxRId="78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723A9E0-5B2F-4C4A-9555-D1058B389C74}" dateTime="2026-08-04T13:58:17" maxSheetId="17" userName="Talita Souza" r:id="rId89" minRId="788" maxRId="79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57F3172-2ED6-423A-8C9A-2CA661D1BEF3}" dateTime="2026-08-04T14:07:21" maxSheetId="17" userName="Talita Souza" r:id="rId9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73F419D-0CF5-436B-B858-6A0EF42FE256}" dateTime="2026-08-04T14:36:17" maxSheetId="17" userName="Kamilly Rodrigues Barbosa" r:id="rId91" minRId="804" maxRId="88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6B9DE1F-BFEC-439C-ADD6-23B6D5CDCF6B}" dateTime="2026-08-04T14:39:50" maxSheetId="17" userName="Kamilly Rodrigues Barbosa" r:id="rId92" minRId="882" maxRId="88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15ECB69-50E9-4D6F-BDCB-4FC4DD4512C4}" dateTime="2026-08-04T14:42:06" maxSheetId="17" userName="Kamilly Rodrigues Barbosa" r:id="rId93" minRId="888" maxRId="90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710DD54-14D2-4109-B7DE-67A0C3B167F2}" dateTime="2026-08-04T14:43:25" maxSheetId="17" userName="Bruna Gonçalves Correia" r:id="rId94" minRId="903" maxRId="90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354FACE-B48B-48A1-899C-5D5C7680A834}" dateTime="2026-08-04T14:45:52" maxSheetId="17" userName="Luana Melo dos Santos" r:id="rId95" minRId="905" maxRId="107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947E4F7-1EA5-4ADF-9EF5-ED3D2FCFFD30}" dateTime="2026-08-04T14:47:08" maxSheetId="17" userName="Kamilly Rodrigues Barbosa" r:id="rId96" minRId="1091" maxRId="109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6CC0343-71E9-42E4-B3A7-3AA25A3777E1}" dateTime="2026-08-04T14:49:36" maxSheetId="17" userName="Luana Melo dos Santos" r:id="rId97" minRId="1100" maxRId="114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6A8845F-2E04-48F6-9CE0-9647B45EF8B6}" dateTime="2026-08-04T14:51:30" maxSheetId="17" userName="Talita Souza" r:id="rId98" minRId="1146" maxRId="114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4531822-4318-4458-9D52-EC615C758F24}" dateTime="2026-08-04T15:02:34" maxSheetId="17" userName="Bruna Gonçalves Correia" r:id="rId99" minRId="114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73F4DFE-FCEC-4A3C-BC13-19D46412CBCE}" dateTime="2026-08-04T15:08:45" maxSheetId="17" userName="Michele Araújo de Oliveira" r:id="rId100" minRId="1149" maxRId="116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F7A5D9F-1557-4B34-8FE5-CAE22677E00E}" dateTime="2026-08-04T15:10:23" maxSheetId="17" userName="Luana Melo dos Santos" r:id="rId101" minRId="1172" maxRId="119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0468EFC-776F-487C-9C34-45D991651FAE}" dateTime="2026-08-04T15:10:58" maxSheetId="17" userName="Michele Araújo de Oliveira" r:id="rId102" minRId="1196" maxRId="119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C26E66A-CF09-47CE-B20C-5FAB8BD794BB}" dateTime="2026-08-04T15:11:32" maxSheetId="17" userName="Michele Araújo de Oliveira" r:id="rId103" minRId="119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06F6A37-5332-445E-8122-BB961C1859E3}" dateTime="2026-08-04T15:12:06" maxSheetId="17" userName="Michele Araújo de Oliveira" r:id="rId104" minRId="120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7551963-4A94-428D-82BE-8FF483BA207E}" dateTime="2026-08-04T15:18:42" maxSheetId="17" userName="Kamilly Rodrigues Barbosa" r:id="rId105" minRId="1201" maxRId="120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D7FC8D9-CC74-4AF5-B123-29CC55B2F535}" dateTime="2026-08-04T15:23:07" maxSheetId="17" userName="Talita Souza" r:id="rId106" minRId="1206" maxRId="120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1A65E42-C34F-489B-BB95-CCC50627A4C6}" dateTime="2026-08-04T15:26:23" maxSheetId="17" userName="Talita Souza" r:id="rId107" minRId="1208" maxRId="122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F239A93-CAC5-413E-9AA3-EE814AA8123C}" dateTime="2026-08-04T15:41:23" maxSheetId="17" userName="Luana Melo dos Santos" r:id="rId108" minRId="1225" maxRId="123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AD68EF9-8987-4F48-9117-901425E4129F}" dateTime="2026-08-04T15:54:52" maxSheetId="17" userName="Bruna Gonçalves Correia" r:id="rId109" minRId="1236" maxRId="123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90B9356-1E41-437C-AD34-F0389CBCF250}" dateTime="2026-08-04T16:11:10" maxSheetId="17" userName="Bruna Gonçalves Correia" r:id="rId110" minRId="1239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5741D0B-9FC3-4365-BA2C-9BDB4B5254E7}" dateTime="2026-08-04T16:12:14" maxSheetId="17" userName="Bruna Gonçalves Correia" r:id="rId111" minRId="1240" maxRId="124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450AC7C-4098-49FA-837F-AAA82745FA1A}" dateTime="2026-08-04T16:12:53" maxSheetId="17" userName="Bruna Gonçalves Correia" r:id="rId112" minRId="1245" maxRId="124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D6FC3B2-387B-4288-89DA-76D3C5D22B92}" dateTime="2026-08-04T16:14:34" maxSheetId="17" userName="Bruna Gonçalves Correia" r:id="rId113" minRId="1247" maxRId="126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5604958-DE7E-4194-8558-F1599A68D6A6}" dateTime="2026-08-04T16:15:13" maxSheetId="17" userName="Luana Melo dos Santos" r:id="rId114" minRId="1262" maxRId="131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8A9C30C-FA18-4C04-A7D0-D2C210BFEECD}" dateTime="2026-08-04T16:15:59" maxSheetId="17" userName="Luana Melo dos Santos" r:id="rId115" minRId="1317" maxRId="138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FFD1314-E027-4E35-8A57-C6C8E50AEA30}" dateTime="2026-08-04T16:16:13" maxSheetId="17" userName="Luana Melo dos Santos" r:id="rId116" minRId="1384" maxRId="138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EB84909-E8A9-49C9-8E4C-6C4D2FE7B9F4}" dateTime="2026-08-04T16:16:39" maxSheetId="17" userName="Luana Melo dos Santos" r:id="rId117" minRId="1388" maxRId="142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CDDDC32-9773-457C-A230-95B97A9970BA}" dateTime="2026-08-04T16:17:36" maxSheetId="17" userName="Luana Melo dos Santos" r:id="rId118" minRId="1423" maxRId="146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7BBA7EA-5717-4A60-80B4-E7A4130A1555}" dateTime="2026-08-04T16:17:48" maxSheetId="17" userName="Luana Melo dos Santos" r:id="rId119" minRId="1467" maxRId="148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DBEEECF-188A-43F0-B101-3CE037C99454}" dateTime="2026-08-04T16:18:07" maxSheetId="17" userName="Luana Melo dos Santos" r:id="rId120" minRId="1490" maxRId="151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7578680-D232-421F-A0F1-AB2FDDCA72CE}" dateTime="2026-08-04T16:18:27" maxSheetId="17" userName="Luana Melo dos Santos" r:id="rId121" minRId="1513" maxRId="158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85E72C1-504E-44EA-9353-B9EBD7C11239}" dateTime="2026-08-04T16:18:44" maxSheetId="17" userName="Luana Melo dos Santos" r:id="rId122" minRId="1586" maxRId="160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8F348F6-CF0A-48A8-A7A5-771FF7DAC23F}" dateTime="2026-08-04T16:19:58" maxSheetId="17" userName="Luana Melo dos Santos" r:id="rId123" minRId="1607" maxRId="162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CE11C14-DD19-41B6-8A65-FD9744D9F4D5}" dateTime="2026-08-04T16:42:51" maxSheetId="17" userName="Kamilly Rodrigues Barbosa" r:id="rId124" minRId="1622" maxRId="162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2F29562-2BDA-46BD-A931-6315689CE779}" dateTime="2026-08-04T16:45:39" maxSheetId="17" userName="Bruna Gonçalves Correia" r:id="rId125" minRId="162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095D762-1B7B-4600-9386-272FDFECCB2F}" dateTime="2026-08-04T16:46:34" maxSheetId="17" userName="Bruna Gonçalves Correia" r:id="rId126" minRId="1627" maxRId="163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7E6AC83-7F33-4E9D-8480-59B6759530B3}" dateTime="2026-08-04T16:47:16" maxSheetId="17" userName="Bruna Gonçalves Correia" r:id="rId127" minRId="1632" maxRId="163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2CAF996-B4D7-4115-AA30-52573A96D22C}" dateTime="2026-08-04T16:48:23" maxSheetId="17" userName="Luana Melo dos Santos" r:id="rId128" minRId="1635" maxRId="164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8A2AE2E-7EC9-4230-B2CD-28A3FF12FC3C}" dateTime="2026-08-04T16:48:33" maxSheetId="17" userName="Bruna Gonçalves Correia" r:id="rId129" minRId="1642" maxRId="165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3D98391-7D82-42E1-AF61-0F98C251D207}" dateTime="2026-08-04T17:12:01" maxSheetId="17" userName="Claudia da Silva Miranda" r:id="rId130" minRId="1657" maxRId="167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4B8041C-2424-48A7-8D2F-91B9427ACAAF}" dateTime="2026-08-04T17:12:56" maxSheetId="17" userName="Michele Araújo de Oliveira" r:id="rId131" minRId="167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F4A4F87-E59D-4722-A1B3-B4628E533493}" dateTime="2026-08-04T17:13:20" maxSheetId="17" userName="Luana Melo dos Santos" r:id="rId132" minRId="1680" maxRId="169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8694E28-A0F4-4F30-8B3E-9DE83E28C099}" dateTime="2026-08-04T17:23:31" maxSheetId="17" userName="Claudia da Silva Miranda" r:id="rId133" minRId="1699" maxRId="176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BA2E1B3-45B4-4788-BE19-C5163F5AF280}" dateTime="2026-08-04T17:24:27" maxSheetId="17" userName="Bruna Gonçalves Correia" r:id="rId134" minRId="1765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595E962-2DCD-44FE-BF4E-04A275F78AA9}" dateTime="2026-08-04T17:26:37" maxSheetId="17" userName="Bruna Gonçalves Correia" r:id="rId135" minRId="1766" maxRId="177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1611969-4532-4E8F-B837-3BD9B8E138F4}" dateTime="2026-08-04T17:28:32" maxSheetId="17" userName="Claudia da Silva Miranda" r:id="rId136" minRId="1771" maxRId="179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3E984C3-480D-44BA-B2AF-800240BA82C9}" dateTime="2026-08-04T17:28:36" maxSheetId="17" userName="Bruna Gonçalves Correia" r:id="rId137" minRId="1791" maxRId="180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08118C9-F19A-4832-AA8F-3C4EB76F5BFF}" dateTime="2026-08-04T17:28:37" maxSheetId="17" userName="Luana Melo dos Santos" r:id="rId138" minRId="1802" maxRId="180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BF7FEE4-D826-4417-940B-118458055781}" dateTime="2026-08-04T17:29:26" maxSheetId="17" userName="Talita Souza" r:id="rId139" minRId="1809" maxRId="183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E5169AD-49E0-4220-B0FB-2EE3F58B6C03}" dateTime="2026-08-04T17:31:09" maxSheetId="17" userName="Talita Souza" r:id="rId140" minRId="1832" maxRId="184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C9C4F00-E136-45BC-A10F-1E706882C922}" dateTime="2026-08-04T17:32:39" maxSheetId="17" userName="Luana Melo dos Santos" r:id="rId141" minRId="1845" maxRId="187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6B77631-1990-44B4-8C27-6512B7169F55}" dateTime="2026-08-04T17:40:43" maxSheetId="17" userName="Claudia da Silva Miranda" r:id="rId142" minRId="1876" maxRId="197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8836175-50AA-4302-9AF9-D49A10002450}" dateTime="2026-08-04T17:42:44" maxSheetId="17" userName="Claudia da Silva Miranda" r:id="rId143" minRId="1972" maxRId="197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4C495E4-F481-4994-99E3-E01A0806C67E}" dateTime="2026-08-04T17:59:10" maxSheetId="17" userName="Jorge Luiz Damásio Mendes" r:id="rId144" minRId="1975" maxRId="199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5EDC9FC-B367-4414-A6E7-FAE30B5A8BC2}" dateTime="2026-08-04T18:03:53" maxSheetId="17" userName="Bruna Gonçalves Correia" r:id="rId145" minRId="1995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0F11E59-2FEA-46F2-94E2-267CDB437E78}" dateTime="2026-08-04T18:05:06" maxSheetId="17" userName="Bruna Gonçalves Correia" r:id="rId146" minRId="1996" maxRId="200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3D5A44A-BFA2-4BAC-8BBA-36F02017B7D2}" dateTime="2026-08-04T18:05:38" maxSheetId="17" userName="Bruna Gonçalves Correia" r:id="rId147" minRId="2001" maxRId="200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6B09A2F-DE00-4963-B6D0-A46D752CD0F0}" dateTime="2026-08-04T18:06:44" maxSheetId="17" userName="Bruna Gonçalves Correia" r:id="rId148" minRId="2003" maxRId="201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638D4DC-7241-433F-AA1D-5BCD2E3A353A}" dateTime="2026-08-04T18:11:55" maxSheetId="17" userName="Michele Araújo de Oliveira" r:id="rId149" minRId="201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5D568F7-7670-43ED-8DAA-A2CBEA754527}" dateTime="2026-08-04T18:16:34" maxSheetId="17" userName="Luana Melo dos Santos" r:id="rId150" minRId="2014" maxRId="204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159364D-C724-4EFC-B0B3-0A4C2F97D10C}" dateTime="2026-08-04T18:21:20" maxSheetId="17" userName="Talita Souza" r:id="rId151" minRId="2044" maxRId="205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D2E33E4-3F36-4815-9AB5-BB6768DAEB77}" dateTime="2026-08-04T18:28:56" maxSheetId="17" userName="Dyego Henrique Silva de Oliveira" r:id="rId152" minRId="2059" maxRId="212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630A7E8-F8E8-43DD-A5F7-51E3C71F13A3}" dateTime="2026-08-04T18:30:55" maxSheetId="17" userName="Dyego Henrique Silva de Oliveira" r:id="rId153" minRId="2127" maxRId="212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D5D4268-EF7A-4226-B92D-B26601729D27}" dateTime="2026-08-04T18:32:30" maxSheetId="17" userName="Dyego Henrique Silva de Oliveira" r:id="rId154" minRId="2130" maxRId="213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CE8CB8E-61B0-48EA-AE0B-3287B10BDF7B}" dateTime="2026-08-04T18:32:35" maxSheetId="17" userName="Michele Araújo de Oliveira" r:id="rId155" minRId="2136" maxRId="214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F25A567-34A3-4539-8582-80F66FD6366B}" dateTime="2026-08-04T18:42:35" maxSheetId="17" userName="Michele Araújo de Oliveira" r:id="rId156" minRId="2154" maxRId="216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0B52040-505C-472E-99A4-01DBEBBDE9F8}" dateTime="2026-08-04T18:48:22" maxSheetId="17" userName="Bruna Gonçalves Correia" r:id="rId157" minRId="218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D338470-A931-47FD-8362-24C662E05495}" dateTime="2026-08-04T18:51:03" maxSheetId="17" userName="Kamilly Rodrigues Barbosa" r:id="rId158" minRId="2181" maxRId="220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362B4ED-DBB4-4D95-8390-97371234A0A5}" dateTime="2026-08-04T18:51:57" maxSheetId="17" userName="Luana Melo dos Santos" r:id="rId159" minRId="2207" maxRId="221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5C27D21-4DD3-43D8-9AA3-14E7B83FBE8A}" dateTime="2026-08-04T18:52:09" maxSheetId="17" userName="Bruna Gonçalves Correia" r:id="rId160" minRId="2215" maxRId="221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B309F08-D53C-476E-8675-B42B789F8A86}" dateTime="2026-08-04T19:05:31" maxSheetId="17" userName="Bruna Gonçalves Correia" r:id="rId161" minRId="2219" maxRId="223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5F5A743-68B7-459B-A69B-E0A497CC4E0E}" dateTime="2026-08-05T09:44:49" maxSheetId="17" userName="Claudia da Silva Miranda" r:id="rId162" minRId="2231" maxRId="223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6208FB2-C5B3-40B2-8533-B17E099D81F6}" dateTime="2026-08-05T09:52:01" maxSheetId="17" userName="Claudia da Silva Miranda" r:id="rId163" minRId="2237" maxRId="223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0C39BA3-2612-4071-BC73-7C8D1D944446}" dateTime="2026-08-05T09:53:41" maxSheetId="17" userName="Luana Melo dos Santos" r:id="rId164" minRId="2239" maxRId="224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BD13E50-3E62-4AA5-A454-D32819098D53}" dateTime="2026-08-05T09:55:27" maxSheetId="17" userName="Bruna Gonçalves Correia" r:id="rId165" minRId="224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8AFFB6F-B679-44A4-B1A8-7B74BBCFD5A6}" dateTime="2026-08-05T09:56:13" maxSheetId="17" userName="Bruna Gonçalves Correia" r:id="rId166" minRId="2244" maxRId="224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1607434-6F91-44C8-9B81-98B76D883491}" dateTime="2026-08-05T09:56:43" maxSheetId="17" userName="Bruna Gonçalves Correia" r:id="rId167" minRId="2260" maxRId="226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E16D3FB-BFAA-4AE7-B8DE-0B70E04C43C3}" dateTime="2026-08-05T09:58:13" maxSheetId="17" userName="Bruna Gonçalves Correia" r:id="rId168" minRId="2262" maxRId="227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E74E9A1-E876-4BAA-A405-7D0098CF1C64}" dateTime="2026-08-05T10:02:17" maxSheetId="17" userName="Luana Melo dos Santos" r:id="rId169" minRId="2273" maxRId="227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80DAD0B-0201-40B2-BEFE-4D0CB4D06FE9}" dateTime="2026-08-05T10:14:35" maxSheetId="17" userName="Luana Melo dos Santos" r:id="rId170" minRId="2275" maxRId="227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AA06C59-07CC-4E8D-8870-953F9CBBFFB4}" dateTime="2026-08-05T10:27:08" maxSheetId="17" userName="Bruna Gonçalves Correia" r:id="rId171" minRId="2277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04E881D-BD7A-47F2-9B05-D3C014EC6825}" dateTime="2026-08-05T10:30:07" maxSheetId="17" userName="Luana Melo dos Santos" r:id="rId172" minRId="2278" maxRId="228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5700B98-6EC2-4D82-A89B-875A435B5797}" dateTime="2026-08-05T10:31:23" maxSheetId="17" userName="Michele Araújo de Oliveira" r:id="rId17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AD8A0FA-2A02-48B4-A853-FDE9B4735AFD}" dateTime="2026-08-05T10:33:40" maxSheetId="17" userName="Michele Araújo de Oliveira" r:id="rId174" minRId="2293" maxRId="229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91D53D6-EF84-45A8-AC6F-EC81C356BFD0}" dateTime="2026-08-05T10:35:51" maxSheetId="17" userName="Bruna Gonçalves Correia" r:id="rId175" minRId="2295" maxRId="2299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03D769E-6F94-4CF6-B40A-E292E722A499}" dateTime="2026-08-05T10:36:34" maxSheetId="17" userName="Bruna Gonçalves Correia" r:id="rId176" minRId="2300" maxRId="230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9CB7027-AA04-43A8-8E59-8FAB07AB1B36}" dateTime="2026-08-05T10:37:10" maxSheetId="17" userName="Bruna Gonçalves Correia" r:id="rId177" minRId="2302" maxRId="230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21575A3-1BFF-43AE-BCB9-04960DDA0DBE}" dateTime="2026-08-05T10:39:33" maxSheetId="17" userName="Bruna Gonçalves Correia" r:id="rId178" minRId="2305" maxRId="231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2890484-8C39-404C-9868-460B127D16FF}" dateTime="2026-08-05T10:40:50" maxSheetId="17" userName="Bruna Gonçalves Correia" r:id="rId179" minRId="231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A05608C-CE50-48C0-8F21-4151A2FC9AF2}" dateTime="2026-08-05T10:47:28" maxSheetId="17" userName="Luana Melo dos Santos" r:id="rId180" minRId="2315" maxRId="234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DF2C96C-F9CB-4042-AF86-05E5289B54E4}" dateTime="2026-08-05T10:58:48" maxSheetId="17" userName="Bruna Gonçalves Correia" r:id="rId181" minRId="235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21869B5-11AB-4D4A-A303-B2F3CE2D045F}" dateTime="2026-08-05T11:00:38" maxSheetId="17" userName="Bruna Gonçalves Correia" r:id="rId182" minRId="2353" maxRId="2357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E87811A-52E2-4149-9E94-05CAD575D980}" dateTime="2026-08-05T11:00:59" maxSheetId="17" userName="Bruna Gonçalves Correia" r:id="rId183" minRId="2358" maxRId="2359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C44A21C-5117-4540-8AB6-9DBAFC3526D8}" dateTime="2026-08-05T11:01:55" maxSheetId="17" userName="Bruna Gonçalves Correia" r:id="rId184" minRId="2360" maxRId="2369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4033C89-1A6D-46EB-A499-ABD46562B3FB}" dateTime="2026-08-05T11:08:55" maxSheetId="17" userName="Luana Melo dos Santos" r:id="rId185" minRId="2370" maxRId="237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31FD8D3-1BC5-4F42-BFED-6CF565B0E5F2}" dateTime="2026-08-05T11:43:40" maxSheetId="17" userName="Bruna Gonçalves Correia" r:id="rId186" minRId="238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DFA4A69-AA29-47B2-BCFA-6382AFA5DDF5}" dateTime="2026-08-05T11:44:40" maxSheetId="17" userName="Bruna Gonçalves Correia" r:id="rId187" minRId="2389" maxRId="239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135CE43-9E41-490F-8F9E-67A98705C72C}" dateTime="2026-08-05T11:44:43" maxSheetId="17" userName="Luana Melo dos Santos" r:id="rId188" minRId="2393" maxRId="239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73A118C-BFD4-4CF8-B38A-4579664A7976}" dateTime="2026-08-05T11:45:29" maxSheetId="17" userName="Bruna Gonçalves Correia" r:id="rId189" minRId="2406" maxRId="2407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22F0C1E-88CB-4A89-B0DF-055809483486}" dateTime="2026-08-05T11:46:21" maxSheetId="17" userName="Bruna Gonçalves Correia" r:id="rId190" minRId="2419" maxRId="2429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ADE8427-7CD3-4480-B033-640AEA141A8B}" dateTime="2026-08-05T11:48:15" maxSheetId="17" userName="Luana Melo dos Santos" r:id="rId191" minRId="2430" maxRId="245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ECB1B95-2700-4D18-A92E-7AB58076A867}" dateTime="2026-08-05T12:13:19" maxSheetId="17" userName="Luana Melo dos Santos" r:id="rId192" minRId="2457" maxRId="249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4290388-3CB1-42D4-A6ED-0882FBA451F5}" dateTime="2026-08-05T12:15:48" maxSheetId="17" userName="Michele Araújo de Oliveira" r:id="rId193" minRId="2496" maxRId="250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0CC7539-8599-4200-B357-2FB78EB3E6C3}" dateTime="2026-08-05T12:20:39" maxSheetId="17" userName="Luana Melo dos Santos" r:id="rId194" minRId="2503" maxRId="288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CE95E5A-5BBC-45C8-9428-B8A76A992A16}" dateTime="2026-08-05T12:27:37" maxSheetId="17" userName="Luana Melo dos Santos" r:id="rId195" minRId="2887" maxRId="290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3BA6C25-C5CF-498E-8792-80DE2FAF61F6}" dateTime="2026-08-05T12:28:02" maxSheetId="17" userName="Luana Melo dos Santos" r:id="rId196" minRId="2905" maxRId="290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6276BE4-A396-41B7-9F84-890401080E54}" dateTime="2026-08-05T12:31:25" maxSheetId="17" userName="Michele Araújo de Oliveira" r:id="rId197" minRId="2907" maxRId="293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8306F81-ADAA-4F0A-8B4C-511F08D5CD7D}" dateTime="2026-08-05T14:00:12" maxSheetId="17" userName="Kamilly Rodrigues Barbosa" r:id="rId198" minRId="2931" maxRId="298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B9B90EB-1226-4744-B53A-EB68461C7032}" dateTime="2026-08-05T14:25:42" maxSheetId="17" userName="Bruna Gonçalves Correia" r:id="rId199" minRId="2982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1692675-0909-44CB-9281-D45E19A032D6}" dateTime="2026-08-05T14:26:27" maxSheetId="17" userName="Bruna Gonçalves Correia" r:id="rId200" minRId="2983" maxRId="298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332EFE0-6F28-4A20-AEA8-3A707ADC8AA2}" dateTime="2026-08-05T14:27:05" maxSheetId="17" userName="Bruna Gonçalves Correia" r:id="rId201" minRId="2987" maxRId="298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1C7C3AB-7C46-45DC-949D-E656F959CC03}" dateTime="2026-08-05T14:28:09" maxSheetId="17" userName="Bruna Gonçalves Correia" r:id="rId202" minRId="3000" maxRId="3010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D2C92BE-1589-4EF8-929D-9A27CB1CB7C3}" dateTime="2026-08-05T14:52:19" maxSheetId="17" userName="Luana Melo dos Santos" r:id="rId203" minRId="3011" maxRId="304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D67A7C7-4A5B-4578-A218-D7171DDCD07B}" dateTime="2026-08-05T15:27:45" maxSheetId="17" userName="Bruna Gonçalves Correia" r:id="rId204" minRId="3048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35A79B0-8C9D-43AD-BD71-8459E2CA4BAC}" dateTime="2026-08-05T15:28:33" maxSheetId="17" userName="Bruna Gonçalves Correia" r:id="rId205" minRId="3049" maxRId="305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2E641EC-0EF0-4775-B8A7-50A69E8B01B2}" dateTime="2026-08-05T15:29:06" maxSheetId="17" userName="Bruna Gonçalves Correia" r:id="rId206" minRId="3052" maxRId="305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F47BF6B-8577-4A28-A5D8-B01C71273C69}" dateTime="2026-08-05T15:30:04" maxSheetId="17" userName="Bruna Gonçalves Correia" r:id="rId207" minRId="3054" maxRId="306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C02572A-B5AB-4AD2-9360-D81C5E40C8FD}" dateTime="2026-08-05T15:33:13" maxSheetId="17" userName="Bruna Gonçalves Correia" r:id="rId208" minRId="3065" maxRId="306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A6B25F4-D654-47DA-8151-2C21FBBD7489}" dateTime="2026-08-05T16:07:02" maxSheetId="17" userName="Bruna Gonçalves Correia" r:id="rId209" minRId="3067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28A140D-61FB-4014-B302-BBB51BEFE11B}" dateTime="2026-08-05T16:08:13" maxSheetId="17" userName="Bruna Gonçalves Correia" r:id="rId210" minRId="3068" maxRId="307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B29D6EE-26EF-4799-A6DF-7A57E24B0E93}" dateTime="2026-08-05T16:08:40" maxSheetId="17" userName="Bruna Gonçalves Correia" r:id="rId211" minRId="3072" maxRId="307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17FB175-B631-47D6-AC49-817EB0110E23}" dateTime="2026-08-05T16:10:21" maxSheetId="17" userName="Bruna Gonçalves Correia" r:id="rId212" minRId="3074" maxRId="308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6DC3BCA-59C4-4CE8-AE16-81C309F7BC63}" dateTime="2026-08-05T16:50:10" maxSheetId="17" userName="Michele Araújo de Oliveira" r:id="rId213" minRId="3084" maxRId="3155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7F54A3F-C7EB-4466-8025-F5DCD5CC6913}" dateTime="2026-08-05T17:16:27" maxSheetId="17" userName="Kamilly Rodrigues Barbosa" r:id="rId214" minRId="3156" maxRId="3286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0E6D706-A8F7-4006-A6EE-7C4E6176D627}" dateTime="2026-08-05T17:25:05" maxSheetId="17" userName="Luana Melo dos Santos" r:id="rId215" minRId="3287" maxRId="331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AC830F8-439F-431D-9B84-FA43FCCDF185}" dateTime="2026-08-05T17:28:51" maxSheetId="17" userName="Claudia da Silva Miranda" r:id="rId216" minRId="3320" maxRId="333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D1C3014-31BD-4B4E-B7A8-B02E313F5438}" dateTime="2026-08-05T17:29:24" maxSheetId="17" userName="Michele Araújo de Oliveira" r:id="rId217" minRId="3343" maxRId="336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EDA619A-9FC7-4043-B938-C37389E85C9E}" dateTime="2026-08-05T17:33:30" maxSheetId="17" userName="Claudia da Silva Miranda" r:id="rId218" minRId="3364" maxRId="339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50EF713-A1B4-448C-9451-8F33052A2D08}" dateTime="2026-08-05T17:36:17" maxSheetId="17" userName="Claudia da Silva Miranda" r:id="rId219" minRId="3394" maxRId="340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9AA283F-683B-4A5F-86E7-3CA91F915703}" dateTime="2026-08-05T17:39:39" maxSheetId="17" userName="Michele Araújo de Oliveira" r:id="rId220" minRId="3417" maxRId="345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FED021B-9DCD-47FA-86ED-8A9FC18DEC66}" dateTime="2026-08-05T17:41:58" maxSheetId="17" userName="Claudia da Silva Miranda" r:id="rId221" minRId="3452" maxRId="349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8C5AD16-7CB2-41B7-BB66-49FF29C96EAF}" dateTime="2026-08-05T17:44:19" maxSheetId="17" userName="Bruna Gonçalves Correia" r:id="rId222" minRId="3507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DC242C9-A4A4-4D6B-BFCB-6936594831AC}" dateTime="2026-08-05T17:44:59" maxSheetId="17" userName="Bruna Gonçalves Correia" r:id="rId223" minRId="3508" maxRId="3511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CD5197D-F78F-4048-850D-97F8C7A23EAB}" dateTime="2026-08-05T17:45:28" maxSheetId="17" userName="Bruna Gonçalves Correia" r:id="rId224" minRId="3512" maxRId="3513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56D554C-F598-40AC-B1A8-B26C3AEDC4F7}" dateTime="2026-08-05T17:46:42" maxSheetId="17" userName="Bruna Gonçalves Correia" r:id="rId225" minRId="3514" maxRId="3524">
    <sheetIdMap count="16">
      <sheetId val="1"/>
      <sheetId val="2"/>
      <sheetId val="3"/>
      <sheetId val="4"/>
      <sheetId val="6"/>
      <sheetId val="5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5BCEDF4-806A-4529-BF23-D9E4AF761831}" dateTime="2026-08-06T09:28:20" maxSheetId="17" userName="Luana Melo dos Santos" r:id="rId226" minRId="3525" maxRId="354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554B339-F216-487A-B990-EF13EC8B206F}" dateTime="2026-08-06T09:29:23" maxSheetId="17" userName="Bruna Gonçalves Correia" r:id="rId227" minRId="3556" maxRId="356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3938B8A-4F4E-4D89-964E-93D7D988E1E3}" dateTime="2026-08-06T09:31:04" maxSheetId="17" userName="Bruna Gonçalves Correia" r:id="rId228" minRId="3564" maxRId="358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4E79D8D-97EB-4E70-AD8D-C39F412C15B3}" dateTime="2026-08-06T09:32:12" maxSheetId="17" userName="Bruna Gonçalves Correia" r:id="rId229" minRId="3586" maxRId="359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E58C37A-629B-4154-818E-919F2FF56B86}" dateTime="2026-08-06T09:34:45" maxSheetId="17" userName="Bruna Gonçalves Correia" r:id="rId230" minRId="3605" maxRId="365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30C4674-A4BB-4B49-A434-0B217DB720FA}" dateTime="2026-08-06T09:42:27" maxSheetId="17" userName="Talita Souza" r:id="rId231" minRId="3664" maxRId="367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6047A0A-8DB4-4C04-96E3-6C321C6DE5CA}" dateTime="2026-08-06T09:43:45" maxSheetId="17" userName="Talita Souza" r:id="rId23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0CF3081-1414-4C2E-8376-E56289D33FB3}" dateTime="2026-08-06T10:00:26" maxSheetId="17" userName="Bruna Gonçalves Correia" r:id="rId233" minRId="3682" maxRId="368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FD535B4-22AF-4A1C-A952-08BB31E2078F}" dateTime="2026-08-06T10:00:59" maxSheetId="17" userName="Bruna Gonçalves Correia" r:id="rId234" minRId="3684" maxRId="368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37DE8C9-9280-4A1C-B843-161432DF7344}" dateTime="2026-08-06T10:01:41" maxSheetId="17" userName="Bruna Gonçalves Correia" r:id="rId235" minRId="3689" maxRId="369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A352657-724F-41EF-9243-D685DC6278B0}" dateTime="2026-08-06T10:02:49" maxSheetId="17" userName="Bruna Gonçalves Correia" r:id="rId236" minRId="3693" maxRId="370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3BDE245-0CC3-4F3A-9B70-C3D7DEB01F9A}" dateTime="2026-08-06T10:05:22" maxSheetId="17" userName="Kamilly Rodrigues Barbosa" r:id="rId237" minRId="3706" maxRId="375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2B37B6-04E5-4842-B42F-8E284484F870}" dateTime="2026-08-06T10:32:52" maxSheetId="17" userName="Bruna Gonçalves Correia" r:id="rId238" minRId="3752" maxRId="375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37D470D-834D-42AC-BBEB-4AE32FEC22A0}" dateTime="2026-08-06T10:33:18" maxSheetId="17" userName="Bruna Gonçalves Correia" r:id="rId239" minRId="3754" maxRId="375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A789CAE-3576-42D6-A769-3B3690CADE44}" dateTime="2026-08-06T10:33:56" maxSheetId="17" userName="Bruna Gonçalves Correia" r:id="rId240" minRId="3759" maxRId="376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B2305E6-6310-4DB0-A307-355EBA0DD696}" dateTime="2026-08-06T10:34:50" maxSheetId="17" userName="Bruna Gonçalves Correia" r:id="rId241" minRId="3764" maxRId="377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C64B0BF-3ECF-410D-AD96-34C0C3AEDBB4}" dateTime="2026-08-06T10:45:55" maxSheetId="17" userName="Bruna Gonçalves Correia" r:id="rId242" minRId="3777" maxRId="377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125B6F0-676D-4E0D-BC23-F67EE1D8EFD9}" dateTime="2026-08-06T10:46:13" maxSheetId="17" userName="Bruna Gonçalves Correia" r:id="rId243" minRId="3779" maxRId="378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0D41400-8DD5-4722-83B2-C2FEB53D794A}" dateTime="2026-08-06T10:46:31" maxSheetId="17" userName="Bruna Gonçalves Correia" r:id="rId244" minRId="3784" maxRId="378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622DD3C-F342-44CF-BD28-25B300991196}" dateTime="2026-08-06T10:47:13" maxSheetId="17" userName="Bruna Gonçalves Correia" r:id="rId245" minRId="3786" maxRId="379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EB1DE40-47AC-417D-B3BC-CCE6A6AC8309}" dateTime="2026-08-06T10:48:50" maxSheetId="17" userName="Dyego Henrique Silva de Oliveira" r:id="rId246" minRId="3799" maxRId="380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4AF3540-FA78-4CEA-8F5A-619DFD027D1D}" dateTime="2026-08-06T10:49:30" maxSheetId="17" userName="Kamilly Rodrigues Barbosa" r:id="rId247" minRId="3814" maxRId="382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4194D9-72B8-4D78-BEE8-E9F904903765}" dateTime="2026-08-06T11:07:06" maxSheetId="17" userName="Talita Souza" r:id="rId248" minRId="3821" maxRId="382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8D59C92-E552-42D9-839D-4DB48DABB3F1}" dateTime="2026-08-06T11:30:23" maxSheetId="17" userName="Bruna Gonçalves Correia" r:id="rId249" minRId="3829" maxRId="383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31A1F10-F27C-4082-B91C-D433AA501860}" dateTime="2026-08-06T11:31:03" maxSheetId="17" userName="Bruna Gonçalves Correia" r:id="rId250" minRId="3834" maxRId="384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D0280F2-0A3C-4AD3-986F-BBA0E5E7B772}" dateTime="2026-08-06T11:31:29" maxSheetId="17" userName="Bruna Gonçalves Correia" r:id="rId251" minRId="3844" maxRId="384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92F5AD2-7219-4E83-8191-1A2400F1C55E}" dateTime="2026-08-06T11:32:30" maxSheetId="17" userName="Bruna Gonçalves Correia" r:id="rId252" minRId="3848" maxRId="386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73B9EA1-1868-44F8-A204-83695FD4F6D2}" dateTime="2026-08-06T11:33:13" maxSheetId="17" userName="Bruna Gonçalves Correia" r:id="rId253" minRId="3863" maxRId="387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ECA1F73-064B-4432-95E7-F24EBF2551A0}" dateTime="2026-08-06T11:34:34" maxSheetId="17" userName="Luana Melo dos Santos" r:id="rId254" minRId="3875" maxRId="391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3CC5712-134C-4432-B816-DE5D37862B70}" dateTime="2026-08-06T11:40:19" maxSheetId="17" userName="Talita Souza" r:id="rId255" minRId="3917" maxRId="392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91D74A4-4C51-4694-B6FE-D21B79529797}" dateTime="2026-08-06T11:42:24" maxSheetId="17" userName="Michele Araújo de Oliveira" r:id="rId256" minRId="3924" maxRId="393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9CAB633-DA65-4218-86D3-80B8E59C4C5B}" dateTime="2026-08-06T11:43:42" maxSheetId="17" userName="Talita Souza" r:id="rId257" minRId="3932" maxRId="393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877EED9-F3DE-4C9F-8714-49AA6F1C5520}" dateTime="2026-08-06T11:51:48" maxSheetId="17" userName="Luana Melo dos Santos" r:id="rId258" minRId="3937" maxRId="393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D09E536-49A9-4626-84E5-38843650CA0B}" dateTime="2026-08-06T11:55:05" maxSheetId="17" userName="Luana Melo dos Santos" r:id="rId259" minRId="3939" maxRId="396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5629960-CD72-4588-9928-A749B03CE52A}" dateTime="2026-08-06T11:59:26" maxSheetId="17" userName="Michele Araújo de Oliveira" r:id="rId260" minRId="3965" maxRId="397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E0521D9-9B84-40AB-A61D-06286D3CB6DD}" dateTime="2026-08-06T11:59:42" maxSheetId="17" userName="Luana Melo dos Santos" r:id="rId261" minRId="3972" maxRId="398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FB7D441-FD45-44F3-9BD4-BFFD6F5C9A06}" dateTime="2026-08-06T12:02:48" maxSheetId="17" userName="Talita Souza" r:id="rId262" minRId="3989" maxRId="399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B042EF9-A024-41B2-98FB-5E90DE992855}" dateTime="2026-08-06T12:08:16" maxSheetId="17" userName="Talita Souza" r:id="rId263" minRId="3997" maxRId="414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4BC8FD5-0E76-4899-A3CB-7BF69BE3C64D}" dateTime="2026-08-06T12:10:40" maxSheetId="17" userName="Luana Melo dos Santos" r:id="rId264" minRId="4144" maxRId="416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2C6989C2-F93D-4978-A921-35825574CAE8}" dateTime="2026-08-06T12:21:06" maxSheetId="17" userName="Talita Souza" r:id="rId265" minRId="4165" maxRId="416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0BDA500-9367-4B2C-8024-CE657044224F}" dateTime="2026-08-06T12:21:38" maxSheetId="17" userName="Michele Araújo de Oliveira" r:id="rId266" minRId="4170" maxRId="417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B9FC5F2-505E-457E-9BC0-7E6D9326D494}" dateTime="2026-08-06T14:04:20" maxSheetId="17" userName="Talita Souza" r:id="rId267" minRId="4177" maxRId="417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C8C2F881-7A25-44FA-93D0-9A904B6BF33A}" dateTime="2026-08-06T14:39:50" maxSheetId="17" userName="Luana Melo dos Santos" r:id="rId268" minRId="417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4865160-9BC4-4CD8-8E10-F8BE0C4F89FE}" dateTime="2026-08-06T14:54:48" maxSheetId="17" userName="Dyego Henrique Silva de Oliveira" r:id="rId269" minRId="4180" maxRId="419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E55182A-F5D5-4D2F-8F10-80EB1F58B59C}" dateTime="2026-08-06T14:55:48" maxSheetId="17" userName="Dyego Henrique Silva de Oliveira" r:id="rId270" minRId="4199" maxRId="420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7E5F6786-513A-47F1-A4EE-A70AF0EC88D1}" dateTime="2026-08-06T15:30:46" maxSheetId="17" userName="Bruna Gonçalves Correia" r:id="rId271" minRId="4202" maxRId="420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1441F07-A4AC-4E4C-83A1-DD77E16D29BD}" dateTime="2026-08-06T15:31:21" maxSheetId="17" userName="Luana Melo dos Santos" r:id="rId272" minRId="4204" maxRId="423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076DA67-025B-43C2-8532-4815C1225B85}" dateTime="2026-08-06T15:31:33" maxSheetId="17" userName="Bruna Gonçalves Correia" r:id="rId273" minRId="4231" maxRId="423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C1A8CAF-A9B0-488D-8554-AF617920F239}" dateTime="2026-08-06T15:32:08" maxSheetId="17" userName="Bruna Gonçalves Correia" r:id="rId274" minRId="4237" maxRId="423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8C84037-E553-4193-9FE9-378741934C90}" dateTime="2026-08-06T15:33:09" maxSheetId="17" userName="Claudia da Silva Miranda" r:id="rId275" minRId="4239" maxRId="425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F3552387-2850-4CC6-8EA4-C0251435FC62}" dateTime="2026-08-06T15:33:26" maxSheetId="17" userName="Bruna Gonçalves Correia" r:id="rId276" minRId="4265" maxRId="427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C21C64A-5961-439F-876F-12669BAE08B8}" dateTime="2026-08-06T15:39:10" maxSheetId="17" userName="Claudia da Silva Miranda" r:id="rId277" minRId="4278" maxRId="431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8FFF7C96-0AFE-439E-8962-082308D08790}" dateTime="2026-08-06T15:40:03" maxSheetId="17" userName="Michele Araújo de Oliveira" r:id="rId278" minRId="4313" maxRId="440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C200C98-8514-4C93-ACDC-932E266897EE}" dateTime="2026-08-06T15:41:44" maxSheetId="17" userName="Talita Souza" r:id="rId279" minRId="4410" maxRId="441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0689955-1808-4BA3-B63C-42542243D908}" dateTime="2026-08-06T15:43:05" maxSheetId="17" userName="Claudia da Silva Miranda" r:id="rId280" minRId="4414" maxRId="442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07F8550-F466-4459-8349-12608A628F9D}" dateTime="2026-08-06T15:50:08" maxSheetId="17" userName="Claudia da Silva Miranda" r:id="rId281" minRId="4428" maxRId="448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A4F812BA-6DDC-40F8-8189-8326D1762219}" dateTime="2026-08-06T15:50:36" maxSheetId="17" userName="Luana Melo dos Santos" r:id="rId282" minRId="4500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D5F1602-A200-4F9C-B412-E1DA41A798FC}" dateTime="2026-08-06T16:59:23" maxSheetId="17" userName="Bruna Gonçalves Correia" r:id="rId283" minRId="451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534CA35-5CA2-4708-92D1-FEFFBCDC120B}" dateTime="2026-08-06T17:00:34" maxSheetId="17" userName="Bruna Gonçalves Correia" r:id="rId284" minRId="4513" maxRId="451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6CFF0B8-6133-47B4-88FD-9C197B02DDCB}" dateTime="2026-08-06T17:03:24" maxSheetId="17" userName="Bruna Gonçalves Correia" r:id="rId285" minRId="4517" maxRId="452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9E82162-43FF-4F89-883F-6858807774D8}" dateTime="2026-08-06T17:04:18" maxSheetId="17" userName="Bruna Gonçalves Correia" r:id="rId28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F6B0F53-F5FB-4D6B-8EB0-06479AA1C39E}" dateTime="2026-08-06T17:12:03" maxSheetId="17" userName="Michele Araújo de Oliveira" r:id="rId28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98E0D65-1FC4-409A-AB4F-4BF7AA2F5691}" dateTime="2026-08-06T17:24:25" maxSheetId="17" userName="Bruna Gonçalves Correia" r:id="rId288" minRId="4552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6AD27E2-BBC1-488C-9AD4-788E96A5C446}" dateTime="2026-08-06T17:25:01" maxSheetId="17" userName="Bruna Gonçalves Correia" r:id="rId289" minRId="4553" maxRId="455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793AB18-3F03-4B89-A44A-BF32B0134BCB}" dateTime="2026-08-06T17:25:28" maxSheetId="17" userName="Bruna Gonçalves Correia" r:id="rId290" minRId="4557" maxRId="455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3A0C3CE-133E-42CE-B707-E56460A88D28}" dateTime="2026-08-06T17:26:05" maxSheetId="17" userName="Bruna Gonçalves Correia" r:id="rId291" minRId="4559" maxRId="456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A4F7E34-3FB1-4238-8928-95F076978325}" dateTime="2026-08-06T17:28:24" maxSheetId="17" userName="Bruna Gonçalves Correia" r:id="rId292" minRId="4567" maxRId="456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51231CD-81E9-4C50-BF86-2EF7E8BA520E}" dateTime="2026-08-06T17:36:19" maxSheetId="17" userName="Luana Melo dos Santos" r:id="rId293" minRId="4570" maxRId="458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F0D5309-7E9C-4208-84CA-8AFB45AE7C32}" dateTime="2026-08-06T17:42:31" maxSheetId="17" userName="Michele Araújo de Oliveira" r:id="rId294" minRId="4584" maxRId="4614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890FE46-CC91-4D08-BB75-1CC9BCCBB35C}" dateTime="2026-08-06T17:45:25" maxSheetId="17" userName="Luana Melo dos Santos" r:id="rId295" minRId="4615" maxRId="461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1794934E-8D51-4C14-908A-EC6517EEAAAF}" dateTime="2026-08-06T17:48:23" maxSheetId="17" userName="Luana Melo dos Santos" r:id="rId296" minRId="4619" maxRId="464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E46E1A19-65AD-4342-B064-CF726A7AFD2B}" dateTime="2026-08-06T17:55:34" maxSheetId="17" userName="Michele Araújo de Oliveira" r:id="rId297" minRId="4648" maxRId="466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0BAD78E8-4EC0-4069-89CB-4C05441F029D}" dateTime="2026-08-06T17:58:13" maxSheetId="17" userName="Michele Araújo de Oliveira" r:id="rId298" minRId="4662" maxRId="4668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5C93ABE1-E8E1-4BB0-8D36-19FBD6E2FDD7}" dateTime="2026-08-06T17:58:51" maxSheetId="17" userName="Bruna Gonçalves Correia" r:id="rId299" minRId="4669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F653A71-5CFD-4182-9DB6-432DB38FC9C2}" dateTime="2026-08-06T17:59:14" maxSheetId="17" userName="Bruna Gonçalves Correia" r:id="rId300" minRId="4670" maxRId="4673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D30564DF-DB39-4CF4-9B4F-C0C81B0D397B}" dateTime="2026-08-06T17:59:34" maxSheetId="17" userName="Bruna Gonçalves Correia" r:id="rId301" minRId="4674" maxRId="4675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9AEB50F0-0E92-4A71-A5B4-FF6D21613267}" dateTime="2026-08-06T18:00:45" maxSheetId="17" userName="Bruna Gonçalves Correia" r:id="rId302" minRId="4676" maxRId="468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C0CB9DD-31EC-4B13-AEFD-A2247F0C65EF}" dateTime="2026-08-06T18:35:00" maxSheetId="17" userName="Kamilly Rodrigues Barbosa" r:id="rId303" minRId="4687" maxRId="47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8B4524-244C-4E6A-AC7F-EBBD84100B44}" dateTime="2026-08-06T18:37:17" maxSheetId="17" userName="Luana Melo dos Santos" r:id="rId304" minRId="4715" maxRId="4751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3CE24B11-3C85-401E-A849-EA446E8A880A}" dateTime="2026-08-06T18:38:29" maxSheetId="17" userName="Kamilly Rodrigues Barbosa" r:id="rId305" minRId="47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AA11066-4634-4382-B3F4-31876D640407}" dateTime="2026-08-06T18:52:25" maxSheetId="17" userName="Talita Souza" r:id="rId306" minRId="4753" maxRId="4756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46AA08CA-DDDB-44F4-B5D5-22A25C431619}" dateTime="2026-08-06T19:03:48" maxSheetId="17" userName="Luana Melo dos Santos" r:id="rId307" minRId="475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6A2F7557-20D1-41C7-B7C6-8345B02D0D64}" dateTime="2026-08-06T19:23:46" maxSheetId="17" userName="Kamilly Rodrigues Barbosa" r:id="rId308" minRId="4758" maxRId="47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E2C5EC1-6635-4473-9283-BEA48B749D81}" dateTime="2026-08-07T08:34:08" maxSheetId="17" userName="Bruna Gonçalves Correia" r:id="rId3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0F46D8-ACB7-42FE-A035-D117B4056113}" dateTime="2026-08-07T09:14:30" maxSheetId="17" userName="Dyego Henrique Silva de Oliveira" r:id="rId310" minRId="4773" maxRId="47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BFE5B4A-9948-4319-BED9-16FA7601B644}" dateTime="2026-08-07T09:18:40" maxSheetId="17" userName="Bruna Gonçalves Correia" r:id="rId311" minRId="47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4BA542-3AAE-4A5C-8EFF-40742C511D12}" dateTime="2026-08-07T09:19:05" maxSheetId="17" userName="Bruna Gonçalves Correia" r:id="rId312" minRId="4787" maxRId="479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6CC230-600A-46CC-9B62-4B2D56EBBB02}" dateTime="2026-08-07T09:19:33" maxSheetId="17" userName="Bruna Gonçalves Correia" r:id="rId313" minRId="4791" maxRId="479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A9B61A-F8E0-4764-BF54-91A1CB9DE326}" dateTime="2026-08-07T09:20:35" maxSheetId="17" userName="Bruna Gonçalves Correia" r:id="rId314" minRId="4793" maxRId="48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00E994-F8FD-4835-BC7F-7F8E1885F503}" dateTime="2026-08-07T09:28:17" maxSheetId="17" userName="Luana Melo dos Santos" r:id="rId315" minRId="4804" maxRId="48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35A4BD8-DADF-4A2E-A938-B2904BE95570}" dateTime="2026-08-07T10:01:32" maxSheetId="17" userName="Luana Melo dos Santos" r:id="rId316" minRId="4843" maxRId="48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F52CC9-2456-404D-A520-88A9857EA54B}" dateTime="2026-08-07T10:32:19" maxSheetId="17" userName="Dyego Henrique Silva de Oliveira" r:id="rId317" minRId="4849" maxRId="485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FA93B3-72F5-4129-80C3-0656DF8FA719}" dateTime="2026-08-07T10:34:04" maxSheetId="17" userName="Luana Melo dos Santos" r:id="rId318" minRId="4852" maxRId="48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D841DE-0D32-4333-824B-69C7F233D73B}" dateTime="2026-08-07T10:54:56" maxSheetId="17" userName="Bruna Gonçalves Correia" r:id="rId319" minRId="4873" maxRId="487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7A64D3-7752-405B-BA4C-A3C5B10D15BF}" dateTime="2026-08-07T10:56:37" maxSheetId="17" userName="Bruna Gonçalves Correia" r:id="rId320" minRId="4877" maxRId="48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5310A0-971F-4F57-9E50-E6AF8C5DEA16}" dateTime="2026-08-07T10:58:02" maxSheetId="17" userName="Bruna Gonçalves Correia" r:id="rId321" minRId="4887" maxRId="489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83050B-EEB0-437D-821E-4F4CF4A54027}" dateTime="2026-08-07T11:00:22" maxSheetId="17" userName="Bruna Gonçalves Correia" r:id="rId322" minRId="4891" maxRId="49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831BCB-5BD0-47AA-A37C-F185FFA585FC}" dateTime="2026-08-07T11:04:20" maxSheetId="17" userName="Dyego Henrique Silva de Oliveira" r:id="rId323" minRId="4917" maxRId="491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C68B6A-3065-440F-9254-2F1D07ABF578}" dateTime="2026-08-07T11:12:12" maxSheetId="17" userName="Luana Melo dos Santos" r:id="rId324" minRId="4919" maxRId="492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90A334-CC07-43E3-92AB-F8FAD829DC68}" dateTime="2026-08-07T11:13:35" maxSheetId="17" userName="Luana Melo dos Santos" r:id="rId325" minRId="4928" maxRId="494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0D2A5A-42CB-4A8A-8EA9-44B97BDC1332}" dateTime="2026-08-07T11:18:03" maxSheetId="17" userName="Dyego Henrique Silva de Oliveira" r:id="rId326" minRId="4944" maxRId="494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02DD9F7-525D-42D7-9195-C846461EDC55}" dateTime="2026-08-07T11:26:28" maxSheetId="17" userName="Luana Melo dos Santos" r:id="rId327" minRId="4946" maxRId="49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B065C9E-8F39-477F-8E05-B096C66D8893}" dateTime="2026-08-07T11:31:20" maxSheetId="17" userName="Bruna Gonçalves Correia" r:id="rId328" minRId="494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B7AE8D-F7DA-4B24-A7BD-3F81766409ED}" dateTime="2026-08-07T11:31:57" maxSheetId="17" userName="Bruna Gonçalves Correia" r:id="rId329" minRId="4950" maxRId="49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F82FB8-55F4-40CB-A92E-E7C082EE4DE3}" dateTime="2026-08-07T11:32:30" maxSheetId="17" userName="Bruna Gonçalves Correia" r:id="rId330" minRId="495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CBCBBF-4F5B-4B43-87FF-7372C0C7C3AB}" dateTime="2026-08-07T11:33:47" maxSheetId="17" userName="Bruna Gonçalves Correia" r:id="rId331" minRId="4955" maxRId="49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DC60D0-79FA-482D-93B8-C06386F0498C}" dateTime="2026-08-07T11:38:13" maxSheetId="17" userName="Michele Araújo de Oliveira" r:id="rId332" minRId="4968" maxRId="500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4E1A7B-626E-40F1-A359-CBE467AF64F9}" dateTime="2026-08-07T12:21:22" maxSheetId="17" userName="Dyego Henrique Silva de Oliveira" r:id="rId333" minRId="5005" maxRId="500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3B2B0B-F71E-4CC9-A27E-6B03FBCA9A01}" dateTime="2026-08-07T12:21:37" maxSheetId="17" userName="Bruna Gonçalves Correia" r:id="rId334" minRId="500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F7038C-2425-4033-932A-44885E1F07D7}" dateTime="2026-08-07T12:22:23" maxSheetId="17" userName="Bruna Gonçalves Correia" r:id="rId335" minRId="5008" maxRId="501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00156E-22FA-4396-BB7D-EE6F7F5792D0}" dateTime="2026-08-07T12:23:36" maxSheetId="17" userName="Bruna Gonçalves Correia" r:id="rId336" minRId="5013" maxRId="502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EEC2DC-5384-46EC-A3FD-9A4516B3D1CC}" dateTime="2026-08-07T13:55:19" maxSheetId="17" userName="Kamilly Rodrigues Barbosa" r:id="rId337" minRId="5024" maxRId="506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9722EBF-7385-4C1F-B6DB-E0A38913C345}" dateTime="2026-08-07T14:32:33" maxSheetId="17" userName="Bruna Gonçalves Correia" r:id="rId338" minRId="50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7FB163-B81F-494F-B92E-CE298825F07B}" dateTime="2026-08-07T14:33:25" maxSheetId="17" userName="Bruna Gonçalves Correia" r:id="rId339" minRId="5064" maxRId="50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890D873-0E19-4437-81D8-3571C6117537}" dateTime="2026-08-07T14:34:00" maxSheetId="17" userName="Bruna Gonçalves Correia" r:id="rId340" minRId="5068" maxRId="50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C90FF0-E1B8-427F-8C3F-57410A04277C}" dateTime="2026-08-07T14:35:06" maxSheetId="17" userName="Bruna Gonçalves Correia" r:id="rId341" minRId="5070" maxRId="507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A07BEA-1C33-4A9D-9221-A52C6F74DEED}" dateTime="2026-08-07T16:15:23" maxSheetId="17" userName="Luana Melo dos Santos" r:id="rId342" minRId="508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F19B01-6E13-4A8B-9909-AE4325F6D24D}" dateTime="2026-08-07T16:30:28" maxSheetId="17" userName="Luana Melo dos Santos" r:id="rId343" minRId="5081" maxRId="51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CFAC44-C8C5-4E1D-A62C-596F5B0720EC}" dateTime="2026-08-07T16:36:47" maxSheetId="17" userName="Luana Melo dos Santos" r:id="rId344" minRId="511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4257D5-375D-4CD7-8075-DC70279AFF50}" dateTime="2026-08-07T16:46:47" maxSheetId="17" userName="Claudia da Silva Miranda" r:id="rId345" minRId="5112" maxRId="511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424CAC-EC51-45FE-A6AD-B7C5A2A05C1A}" dateTime="2026-08-07T16:48:08" maxSheetId="17" userName="Claudia da Silva Miranda" r:id="rId346" minRId="5116" maxRId="51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F29DFA-27EE-4F58-8465-6E3419217B88}" dateTime="2026-08-07T16:49:12" maxSheetId="17" userName="Claudia da Silva Miranda" r:id="rId347" minRId="5126" maxRId="51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BEC80F-58C0-4632-8BEA-A7A8BFECFD4F}" dateTime="2026-08-07T16:51:17" maxSheetId="17" userName="Claudia da Silva Miranda" r:id="rId348" minRId="5130" maxRId="51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7E16C5-7519-40B5-B1F0-808EB3A34E48}" dateTime="2026-08-07T16:51:29" maxSheetId="17" userName="Luana Melo dos Santos" r:id="rId349" minRId="5147" maxRId="51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18A7A9-CC8D-42D4-B1C0-F47AD712625B}" dateTime="2026-08-07T17:11:38" maxSheetId="17" userName="Bruna Gonçalves Correia" r:id="rId350" minRId="51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80DB3BD-DAC6-4BE2-983C-952258363015}" dateTime="2026-08-07T17:12:03" maxSheetId="17" userName="Bruna Gonçalves Correia" r:id="rId351" minRId="5170" maxRId="517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34E797-DCF5-4D55-BD35-BBDB8F672A1E}" dateTime="2026-08-07T17:12:28" maxSheetId="17" userName="Bruna Gonçalves Correia" r:id="rId352" minRId="5174" maxRId="517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3CB1D1-0EC1-4456-A766-3D9449977EC7}" dateTime="2026-08-07T17:13:23" maxSheetId="17" userName="Bruna Gonçalves Correia" r:id="rId353" minRId="5176" maxRId="518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7125B6-CA39-4B56-AD99-3578C149A5C5}" dateTime="2026-08-07T17:20:56" maxSheetId="17" userName="Kamilly Rodrigues Barbosa" r:id="rId354" minRId="5185" maxRId="52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B5243B-C6BD-4436-B62F-9DF9998FDBCC}" dateTime="2026-08-07T17:33:17" maxSheetId="17" userName="Michele Araújo de Oliveira" r:id="rId355" minRId="5203" maxRId="522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7CA087-5F2C-4286-B27E-9F1008565E2E}" dateTime="2026-08-07T17:43:12" maxSheetId="17" userName="Luana Melo dos Santos" r:id="rId356" minRId="522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131E5C-E275-4513-AEBA-55E489C52BE0}" dateTime="2026-08-07T17:43:25" maxSheetId="17" userName="Bruna Gonçalves Correia" r:id="rId357" minRId="52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16F56A-213E-4F98-94C4-8F4E2D1F263F}" dateTime="2026-08-07T17:43:55" maxSheetId="17" userName="Bruna Gonçalves Correia" r:id="rId358" minRId="5230" maxRId="523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6D9A79D-16C2-476C-AAAC-CF4E452D7349}" dateTime="2026-08-07T17:44:23" maxSheetId="17" userName="Bruna Gonçalves Correia" r:id="rId359" minRId="5234" maxRId="523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733B3C-B180-41F8-B302-479AABC3D7FB}" dateTime="2026-08-07T17:45:22" maxSheetId="17" userName="Luana Melo dos Santos" r:id="rId360" minRId="523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07C4F4-F4DC-4115-BDA2-51C93D9564DE}" dateTime="2026-08-07T17:45:26" maxSheetId="17" userName="Bruna Gonçalves Correia" r:id="rId361" minRId="5237" maxRId="52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F048EE-8F62-42E0-AAF9-02568629D9E0}" dateTime="2026-08-07T17:46:11" maxSheetId="17" userName="Luana Melo dos Santos" r:id="rId362" minRId="524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A8F871-F900-431E-812D-2FEF301B4E4E}" dateTime="2026-08-08T11:48:06" maxSheetId="17" userName="Luana Melo dos Santos" r:id="rId363" minRId="5248" maxRId="525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D1FCAF-212B-4264-B948-51E0F49DC2AF}" dateTime="2026-08-08T12:11:18" maxSheetId="17" userName="Luana Melo dos Santos" r:id="rId364" minRId="525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F98BE8-A7E3-40F9-8AF4-B52C9474EE6F}" dateTime="2026-08-08T12:11:45" maxSheetId="17" userName="Luana Melo dos Santos" r:id="rId365" minRId="52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4734CE-D08D-45A3-8B00-FC5D6BD2B00E}" dateTime="2026-08-08T12:37:07" maxSheetId="17" userName="Luana Melo dos Santos" r:id="rId366" minRId="52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A89492-1F36-4B8B-A422-5F649AD7372F}" dateTime="2026-08-09T20:45:29" maxSheetId="17" userName="Talita Souza" r:id="rId367" minRId="5254" maxRId="529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A65A794-6479-4DA5-812D-DE00F635535D}" dateTime="2026-08-09T23:01:22" maxSheetId="17" userName="Dyego Henrique Silva de Oliveira" r:id="rId368" minRId="5292" maxRId="529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2E7F72-DE83-45A9-B07A-75DDCB7B3A91}" dateTime="2026-08-10T09:34:14" maxSheetId="17" userName="Bruna Gonçalves Correia" r:id="rId369" minRId="529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CFEF3E-4B85-45EB-91C9-3AB36CBA7725}" dateTime="2026-08-10T09:35:42" maxSheetId="17" userName="Bruna Gonçalves Correia" r:id="rId370" minRId="5297" maxRId="53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B21A83D-97CF-44D0-BB3F-FC3EA38077BA}" dateTime="2026-08-10T09:36:44" maxSheetId="17" userName="Bruna Gonçalves Correia" r:id="rId371" minRId="5302" maxRId="530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E90025-61AC-498C-848C-5F2474470003}" dateTime="2026-08-10T09:38:12" maxSheetId="17" userName="Bruna Gonçalves Correia" r:id="rId372" minRId="5307" maxRId="532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FF833EA-9EBF-43D3-B85F-087613D642D8}" dateTime="2026-08-10T10:10:23" maxSheetId="17" userName="Luana Melo dos Santos" r:id="rId373" minRId="5321" maxRId="534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6D84F9-A89C-498B-87F3-268EE11BA1F9}" dateTime="2026-08-10T10:32:07" maxSheetId="17" userName="Luana Melo dos Santos" r:id="rId374" minRId="5352" maxRId="537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41FFEA-B212-40D7-8481-85F06D990879}" dateTime="2026-08-10T10:41:13" maxSheetId="17" userName="Bruna Gonçalves Correia" r:id="rId375" minRId="5377" maxRId="538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B8F314-2001-4500-A3E7-95A3139197B6}" dateTime="2026-08-10T11:14:48" maxSheetId="17" userName="Luana Melo dos Santos" r:id="rId376" minRId="5381" maxRId="538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604651B-1D13-46C1-BB88-3A818285C29D}" dateTime="2026-08-10T11:35:45" maxSheetId="17" userName="Luana Melo dos Santos" r:id="rId377" minRId="5388" maxRId="54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1AF1ED7-78C3-4B48-A308-D750A8F858EF}" dateTime="2026-08-10T11:57:37" maxSheetId="17" userName="Kamilly Rodrigues Barbosa" r:id="rId378" minRId="5402" maxRId="542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E882A2-D6E4-49AD-B08E-DD7E628FB04F}" dateTime="2026-08-10T12:11:32" maxSheetId="17" userName="Michele Araújo de Oliveira" r:id="rId379" minRId="5422" maxRId="54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EFB243-3E85-4EAE-9EB1-EC5FD1B3E8DA}" dateTime="2026-08-10T12:32:53" maxSheetId="17" userName="Kamilly Rodrigues Barbosa" r:id="rId380" minRId="543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F65540-9977-4AC2-9FDB-093BB250BB41}" dateTime="2026-08-10T14:39:04" maxSheetId="17" userName="Luana Melo dos Santos" r:id="rId381" minRId="5431" maxRId="544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FB7091-1095-454B-8586-730C16DA7077}" dateTime="2026-08-10T14:45:08" maxSheetId="17" userName="Luana Melo dos Santos" r:id="rId382" minRId="5446" maxRId="54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05E9BD-6C39-42D9-8612-FE91928707B3}" dateTime="2026-08-10T14:45:37" maxSheetId="17" userName="Luana Melo dos Santos" r:id="rId383" minRId="54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097288-72AE-4F2B-922C-91BB4217326E}" dateTime="2026-08-10T14:51:22" maxSheetId="17" userName="Luana Melo dos Santos" r:id="rId384" minRId="5470" maxRId="54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D8C93D-F0BA-4CB5-BE29-39FBFE2DF045}" dateTime="2026-08-10T15:11:56" maxSheetId="17" userName="Luana Melo dos Santos" r:id="rId385" minRId="5487" maxRId="549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41E1C26-A67D-488A-B1F1-A39BD62B2D33}" dateTime="2026-08-10T15:30:56" maxSheetId="17" userName="Luana Melo dos Santos" r:id="rId386" minRId="549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50CD02-2037-4CCD-8D1C-351957E83570}" dateTime="2026-08-10T15:41:12" maxSheetId="17" userName="Luana Melo dos Santos" r:id="rId387" minRId="5495" maxRId="55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B9881E-9D78-4953-B8C6-F613086347F2}" dateTime="2026-08-10T15:42:13" maxSheetId="17" userName="Luana Melo dos Santos" r:id="rId388" minRId="5511" maxRId="55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947B08D-2447-49CF-AE3B-81EEF6F8B947}" dateTime="2026-08-10T15:43:49" maxSheetId="17" userName="Luana Melo dos Santos" r:id="rId389" minRId="552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6AE26E-DAE0-44B6-8528-FCC0F965A47E}" dateTime="2026-08-10T15:56:48" maxSheetId="17" userName="Bruna Gonçalves Correia" r:id="rId390" minRId="5527" maxRId="55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88D171-817A-479E-BF76-17D1A96D15A3}" dateTime="2026-08-10T15:57:15" maxSheetId="17" userName="Bruna Gonçalves Correia" r:id="rId391" minRId="5532" maxRId="553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E5972C-633C-49A4-88A2-8AD327330C18}" dateTime="2026-08-10T15:58:35" maxSheetId="17" userName="Bruna Gonçalves Correia" r:id="rId392" minRId="5534" maxRId="554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058188-A53C-4C19-B111-3E5C88994D92}" dateTime="2026-08-10T16:11:35" maxSheetId="17" userName="Luana Melo dos Santos" r:id="rId393" minRId="5545" maxRId="55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44B229-A40E-4AA3-AE75-AFBB959D1897}" dateTime="2026-08-10T16:24:06" maxSheetId="17" userName="Michele Araújo de Oliveira" r:id="rId394" minRId="5553" maxRId="55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9ED40F-D6C8-44F9-9F3B-DD207C112938}" dateTime="2026-08-10T16:40:34" maxSheetId="17" userName="Luana Melo dos Santos" r:id="rId395" minRId="5581" maxRId="559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EB1C2F1-AD90-482E-9137-77A9DCB13032}" dateTime="2026-08-10T16:42:09" maxSheetId="17" userName="Luana Melo dos Santos" r:id="rId396" minRId="560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1E8A34-A1F7-4D44-8CD9-66C27E2B84CE}" dateTime="2026-08-10T17:19:21" maxSheetId="17" userName="Bruna Gonçalves Correia" r:id="rId397" minRId="56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C51731-FCF6-4E0E-B1B2-7157A75A0202}" dateTime="2026-08-10T17:19:46" maxSheetId="17" userName="Bruna Gonçalves Correia" r:id="rId398" minRId="56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661A81-CF08-4F7C-BFA7-B461F06B15BB}" dateTime="2026-08-10T17:20:20" maxSheetId="17" userName="Bruna Gonçalves Correia" r:id="rId399" minRId="5603" maxRId="560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CA16FE4-E9D4-43FF-9056-66D7EA12FD15}" dateTime="2026-08-10T17:51:07" maxSheetId="17" userName="Kamilly Rodrigues Barbosa" r:id="rId400" minRId="5605" maxRId="561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01EBA2-E1E0-42A7-BE51-6C260B4DD99A}" dateTime="2026-08-10T17:58:52" maxSheetId="17" userName="Michele Araújo de Oliveira" r:id="rId401" minRId="5620" maxRId="562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B0B8C5-3B2F-4B85-A681-AEDEE5081548}" dateTime="2026-08-10T18:03:29" maxSheetId="17" userName="Luana Melo dos Santos" r:id="rId402" minRId="5629" maxRId="563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200DC2-4B93-4FF5-901A-A5AE3F08C3A1}" dateTime="2026-08-10T18:57:55" maxSheetId="17" userName="Kamilly Rodrigues Barbosa" r:id="rId403" minRId="5635" maxRId="56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E9E75B7-A56B-4D49-BF36-144915140215}" dateTime="2026-08-10T19:09:47" maxSheetId="17" userName="Talita Souza" r:id="rId404" minRId="5659" maxRId="567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21F2C1-841B-4C2D-95CF-6D10B7937734}" dateTime="2026-08-11T08:07:05" maxSheetId="17" userName="Talita Souza" r:id="rId405" minRId="5678" maxRId="56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36DD79-2E06-477F-B30B-18BFA6F70CA5}" dateTime="2026-08-11T08:47:53" maxSheetId="17" userName="Kamilly Rodrigues Barbosa" r:id="rId406" minRId="5689" maxRId="571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5461D7-F258-4EAB-8909-84C5CBA7BAF7}" dateTime="2026-08-11T09:15:42" maxSheetId="17" userName="Bruna Gonçalves Correia" r:id="rId407" minRId="571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71D31E-37E8-4B20-837C-6474780483F1}" dateTime="2026-08-11T09:16:44" maxSheetId="17" userName="Bruna Gonçalves Correia" r:id="rId408" minRId="5719" maxRId="572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6E57B7-ADE9-41AB-9894-9949A637E482}" dateTime="2026-08-11T09:17:37" maxSheetId="17" userName="Bruna Gonçalves Correia" r:id="rId409" minRId="5724" maxRId="572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1E3D74-CB7C-4953-9DA8-990F3A87D4A8}" dateTime="2026-08-11T09:19:18" maxSheetId="17" userName="Bruna Gonçalves Correia" r:id="rId410" minRId="5727" maxRId="573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837E72-FD83-4E89-B9FD-4BE22EECC2E6}" dateTime="2026-08-11T09:25:34" maxSheetId="17" userName="Michele Araújo de Oliveira" r:id="rId411" minRId="5738" maxRId="57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D44687-A688-404E-85A8-F88B2335EA08}" dateTime="2026-08-11T09:28:28" maxSheetId="17" userName="Michele Araújo de Oliveira" r:id="rId412" minRId="5754" maxRId="575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B1A27B-C767-4874-A34A-ACC897CD0CB2}" dateTime="2026-08-11T10:28:01" maxSheetId="17" userName="Talita Souza" r:id="rId413" minRId="5760" maxRId="57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0A14DD1-2D32-494C-B9E1-2A6E55D1A9B9}" dateTime="2026-08-11T10:28:54" maxSheetId="17" userName="Talita Souza" r:id="rId414" minRId="5762" maxRId="57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A43F32-C52A-4B37-A6EE-178225C1D035}" dateTime="2026-08-11T10:29:40" maxSheetId="17" userName="Claudia da Silva Miranda" r:id="rId415" minRId="5764" maxRId="57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7194B3-23D3-4BC6-BA39-D4F503EBE64C}" dateTime="2026-08-11T10:31:37" maxSheetId="17" userName="Bruna Gonçalves Correia" r:id="rId416" minRId="5769" maxRId="57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CE5952-1482-4A05-895B-566DF59603E8}" dateTime="2026-08-11T10:35:37" maxSheetId="17" userName="Kamilly Rodrigues Barbosa" r:id="rId417" minRId="5775" maxRId="579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0D72325-8E6F-41DF-BE41-CE98404CB53B}" dateTime="2026-08-11T10:42:21" maxSheetId="17" userName="Dyego Henrique Silva de Oliveira" r:id="rId418" minRId="5795" maxRId="579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89BC8A-4BD4-456C-80A1-E946BF68D9C4}" dateTime="2026-08-11T10:56:13" maxSheetId="17" userName="Michele Araújo de Oliveira" r:id="rId419" minRId="5799" maxRId="582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DFAD41A-7971-474E-A84B-2E09649FC89A}" dateTime="2026-08-11T10:59:06" maxSheetId="17" userName="Kamilly Rodrigues Barbosa" r:id="rId420" minRId="5822" maxRId="58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D4DC5F-B93F-41C0-ADDB-ECA97DBEEE9D}" dateTime="2026-08-11T11:39:50" maxSheetId="17" userName="Michele Araújo de Oliveira" r:id="rId421" minRId="5843" maxRId="58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62FBA66-18E8-4824-BAF4-4301EFB8B63B}" dateTime="2026-08-11T11:57:50" maxSheetId="17" userName="Michele Araújo de Oliveira" r:id="rId422" minRId="5847" maxRId="58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2C14CF1-E74E-4855-AB29-DF2680BCDFBE}" dateTime="2026-08-11T12:02:12" maxSheetId="17" userName="Kamilly Rodrigues Barbosa" r:id="rId423" minRId="5854" maxRId="58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8D74F8-A3F1-4632-B949-6EB528E6B087}" dateTime="2026-08-11T12:24:55" maxSheetId="17" userName="Luana Melo dos Santos" r:id="rId424" minRId="5875" maxRId="588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518624-DD7A-46D8-82DC-3A0427A4630D}" dateTime="2026-08-11T12:29:05" maxSheetId="17" userName="Luana Melo dos Santos" r:id="rId425" minRId="5888" maxRId="590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6E91DE-8334-447B-8D0D-9F459C20F35E}" dateTime="2026-08-11T12:39:18" maxSheetId="17" userName="Michele Araújo de Oliveira" r:id="rId426" minRId="5918" maxRId="59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194BA0-1267-46FF-803B-97CC45B87054}" dateTime="2026-08-11T14:48:30" maxSheetId="17" userName="Luana Melo dos Santos" r:id="rId427" minRId="5933" maxRId="59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D455CA-E99C-4021-A4A8-8D27CEB87EC1}" dateTime="2026-08-11T14:51:19" maxSheetId="17" userName="Michele Araújo de Oliveira" r:id="rId428" minRId="5954" maxRId="59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B09C04-04D9-43A7-A8F6-7DC46895E228}" dateTime="2026-08-11T14:55:24" maxSheetId="17" userName="Michele Araújo de Oliveira" r:id="rId429" minRId="5964" maxRId="59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A51DF2-67C1-4304-844C-956EDB1CA6A1}" dateTime="2026-08-11T14:58:48" maxSheetId="17" userName="Michele Araújo de Oliveira" r:id="rId430" minRId="59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A36DEF-2061-460B-A97C-43C40754B5C7}" dateTime="2026-08-11T15:53:38" maxSheetId="17" userName="Kamilly Rodrigues Barbosa" r:id="rId431" minRId="5971" maxRId="599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2E17F10-DBA6-4DE2-87C1-3098EDC3D591}" dateTime="2026-08-11T16:10:45" maxSheetId="17" userName="Luana Melo dos Santos" r:id="rId432" minRId="5991" maxRId="6012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04829D3E-0599-4057-A652-277585F6FACA}" dateTime="2026-08-11T16:41:22" maxSheetId="17" userName="Michele Araújo de Oliveira" r:id="rId433" minRId="6013" maxRId="6016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75B122C-719C-44C4-9088-E330E061B323}" dateTime="2026-08-11T18:08:50" maxSheetId="17" userName="Luana Melo dos Santos" r:id="rId434" minRId="6017" maxRId="6040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01254474-7A74-4D4C-B715-A03E4C6E9DF5}" dateTime="2026-08-11T18:20:35" maxSheetId="17" userName="Kamilly Rodrigues Barbosa" r:id="rId435" minRId="6041" maxRId="60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5B0743-0D98-41A1-AC76-001A53C45585}" dateTime="2026-08-11T18:45:26" maxSheetId="17" userName="Kamilly Rodrigues Barbosa" r:id="rId436" minRId="6062" maxRId="60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5862F1-FAD0-4B77-BED7-049BD3F2164D}" dateTime="2026-08-11T18:55:15" maxSheetId="17" userName="Luana Melo dos Santos" r:id="rId437" minRId="6064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6BC22A13-BBEB-4520-9AB7-CDC51D730B58}" dateTime="2026-08-12T09:18:51" maxSheetId="17" userName="Michele Araújo de Oliveira" r:id="rId438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2B7A2206-395D-49FF-BA66-89DA3E4F9012}" dateTime="2026-08-12T09:59:14" maxSheetId="17" userName="Michele Araújo de Oliveira" r:id="rId439" minRId="6076" maxRId="6081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C3595411-F605-4C56-916D-7C338FDE4F34}" dateTime="2026-08-12T10:11:58" maxSheetId="17" userName="Michele Araújo de Oliveira" r:id="rId440" minRId="6082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2B3904D7-FE2B-4618-AB74-24D0C3D30003}" dateTime="2026-08-12T10:23:40" maxSheetId="17" userName="Luana Melo dos Santos" r:id="rId441" minRId="6083" maxRId="6108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F520E3E6-212A-4419-AC52-A9A12807B3C8}" dateTime="2026-08-12T10:36:00" maxSheetId="17" userName="Luana Melo dos Santos" r:id="rId442" minRId="6109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8E15ADFE-2F69-41B9-8EF9-C1F2DBB0131D}" dateTime="2026-08-12T10:42:25" maxSheetId="17" userName="Bruna Gonçalves Correia" r:id="rId443" minRId="6110" maxRId="6112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5F60B580-549A-45B5-BD46-DCFF241A9D48}" dateTime="2026-08-12T10:44:35" maxSheetId="17" userName="Bruna Gonçalves Correia" r:id="rId444" minRId="6113" maxRId="6117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F48E5B92-EA95-4090-94E2-DD2BFE045740}" dateTime="2026-08-12T10:45:06" maxSheetId="17" userName="Bruna Gonçalves Correia" r:id="rId445" minRId="6118" maxRId="6119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927F4F66-EF09-41B3-92B9-0E710E57CBC7}" dateTime="2026-08-12T10:46:43" maxSheetId="17" userName="Bruna Gonçalves Correia" r:id="rId446" minRId="6120" maxRId="613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8839D80-2DB7-4CFD-A55F-879D768CFECE}" dateTime="2026-08-12T10:47:03" maxSheetId="17" userName="Michele Araújo de Oliveira" r:id="rId447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A1A39631-B0DE-454C-AF46-2CEA9D5A04BF}" dateTime="2026-08-12T10:48:18" maxSheetId="17" userName="Michele Araújo de Oliveira" r:id="rId448" minRId="6142" maxRId="6149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BEEE5456-99E1-41F9-BEEF-7E939299647D}" dateTime="2026-08-12T12:12:04" maxSheetId="17" userName="Michele Araújo de Oliveira" r:id="rId449" minRId="6150" maxRId="6158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B1482062-C252-447F-8277-B042F237C83D}" dateTime="2026-08-12T12:15:02" maxSheetId="17" userName="Michele Araújo de Oliveira" r:id="rId450" minRId="6159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6526FBC-20DF-46B4-94B4-48075EC2D63F}" dateTime="2026-08-12T12:25:54" maxSheetId="17" userName="Kamilly Rodrigues Barbosa" r:id="rId451" minRId="6160" maxRId="62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BDC4E54-2471-4397-93F0-EF83037B4801}" dateTime="2026-08-12T14:54:41" maxSheetId="17" userName="Bruna Gonçalves Correia" r:id="rId452" minRId="628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DE2123-2C49-4083-A25B-B276FF7267A5}" dateTime="2026-08-12T14:55:45" maxSheetId="17" userName="Bruna Gonçalves Correia" r:id="rId453" minRId="6285" maxRId="628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A527EE-7E23-4003-A0E2-8BB1FEB709AA}" dateTime="2026-08-12T14:56:14" maxSheetId="17" userName="Bruna Gonçalves Correia" r:id="rId454" minRId="6301" maxRId="63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BC7E9B-C95C-4394-8CCA-82F11298C155}" dateTime="2026-08-12T14:58:23" maxSheetId="17" userName="Bruna Gonçalves Correia" r:id="rId455" minRId="6303" maxRId="631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FF3BB8-2478-44FA-B355-DAA045E392A3}" dateTime="2026-08-12T15:04:11" maxSheetId="17" userName="Kamilly Rodrigues Barbosa" r:id="rId456" minRId="6314" maxRId="63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2EA2186-8221-4AC2-9E2C-0B9BB66F81EE}" dateTime="2026-08-12T15:37:41" maxSheetId="17" userName="Michele Araújo de Oliveira" r:id="rId457" minRId="6343" maxRId="6350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F545A14-9E5C-4C08-AAEA-09AFE4780548}" dateTime="2026-08-12T15:49:59" maxSheetId="17" userName="Bruna Gonçalves Correia" r:id="rId458" minRId="6351" maxRId="63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49796B-B626-47A5-99E5-99E954764D6B}" dateTime="2026-08-12T16:11:35" maxSheetId="17" userName="Michele Araújo de Oliveira" r:id="rId459" minRId="6353" maxRId="6360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A9B9A5E9-B36C-42EA-915A-978DD680E279}" dateTime="2026-08-12T16:29:01" maxSheetId="17" userName="Luana Melo dos Santos" r:id="rId460" minRId="6361" maxRId="6362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63C7895-B2BC-4157-9118-5A4C721905E7}" dateTime="2026-08-12T16:30:23" maxSheetId="17" userName="Bruna Gonçalves Correia" r:id="rId461" minRId="63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D0CD3E0-A9B8-483B-A5E6-E250A0F77319}" dateTime="2026-08-12T16:31:17" maxSheetId="17" userName="Bruna Gonçalves Correia" r:id="rId462" minRId="6364" maxRId="63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09076E7-01A8-48CC-B1FE-04E40C30E36F}" dateTime="2026-08-12T16:33:32" maxSheetId="17" userName="Bruna Gonçalves Correia" r:id="rId463" minRId="6380" maxRId="63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4CABFFB-33E3-4AB2-B037-28748F933205}" dateTime="2026-08-12T16:35:35" maxSheetId="17" userName="Claudia da Silva Miranda" r:id="rId464" minRId="6389" maxRId="6413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FF27C03F-0186-4DD2-B40D-F6C77AF0B92F}" dateTime="2026-08-12T16:41:13" maxSheetId="17" userName="Claudia da Silva Miranda" r:id="rId465" minRId="6426" maxRId="6475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34F24247-3078-4E0B-B41E-6EFAF044F3C5}" dateTime="2026-08-12T16:49:43" maxSheetId="17" userName="Claudia da Silva Miranda" r:id="rId466" minRId="6487" maxRId="6516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A498C814-44AE-465F-A28E-F74AC9272977}" dateTime="2026-08-12T17:10:50" maxSheetId="17" userName="Luana Melo dos Santos" r:id="rId467" minRId="6517" maxRId="6566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81C3CE5F-D2DA-4B74-B7AB-8F2553646BD2}" dateTime="2026-08-12T17:11:12" maxSheetId="17" userName="Luana Melo dos Santos" r:id="rId468" minRId="6567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B4531C76-C960-4422-A745-8904E2923850}" dateTime="2026-08-12T17:13:07" maxSheetId="17" userName="Claudia da Silva Miranda" r:id="rId469" minRId="6568" maxRId="6724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343B85A-B745-4BCD-8A57-35D94CE58373}" dateTime="2026-08-12T17:16:22" maxSheetId="17" userName="Claudia da Silva Miranda" r:id="rId470" minRId="6725" maxRId="6735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52C03E82-7D35-45DB-8264-D6B347504BFB}" dateTime="2026-08-12T17:18:39" maxSheetId="17" userName="Talita Souza" r:id="rId471" minRId="6736" maxRId="6829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505F2DED-56E6-4AA8-9AD8-90C3A2F065FB}" dateTime="2026-08-12T17:21:31" maxSheetId="17" userName="Bruna Gonçalves Correia" r:id="rId472" minRId="6830" maxRId="683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C1EDA1-671C-4B6B-BF9A-2E257B368BEA}" dateTime="2026-08-12T17:21:54" maxSheetId="17" userName="Bruna Gonçalves Correia" r:id="rId473" minRId="6835" maxRId="683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AFA92B4-E732-4645-9B4A-DEAF2CB1BAD7}" dateTime="2026-08-12T17:22:35" maxSheetId="17" userName="Bruna Gonçalves Correia" r:id="rId474" minRId="6837" maxRId="684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98477FF-3883-4743-8D65-352A63BD10BB}" dateTime="2026-08-12T17:23:41" maxSheetId="17" userName="Bruna Gonçalves Correia" r:id="rId475" minRId="68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47533E-12E9-447B-8E7B-2E281FCC9BCB}" dateTime="2026-08-12T17:54:00" maxSheetId="17" userName="Kamilly Rodrigues Barbosa" r:id="rId476" minRId="6843" maxRId="689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440023-41A8-4536-A181-02AC979CD741}" dateTime="2026-08-12T18:15:32" maxSheetId="17" userName="Bruna Gonçalves Correia" r:id="rId477" minRId="6897" maxRId="69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82F7457-DED5-4568-A777-912AB15D8D79}" dateTime="2026-08-12T18:18:02" maxSheetId="17" userName="Bruna Gonçalves Correia" r:id="rId478" minRId="6910" maxRId="692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33CD286-D1F4-4133-B5D6-0020BFA3A219}" dateTime="2026-08-12T18:26:33" maxSheetId="17" userName="Kamilly Rodrigues Barbosa" r:id="rId479" minRId="6921" maxRId="69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74CB00-1EDB-4D1C-960D-16E8419AAE7B}" dateTime="2026-08-12T18:45:19" maxSheetId="17" userName="Luana Melo dos Santos" r:id="rId480" minRId="6958" maxRId="6965">
    <sheetIdMap count="16">
      <sheetId val="1"/>
      <sheetId val="2"/>
      <sheetId val="3"/>
      <sheetId val="4"/>
      <sheetId val="5"/>
      <sheetId val="6"/>
      <sheetId val="16"/>
      <sheetId val="7"/>
      <sheetId val="8"/>
      <sheetId val="10"/>
      <sheetId val="9"/>
      <sheetId val="11"/>
      <sheetId val="12"/>
      <sheetId val="13"/>
      <sheetId val="14"/>
      <sheetId val="15"/>
    </sheetIdMap>
  </header>
  <header guid="{E2C4F879-A727-43C4-8B33-00AF132F8407}" dateTime="2026-08-12T18:55:34" maxSheetId="17" userName="Bruna Gonçalves Correia" r:id="rId481" minRId="696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79BAA5-5CDE-4842-B689-1E61E1FAD467}" dateTime="2026-08-12T18:56:07" maxSheetId="17" userName="Bruna Gonçalves Correia" r:id="rId482" minRId="6967" maxRId="697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3627DCD-479F-4388-B0BE-A840FD3347FC}" dateTime="2026-08-12T18:56:24" maxSheetId="17" userName="Bruna Gonçalves Correia" r:id="rId483" minRId="6972" maxRId="69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63AC54-9E7E-402F-BDE1-23499348C9EF}" dateTime="2026-08-12T18:57:14" maxSheetId="17" userName="Bruna Gonçalves Correia" r:id="rId484" minRId="6975" maxRId="698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7CA19A-164B-4AF7-B44C-6B40367F4B18}" dateTime="2026-08-13T08:59:42" maxSheetId="17" userName="Bruna Gonçalves Correia" r:id="rId485" minRId="698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734E72E-DBF5-4A6B-8427-40462BD96DCD}" dateTime="2026-08-13T09:01:02" maxSheetId="17" userName="Bruna Gonçalves Correia" r:id="rId486" minRId="6986" maxRId="699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F71DC7D-6469-432F-B884-E744F28E9365}" dateTime="2026-08-13T09:01:32" maxSheetId="17" userName="Bruna Gonçalves Correia" r:id="rId487" minRId="7002" maxRId="70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1FFC69-7C42-4339-8215-B50999590228}" dateTime="2026-08-13T09:03:16" maxSheetId="17" userName="Bruna Gonçalves Correia" r:id="rId488" minRId="7015" maxRId="702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CAB7234-C537-46A7-997C-C605DB0F6EFF}" dateTime="2026-08-13T09:09:30" maxSheetId="17" userName="Bruna Gonçalves Correia" r:id="rId489" minRId="7024" maxRId="70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771A69B-501C-40F8-AC1D-1506A6D5BAD3}" dateTime="2026-08-13T09:43:42" maxSheetId="17" userName="Claudia da Silva Miranda" r:id="rId490" minRId="7026" maxRId="702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5ED1D03-AE9B-4C51-BED5-A7008A0534FE}" dateTime="2026-08-13T09:45:45" maxSheetId="17" userName="Michele Araújo de Oliveira" r:id="rId491" minRId="7028" maxRId="703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2FCCB5-F8DC-4B11-957E-01B3183692D3}" dateTime="2026-08-13T09:47:56" maxSheetId="17" userName="Claudia da Silva Miranda" r:id="rId492" minRId="7036" maxRId="7037">
    <sheetIdMap count="16">
      <sheetId val="1"/>
      <sheetId val="2"/>
      <sheetId val="3"/>
      <sheetId val="4"/>
      <sheetId val="5"/>
      <sheetId val="6"/>
      <sheetId val="7"/>
      <sheetId val="16"/>
      <sheetId val="8"/>
      <sheetId val="9"/>
      <sheetId val="10"/>
      <sheetId val="11"/>
      <sheetId val="12"/>
      <sheetId val="13"/>
      <sheetId val="14"/>
      <sheetId val="15"/>
    </sheetIdMap>
  </header>
  <header guid="{B39F016D-EFCF-4279-A065-08844801528A}" dateTime="2026-08-13T10:21:23" maxSheetId="17" userName="Luana Melo dos Santos" r:id="rId493" minRId="7038" maxRId="705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6E8084-904A-4CBB-848D-8D9ED6BFD0E6}" dateTime="2026-08-13T10:23:33" maxSheetId="17" userName="Luana Melo dos Santos" r:id="rId494" minRId="7057" maxRId="70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788BA8-C65B-4483-8036-E5F7AC36B1A1}" dateTime="2026-08-13T10:25:04" maxSheetId="17" userName="Luana Melo dos Santos" r:id="rId495" minRId="7068" maxRId="707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0B4BC4E-3854-468A-86B9-BEB60D002537}" dateTime="2026-08-13T10:26:28" maxSheetId="17" userName="Luana Melo dos Santos" r:id="rId496" minRId="7076" maxRId="708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800CA0-BF43-47F8-92BE-75E06F749CE7}" dateTime="2026-08-13T10:27:25" maxSheetId="17" userName="Luana Melo dos Santos" r:id="rId497" minRId="7084" maxRId="709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1EE007-FFD0-4FD4-9588-3D2666B071EB}" dateTime="2026-08-13T10:28:27" maxSheetId="17" userName="Luana Melo dos Santos" r:id="rId498" minRId="7092" maxRId="710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DC63F0A-F33C-49E4-A006-0BEB4F20EF7C}" dateTime="2026-08-13T10:29:49" maxSheetId="17" userName="Luana Melo dos Santos" r:id="rId499" minRId="7101" maxRId="710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7CF124-45BC-4933-9F0F-9B73E0231808}" dateTime="2026-08-13T10:30:58" maxSheetId="17" userName="Luana Melo dos Santos" r:id="rId500" minRId="7109" maxRId="71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CA4821-E46E-494D-876C-B16CC59C1D20}" dateTime="2026-08-13T10:32:42" maxSheetId="17" userName="Luana Melo dos Santos" r:id="rId501" minRId="7117" maxRId="71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5EC5A5-DA14-4AEB-A6CC-C6A87C8724D7}" dateTime="2026-08-13T10:34:48" maxSheetId="17" userName="Luana Melo dos Santos" r:id="rId502" minRId="71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BA79DD9-1ACE-4F77-B611-FD7D768EA7E5}" dateTime="2026-08-13T10:35:14" maxSheetId="17" userName="Kamilly Rodrigues Barbosa" r:id="rId503" minRId="7133" maxRId="7163">
    <sheetIdMap count="16">
      <sheetId val="1"/>
      <sheetId val="2"/>
      <sheetId val="3"/>
      <sheetId val="4"/>
      <sheetId val="5"/>
      <sheetId val="6"/>
      <sheetId val="16"/>
      <sheetId val="8"/>
      <sheetId val="7"/>
      <sheetId val="9"/>
      <sheetId val="10"/>
      <sheetId val="11"/>
      <sheetId val="12"/>
      <sheetId val="13"/>
      <sheetId val="14"/>
      <sheetId val="15"/>
    </sheetIdMap>
  </header>
  <header guid="{3B45C2FF-A289-4D8D-800A-B5CFD00B83A1}" dateTime="2026-08-13T10:54:52" maxSheetId="17" userName="Michele Araújo de Oliveira" r:id="rId504" minRId="7164" maxRId="71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DAD78FF-CEB2-4F91-9A83-C98DF180381A}" dateTime="2026-08-13T10:55:30" maxSheetId="17" userName="Michele Araújo de Oliveira" r:id="rId505" minRId="717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76C522-6173-4516-8A6B-4887ED0570FC}" dateTime="2026-08-13T10:58:05" maxSheetId="17" userName="Luana Melo dos Santos" r:id="rId506" minRId="7176" maxRId="718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F7CBC51-1334-401F-B02C-8BC5E607DA14}" dateTime="2026-08-13T10:59:57" maxSheetId="17" userName="Luana Melo dos Santos" r:id="rId507" minRId="7185" maxRId="72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684991-B3F8-4C59-9B23-7D9C666E4964}" dateTime="2026-08-13T11:04:27" maxSheetId="17" userName="Luana Melo dos Santos" r:id="rId508" minRId="7230" maxRId="726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A556EB-CD8C-4C93-944A-CD1D0DA2E2A5}" dateTime="2026-08-13T11:05:24" maxSheetId="17" userName="Luana Melo dos Santos" r:id="rId509" minRId="7261" maxRId="72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5BFDF8-6275-48E1-A94C-52C3331D42B8}" dateTime="2026-08-13T11:32:10" maxSheetId="17" userName="Claudia da Silva Miranda" r:id="rId510" minRId="7270" maxRId="733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546128-09F9-4E85-9875-CDAB72C49E2B}" dateTime="2026-08-13T11:40:36" maxSheetId="17" userName="Kamilly Rodrigues Barbosa" r:id="rId511" minRId="7348" maxRId="743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1D952B-9F0A-4278-A058-9B56D3C2E96D}" dateTime="2026-08-13T12:16:27" maxSheetId="17" userName="Michele Araújo de Oliveira" r:id="rId512" minRId="7439" maxRId="74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57C3C0-76F3-4E14-BD21-8CAB3FA95667}" dateTime="2026-08-13T14:11:36" maxSheetId="17" userName="Bruna Gonçalves Correia" r:id="rId513" minRId="7454" maxRId="745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12E7A1-CB46-4020-AAF0-0EFB0E288E59}" dateTime="2026-08-13T14:15:58" maxSheetId="17" userName="Bruna Gonçalves Correia" r:id="rId514" minRId="7456" maxRId="745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FCDEE0-131C-476F-BBEC-B5BB680F0DC6}" dateTime="2026-08-13T14:16:24" maxSheetId="17" userName="Bruna Gonçalves Correia" r:id="rId515" minRId="7460" maxRId="74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9B2E36-B8E0-4BA1-946D-6F512F85C20A}" dateTime="2026-08-13T14:17:11" maxSheetId="17" userName="Bruna Gonçalves Correia" r:id="rId516" minRId="7462" maxRId="74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132797-0808-4BFD-BF91-CF92E1064407}" dateTime="2026-08-13T14:29:47" maxSheetId="17" userName="Claudia da Silva Miranda" r:id="rId517" minRId="7473" maxRId="751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5F0ECB-BCC1-4219-A7F7-1041600C8443}" dateTime="2026-08-13T14:30:43" maxSheetId="17" userName="Claudia da Silva Miranda" r:id="rId518" minRId="7518" maxRId="75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84C073-9EA3-4AB5-8F98-C3C8B37E1ADF}" dateTime="2026-08-13T14:35:21" maxSheetId="17" userName="Claudia da Silva Miranda" r:id="rId519" minRId="7562" maxRId="76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2955E9-6253-4A28-9F99-BC5F2E9768C4}" dateTime="2026-08-13T14:39:05" maxSheetId="17" userName="Kamilly Rodrigues Barbosa" r:id="rId520" minRId="7611" maxRId="7618">
    <sheetIdMap count="16">
      <sheetId val="1"/>
      <sheetId val="2"/>
      <sheetId val="3"/>
      <sheetId val="4"/>
      <sheetId val="5"/>
      <sheetId val="16"/>
      <sheetId val="8"/>
      <sheetId val="6"/>
      <sheetId val="7"/>
      <sheetId val="9"/>
      <sheetId val="10"/>
      <sheetId val="11"/>
      <sheetId val="12"/>
      <sheetId val="13"/>
      <sheetId val="14"/>
      <sheetId val="15"/>
    </sheetIdMap>
  </header>
  <header guid="{0AD7996A-CA09-426C-8B10-2915210350D3}" dateTime="2026-08-13T14:42:10" maxSheetId="17" userName="Luana Melo dos Santos" r:id="rId521" minRId="7619" maxRId="76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1E4AF9-EC1F-41B8-83DF-435830A24CF9}" dateTime="2026-08-13T14:43:24" maxSheetId="17" userName="Luana Melo dos Santos" r:id="rId522" minRId="7647" maxRId="76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5608FA-7F07-4F0E-81CA-8428DF5DBD66}" dateTime="2026-08-13T14:44:13" maxSheetId="17" userName="Luana Melo dos Santos" r:id="rId523" minRId="764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C02C2F-5ECF-459F-9F0E-F3EB779CE771}" dateTime="2026-08-13T15:01:25" maxSheetId="17" userName="Michele Araújo de Oliveira" r:id="rId524" minRId="7650" maxRId="76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8D0A7E-6925-4C62-9DFB-64C107A16A06}" dateTime="2026-08-13T15:14:14" maxSheetId="17" userName="Kamilly Rodrigues Barbosa" r:id="rId525" minRId="7669" maxRId="7678">
    <sheetIdMap count="16">
      <sheetId val="1"/>
      <sheetId val="2"/>
      <sheetId val="3"/>
      <sheetId val="4"/>
      <sheetId val="5"/>
      <sheetId val="16"/>
      <sheetId val="8"/>
      <sheetId val="6"/>
      <sheetId val="7"/>
      <sheetId val="9"/>
      <sheetId val="10"/>
      <sheetId val="11"/>
      <sheetId val="12"/>
      <sheetId val="13"/>
      <sheetId val="14"/>
      <sheetId val="15"/>
    </sheetIdMap>
  </header>
  <header guid="{17B1BE14-D13D-4135-B1F3-81500F9052F3}" dateTime="2026-08-13T15:28:51" maxSheetId="17" userName="Bruna Gonçalves Correia" r:id="rId526" minRId="7679" maxRId="768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ECBE41-242C-4DBC-AD62-48094C9BAEC8}" dateTime="2026-08-13T15:32:21" maxSheetId="17" userName="Bruna Gonçalves Correia" r:id="rId527" minRId="7686" maxRId="76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BAAFD0E-00AA-4354-900C-20B7A462F906}" dateTime="2026-08-13T15:33:26" maxSheetId="17" userName="Bruna Gonçalves Correia" r:id="rId528" minRId="7689" maxRId="770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35EF259-C492-465B-820D-8CD48477AB41}" dateTime="2026-08-13T15:41:45" maxSheetId="17" userName="Kamilly Rodrigues Barbosa" r:id="rId529" minRId="7701" maxRId="7702">
    <sheetIdMap count="16">
      <sheetId val="1"/>
      <sheetId val="2"/>
      <sheetId val="3"/>
      <sheetId val="4"/>
      <sheetId val="5"/>
      <sheetId val="16"/>
      <sheetId val="8"/>
      <sheetId val="6"/>
      <sheetId val="7"/>
      <sheetId val="9"/>
      <sheetId val="10"/>
      <sheetId val="11"/>
      <sheetId val="12"/>
      <sheetId val="13"/>
      <sheetId val="14"/>
      <sheetId val="15"/>
    </sheetIdMap>
  </header>
  <header guid="{92A5069F-99E0-4C17-BBD9-BD6D90E3F245}" dateTime="2026-08-13T16:09:45" maxSheetId="17" userName="Bruna Gonçalves Correia" r:id="rId530" minRId="7703" maxRId="770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5B4664-6BCA-48CE-A727-7A76ACA82670}" dateTime="2026-08-13T16:10:32" maxSheetId="17" userName="Bruna Gonçalves Correia" r:id="rId531" minRId="7705" maxRId="77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5CEA9F5-6701-4078-BC5D-348F96F0FA98}" dateTime="2026-08-13T16:11:02" maxSheetId="17" userName="Bruna Gonçalves Correia" r:id="rId532" minRId="7710" maxRId="771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5439CB5-5E43-4A6E-991E-E9C320D2FCC2}" dateTime="2026-08-13T16:11:45" maxSheetId="17" userName="Bruna Gonçalves Correia" r:id="rId533" minRId="7713" maxRId="772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D5FCC0-FDE7-4D91-B632-CE86DAC61890}" dateTime="2026-08-13T17:10:17" maxSheetId="17" userName="Talita Souza" r:id="rId534" minRId="7724" maxRId="774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7CE8EA-8161-435B-BEC0-119C8FD7AB02}" dateTime="2026-08-13T17:16:29" maxSheetId="17" userName="Bruna Gonçalves Correia" r:id="rId535" minRId="7748" maxRId="775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F1541D-F76F-4E31-8C57-7BF161E0DBEF}" dateTime="2026-08-13T17:16:53" maxSheetId="17" userName="Bruna Gonçalves Correia" r:id="rId536" minRId="7754" maxRId="775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AE0B59-C8E7-4587-AF5F-25839BFA035C}" dateTime="2026-08-13T17:18:03" maxSheetId="17" userName="Bruna Gonçalves Correia" r:id="rId537" minRId="7757" maxRId="77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15761B-E19A-42CA-92CD-CA3C37D5C4D8}" dateTime="2026-08-13T18:10:39" maxSheetId="17" userName="Bruna Gonçalves Correia" r:id="rId538" minRId="7769" maxRId="77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0E483A-5C3E-4675-B45F-0DA4C12F8389}" dateTime="2026-08-13T18:11:07" maxSheetId="17" userName="Bruna Gonçalves Correia" r:id="rId539" minRId="7775" maxRId="777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B1B8965-51ED-494B-9CE4-57B29162F545}" dateTime="2026-08-13T18:12:05" maxSheetId="17" userName="Bruna Gonçalves Correia" r:id="rId540" minRId="7777" maxRId="778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B0E8D0E-00AB-45B6-B994-C6475928A29F}" dateTime="2026-08-13T18:16:11" maxSheetId="17" userName="Talita Souza" r:id="rId541" minRId="7788" maxRId="78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1EDBCD5-5F01-40E1-B5C8-604B2867C12F}" dateTime="2026-08-13T18:16:51" maxSheetId="17" userName="Luana Melo dos Santos" r:id="rId542" minRId="7802" maxRId="780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29F7FC-081B-400A-ADFB-830CEB3C0A69}" dateTime="2026-08-13T19:05:15" maxSheetId="17" userName="Bruna Gonçalves Correia" r:id="rId543" minRId="78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176305-9F0C-4E83-AEF5-51C2071BD193}" dateTime="2026-08-14T08:39:16" maxSheetId="17" userName="Talita Souza" r:id="rId544" minRId="7810" maxRId="781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CBA801-1543-4EE6-809A-648D0EDA7BF1}" dateTime="2026-08-14T09:27:46" maxSheetId="17" userName="Luana Melo dos Santos" r:id="rId545" minRId="7812" maxRId="781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8BC46A-DFA9-44B6-827F-CA9989A67355}" dateTime="2026-08-14T09:28:40" maxSheetId="17" userName="Luana Melo dos Santos" r:id="rId546" minRId="7819" maxRId="78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422018-4CEC-4878-A824-20DD65ECB83C}" dateTime="2026-08-14T09:29:21" maxSheetId="17" userName="Luana Melo dos Santos" r:id="rId547" minRId="7826" maxRId="78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E1A7C15-639F-47AF-8C9D-2BC5B30B4E28}" dateTime="2026-08-14T09:29:47" maxSheetId="17" userName="Guilherme D’orazio Rodrigues" r:id="rId548" minRId="7833" maxRId="784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4BC272-BA8D-4EFE-B9CE-B2C925689A98}" dateTime="2026-08-14T09:34:59" maxSheetId="17" userName="Luana Melo dos Santos" r:id="rId549" minRId="7856" maxRId="78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C7E08C9-39B5-4370-9650-EB188C8278D4}" dateTime="2026-08-14T09:35:27" maxSheetId="17" userName="Luana Melo dos Santos" r:id="rId550" minRId="7865" maxRId="787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6A2407-F61F-4138-AB46-DB35B69C838C}" dateTime="2026-08-14T09:36:28" maxSheetId="17" userName="Luana Melo dos Santos" r:id="rId551" minRId="7872" maxRId="787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9A867E-0554-4AF7-8031-D8B30C954ECD}" dateTime="2026-08-14T09:38:28" maxSheetId="17" userName="Luana Melo dos Santos" r:id="rId552" minRId="7879" maxRId="788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1E1EFF9-CBC2-4989-93E7-35AFC3111423}" dateTime="2026-08-14T09:39:32" maxSheetId="17" userName="Luana Melo dos Santos" r:id="rId553" minRId="7886" maxRId="789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A69F1E-CF82-4F56-9ED6-42B163A61875}" dateTime="2026-08-14T09:40:32" maxSheetId="17" userName="Luana Melo dos Santos" r:id="rId554" minRId="7893" maxRId="79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77AF1CA-6182-4E0F-B15E-C1AE0CBE7101}" dateTime="2026-08-14T10:09:11" maxSheetId="17" userName="Luana Melo dos Santos" r:id="rId555" minRId="7902" maxRId="794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8E9AF0A-B6A4-47E4-889E-1143DC54EC86}" dateTime="2026-08-14T10:25:40" maxSheetId="17" userName="Bruna Gonçalves Correia" r:id="rId556" minRId="7942" maxRId="794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46C25E4-D8E5-411C-B67D-7FCE3C891FD8}" dateTime="2026-08-14T10:26:24" maxSheetId="17" userName="Bruna Gonçalves Correia" r:id="rId557" minRId="7944" maxRId="794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06F113-F8B7-493A-A509-C5C4F21E6186}" dateTime="2026-08-14T10:27:03" maxSheetId="17" userName="Bruna Gonçalves Correia" r:id="rId558" minRId="7950" maxRId="79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C7B36D-44C0-4BA4-8F3B-5A94C179AD25}" dateTime="2026-08-14T10:28:55" maxSheetId="17" userName="Bruna Gonçalves Correia" r:id="rId559" minRId="7953" maxRId="79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AA9C87-5F07-4502-AD9F-603BBAF38901}" dateTime="2026-08-14T10:49:39" maxSheetId="17" userName="Bruna Gonçalves Correia" r:id="rId560" minRId="796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0443EB0-157F-4CB6-8C42-B722A297B0B0}" dateTime="2026-08-14T10:50:25" maxSheetId="17" userName="Bruna Gonçalves Correia" r:id="rId561" minRId="7966" maxRId="79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D42CE28-C69D-4E16-885F-8B2B8FE9486B}" dateTime="2026-08-14T10:51:08" maxSheetId="17" userName="Bruna Gonçalves Correia" r:id="rId562" minRId="7971" maxRId="79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C41B63-4383-4DC2-8B53-63F366350AE2}" dateTime="2026-08-14T10:52:50" maxSheetId="17" userName="Bruna Gonçalves Correia" r:id="rId563" minRId="7973" maxRId="79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6497E0-5E0E-49A8-A310-32ABFC32BC37}" dateTime="2026-08-14T11:23:51" maxSheetId="17" userName="Luana Melo dos Santos" r:id="rId564" minRId="7987" maxRId="79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C4DC23-7A9C-4DFF-9C89-F9FCE91CC372}" dateTime="2026-08-14T11:51:55" maxSheetId="17" userName="Kamilly Rodrigues Barbosa" r:id="rId565" minRId="7989" maxRId="80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A54EAE-7BF2-4E65-9652-983860726AC1}" dateTime="2026-08-14T12:25:34" maxSheetId="17" userName="Guilherme D’orazio Rodrigues" r:id="rId566" minRId="8032" maxRId="804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BC44B5-F523-4E16-95D5-2FF51F1D7D5F}" dateTime="2026-08-14T12:33:53" maxSheetId="17" userName="Luana Melo dos Santos" r:id="rId567" minRId="804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9D16237-F2D6-49EC-AEBE-185799B21974}" dateTime="2026-08-14T14:16:48" maxSheetId="17" userName="Claudia da Silva Miranda" r:id="rId568" minRId="8045" maxRId="80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976A752-20C7-484C-B411-483CA827CBB9}" dateTime="2026-08-14T14:18:50" maxSheetId="17" userName="Guilherme D’orazio Rodrigues" r:id="rId569" minRId="8049" maxRId="80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5277365-CEAB-4E0D-912E-21FCF0BBDF65}" dateTime="2026-08-14T14:21:26" maxSheetId="17" userName="Bruna Gonçalves Correia" r:id="rId570" minRId="8053" maxRId="805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5E7D79-7F40-4A82-A32F-C4A6AFB364EC}" dateTime="2026-08-14T14:22:19" maxSheetId="17" userName="Bruna Gonçalves Correia" r:id="rId571" minRId="8055" maxRId="806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93571D-DF78-4E2F-B6B5-E72136D48E67}" dateTime="2026-08-14T14:22:50" maxSheetId="17" userName="Bruna Gonçalves Correia" r:id="rId572" minRId="8061" maxRId="806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089BAC-E919-47AF-9B45-863CF37B2584}" dateTime="2026-08-14T14:24:13" maxSheetId="17" userName="Bruna Gonçalves Correia" r:id="rId573" minRId="8063" maxRId="807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8D8D753-4A92-453A-AEA7-1AD2334DA6A2}" dateTime="2026-08-14T14:37:14" maxSheetId="17" userName="Bruna Gonçalves Correia" r:id="rId574" minRId="8087" maxRId="80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8F66697-7FE7-4102-894D-C3404F418ADF}" dateTime="2026-08-14T14:38:01" maxSheetId="17" userName="Bruna Gonçalves Correia" r:id="rId575" minRId="8089" maxRId="809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61C1B90-59F0-4FCD-83A9-7144E5C307C4}" dateTime="2026-08-14T14:38:24" maxSheetId="17" userName="Bruna Gonçalves Correia" r:id="rId576" minRId="8093" maxRId="809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84A27EF-6EDA-4C91-BAC7-F81F94723522}" dateTime="2026-08-14T14:39:37" maxSheetId="17" userName="Bruna Gonçalves Correia" r:id="rId577" minRId="8096" maxRId="81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8AD41A-A748-468C-8238-84D4582C0E63}" dateTime="2026-08-14T14:55:59" maxSheetId="17" userName="Bruna Gonçalves Correia" r:id="rId578" minRId="8110" maxRId="811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C74D59-829C-4D72-AABE-93D18668A578}" dateTime="2026-08-14T14:56:16" maxSheetId="17" userName="Bruna Gonçalves Correia" r:id="rId579" minRId="811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337B501-8C81-4CBC-8C1C-068D31D54F80}" dateTime="2026-08-14T14:56:36" maxSheetId="17" userName="Michele Araújo de Oliveira" r:id="rId580" minRId="8113" maxRId="813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42BFB9-967E-41D1-996A-F39E4A3E2C0D}" dateTime="2026-08-14T14:56:41" maxSheetId="17" userName="Bruna Gonçalves Correia" r:id="rId581" minRId="8131" maxRId="813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3587B1A-952B-47BB-8502-1CC86F6FAFBF}" dateTime="2026-08-14T14:57:02" maxSheetId="17" userName="Guilherme D’orazio Rodrigues" r:id="rId582" minRId="8135" maxRId="814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600BD64-7DBF-4BB3-8F98-4524538CE582}" dateTime="2026-08-14T14:57:06" maxSheetId="17" userName="Bruna Gonçalves Correia" r:id="rId583" minRId="8141" maxRId="814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BC3D8F9-72A0-41FB-A4C0-0C5EC5857AE4}" dateTime="2026-08-14T14:58:12" maxSheetId="17" userName="Bruna Gonçalves Correia" r:id="rId584" minRId="8144" maxRId="815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13E95D-4D50-4470-B676-A1058E2325D8}" dateTime="2026-08-14T15:11:58" maxSheetId="17" userName="Claudia da Silva Miranda" r:id="rId585" minRId="81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136CE4-8549-4C59-9578-8FEF6BBD4095}" dateTime="2026-08-14T15:14:07" maxSheetId="17" userName="Claudia da Silva Miranda" r:id="rId586" minRId="8159" maxRId="816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38F96BF-2BB7-4B7F-BD07-23FE1BB6C1C8}" dateTime="2026-08-14T15:15:32" maxSheetId="17" userName="Dyego Henrique Silva de Oliveira" r:id="rId587" minRId="8161" maxRId="81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88F4F6-FFCA-4CD0-9278-1DF066BD2C5B}" dateTime="2026-08-14T15:24:58" maxSheetId="17" userName="Michele Araújo de Oliveira" r:id="rId588" minRId="8165" maxRId="817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530EA70-0957-47E3-83B8-75993163C894}" dateTime="2026-08-14T16:14:40" maxSheetId="17" userName="Michele Araújo de Oliveira" r:id="rId589" minRId="81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42C70BC-3765-4CD7-9164-B445C78D6056}" dateTime="2026-08-14T16:27:46" maxSheetId="17" userName="Bruna Gonçalves Correia" r:id="rId590" minRId="8173" maxRId="817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549BED4-3696-413D-A749-8FA7BD5E38C4}" dateTime="2026-08-14T16:28:46" maxSheetId="17" userName="Bruna Gonçalves Correia" r:id="rId591" minRId="8176" maxRId="818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29D2BA-F511-4D27-A6C9-88DDB163564A}" dateTime="2026-08-14T16:29:10" maxSheetId="17" userName="Bruna Gonçalves Correia" r:id="rId592" minRId="8181" maxRId="818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991393-E454-4A96-B9AF-6CE4FA39D9AD}" dateTime="2026-08-14T16:30:48" maxSheetId="17" userName="Bruna Gonçalves Correia" r:id="rId593" minRId="8184" maxRId="819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4CA113-45A1-4FA9-B869-7AC65AEBFFEE}" dateTime="2026-08-14T16:56:52" maxSheetId="17" userName="Luana Melo dos Santos" r:id="rId594" minRId="819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2571233-6BF6-404F-813A-2BD02084276C}" dateTime="2026-08-14T17:00:34" maxSheetId="17" userName="Luana Melo dos Santos" r:id="rId595" minRId="8200" maxRId="821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78DE28E-112C-4E53-BFFF-B1F601C8823A}" dateTime="2026-08-14T17:04:26" maxSheetId="17" userName="Luana Melo dos Santos" r:id="rId596" minRId="8218" maxRId="82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FAE86F0-4AA5-48A9-A60D-0052389EA549}" dateTime="2026-08-14T17:59:21" maxSheetId="17" userName="Luana Melo dos Santos" r:id="rId597" minRId="8232" maxRId="823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26D8A84-25CE-44DF-BBDC-CC4DA99AE974}" dateTime="2026-08-14T18:01:50" maxSheetId="17" userName="Luana Melo dos Santos" r:id="rId598" minRId="823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DFB5924-3C7C-48EF-865C-200DA1E0D614}" dateTime="2026-08-14T18:03:37" maxSheetId="17" userName="Luana Melo dos Santos" r:id="rId599" minRId="823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0D06FD-9D0C-4D4B-B825-D70017B839B0}" dateTime="2026-08-14T18:10:07" maxSheetId="17" userName="Kamilly Rodrigues Barbosa" r:id="rId600" minRId="8236" maxRId="823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E1FA4B-CCFC-40E1-BEA9-BC06310ACED6}" dateTime="2026-08-15T15:16:47" maxSheetId="17" userName="Talita Souza" r:id="rId601" minRId="8238" maxRId="82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B89772-D03C-4726-A4FC-69CA0D49069E}" dateTime="2026-08-15T15:19:53" maxSheetId="17" userName="Talita Souza" r:id="rId602" minRId="8265" maxRId="82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DD439BE-AE07-4554-99E9-7616E8110768}" dateTime="2026-08-15T15:26:06" maxSheetId="17" userName="Talita Souza" r:id="rId603" minRId="8289" maxRId="830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C2250C6-8172-4C78-A919-F226D8DD5BCA}" dateTime="2026-08-15T15:48:22" maxSheetId="17" userName="Talita Souza" r:id="rId604" minRId="8310" maxRId="83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C78B31-BF14-4BCB-9BE3-B7F73CA09A0E}" dateTime="2026-08-15T15:51:46" maxSheetId="17" userName="Talita Souza" r:id="rId605" minRId="8333" maxRId="833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BCF126B-5430-40E5-A460-97403F4D2304}" dateTime="2026-08-15T16:04:15" maxSheetId="17" userName="Talita Souza" r:id="rId606" minRId="8337" maxRId="83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7DA09B2-C023-4966-8504-85448AABD489}" dateTime="2026-08-15T16:39:09" maxSheetId="17" userName="Luana Melo dos Santos" r:id="rId607" minRId="8347" maxRId="83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36CB609-3CF5-451C-A32C-2C0F70D506E9}" dateTime="2026-08-15T17:04:48" maxSheetId="17" userName="Talita Souza" r:id="rId608" minRId="8370" maxRId="837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2DBF2F-809F-49DC-B059-C8B200065B27}" dateTime="2026-08-15T17:24:24" maxSheetId="17" userName="Luana Melo dos Santos" r:id="rId609" minRId="8379" maxRId="838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1746D0C-050C-4A62-91BD-8752AE634BE2}" dateTime="2026-08-15T17:26:24" maxSheetId="17" userName="Luana Melo dos Santos" r:id="rId610" minRId="83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8413CCD-5E2A-41E5-B42B-0B1E4C905CAB}" dateTime="2026-08-15T17:48:35" maxSheetId="17" userName="Luana Melo dos Santos" r:id="rId611" minRId="8387" maxRId="839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5DCEA0-9077-4F3F-9D03-2689F141E3E5}" dateTime="2026-08-15T18:25:14" maxSheetId="17" userName="Luana Melo dos Santos" r:id="rId612" minRId="8394" maxRId="84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620CCF-D5E8-4702-BCDE-085C98BF58DA}" dateTime="2026-08-15T18:39:56" maxSheetId="17" userName="Luana Melo dos Santos" r:id="rId613" minRId="8403" maxRId="84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50040F-2CFF-4271-8DEA-BFC8D03F371C}" dateTime="2026-08-15T18:48:24" maxSheetId="17" userName="Luana Melo dos Santos" r:id="rId614" minRId="8411" maxRId="841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1F8C858-0CA8-4DDE-8D3F-62440810CEB5}" dateTime="2026-08-15T19:11:09" maxSheetId="17" userName="Luana Melo dos Santos" r:id="rId615" minRId="8418" maxRId="84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BCDEAB0-E0A6-4448-82B8-C91B21320892}" dateTime="2026-08-15T19:29:56" maxSheetId="17" userName="Luana Melo dos Santos" r:id="rId616" minRId="8426" maxRId="84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0913FCD-1B7D-452E-AED1-3D8360A5FE36}" dateTime="2026-08-15T20:04:24" maxSheetId="17" userName="Luana Melo dos Santos" r:id="rId617" minRId="8433" maxRId="84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3436F1-8FD0-4E5C-898E-02F418D407AA}" dateTime="2026-08-15T20:41:41" maxSheetId="17" userName="Luana Melo dos Santos" r:id="rId618" minRId="8447" maxRId="845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6D5FD0B-50E9-480B-B047-F1A292882816}" dateTime="2026-08-16T20:23:11" maxSheetId="17" userName="Kamilly Rodrigues Barbosa" r:id="rId619" minRId="8456" maxRId="849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23EFFB1-FA35-4096-ABEB-CC51D5EDA99A}" dateTime="2026-08-17T09:15:27" maxSheetId="17" userName="Michele Araújo de Oliveira" r:id="rId620" minRId="8494" maxRId="850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1E8CB7-F59B-4772-90A1-43D7D730A1F1}" dateTime="2026-08-17T09:36:00" maxSheetId="17" userName="Talita Souza" r:id="rId621" minRId="8506" maxRId="850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4E0D7B-2402-48D7-92A1-CED7263F904E}" dateTime="2026-08-17T09:49:00" maxSheetId="17" userName="Michele Araújo de Oliveira" r:id="rId622" minRId="8509" maxRId="851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4E6C15C-EB9B-436D-98CD-7491184F923E}" dateTime="2026-08-17T10:12:10" maxSheetId="17" userName="Michele Araújo de Oliveira" r:id="rId623" minRId="8516" maxRId="851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A06C7F-4762-4481-9982-EB015D727194}" dateTime="2026-08-17T10:50:00" maxSheetId="17" userName="Kamilly Rodrigues Barbosa" r:id="rId624" minRId="8518" maxRId="85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DA29417-D1E5-4E74-BE3C-A4F0FFF366F1}" dateTime="2026-08-17T12:11:09" maxSheetId="17" userName="Michele Araújo de Oliveira" r:id="rId625" minRId="8543" maxRId="854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C49B84-D6C5-4E1C-A131-744524FB8D99}" dateTime="2026-08-17T12:13:37" maxSheetId="17" userName="Luana Melo dos Santos" r:id="rId626" minRId="8548" maxRId="856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26281CE-85E4-40FB-A09C-53114C8C431F}" dateTime="2026-08-17T15:46:59" maxSheetId="17" userName="Luana Melo dos Santos" r:id="rId627" minRId="8567" maxRId="85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74175D4-C9DA-4D8A-9DCC-7FBDED7196BA}" dateTime="2026-08-17T15:48:49" maxSheetId="17" userName="Luana Melo dos Santos" r:id="rId628" minRId="8575" maxRId="858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C488A09-1B26-4ABC-AEC8-5CFBA6E3F5E4}" dateTime="2026-08-17T16:37:20" maxSheetId="17" userName="Talita Souza" r:id="rId629" minRId="8583" maxRId="858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0142F66-477E-4FE1-9935-02ACEFA9D1EB}" dateTime="2026-08-17T16:41:52" maxSheetId="17" userName="Talita Souza" r:id="rId630" minRId="8585" maxRId="859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51242EF-DBE6-4145-8099-4FD6F3CB5DF9}" dateTime="2026-08-17T16:48:43" maxSheetId="17" userName="Luana Melo dos Santos" r:id="rId631" minRId="8591" maxRId="859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CE030F-C0B5-4D79-8396-D8F0E7C7F1A8}" dateTime="2026-08-17T16:51:58" maxSheetId="17" userName="Luana Melo dos Santos" r:id="rId632" minRId="859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E3FAD9-59A2-4CC6-9737-F10494F4608D}" dateTime="2026-08-17T17:44:04" maxSheetId="17" userName="Talita Souza" r:id="rId633" minRId="859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174D7F4-1FCD-4700-BD1B-7211359CA588}" dateTime="2026-08-17T17:51:59" maxSheetId="17" userName="Talita Souza" r:id="rId634" minRId="8600" maxRId="86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8C11AF-A880-406B-8511-BC781762F9B8}" dateTime="2026-08-17T17:56:28" maxSheetId="17" userName="Kamilly Rodrigues Barbosa" r:id="rId635" minRId="8603" maxRId="862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FBF3B18-EF59-464D-A6C1-2D1BA57B3DDF}" dateTime="2026-08-17T17:56:53" maxSheetId="17" userName="Luana Melo dos Santos" r:id="rId636" minRId="8629" maxRId="863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6A501B8-E067-46BD-8781-8F5D2D7C2BC1}" dateTime="2026-08-17T18:14:48" maxSheetId="17" userName="Michele Araújo de Oliveira" r:id="rId637" minRId="8638" maxRId="86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F59844-3F7D-433C-BA50-317925FFFBD1}" dateTime="2026-08-17T18:29:11" maxSheetId="17" userName="Talita Souza" r:id="rId638" minRId="865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879156-04E6-461B-821D-679596688D62}" dateTime="2026-08-17T18:46:09" maxSheetId="17" userName="Dyego Henrique Silva de Oliveira" r:id="rId639" minRId="8660" maxRId="86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061FE3-8C20-4E37-ABD2-B409A577564A}" dateTime="2026-08-17T18:47:50" maxSheetId="17" userName="Luana Melo dos Santos" r:id="rId640" minRId="8665" maxRId="86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8BA3FD-3742-4A3F-ADDA-4DE5E160E4D1}" dateTime="2026-08-17T18:54:44" maxSheetId="17" userName="Talita Souza" r:id="rId641" minRId="867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B388BF7-B239-4936-8D3A-58791B548E89}" dateTime="2026-08-17T19:11:03" maxSheetId="17" userName="Talita Souza" r:id="rId642" minRId="86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57B951-D6A2-4FFD-8214-215D1EB27CEA}" dateTime="2026-08-17T19:11:11" maxSheetId="17" userName="Kamilly Rodrigues Barbosa" r:id="rId643" minRId="8675" maxRId="867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E20AF0-BD9F-4BF4-BBB5-D2DCC0D8285C}" dateTime="2026-08-17T19:36:03" maxSheetId="17" userName="Dyego Henrique Silva de Oliveira" r:id="rId644" minRId="8680" maxRId="874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1D6997D-4BA3-44CE-8936-5CBEA3005371}" dateTime="2026-08-17T19:37:31" maxSheetId="17" userName="Dyego Henrique Silva de Oliveira" r:id="rId645" minRId="8747" maxRId="87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FBD2DE-433E-4B7A-B8B1-F8CD27B0BB1F}" dateTime="2026-08-17T19:48:38" maxSheetId="17" userName="Dyego Henrique Silva de Oliveira" r:id="rId646" minRId="8749" maxRId="875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724179E-C1E7-4550-8081-B24BBCA0204C}" dateTime="2026-08-17T19:49:01" maxSheetId="17" userName="Luana Melo dos Santos" r:id="rId647" minRId="8751" maxRId="87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4C37CB7-A47A-465D-9CFF-E89565EF5D15}" dateTime="2026-08-17T19:50:02" maxSheetId="17" userName="Dyego Henrique Silva de Oliveira" r:id="rId648" minRId="8759" maxRId="87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F694BEC-BFBA-4F21-BBF3-BC8979961689}" dateTime="2026-08-17T19:50:20" maxSheetId="17" userName="Talita Souza" r:id="rId649" minRId="8764" maxRId="87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156FFD7-E308-41B3-9312-63ED26F593E1}" dateTime="2026-08-17T20:02:37" maxSheetId="17" userName="Dyego Henrique Silva de Oliveira" r:id="rId650" minRId="8768" maxRId="879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9CC5755-BF0D-4415-AD71-D93F4D1DA2BD}" dateTime="2026-08-17T20:40:56" maxSheetId="17" userName="Talita Souza" r:id="rId651" minRId="8798" maxRId="88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1B119AA-8AA5-4399-B7EE-B2BEA8D70A09}" dateTime="2026-08-17T21:14:11" maxSheetId="17" userName="Talita Souza" r:id="rId652" minRId="8804" maxRId="88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8E4C223-CBB5-409A-9CBB-79D329B472C6}" dateTime="2026-08-18T09:51:22" maxSheetId="17" userName="Dyego Henrique Silva de Oliveira" r:id="rId653" minRId="8811" maxRId="88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4E06F0F-8F90-48EE-99CC-F94A7ABFFB21}" dateTime="2026-08-18T09:54:13" maxSheetId="17" userName="Dyego Henrique Silva de Oliveira" r:id="rId654" minRId="8815" maxRId="882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56FD178-1446-43D5-8EFD-593FB7DDDF93}" dateTime="2026-08-18T10:44:52" maxSheetId="17" userName="Guilherme D’orazio Rodrigues" r:id="rId655" minRId="8822" maxRId="88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6C8A4C-6239-4CB1-BC94-715FA4032337}" dateTime="2026-08-18T10:50:25" maxSheetId="17" userName="Michele Araújo de Oliveira" r:id="rId656" minRId="883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266FEA-420A-4084-B351-2B3E72FA7FF0}" dateTime="2026-08-18T10:51:11" maxSheetId="17" userName="Michele Araújo de Oliveira" r:id="rId657" minRId="8831" maxRId="883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DFCE9A-AC47-4E00-B500-5909BEF2ADFB}" dateTime="2026-08-18T11:13:50" maxSheetId="17" userName="Talita Souza" r:id="rId658" minRId="8838" maxRId="883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45D0775-57C1-49A2-BD93-8961B2400BE9}" dateTime="2026-08-18T11:19:06" maxSheetId="17" userName="Luana Melo dos Santos" r:id="rId659" minRId="8840" maxRId="88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98AEFD-7868-4F56-9580-1BE546B1D124}" dateTime="2026-08-18T11:19:36" maxSheetId="17" userName="Luana Melo dos Santos" r:id="rId660" minRId="885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7BC59AC-ADF7-4506-A5E3-C517932BBA38}" dateTime="2026-08-18T11:42:54" maxSheetId="17" userName="Talita Souza" r:id="rId661" minRId="8860" maxRId="88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FF283C-EED2-41F2-BA52-00C11066A3A6}" dateTime="2026-08-18T11:46:08" maxSheetId="17" userName="Luana Melo dos Santos" r:id="rId662" minRId="8868" maxRId="888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74D6A2-F9FA-4985-ADB3-F71F23410336}" dateTime="2026-08-18T11:59:11" maxSheetId="17" userName="Guilherme D’orazio Rodrigues" r:id="rId663" minRId="8886" maxRId="888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858D0A-1B99-4E9F-940C-8CDE189103D7}" dateTime="2026-08-18T12:16:13" maxSheetId="17" userName="Talita Souza" r:id="rId664" minRId="888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4D6757-809A-4E00-835C-7288850881B7}" dateTime="2026-08-18T12:23:56" maxSheetId="17" userName="Talita Souza" r:id="rId665" minRId="8889" maxRId="890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8049E50-CC8F-4AEE-B887-8162375E1A38}" dateTime="2026-08-18T15:01:24" maxSheetId="17" userName="Luana Melo dos Santos" r:id="rId666" minRId="8909" maxRId="894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7ABC90-C528-4876-B68E-EC1B53AB872F}" dateTime="2026-08-18T15:11:16" maxSheetId="17" userName="Guilherme D’orazio Rodrigues" r:id="rId667" minRId="8941" maxRId="894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9A02EB3-FCD2-4A95-A076-7D474372ED36}" dateTime="2026-08-18T15:21:58" maxSheetId="17" userName="Kamilly Rodrigues Barbosa" r:id="rId668" minRId="8945" maxRId="90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9260F0E-4F9C-4A6D-B14C-E71E49B42C7B}" dateTime="2026-08-18T17:48:25" maxSheetId="17" userName="Guilherme D’orazio Rodrigues" r:id="rId669" minRId="9084" maxRId="909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F85E53-B7AD-454D-A8AA-078BE3B8638F}" dateTime="2026-08-18T18:12:15" maxSheetId="17" userName="Kamilly Rodrigues Barbosa" r:id="rId670" minRId="9100" maxRId="91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E3CDFC7-6CF0-49B6-A526-BA93312BE1C2}" dateTime="2026-08-18T18:31:54" maxSheetId="17" userName="Dyego Henrique Silva de Oliveira" r:id="rId671" minRId="9115" maxRId="91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829E0AA-0AB8-4457-862E-65344CC181B2}" dateTime="2026-08-18T18:48:46" maxSheetId="17" userName="Luana Melo dos Santos" r:id="rId672" minRId="912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070A0F0-5E63-4898-B793-05CDCF139D74}" dateTime="2026-08-19T10:25:10" maxSheetId="17" userName="Luana Melo dos Santos" r:id="rId673" minRId="912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0EA40A-5B31-4A6E-A539-E7E243751F57}" dateTime="2026-08-19T11:14:02" maxSheetId="17" userName="Talita Souza" r:id="rId674" minRId="9130" maxRId="914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29A73C7-0C51-45F0-97A3-C293F8AAF055}" dateTime="2026-08-19T11:45:56" maxSheetId="17" userName="Luana Melo dos Santos" r:id="rId675" minRId="9142" maxRId="917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10BC3B-97A9-4BA6-ADDA-7CBA50FD412D}" dateTime="2026-08-19T11:56:01" maxSheetId="17" userName="Luana Melo dos Santos" r:id="rId676" minRId="9177" maxRId="92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B5C1DD7-3F16-4D68-98F6-C600DC0B8C24}" dateTime="2026-08-19T13:41:52" maxSheetId="17" userName="Guilherme D’orazio Rodrigues" r:id="rId677" minRId="92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E4B48DA-F182-4A48-93BB-DE9A7242635C}" dateTime="2026-08-19T14:03:09" maxSheetId="17" userName="Guilherme D’orazio Rodrigues" r:id="rId678" minRId="9203" maxRId="92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3BFAE6-A42B-4CE7-986E-5CF02600F278}" dateTime="2026-08-19T14:35:16" maxSheetId="17" userName="Michele Araújo de Oliveira" r:id="rId679" minRId="9217" maxRId="92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D701A9-6791-4ED6-851F-A6921458EA67}" dateTime="2026-08-19T15:05:51" maxSheetId="17" userName="Kamilly Rodrigues Barbosa" r:id="rId680" minRId="9243" maxRId="926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F9651A0-160F-451E-8C1B-46035AE39436}" dateTime="2026-08-19T15:24:08" maxSheetId="17" userName="Dyego Henrique Silva de Oliveira" r:id="rId681" minRId="9261" maxRId="92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D32CFA-1C01-4310-A392-1355C2DE5D9D}" dateTime="2026-08-19T15:32:11" maxSheetId="17" userName="Talita Souza" r:id="rId682" minRId="9280" maxRId="928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F0B9351-EEC2-4435-BA12-F3A00CA6ABC9}" dateTime="2026-08-19T15:42:25" maxSheetId="17" userName="Bruna Gonçalves Correia" r:id="rId683" minRId="9284" maxRId="93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805F0A9-A175-4A6D-8F24-2D8521A5A3F5}" dateTime="2026-08-19T15:44:56" maxSheetId="17" userName="Bruna Gonçalves Correia" r:id="rId684" minRId="9304" maxRId="931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6C122F9-5E9D-438D-A8EB-F3EFBBBBEB7B}" dateTime="2026-08-19T15:53:47" maxSheetId="17" userName="Bruna Gonçalves Correia" r:id="rId685" minRId="9316" maxRId="932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E94FEB-8FCE-4084-BBB2-6180BC7A74C0}" dateTime="2026-08-19T15:56:43" maxSheetId="17" userName="Dyego Henrique Silva de Oliveira" r:id="rId686" minRId="9321" maxRId="93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B6A295-73FA-48EF-9BC1-5761D0A15C1B}" dateTime="2026-08-19T15:58:37" maxSheetId="17" userName="Bruna Gonçalves Correia" r:id="rId687" minRId="9332" maxRId="934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FB21899-1A11-453B-940C-86F0F47B3FF2}" dateTime="2026-08-19T16:01:01" maxSheetId="17" userName="Bruna Gonçalves Correia" r:id="rId688" minRId="9342" maxRId="935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602CA86-33F0-4ACD-B518-58DC9BF5169F}" dateTime="2026-08-19T16:54:59" maxSheetId="17" userName="Kamilly Rodrigues Barbosa" r:id="rId689" minRId="9352" maxRId="936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62CC22-0411-4EB2-82AA-CC8D7EF8208D}" dateTime="2026-08-19T17:29:19" maxSheetId="17" userName="Talita Souza" r:id="rId690" minRId="9375" maxRId="93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6A9FD67-3340-409E-BBEC-02A28DC7943D}" dateTime="2026-08-19T17:31:51" maxSheetId="17" userName="Talita Souza" r:id="rId691" minRId="9387" maxRId="939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1B8837-8361-4AD0-915B-029CE68F72C2}" dateTime="2026-08-19T17:34:48" maxSheetId="17" userName="Luana Melo dos Santos" r:id="rId692" minRId="9396" maxRId="941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C5CB694-4186-48E5-851E-43761944A44E}" dateTime="2026-08-19T17:40:26" maxSheetId="17" userName="Guilherme D’orazio Rodrigues" r:id="rId693" minRId="9416" maxRId="941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0839090-85FE-4AC7-90DE-ABF33753C65D}" dateTime="2026-08-19T17:56:18" maxSheetId="17" userName="Luana Melo dos Santos" r:id="rId694" minRId="9419" maxRId="942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70CD37-4A3F-434E-8B68-CD73D5A92039}" dateTime="2026-08-19T18:09:13" maxSheetId="17" userName="Kamilly Rodrigues Barbosa" r:id="rId695" minRId="9421" maxRId="94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2D66521-FC15-4C72-8392-184D4D92F4A9}" dateTime="2026-08-19T18:13:22" maxSheetId="17" userName="Luana Melo dos Santos" r:id="rId696" minRId="942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E59CD25-1D4B-4B5F-BEE9-A224DB22183F}" dateTime="2026-08-19T18:14:16" maxSheetId="17" userName="Luana Melo dos Santos" r:id="rId697" minRId="9427" maxRId="942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F8E2969-DF35-4A2A-892C-8369738C7056}" dateTime="2026-08-19T18:20:25" maxSheetId="17" userName="Luana Melo dos Santos" r:id="rId698" minRId="9429" maxRId="94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AA88AAA-4750-4B8C-8589-11B6148D2FDA}" dateTime="2026-08-19T18:23:29" maxSheetId="17" userName="Luana Melo dos Santos" r:id="rId699" minRId="9471" maxRId="950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AD37141-DB54-403E-B954-0DB836F61233}" dateTime="2026-08-19T18:33:59" maxSheetId="17" userName="Luana Melo dos Santos" r:id="rId700" minRId="950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EE5F876-1AEC-4BF2-A646-5440E6C44AC1}" dateTime="2026-08-19T18:35:16" maxSheetId="17" userName="Luana Melo dos Santos" r:id="rId701" minRId="950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84401FD-D049-4E9F-9EF8-C2D5C89C98D7}" dateTime="2026-08-19T19:17:05" maxSheetId="17" userName="Luana Melo dos Santos" r:id="rId702" minRId="9509" maxRId="95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3BDE61E-283A-4E05-98E4-1E9B2ACE0D5A}" dateTime="2026-08-20T08:22:04" maxSheetId="17" userName="Bruna Gonçalves Correia" r:id="rId703" minRId="952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258B86A-67F9-469B-BBA4-DDBF3E05BC06}" dateTime="2026-08-20T08:51:53" maxSheetId="17" userName="Bruna Gonçalves Correia" r:id="rId704" minRId="9538" maxRId="95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3206C9E-E53E-4004-848E-BBBDF04947BD}" dateTime="2026-08-20T08:52:21" maxSheetId="17" userName="Bruna Gonçalves Correia" r:id="rId705" minRId="9543" maxRId="954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144B7B7-F7D4-4C3A-B8EC-5318FE5A76BA}" dateTime="2026-08-20T09:07:38" maxSheetId="17" userName="Kamilly Rodrigues Barbosa" r:id="rId706" minRId="9545" maxRId="956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AEA1074-7DE8-487B-8AF3-BA2FA7A65C23}" dateTime="2026-08-20T09:12:05" maxSheetId="17" userName="Bruna Gonçalves Correia" r:id="rId707" minRId="9563" maxRId="957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BD0848D-EDAC-453C-B304-2E3AF6DA6BC0}" dateTime="2026-08-20T09:44:58" maxSheetId="17" userName="Talita Souza" r:id="rId708" minRId="9573" maxRId="96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2D811CF-A42C-42CB-BE5F-D575541E4165}" dateTime="2026-08-20T09:45:48" maxSheetId="17" userName="Talita Souza" r:id="rId709" minRId="9603" maxRId="960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916805F-15F1-4F91-87FA-B535D3E044FB}" dateTime="2026-08-20T09:50:02" maxSheetId="17" userName="Luana Melo dos Santos" r:id="rId710" minRId="960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2CAC3B-4AB3-4696-88EC-ED4C5A3B04EC}" dateTime="2026-08-20T10:03:33" maxSheetId="17" userName="Bruna Gonçalves Correia" r:id="rId711" minRId="960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75E452-D158-4A3E-B127-B821FB6BEC8E}" dateTime="2026-08-20T10:04:28" maxSheetId="17" userName="Bruna Gonçalves Correia" r:id="rId712" minRId="9618" maxRId="962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5D7468F-C2BC-42AD-91A0-9A9097F2CE95}" dateTime="2026-08-20T10:42:20" maxSheetId="17" userName="Luana Melo dos Santos" r:id="rId713" minRId="9625" maxRId="965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7719D39-251C-42EF-8BEB-CE0C8C956163}" dateTime="2026-08-20T10:50:24" maxSheetId="17" userName="Luana Melo dos Santos" r:id="rId714" minRId="965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C1EF02D-5C24-42C9-A70A-899546C14F29}" dateTime="2026-08-20T11:02:44" maxSheetId="17" userName="Bruna Gonçalves Correia" r:id="rId715" minRId="9656" maxRId="96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558F39C-EAC6-47BA-8758-C58AD837AD63}" dateTime="2026-08-20T11:25:26" maxSheetId="17" userName="Talita Souza" r:id="rId716" minRId="9669" maxRId="96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453181A-BBA4-420E-8204-C417941FF906}" dateTime="2026-08-20T11:51:51" maxSheetId="17" userName="Luana Melo dos Santos" r:id="rId717" minRId="9671" maxRId="967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C995562-C4C3-4CDF-AD6A-93ED68C7EEE4}" dateTime="2026-08-20T11:55:33" maxSheetId="17" userName="Luana Melo dos Santos" r:id="rId718" minRId="9674" maxRId="971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CF6AC8F-E59B-459E-9D32-69FDD9C86816}" dateTime="2026-08-20T11:56:58" maxSheetId="17" userName="Talita Souza" r:id="rId719" minRId="9713" maxRId="97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BEAA68D-D81F-4768-8346-D4C936990843}" dateTime="2026-08-20T11:57:51" maxSheetId="17" userName="Talita Souza" r:id="rId720" minRId="9715" maxRId="97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DC2FE35-9824-48D2-B86F-70CD2D26793C}" dateTime="2026-08-20T11:58:26" maxSheetId="17" userName="Luana Melo dos Santos" r:id="rId721" minRId="9717" maxRId="973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3B79538-37F9-45F7-8188-D10FBE477D6C}" dateTime="2026-08-20T12:05:19" maxSheetId="17" userName="Bruna Gonçalves Correia" r:id="rId722" minRId="9731" maxRId="973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3EF0981-DE24-4C0C-BCCA-E50A55D2DAA1}" dateTime="2026-08-20T12:30:21" maxSheetId="17" userName="Luana Melo dos Santos" r:id="rId723" minRId="974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82D91DA-3332-44B3-93E2-839B3692382E}" dateTime="2026-08-20T12:30:43" maxSheetId="17" userName="Luana Melo dos Santos" r:id="rId724" minRId="974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147381C-A8A3-41BE-8647-74A0F7D85ED2}" dateTime="2026-08-20T14:50:01" maxSheetId="17" userName="Dyego Henrique Silva de Oliveira" r:id="rId725" minRId="9750" maxRId="98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32C9BE0-7971-4155-A639-FF3F73696C06}" dateTime="2026-08-20T14:57:03" maxSheetId="17" userName="Claudia da Silva Miranda" r:id="rId726" minRId="9804" maxRId="981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5574ACC-5076-4B5F-8132-FA53B80224A0}" dateTime="2026-08-20T15:08:58" maxSheetId="17" userName="Dyego Henrique Silva de Oliveira" r:id="rId727" minRId="9811" maxRId="982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C33CE93-EBD7-47C6-A682-0EBACFC3F714}" dateTime="2026-08-20T15:10:15" maxSheetId="17" userName="Bruna Gonçalves Correia" r:id="rId728" minRId="9826" maxRId="982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B14402D-8EF4-48B2-8CF2-C3F5A71ABB21}" dateTime="2026-08-20T15:11:12" maxSheetId="17" userName="Bruna Gonçalves Correia" r:id="rId729" minRId="9828" maxRId="98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1AFA762-B2E5-43C9-9546-24EDC7F3BA97}" dateTime="2026-08-20T15:11:42" maxSheetId="17" userName="Bruna Gonçalves Correia" r:id="rId730" minRId="9833" maxRId="983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53DFDA2-D670-4147-A4F1-4D50549781E5}" dateTime="2026-08-20T15:13:42" maxSheetId="17" userName="Bruna Gonçalves Correia" r:id="rId731" minRId="9836" maxRId="984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952316A-9B74-43E1-8D4B-91BC672F5D67}" dateTime="2026-08-20T15:39:39" maxSheetId="17" userName="Bruna Gonçalves Correia" r:id="rId732" minRId="9848" maxRId="984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6274B70-1DAB-420B-B1A0-22ABD4924651}" dateTime="2026-08-20T15:40:30" maxSheetId="17" userName="Bruna Gonçalves Correia" r:id="rId733" minRId="9850" maxRId="985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909717D-81D4-4122-9070-7D0FCCBFA75B}" dateTime="2026-08-20T16:16:59" maxSheetId="17" userName="Dyego Henrique Silva de Oliveira" r:id="rId734" minRId="985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EC1890-7EF1-4711-8F36-CBD6DAA4536D}" dateTime="2026-08-20T16:21:15" maxSheetId="17" userName="Michele Araújo de Oliveira" r:id="rId735" minRId="9856" maxRId="98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186F81B-DEBD-49AD-9872-97642CDE9448}" dateTime="2026-08-20T16:29:52" maxSheetId="17" userName="Talita Souza" r:id="rId736" minRId="9871" maxRId="988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14B1989-9526-4574-972A-43072F2B8C0F}" dateTime="2026-08-20T16:46:38" maxSheetId="17" userName="Kamilly Rodrigues Barbosa" r:id="rId737" minRId="9881" maxRId="988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AE3AA56-66F0-49A9-A898-5D0B82A1D3FE}" dateTime="2026-08-20T17:41:31" maxSheetId="17" userName="Claudia da Silva Miranda" r:id="rId738" minRId="9888" maxRId="989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7A31E96-3927-4164-9E9D-73136D19FEFD}" dateTime="2026-08-20T17:44:00" maxSheetId="17" userName="Michele Araújo de Oliveira" r:id="rId739" minRId="9896" maxRId="990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C81F8B9-0DC8-4498-AE14-0727E947CA60}" dateTime="2026-08-20T17:45:46" maxSheetId="17" userName="Claudia da Silva Miranda" r:id="rId740" minRId="9906" maxRId="99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1055C03-EE12-47D9-A0D8-5FC17A66135F}" dateTime="2026-08-20T17:49:43" maxSheetId="17" userName="Claudia da Silva Miranda" r:id="rId741" minRId="9926" maxRId="995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408564-0B83-4675-A95C-E5CE20747B44}" dateTime="2026-08-20T17:52:25" maxSheetId="17" userName="Michele Araújo de Oliveira" r:id="rId742" minRId="9952" maxRId="996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0CBDE8-3B31-4E4A-B179-F9F7852F8F5A}" dateTime="2026-08-20T18:19:34" maxSheetId="17" userName="Dyego Henrique Silva de Oliveira" r:id="rId743" minRId="9962" maxRId="99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D1A44AD-EF40-4AFD-8084-16ECA9CDBF29}" dateTime="2026-08-20T18:23:53" maxSheetId="17" userName="Dyego Henrique Silva de Oliveira" r:id="rId744" minRId="9965" maxRId="997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5766FB5-0B9E-47B3-9823-6664B4DC2545}" dateTime="2026-08-20T18:24:59" maxSheetId="17" userName="Bruna Gonçalves Correia" r:id="rId745" minRId="9971" maxRId="997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B47C9A-CD7E-4AFD-BF55-0143B2AAEC71}" dateTime="2026-08-20T18:28:29" maxSheetId="17" userName="Kamilly Rodrigues Barbosa" r:id="rId746" minRId="9979" maxRId="998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3B759CF-4B04-4960-8ED8-E7DC8AA2BF8F}" dateTime="2026-08-20T18:30:44" maxSheetId="17" userName="Dyego Henrique Silva de Oliveira" r:id="rId747" minRId="9995" maxRId="100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D21403E-84B2-46B9-A844-DEF02A274F84}" dateTime="2026-08-20T18:35:03" maxSheetId="17" userName="Bruna Gonçalves Correia" r:id="rId748" minRId="10003" maxRId="1000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363F6E91-DA3E-462C-BF43-C8C3197F9252}" dateTime="2026-08-20T18:36:25" maxSheetId="17" userName="Dyego Henrique Silva de Oliveira" r:id="rId749" minRId="10005" maxRId="1001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C561D3D-D6D7-4BA9-AFAF-B60D093766F7}" dateTime="2026-08-20T18:48:37" maxSheetId="17" userName="Luana Melo dos Santos" r:id="rId750" minRId="10020" maxRId="100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F0D3A9E-363F-4AD7-AC61-369EE4984EAD}" dateTime="2026-08-20T18:55:15" maxSheetId="17" userName="Talita Souza" r:id="rId751" minRId="10053" maxRId="1016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1CC2D36-3910-46DB-A1E1-DE3224D6BCF5}" dateTime="2026-08-20T18:58:40" maxSheetId="17" userName="Michele Araújo de Oliveira" r:id="rId752" minRId="10165" maxRId="1017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9E1EDEC-4C4A-4F6C-AC66-6FAE94B8A8F9}" dateTime="2026-08-20T19:05:53" maxSheetId="17" userName="Talita Souza" r:id="rId753" minRId="1017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5CFB08-BC01-4BB9-B909-7929F69DC2D4}" dateTime="2026-08-20T19:15:33" maxSheetId="17" userName="Talita Souza" r:id="rId754" minRId="10175" maxRId="10200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318B62B-4BF4-4123-956A-A5707042D1A2}" dateTime="2026-08-20T19:15:42" maxSheetId="17" userName="Luana Melo dos Santos" r:id="rId755" minRId="1020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A231FBC-7B7E-40E0-8980-1470ECB5A57E}" dateTime="2026-08-20T19:22:47" maxSheetId="17" userName="Luana Melo dos Santos" r:id="rId756" minRId="10202" maxRId="10205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4D3E96E-349C-4503-AAEA-C1DAAB79439A}" dateTime="2026-08-20T19:52:15" maxSheetId="17" userName="Michele Araújo de Oliveira" r:id="rId757" minRId="10206" maxRId="1021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2C6C755-F9BF-4350-A731-5D8169E7EDCA}" dateTime="2026-08-20T19:55:30" maxSheetId="17" userName="Talita Souza" r:id="rId758" minRId="10215" maxRId="1021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A34CDDE-FCFC-4202-83C5-46C0B70A7E02}" dateTime="2026-08-21T07:59:57" maxSheetId="17" userName="Dyego Henrique Silva de Oliveira" r:id="rId759" minRId="10217" maxRId="1024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51003204-EBEE-4BA5-B8F8-8CDFF6CF5748}" dateTime="2026-08-21T08:22:14" maxSheetId="17" userName="Dyego Henrique Silva de Oliveira" r:id="rId760" minRId="10243" maxRId="10269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A8D93F3-B132-46A2-B06A-14052A2D6379}" dateTime="2026-08-21T08:26:48" maxSheetId="17" userName="Dyego Henrique Silva de Oliveira" r:id="rId761" minRId="10281" maxRId="1030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4C2FB5F-AFBD-49CD-B38F-1A6C6762A180}" dateTime="2026-08-21T08:41:33" maxSheetId="17" userName="Guilherme D’orazio Rodrigues" r:id="rId762" minRId="1030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09980B55-8658-4770-BCDF-7B29766602C9}" dateTime="2026-08-21T10:45:07" maxSheetId="17" userName="Talita Souza" r:id="rId763" minRId="10304" maxRId="1032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DAA2D90E-3658-4AF6-9A57-9E031A690A67}" dateTime="2026-08-21T10:58:25" maxSheetId="17" userName="Talita Souza" r:id="rId764" minRId="10322" maxRId="10323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D8BD925-455E-4764-A56E-5CB048124808}" dateTime="2026-08-21T11:16:46" maxSheetId="17" userName="Talita Souza" r:id="rId765" minRId="10324" maxRId="1033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DB94FDC-AB7B-4B95-953D-BA7B89C3FEFF}" dateTime="2026-08-21T11:40:02" maxSheetId="17" userName="Luana Melo dos Santos" r:id="rId766" minRId="10333" maxRId="1035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A302478-708C-440C-9D3F-FBF737D5816C}" dateTime="2026-08-21T11:53:11" maxSheetId="17" userName="Kamilly Rodrigues Barbosa" r:id="rId767" minRId="10357" maxRId="1035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BF686E-DC55-41CA-A73D-4529FCEF3CF1}" dateTime="2026-08-21T12:27:43" maxSheetId="17" userName="Bruna Gonçalves Correia" r:id="rId768" minRId="1037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4A3F293-80CF-4E13-B109-BF34757281CC}" dateTime="2026-08-21T13:59:34" maxSheetId="17" userName="Dyego Henrique Silva de Oliveira" r:id="rId769" minRId="10384" maxRId="1039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C5AF616-6CB2-4BC9-8BAC-AE9E02218CBE}" dateTime="2026-08-21T14:31:05" maxSheetId="17" userName="Luana Melo dos Santos" r:id="rId770" minRId="10393" maxRId="1042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958144E9-6885-4EA6-B74F-46FDDAFCE626}" dateTime="2026-08-21T14:43:15" maxSheetId="17" userName="Luana Melo dos Santos" r:id="rId771" minRId="10428" maxRId="10431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F35B009-F0A4-46C3-904E-7B0DD9B27279}" dateTime="2026-08-21T15:26:37" maxSheetId="17" userName="Talita Souza" r:id="rId772" minRId="10432" maxRId="10452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D92ED4A-1ECD-45FF-9C96-7B76431488B3}" dateTime="2026-08-21T15:37:32" maxSheetId="17" userName="Luana Melo dos Santos" r:id="rId773" minRId="10453" maxRId="1045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B64FC8EA-7C65-4594-9C4F-95F8A04C214D}" dateTime="2026-08-21T15:48:10" maxSheetId="17" userName="Luana Melo dos Santos" r:id="rId774" minRId="10455" maxRId="1045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546BF7-BCFC-411E-BED7-D3D3426603BE}" dateTime="2026-08-21T16:05:00" maxSheetId="17" userName="Bruna Gonçalves Correia" r:id="rId775" minRId="10457" maxRId="10467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B69F1DF-38BF-44BD-A075-809BA7CFEC08}" dateTime="2026-08-21T16:07:32" maxSheetId="17" userName="Bruna Gonçalves Correia" r:id="rId776" minRId="10468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FEC57FE4-CF0D-42AC-9916-71E13EB7257F}" dateTime="2026-08-21T16:18:14" maxSheetId="17" userName="Bruna Gonçalves Correia" r:id="rId777" minRId="10469" maxRId="1047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4A21F75-F39D-4F34-8ED5-D735E6FEA0A4}" dateTime="2026-08-21T16:36:30" maxSheetId="17" userName="Bruna Gonçalves Correia" r:id="rId778" minRId="10477" maxRId="10486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2E407AFA-69D3-424D-9430-70162CC91922}" dateTime="2026-08-21T16:40:32" maxSheetId="17" userName="Bruna Gonçalves Correia" r:id="rId779" minRId="10487" maxRId="10494">
    <sheetIdMap count="16">
      <sheetId val="1"/>
      <sheetId val="2"/>
      <sheetId val="3"/>
      <sheetId val="4"/>
      <sheetId val="5"/>
      <sheetId val="6"/>
      <sheetId val="1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7">
    <nc r="K13" t="inlineStr">
      <is>
        <t>OK</t>
      </is>
    </nc>
  </rcc>
  <rcc rId="2" sId="7" numFmtId="4">
    <nc r="L13">
      <v>46244</v>
    </nc>
  </rcc>
  <rcc rId="3" sId="7">
    <nc r="M13" t="inlineStr">
      <is>
        <t>OK</t>
      </is>
    </nc>
  </rcc>
  <rcc rId="4" sId="7">
    <nc r="N13" t="inlineStr">
      <is>
        <t>N/A</t>
      </is>
    </nc>
  </rcc>
  <rcc rId="5" sId="7">
    <nc r="O13" t="inlineStr">
      <is>
        <t>N/A</t>
      </is>
    </nc>
  </rcc>
  <rcc rId="6" sId="7">
    <nc r="P13" t="inlineStr">
      <is>
        <t>N/A</t>
      </is>
    </nc>
  </rcc>
  <rcc rId="7" sId="7">
    <nc r="Q13" t="inlineStr">
      <is>
        <t>N/A</t>
      </is>
    </nc>
  </rcc>
  <rdn rId="0" localSheetId="1" customView="1" name="Z_4BCF48EE_0E16_4C61_824B_DDCBB971B3DD_.wvu.FilterData" hidden="1" oldHidden="1">
    <formula>'Lucros aos Sócios'!$A$1:$H$593</formula>
  </rdn>
  <rdn rId="0" localSheetId="5" customView="1" name="Z_4BCF48EE_0E16_4C61_824B_DDCBB971B3DD_.wvu.FilterData" hidden="1" oldHidden="1">
    <formula>Observações!$A$1:$E$1</formula>
  </rdn>
  <rdn rId="0" localSheetId="6" customView="1" name="Z_4BCF48EE_0E16_4C61_824B_DDCBB971B3DD_.wvu.FilterData" hidden="1" oldHidden="1">
    <formula>Empresas!$A$1:$T$371</formula>
  </rdn>
  <rdn rId="0" localSheetId="7" customView="1" name="Z_4BCF48EE_0E16_4C61_824B_DDCBB971B3DD_.wvu.FilterData" hidden="1" oldHidden="1">
    <formula>Municipais!$A$1:$R$371</formula>
  </rdn>
  <rdn rId="0" localSheetId="8" customView="1" name="Z_4BCF48EE_0E16_4C61_824B_DDCBB971B3DD_.wvu.FilterData" hidden="1" oldHidden="1">
    <formula>Estaduais!$A$1:$S$371</formula>
  </rdn>
  <rdn rId="0" localSheetId="9" customView="1" name="Z_4BCF48EE_0E16_4C61_824B_DDCBB971B3DD_.wvu.FilterData" hidden="1" oldHidden="1">
    <formula>Federais!$A$1:$AC$371</formula>
  </rdn>
  <rdn rId="0" localSheetId="10" customView="1" name="Z_4BCF48EE_0E16_4C61_824B_DDCBB971B3DD_.wvu.FilterData" hidden="1" oldHidden="1">
    <formula>'Obrigações Anuais'!$A$1:$N$371</formula>
  </rdn>
  <rdn rId="0" localSheetId="11" customView="1" name="Z_4BCF48EE_0E16_4C61_824B_DDCBB971B3DD_.wvu.FilterData" hidden="1" oldHidden="1">
    <formula>Relatórios!$A$1:$P$1</formula>
  </rdn>
  <rdn rId="0" localSheetId="13" customView="1" name="Z_4BCF48EE_0E16_4C61_824B_DDCBB971B3DD_.wvu.FilterData" hidden="1" oldHidden="1">
    <formula>'Controle Distribuição de Lucros'!$A$1:$Q$371</formula>
  </rdn>
  <rdn rId="0" localSheetId="14" customView="1" name="Z_4BCF48EE_0E16_4C61_824B_DDCBB971B3DD_.wvu.FilterData" hidden="1" oldHidden="1">
    <formula>'Apuração Contabilidade Aproxima'!$A$1:$M$368</formula>
  </rdn>
  <rdn rId="0" localSheetId="15" customView="1" name="Z_4BCF48EE_0E16_4C61_824B_DDCBB971B3DD_.wvu.Rows" hidden="1" oldHidden="1">
    <formula>'Parcelamentos Encerrados'!$35:$35</formula>
  </rdn>
  <rcv guid="{4BCF48EE-0E16-4C61-824B-DDCBB971B3DD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" sId="6" numFmtId="19">
    <nc r="O86">
      <v>46237</v>
    </nc>
  </rcc>
  <rcc rId="20" sId="6" numFmtId="19">
    <nc r="P86">
      <v>46237</v>
    </nc>
  </rcc>
  <rcc rId="21" sId="7" numFmtId="4">
    <nc r="J86">
      <v>10</v>
    </nc>
  </rcc>
  <rcc rId="22" sId="7">
    <nc r="K86" t="inlineStr">
      <is>
        <t>N/A</t>
      </is>
    </nc>
  </rcc>
  <rcc rId="23" sId="7" numFmtId="4">
    <nc r="L86">
      <v>46237</v>
    </nc>
  </rcc>
  <rcc rId="24" sId="7">
    <nc r="M86" t="inlineStr">
      <is>
        <t>N/A</t>
      </is>
    </nc>
  </rcc>
  <rcc rId="25" sId="7">
    <nc r="N86" t="inlineStr">
      <is>
        <t>N/A</t>
      </is>
    </nc>
  </rcc>
  <rcc rId="26" sId="7">
    <nc r="O86" t="inlineStr">
      <is>
        <t>N/A</t>
      </is>
    </nc>
  </rcc>
  <rcc rId="27" sId="7">
    <nc r="P86" t="inlineStr">
      <is>
        <t>N/A</t>
      </is>
    </nc>
  </rcc>
  <rcc rId="28" sId="7">
    <nc r="Q86" t="inlineStr">
      <is>
        <t>N/A</t>
      </is>
    </nc>
  </rcc>
  <rcc rId="29" sId="7">
    <nc r="R86">
      <v>46237</v>
    </nc>
  </rcc>
  <rcc rId="30" sId="8">
    <nc r="J86" t="inlineStr">
      <is>
        <t>S/M</t>
      </is>
    </nc>
  </rcc>
  <rcc rId="31" sId="8">
    <nc r="Q86" t="inlineStr">
      <is>
        <t>S/M</t>
      </is>
    </nc>
  </rcc>
  <rcc rId="32" sId="8">
    <nc r="R86" t="inlineStr">
      <is>
        <t>S/M</t>
      </is>
    </nc>
  </rcc>
  <rcc rId="33" sId="8" numFmtId="4">
    <nc r="S86">
      <v>46237</v>
    </nc>
  </rcc>
  <rcc rId="34" sId="8" numFmtId="4">
    <nc r="K86">
      <v>46237</v>
    </nc>
  </rcc>
  <rcc rId="35" sId="9">
    <nc r="I86" t="inlineStr">
      <is>
        <t>N/A</t>
      </is>
    </nc>
  </rcc>
  <rcc rId="36" sId="9">
    <nc r="J86">
      <v>46237</v>
    </nc>
  </rcc>
  <rcc rId="37" sId="9">
    <nc r="K86" t="inlineStr">
      <is>
        <t>S/M</t>
      </is>
    </nc>
  </rcc>
  <rcc rId="38" sId="9">
    <nc r="L86" t="inlineStr">
      <is>
        <t>N/A</t>
      </is>
    </nc>
  </rcc>
  <rcc rId="39" sId="9">
    <nc r="M86" t="inlineStr">
      <is>
        <t>N/A</t>
      </is>
    </nc>
  </rcc>
  <rcc rId="40" sId="9">
    <nc r="N86" t="inlineStr">
      <is>
        <t>N/A</t>
      </is>
    </nc>
  </rcc>
  <rcc rId="41" sId="9">
    <nc r="O86" t="inlineStr">
      <is>
        <t>N/A</t>
      </is>
    </nc>
  </rcc>
  <rcc rId="42" sId="9">
    <nc r="P86" t="inlineStr">
      <is>
        <t>OK</t>
      </is>
    </nc>
  </rcc>
  <rcc rId="43" sId="9">
    <nc r="Q86">
      <v>46237</v>
    </nc>
  </rcc>
  <rcc rId="44" sId="9">
    <nc r="X86" t="inlineStr">
      <is>
        <t>N/A</t>
      </is>
    </nc>
  </rcc>
  <rcc rId="45" sId="9">
    <nc r="Y86" t="inlineStr">
      <is>
        <t>OK</t>
      </is>
    </nc>
  </rcc>
  <rcc rId="46" sId="9">
    <nc r="Z86">
      <v>46237</v>
    </nc>
  </rcc>
  <rcc rId="47" sId="9">
    <nc r="AA86" t="inlineStr">
      <is>
        <t>-</t>
      </is>
    </nc>
  </rcc>
  <rcc rId="48" sId="9">
    <nc r="AB86" t="inlineStr">
      <is>
        <t>-</t>
      </is>
    </nc>
  </rcc>
  <rdn rId="0" localSheetId="1" customView="1" name="Z_2E3555E6_9EE5_421D_A94D_C94458D6D2C9_.wvu.FilterData" hidden="1" oldHidden="1">
    <formula>'Lucros aos Sócios'!$A$1:$H$593</formula>
  </rdn>
  <rdn rId="0" localSheetId="5" customView="1" name="Z_2E3555E6_9EE5_421D_A94D_C94458D6D2C9_.wvu.FilterData" hidden="1" oldHidden="1">
    <formula>Observações!$A$1:$E$1</formula>
  </rdn>
  <rdn rId="0" localSheetId="6" customView="1" name="Z_2E3555E6_9EE5_421D_A94D_C94458D6D2C9_.wvu.FilterData" hidden="1" oldHidden="1">
    <formula>Empresas!$A$1:$T$371</formula>
  </rdn>
  <rdn rId="0" localSheetId="7" customView="1" name="Z_2E3555E6_9EE5_421D_A94D_C94458D6D2C9_.wvu.FilterData" hidden="1" oldHidden="1">
    <formula>Municipais!$A$1:$R$371</formula>
  </rdn>
  <rdn rId="0" localSheetId="8" customView="1" name="Z_2E3555E6_9EE5_421D_A94D_C94458D6D2C9_.wvu.FilterData" hidden="1" oldHidden="1">
    <formula>Estaduais!$A$1:$S$371</formula>
  </rdn>
  <rdn rId="0" localSheetId="9" customView="1" name="Z_2E3555E6_9EE5_421D_A94D_C94458D6D2C9_.wvu.FilterData" hidden="1" oldHidden="1">
    <formula>Federais!$A$1:$AC$371</formula>
  </rdn>
  <rdn rId="0" localSheetId="10" customView="1" name="Z_2E3555E6_9EE5_421D_A94D_C94458D6D2C9_.wvu.FilterData" hidden="1" oldHidden="1">
    <formula>'Obrigações Anuais'!$A$1:$N$371</formula>
  </rdn>
  <rdn rId="0" localSheetId="11" customView="1" name="Z_2E3555E6_9EE5_421D_A94D_C94458D6D2C9_.wvu.FilterData" hidden="1" oldHidden="1">
    <formula>Relatórios!$A$1:$P$1</formula>
  </rdn>
  <rdn rId="0" localSheetId="13" customView="1" name="Z_2E3555E6_9EE5_421D_A94D_C94458D6D2C9_.wvu.FilterData" hidden="1" oldHidden="1">
    <formula>'Controle Distribuição de Lucros'!$A$1:$Q$371</formula>
  </rdn>
  <rdn rId="0" localSheetId="14" customView="1" name="Z_2E3555E6_9EE5_421D_A94D_C94458D6D2C9_.wvu.FilterData" hidden="1" oldHidden="1">
    <formula>'Apuração Contabilidade Aproxima'!$A$1:$M$368</formula>
  </rdn>
  <rdn rId="0" localSheetId="15" customView="1" name="Z_2E3555E6_9EE5_421D_A94D_C94458D6D2C9_.wvu.Rows" hidden="1" oldHidden="1">
    <formula>'Parcelamentos Encerrados'!$35:$35</formula>
  </rdn>
  <rcv guid="{2E3555E6-9EE5-421D-A94D-C94458D6D2C9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" sId="7" numFmtId="4">
    <nc r="L2">
      <v>46239</v>
    </nc>
  </rcc>
  <rcc rId="61" sId="7">
    <oc r="K2" t="inlineStr">
      <is>
        <t>N/A</t>
      </is>
    </oc>
    <nc r="K2" t="inlineStr">
      <is>
        <t>OK</t>
      </is>
    </nc>
  </rcc>
  <rcc rId="62" sId="7" numFmtId="4">
    <nc r="J11">
      <v>10</v>
    </nc>
  </rcc>
  <rcc rId="63" sId="7" numFmtId="4">
    <nc r="J40">
      <v>10</v>
    </nc>
  </rcc>
  <rcc rId="64" sId="7" numFmtId="4">
    <nc r="J49">
      <v>10</v>
    </nc>
  </rcc>
  <rcc rId="65" sId="7" numFmtId="4">
    <nc r="J51">
      <v>10</v>
    </nc>
  </rcc>
  <rcc rId="66" sId="7" numFmtId="4">
    <nc r="J58">
      <v>10</v>
    </nc>
  </rcc>
  <rcc rId="67" sId="7" numFmtId="4">
    <nc r="J60">
      <v>10</v>
    </nc>
  </rcc>
  <rcc rId="68" sId="7" numFmtId="4">
    <nc r="J98">
      <v>10</v>
    </nc>
  </rcc>
  <rcc rId="69" sId="7" numFmtId="4">
    <nc r="J99">
      <v>10</v>
    </nc>
  </rcc>
  <rcc rId="70" sId="7">
    <nc r="K11" t="inlineStr">
      <is>
        <t>S/M</t>
      </is>
    </nc>
  </rcc>
  <rcc rId="71" sId="7">
    <nc r="K40" t="inlineStr">
      <is>
        <t>S/M</t>
      </is>
    </nc>
  </rcc>
  <rcc rId="72" sId="7">
    <nc r="K49" t="inlineStr">
      <is>
        <t>S/M</t>
      </is>
    </nc>
  </rcc>
  <rcc rId="73" sId="7">
    <nc r="K51" t="inlineStr">
      <is>
        <t>S/M</t>
      </is>
    </nc>
  </rcc>
  <rcc rId="74" sId="7">
    <nc r="K58" t="inlineStr">
      <is>
        <t>S/M</t>
      </is>
    </nc>
  </rcc>
  <rcc rId="75" sId="7">
    <nc r="K60" t="inlineStr">
      <is>
        <t>S/M</t>
      </is>
    </nc>
  </rcc>
  <rcc rId="76" sId="7">
    <nc r="K98" t="inlineStr">
      <is>
        <t>S/M</t>
      </is>
    </nc>
  </rcc>
  <rcc rId="77" sId="7">
    <nc r="K99" t="inlineStr">
      <is>
        <t>S/M</t>
      </is>
    </nc>
  </rcc>
  <rdn rId="0" localSheetId="1" customView="1" name="Z_AFB08797_B428_474D_8229_9D72F71EC262_.wvu.FilterData" hidden="1" oldHidden="1">
    <formula>'Lucros aos Sócios'!$A$1:$H$593</formula>
  </rdn>
  <rdn rId="0" localSheetId="5" customView="1" name="Z_AFB08797_B428_474D_8229_9D72F71EC262_.wvu.FilterData" hidden="1" oldHidden="1">
    <formula>Observações!$A$1:$E$1</formula>
  </rdn>
  <rdn rId="0" localSheetId="6" customView="1" name="Z_AFB08797_B428_474D_8229_9D72F71EC262_.wvu.FilterData" hidden="1" oldHidden="1">
    <formula>Empresas!$A$1:$T$371</formula>
  </rdn>
  <rdn rId="0" localSheetId="7" customView="1" name="Z_AFB08797_B428_474D_8229_9D72F71EC262_.wvu.FilterData" hidden="1" oldHidden="1">
    <formula>Municipais!$A$1:$R$371</formula>
  </rdn>
  <rdn rId="0" localSheetId="8" customView="1" name="Z_AFB08797_B428_474D_8229_9D72F71EC262_.wvu.FilterData" hidden="1" oldHidden="1">
    <formula>Estaduais!$A$1:$S$371</formula>
  </rdn>
  <rdn rId="0" localSheetId="9" customView="1" name="Z_AFB08797_B428_474D_8229_9D72F71EC262_.wvu.FilterData" hidden="1" oldHidden="1">
    <formula>Federais!$A$1:$AC$371</formula>
  </rdn>
  <rdn rId="0" localSheetId="10" customView="1" name="Z_AFB08797_B428_474D_8229_9D72F71EC262_.wvu.FilterData" hidden="1" oldHidden="1">
    <formula>'Obrigações Anuais'!$A$1:$N$371</formula>
  </rdn>
  <rdn rId="0" localSheetId="11" customView="1" name="Z_AFB08797_B428_474D_8229_9D72F71EC262_.wvu.FilterData" hidden="1" oldHidden="1">
    <formula>Relatórios!$A$1:$P$1</formula>
  </rdn>
  <rdn rId="0" localSheetId="13" customView="1" name="Z_AFB08797_B428_474D_8229_9D72F71EC262_.wvu.FilterData" hidden="1" oldHidden="1">
    <formula>'Controle Distribuição de Lucros'!$A$1:$Q$371</formula>
  </rdn>
  <rdn rId="0" localSheetId="14" customView="1" name="Z_AFB08797_B428_474D_8229_9D72F71EC262_.wvu.FilterData" hidden="1" oldHidden="1">
    <formula>'Apuração Contabilidade Aproxima'!$A$1:$M$368</formula>
  </rdn>
  <rdn rId="0" localSheetId="15" customView="1" name="Z_AFB08797_B428_474D_8229_9D72F71EC262_.wvu.Rows" hidden="1" oldHidden="1">
    <formula>'Parcelamentos Encerrados'!$35:$35</formula>
  </rdn>
  <rcv guid="{AFB08797-B428-474D-8229-9D72F71EC262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" sId="7">
    <nc r="K110" t="inlineStr">
      <is>
        <t>S/M</t>
      </is>
    </nc>
  </rcc>
  <rcc rId="90" sId="7" numFmtId="4">
    <nc r="J111">
      <v>10</v>
    </nc>
  </rcc>
  <rcc rId="91" sId="7">
    <nc r="K111" t="inlineStr">
      <is>
        <t>N/A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7" numFmtId="4">
    <nc r="J112">
      <v>10</v>
    </nc>
  </rcc>
  <rcc rId="93" sId="7">
    <nc r="K112" t="inlineStr">
      <is>
        <t>N/A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7" numFmtId="4">
    <nc r="J117">
      <v>10</v>
    </nc>
  </rcc>
  <rcc rId="95" sId="7">
    <nc r="K117" t="inlineStr">
      <is>
        <t>N/A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" sId="7" numFmtId="4">
    <nc r="J134">
      <v>10</v>
    </nc>
  </rcc>
  <rcc rId="97" sId="7">
    <nc r="K134" t="inlineStr">
      <is>
        <t>N/A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" sId="7" numFmtId="4">
    <nc r="J225">
      <v>10</v>
    </nc>
  </rcc>
  <rcc rId="99" sId="7">
    <nc r="K225" t="inlineStr">
      <is>
        <t>S/M</t>
      </is>
    </nc>
  </rcc>
  <rcc rId="100" sId="7">
    <oc r="K134" t="inlineStr">
      <is>
        <t>N/A</t>
      </is>
    </oc>
    <nc r="K134" t="inlineStr">
      <is>
        <t>S/M</t>
      </is>
    </nc>
  </rcc>
  <rcc rId="101" sId="7">
    <oc r="K111" t="inlineStr">
      <is>
        <t>N/A</t>
      </is>
    </oc>
    <nc r="K111" t="inlineStr">
      <is>
        <t>S/M</t>
      </is>
    </nc>
  </rcc>
  <rcc rId="102" sId="7">
    <oc r="K117" t="inlineStr">
      <is>
        <t>N/A</t>
      </is>
    </oc>
    <nc r="K117" t="inlineStr">
      <is>
        <t>S/M</t>
      </is>
    </nc>
  </rcc>
  <rcc rId="103" sId="7">
    <oc r="K112" t="inlineStr">
      <is>
        <t>N/A</t>
      </is>
    </oc>
    <nc r="K112" t="inlineStr">
      <is>
        <t>S/M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7" numFmtId="4">
    <nc r="J138">
      <v>10</v>
    </nc>
  </rcc>
  <rcc rId="105" sId="7">
    <nc r="K138" t="inlineStr">
      <is>
        <t>S/M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7" numFmtId="4">
    <nc r="J139">
      <v>10</v>
    </nc>
  </rcc>
  <rcc rId="107" sId="7">
    <nc r="K139" t="inlineStr">
      <is>
        <t>S/M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7" numFmtId="4">
    <nc r="J140">
      <v>10</v>
    </nc>
  </rcc>
  <rcc rId="109" sId="7">
    <nc r="K140" t="inlineStr">
      <is>
        <t>S/M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" sId="7" numFmtId="4">
    <nc r="J141">
      <v>10</v>
    </nc>
  </rcc>
  <rcc rId="111" sId="7">
    <nc r="K141" t="inlineStr">
      <is>
        <t>S/M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7" numFmtId="4">
    <nc r="J13">
      <v>10</v>
    </nc>
  </rcc>
  <rcc rId="113" sId="7" numFmtId="4">
    <nc r="J17">
      <v>17</v>
    </nc>
  </rcc>
  <rcc rId="114" sId="7">
    <nc r="K17" t="inlineStr">
      <is>
        <t>OK</t>
      </is>
    </nc>
  </rcc>
  <rcc rId="115" sId="7" numFmtId="4">
    <nc r="L17">
      <v>46248</v>
    </nc>
  </rcc>
  <rcc rId="116" sId="9">
    <nc r="G17" t="inlineStr">
      <is>
        <t>N/A</t>
      </is>
    </nc>
  </rcc>
  <rcc rId="117" sId="9">
    <nc r="I17" t="inlineStr">
      <is>
        <t>N/A</t>
      </is>
    </nc>
  </rcc>
  <rcc rId="118" sId="9">
    <nc r="K17" t="inlineStr">
      <is>
        <t>S/M</t>
      </is>
    </nc>
  </rcc>
  <rcc rId="119" sId="9">
    <nc r="L17" t="inlineStr">
      <is>
        <t>N/A</t>
      </is>
    </nc>
  </rcc>
  <rcc rId="120" sId="9">
    <nc r="M17" t="inlineStr">
      <is>
        <t>N/A</t>
      </is>
    </nc>
  </rcc>
  <rcc rId="121" sId="9">
    <nc r="R17" t="inlineStr">
      <is>
        <t>OK</t>
      </is>
    </nc>
  </rcc>
  <rcc rId="122" sId="9">
    <nc r="S17">
      <v>46255</v>
    </nc>
  </rcc>
  <rcc rId="123" sId="9">
    <nc r="T17" t="inlineStr">
      <is>
        <t>N/A</t>
      </is>
    </nc>
  </rcc>
  <rcc rId="124" sId="9">
    <nc r="X17" t="inlineStr">
      <is>
        <t>OK</t>
      </is>
    </nc>
  </rcc>
  <rcv guid="{4BCF48EE-0E16-4C61-824B-DDCBB971B3DD}" action="delete"/>
  <rdn rId="0" localSheetId="1" customView="1" name="Z_4BCF48EE_0E16_4C61_824B_DDCBB971B3DD_.wvu.FilterData" hidden="1" oldHidden="1">
    <formula>'Lucros aos Sócios'!$A$1:$H$593</formula>
    <oldFormula>'Lucros aos Sócios'!$A$1:$H$593</oldFormula>
  </rdn>
  <rdn rId="0" localSheetId="5" customView="1" name="Z_4BCF48EE_0E16_4C61_824B_DDCBB971B3DD_.wvu.FilterData" hidden="1" oldHidden="1">
    <formula>Observações!$A$1:$E$1</formula>
    <oldFormula>Observações!$A$1:$E$1</oldFormula>
  </rdn>
  <rdn rId="0" localSheetId="6" customView="1" name="Z_4BCF48EE_0E16_4C61_824B_DDCBB971B3DD_.wvu.FilterData" hidden="1" oldHidden="1">
    <formula>Empresas!$A$1:$T$371</formula>
    <oldFormula>Empresas!$A$1:$T$371</oldFormula>
  </rdn>
  <rdn rId="0" localSheetId="7" customView="1" name="Z_4BCF48EE_0E16_4C61_824B_DDCBB971B3DD_.wvu.FilterData" hidden="1" oldHidden="1">
    <formula>Municipais!$A$1:$R$371</formula>
    <oldFormula>Municipais!$A$1:$R$371</oldFormula>
  </rdn>
  <rdn rId="0" localSheetId="8" customView="1" name="Z_4BCF48EE_0E16_4C61_824B_DDCBB971B3DD_.wvu.FilterData" hidden="1" oldHidden="1">
    <formula>Estaduais!$A$1:$S$371</formula>
    <oldFormula>Estaduais!$A$1:$S$371</oldFormula>
  </rdn>
  <rdn rId="0" localSheetId="9" customView="1" name="Z_4BCF48EE_0E16_4C61_824B_DDCBB971B3DD_.wvu.FilterData" hidden="1" oldHidden="1">
    <formula>Federais!$A$1:$AC$371</formula>
    <oldFormula>Federais!$A$1:$AC$371</oldFormula>
  </rdn>
  <rdn rId="0" localSheetId="10" customView="1" name="Z_4BCF48EE_0E16_4C61_824B_DDCBB971B3DD_.wvu.FilterData" hidden="1" oldHidden="1">
    <formula>'Obrigações Anuais'!$A$1:$N$371</formula>
    <oldFormula>'Obrigações Anuais'!$A$1:$N$371</oldFormula>
  </rdn>
  <rdn rId="0" localSheetId="11" customView="1" name="Z_4BCF48EE_0E16_4C61_824B_DDCBB971B3DD_.wvu.FilterData" hidden="1" oldHidden="1">
    <formula>Relatórios!$A$1:$P$1</formula>
    <oldFormula>Relatórios!$A$1:$P$1</oldFormula>
  </rdn>
  <rdn rId="0" localSheetId="13" customView="1" name="Z_4BCF48EE_0E16_4C61_824B_DDCBB971B3DD_.wvu.FilterData" hidden="1" oldHidden="1">
    <formula>'Controle Distribuição de Lucros'!$A$1:$Q$371</formula>
    <oldFormula>'Controle Distribuição de Lucros'!$A$1:$Q$371</oldFormula>
  </rdn>
  <rdn rId="0" localSheetId="14" customView="1" name="Z_4BCF48EE_0E16_4C61_824B_DDCBB971B3DD_.wvu.FilterData" hidden="1" oldHidden="1">
    <formula>'Apuração Contabilidade Aproxima'!$A$1:$M$368</formula>
    <oldFormula>'Apuração Contabilidade Aproxima'!$A$1:$M$368</oldFormula>
  </rdn>
  <rdn rId="0" localSheetId="15" customView="1" name="Z_4BCF48EE_0E16_4C61_824B_DDCBB971B3DD_.wvu.Rows" hidden="1" oldHidden="1">
    <formula>'Parcelamentos Encerrados'!$35:$35</formula>
    <oldFormula>'Parcelamentos Encerrados'!$35:$35</oldFormula>
  </rdn>
  <rcv guid="{4BCF48EE-0E16-4C61-824B-DDCBB971B3DD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" sId="7" numFmtId="4">
    <nc r="J142">
      <v>10</v>
    </nc>
  </rcc>
  <rcc rId="137" sId="7">
    <nc r="K142" t="inlineStr">
      <is>
        <t>S/M</t>
      </is>
    </nc>
  </rcc>
  <rcc rId="138" sId="7" numFmtId="4">
    <nc r="J144">
      <v>10</v>
    </nc>
  </rcc>
  <rcc rId="139" sId="7">
    <nc r="K144" t="inlineStr">
      <is>
        <t>S/M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" sId="7" numFmtId="4">
    <nc r="J176">
      <v>10</v>
    </nc>
  </rcc>
  <rcc rId="141" sId="7">
    <nc r="K176" t="inlineStr">
      <is>
        <t>S/M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" sId="7" numFmtId="4">
    <nc r="J216">
      <v>10</v>
    </nc>
  </rcc>
  <rcc rId="143" sId="7">
    <nc r="K216" t="inlineStr">
      <is>
        <t>S/M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4" sId="7" numFmtId="4">
    <nc r="J235">
      <v>10</v>
    </nc>
  </rcc>
  <rcc rId="145" sId="7">
    <nc r="K235" t="inlineStr">
      <is>
        <t>S/M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" sId="7" numFmtId="4">
    <oc r="J243" t="inlineStr">
      <is>
        <t>-</t>
      </is>
    </oc>
    <nc r="J243">
      <v>10</v>
    </nc>
  </rcc>
  <rcc rId="147" sId="7">
    <nc r="K243" t="inlineStr">
      <is>
        <t>S/M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" sId="7">
    <nc r="K261" t="inlineStr">
      <is>
        <t>S/M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" sId="7" numFmtId="4">
    <nc r="J267">
      <v>10</v>
    </nc>
  </rcc>
  <rcc rId="150" sId="7">
    <nc r="K267" t="inlineStr">
      <is>
        <t>S/M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" sId="7" numFmtId="4">
    <nc r="J275">
      <v>10</v>
    </nc>
  </rcc>
  <rcc rId="152" sId="7">
    <nc r="K275" t="inlineStr">
      <is>
        <t>S/M</t>
      </is>
    </nc>
  </rcc>
  <rcc rId="153" sId="7" numFmtId="4">
    <nc r="J281">
      <v>10</v>
    </nc>
  </rcc>
  <rcc rId="154" sId="7">
    <nc r="K281" t="inlineStr">
      <is>
        <t>S/M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5" sId="7" numFmtId="4">
    <oc r="J284" t="inlineStr">
      <is>
        <t>-</t>
      </is>
    </oc>
    <nc r="J284">
      <v>10</v>
    </nc>
  </rcc>
  <rcc rId="156" sId="7">
    <nc r="K284" t="inlineStr">
      <is>
        <t>S/M</t>
      </is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7" sId="7">
    <nc r="K350" t="inlineStr">
      <is>
        <t>S/M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" sId="7" numFmtId="4">
    <nc r="J355">
      <v>10</v>
    </nc>
  </rcc>
  <rcc rId="159" sId="7">
    <nc r="K355" t="inlineStr">
      <is>
        <t>S/M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" sId="7" numFmtId="4">
    <nc r="J356">
      <v>10</v>
    </nc>
  </rcc>
  <rcc rId="161" sId="7">
    <nc r="K356" t="inlineStr">
      <is>
        <t>S/M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" sId="7" numFmtId="4">
    <oc r="J359">
      <v>10</v>
    </oc>
    <nc r="J359"/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" sId="6" numFmtId="19">
    <nc r="O17">
      <v>46237</v>
    </nc>
  </rcc>
  <rcc rId="164" sId="6" numFmtId="19">
    <nc r="P17">
      <v>46237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" sId="7">
    <nc r="J359" t="inlineStr">
      <is>
        <t>-</t>
      </is>
    </nc>
  </rcc>
  <rcc rId="166" sId="7">
    <nc r="K359" t="inlineStr">
      <is>
        <t>N/A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" sId="7">
    <nc r="K362" t="inlineStr">
      <is>
        <t>S/M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" sId="7" numFmtId="4">
    <nc r="J370">
      <v>10</v>
    </nc>
  </rcc>
  <rcc rId="169" sId="7">
    <nc r="K370" t="inlineStr">
      <is>
        <t>S/M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" sId="5">
    <oc r="E257" t="inlineStr">
      <is>
        <t>Faturamento Estimado, Aumentar Gradativamente de Acordo com o Último Faturamento Declarado</t>
      </is>
    </oc>
    <nc r="E257"/>
  </rcc>
  <rdn rId="0" localSheetId="1" customView="1" name="Z_A6FBC0DC_A19A_4037_80FE_83E24AD9E190_.wvu.FilterData" hidden="1" oldHidden="1">
    <formula>'Lucros aos Sócios'!$A$1:$H$593</formula>
  </rdn>
  <rdn rId="0" localSheetId="5" customView="1" name="Z_A6FBC0DC_A19A_4037_80FE_83E24AD9E190_.wvu.FilterData" hidden="1" oldHidden="1">
    <formula>Observações!$A$1:$E$368</formula>
  </rdn>
  <rdn rId="0" localSheetId="6" customView="1" name="Z_A6FBC0DC_A19A_4037_80FE_83E24AD9E190_.wvu.FilterData" hidden="1" oldHidden="1">
    <formula>Empresas!$A$1:$T$371</formula>
  </rdn>
  <rdn rId="0" localSheetId="7" customView="1" name="Z_A6FBC0DC_A19A_4037_80FE_83E24AD9E190_.wvu.FilterData" hidden="1" oldHidden="1">
    <formula>Municipais!$A$1:$R$371</formula>
  </rdn>
  <rdn rId="0" localSheetId="8" customView="1" name="Z_A6FBC0DC_A19A_4037_80FE_83E24AD9E190_.wvu.FilterData" hidden="1" oldHidden="1">
    <formula>Estaduais!$A$1:$S$371</formula>
  </rdn>
  <rdn rId="0" localSheetId="9" customView="1" name="Z_A6FBC0DC_A19A_4037_80FE_83E24AD9E190_.wvu.FilterData" hidden="1" oldHidden="1">
    <formula>Federais!$A$1:$AC$371</formula>
  </rdn>
  <rdn rId="0" localSheetId="10" customView="1" name="Z_A6FBC0DC_A19A_4037_80FE_83E24AD9E190_.wvu.FilterData" hidden="1" oldHidden="1">
    <formula>'Obrigações Anuais'!$A$1:$N$371</formula>
  </rdn>
  <rdn rId="0" localSheetId="11" customView="1" name="Z_A6FBC0DC_A19A_4037_80FE_83E24AD9E190_.wvu.FilterData" hidden="1" oldHidden="1">
    <formula>Relatórios!$A$1:$P$1</formula>
  </rdn>
  <rdn rId="0" localSheetId="13" customView="1" name="Z_A6FBC0DC_A19A_4037_80FE_83E24AD9E190_.wvu.FilterData" hidden="1" oldHidden="1">
    <formula>'Controle Distribuição de Lucros'!$A$1:$Q$371</formula>
  </rdn>
  <rdn rId="0" localSheetId="14" customView="1" name="Z_A6FBC0DC_A19A_4037_80FE_83E24AD9E190_.wvu.FilterData" hidden="1" oldHidden="1">
    <formula>'Apuração Contabilidade Aproxima'!$A$1:$M$368</formula>
  </rdn>
  <rdn rId="0" localSheetId="15" customView="1" name="Z_A6FBC0DC_A19A_4037_80FE_83E24AD9E190_.wvu.Rows" hidden="1" oldHidden="1">
    <formula>'Parcelamentos Encerrados'!$35:$35</formula>
  </rdn>
  <rcv guid="{A6FBC0DC-A19A-4037-80FE-83E24AD9E190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" sId="6" numFmtId="19">
    <nc r="O44">
      <v>46237</v>
    </nc>
  </rcc>
  <rcc rId="183" sId="6" numFmtId="19">
    <nc r="P44">
      <v>46237</v>
    </nc>
  </rcc>
  <rcc rId="184" sId="9">
    <nc r="I44" t="inlineStr">
      <is>
        <t>N/A</t>
      </is>
    </nc>
  </rcc>
  <rcc rId="185" sId="9">
    <nc r="K44" t="inlineStr">
      <is>
        <t>S/M</t>
      </is>
    </nc>
  </rcc>
  <rcc rId="186" sId="9">
    <nc r="L44" t="inlineStr">
      <is>
        <t>N/A</t>
      </is>
    </nc>
  </rcc>
  <rcc rId="187" sId="9">
    <nc r="N44" t="inlineStr">
      <is>
        <t>N/A</t>
      </is>
    </nc>
  </rcc>
  <rcc rId="188" sId="9">
    <nc r="O44" t="inlineStr">
      <is>
        <t>N/A</t>
      </is>
    </nc>
  </rcc>
  <rcc rId="189" sId="9">
    <nc r="P44" t="inlineStr">
      <is>
        <t>OK</t>
      </is>
    </nc>
  </rcc>
  <rfmt sheetId="9" sqref="Q44" start="0" length="0">
    <dxf>
      <numFmt numFmtId="19" formatCode="dd/mm/yyyy"/>
    </dxf>
  </rfmt>
  <rcc rId="190" sId="9" numFmtId="19">
    <nc r="Q44">
      <v>46237</v>
    </nc>
  </rcc>
  <rcc rId="191" sId="9">
    <nc r="X44" t="inlineStr">
      <is>
        <t>N/A</t>
      </is>
    </nc>
  </rcc>
  <rcc rId="192" sId="9">
    <nc r="X13" t="inlineStr">
      <is>
        <t>N/A</t>
      </is>
    </nc>
  </rcc>
  <rcc rId="193" sId="9">
    <nc r="X24" t="inlineStr">
      <is>
        <t>N/A</t>
      </is>
    </nc>
  </rcc>
  <rcc rId="194" sId="9">
    <nc r="X50" t="inlineStr">
      <is>
        <t>N/A</t>
      </is>
    </nc>
  </rcc>
  <rcc rId="195" sId="9">
    <nc r="X57" t="inlineStr">
      <is>
        <t>N/A</t>
      </is>
    </nc>
  </rcc>
  <rcc rId="196" sId="9">
    <nc r="X80" t="inlineStr">
      <is>
        <t>N/A</t>
      </is>
    </nc>
  </rcc>
  <rcc rId="197" sId="9">
    <nc r="X90" t="inlineStr">
      <is>
        <t>N/A</t>
      </is>
    </nc>
  </rcc>
  <rcc rId="198" sId="9">
    <nc r="X91" t="inlineStr">
      <is>
        <t>N/A</t>
      </is>
    </nc>
  </rcc>
  <rcc rId="199" sId="9">
    <nc r="X102" t="inlineStr">
      <is>
        <t>N/A</t>
      </is>
    </nc>
  </rcc>
  <rcc rId="200" sId="9">
    <nc r="X103" t="inlineStr">
      <is>
        <t>N/A</t>
      </is>
    </nc>
  </rcc>
  <rcc rId="201" sId="9">
    <nc r="X147" t="inlineStr">
      <is>
        <t>N/A</t>
      </is>
    </nc>
  </rcc>
  <rcc rId="202" sId="9">
    <nc r="X154" t="inlineStr">
      <is>
        <t>N/A</t>
      </is>
    </nc>
  </rcc>
  <rcc rId="203" sId="9">
    <nc r="X156" t="inlineStr">
      <is>
        <t>N/A</t>
      </is>
    </nc>
  </rcc>
  <rcc rId="204" sId="9">
    <nc r="X178" t="inlineStr">
      <is>
        <t>N/A</t>
      </is>
    </nc>
  </rcc>
  <rcc rId="205" sId="9">
    <nc r="X194" t="inlineStr">
      <is>
        <t>N/A</t>
      </is>
    </nc>
  </rcc>
  <rcc rId="206" sId="9">
    <nc r="X252" t="inlineStr">
      <is>
        <t>N/A</t>
      </is>
    </nc>
  </rcc>
  <rcc rId="207" sId="9">
    <nc r="X259" t="inlineStr">
      <is>
        <t>N/A</t>
      </is>
    </nc>
  </rcc>
  <rcc rId="208" sId="9">
    <nc r="X279" t="inlineStr">
      <is>
        <t>N/A</t>
      </is>
    </nc>
  </rcc>
  <rcc rId="209" sId="9">
    <nc r="X282" t="inlineStr">
      <is>
        <t>N/A</t>
      </is>
    </nc>
  </rcc>
  <rcc rId="210" sId="9">
    <nc r="X287" t="inlineStr">
      <is>
        <t>N/A</t>
      </is>
    </nc>
  </rcc>
  <rcc rId="211" sId="9">
    <nc r="X299" t="inlineStr">
      <is>
        <t>N/A</t>
      </is>
    </nc>
  </rcc>
  <rcc rId="212" sId="9">
    <nc r="X302" t="inlineStr">
      <is>
        <t>N/A</t>
      </is>
    </nc>
  </rcc>
  <rcc rId="213" sId="9">
    <nc r="X303" t="inlineStr">
      <is>
        <t>N/A</t>
      </is>
    </nc>
  </rcc>
  <rcc rId="214" sId="9">
    <nc r="X312" t="inlineStr">
      <is>
        <t>N/A</t>
      </is>
    </nc>
  </rcc>
  <rcc rId="215" sId="9">
    <nc r="O13" t="inlineStr">
      <is>
        <t>N/A</t>
      </is>
    </nc>
  </rcc>
  <rcc rId="216" sId="9">
    <nc r="O24" t="inlineStr">
      <is>
        <t>N/A</t>
      </is>
    </nc>
  </rcc>
  <rcc rId="217" sId="9">
    <nc r="O50" t="inlineStr">
      <is>
        <t>N/A</t>
      </is>
    </nc>
  </rcc>
  <rcc rId="218" sId="9">
    <nc r="O57" t="inlineStr">
      <is>
        <t>N/A</t>
      </is>
    </nc>
  </rcc>
  <rcc rId="219" sId="9">
    <nc r="O80" t="inlineStr">
      <is>
        <t>N/A</t>
      </is>
    </nc>
  </rcc>
  <rcc rId="220" sId="9">
    <nc r="O90" t="inlineStr">
      <is>
        <t>N/A</t>
      </is>
    </nc>
  </rcc>
  <rcc rId="221" sId="9">
    <nc r="O91" t="inlineStr">
      <is>
        <t>N/A</t>
      </is>
    </nc>
  </rcc>
  <rcc rId="222" sId="9">
    <nc r="O102" t="inlineStr">
      <is>
        <t>N/A</t>
      </is>
    </nc>
  </rcc>
  <rcc rId="223" sId="9">
    <nc r="O103" t="inlineStr">
      <is>
        <t>N/A</t>
      </is>
    </nc>
  </rcc>
  <rcc rId="224" sId="9">
    <nc r="O147" t="inlineStr">
      <is>
        <t>N/A</t>
      </is>
    </nc>
  </rcc>
  <rcc rId="225" sId="9">
    <nc r="O154" t="inlineStr">
      <is>
        <t>N/A</t>
      </is>
    </nc>
  </rcc>
  <rcc rId="226" sId="9">
    <nc r="O156" t="inlineStr">
      <is>
        <t>N/A</t>
      </is>
    </nc>
  </rcc>
  <rcc rId="227" sId="9">
    <nc r="O178" t="inlineStr">
      <is>
        <t>N/A</t>
      </is>
    </nc>
  </rcc>
  <rcc rId="228" sId="9">
    <nc r="O194" t="inlineStr">
      <is>
        <t>N/A</t>
      </is>
    </nc>
  </rcc>
  <rcc rId="229" sId="9">
    <nc r="O252" t="inlineStr">
      <is>
        <t>N/A</t>
      </is>
    </nc>
  </rcc>
  <rcc rId="230" sId="9">
    <nc r="O259" t="inlineStr">
      <is>
        <t>N/A</t>
      </is>
    </nc>
  </rcc>
  <rcc rId="231" sId="9">
    <nc r="O279" t="inlineStr">
      <is>
        <t>N/A</t>
      </is>
    </nc>
  </rcc>
  <rcc rId="232" sId="9">
    <nc r="O282" t="inlineStr">
      <is>
        <t>N/A</t>
      </is>
    </nc>
  </rcc>
  <rcc rId="233" sId="9">
    <nc r="O287" t="inlineStr">
      <is>
        <t>N/A</t>
      </is>
    </nc>
  </rcc>
  <rcc rId="234" sId="9">
    <nc r="O299" t="inlineStr">
      <is>
        <t>N/A</t>
      </is>
    </nc>
  </rcc>
  <rcc rId="235" sId="9">
    <nc r="O302" t="inlineStr">
      <is>
        <t>N/A</t>
      </is>
    </nc>
  </rcc>
  <rcc rId="236" sId="9">
    <nc r="O303" t="inlineStr">
      <is>
        <t>N/A</t>
      </is>
    </nc>
  </rcc>
  <rcc rId="237" sId="9">
    <nc r="O312" t="inlineStr">
      <is>
        <t>N/A</t>
      </is>
    </nc>
  </rcc>
  <rcc rId="238" sId="9">
    <nc r="N13" t="inlineStr">
      <is>
        <t>N/A</t>
      </is>
    </nc>
  </rcc>
  <rcc rId="239" sId="9">
    <nc r="N24" t="inlineStr">
      <is>
        <t>N/A</t>
      </is>
    </nc>
  </rcc>
  <rcc rId="240" sId="9">
    <nc r="N50" t="inlineStr">
      <is>
        <t>N/A</t>
      </is>
    </nc>
  </rcc>
  <rcc rId="241" sId="9">
    <nc r="N57" t="inlineStr">
      <is>
        <t>N/A</t>
      </is>
    </nc>
  </rcc>
  <rcc rId="242" sId="9">
    <nc r="N80" t="inlineStr">
      <is>
        <t>N/A</t>
      </is>
    </nc>
  </rcc>
  <rcc rId="243" sId="9">
    <nc r="N90" t="inlineStr">
      <is>
        <t>N/A</t>
      </is>
    </nc>
  </rcc>
  <rcc rId="244" sId="9">
    <nc r="N91" t="inlineStr">
      <is>
        <t>N/A</t>
      </is>
    </nc>
  </rcc>
  <rcc rId="245" sId="9">
    <nc r="N102" t="inlineStr">
      <is>
        <t>N/A</t>
      </is>
    </nc>
  </rcc>
  <rcc rId="246" sId="9">
    <nc r="N103" t="inlineStr">
      <is>
        <t>N/A</t>
      </is>
    </nc>
  </rcc>
  <rcc rId="247" sId="9">
    <nc r="N147" t="inlineStr">
      <is>
        <t>N/A</t>
      </is>
    </nc>
  </rcc>
  <rcc rId="248" sId="9">
    <nc r="N154" t="inlineStr">
      <is>
        <t>N/A</t>
      </is>
    </nc>
  </rcc>
  <rcc rId="249" sId="9">
    <nc r="N156" t="inlineStr">
      <is>
        <t>N/A</t>
      </is>
    </nc>
  </rcc>
  <rcc rId="250" sId="9">
    <nc r="N178" t="inlineStr">
      <is>
        <t>N/A</t>
      </is>
    </nc>
  </rcc>
  <rcc rId="251" sId="9">
    <nc r="N194" t="inlineStr">
      <is>
        <t>N/A</t>
      </is>
    </nc>
  </rcc>
  <rcc rId="252" sId="9">
    <nc r="N252" t="inlineStr">
      <is>
        <t>N/A</t>
      </is>
    </nc>
  </rcc>
  <rcc rId="253" sId="9">
    <nc r="N259" t="inlineStr">
      <is>
        <t>N/A</t>
      </is>
    </nc>
  </rcc>
  <rcc rId="254" sId="9">
    <nc r="N279" t="inlineStr">
      <is>
        <t>N/A</t>
      </is>
    </nc>
  </rcc>
  <rcc rId="255" sId="9">
    <nc r="N282" t="inlineStr">
      <is>
        <t>N/A</t>
      </is>
    </nc>
  </rcc>
  <rcc rId="256" sId="9">
    <nc r="N287" t="inlineStr">
      <is>
        <t>N/A</t>
      </is>
    </nc>
  </rcc>
  <rcc rId="257" sId="9">
    <nc r="N299" t="inlineStr">
      <is>
        <t>N/A</t>
      </is>
    </nc>
  </rcc>
  <rcc rId="258" sId="9">
    <nc r="N302" t="inlineStr">
      <is>
        <t>N/A</t>
      </is>
    </nc>
  </rcc>
  <rcc rId="259" sId="9">
    <nc r="N303" t="inlineStr">
      <is>
        <t>N/A</t>
      </is>
    </nc>
  </rcc>
  <rcc rId="260" sId="9">
    <nc r="N312" t="inlineStr">
      <is>
        <t>N/A</t>
      </is>
    </nc>
  </rcc>
  <rcc rId="261" sId="9">
    <nc r="M13" t="inlineStr">
      <is>
        <t>N/A</t>
      </is>
    </nc>
  </rcc>
  <rcc rId="262" sId="9">
    <nc r="M24" t="inlineStr">
      <is>
        <t>N/A</t>
      </is>
    </nc>
  </rcc>
  <rcc rId="263" sId="9">
    <nc r="M44" t="inlineStr">
      <is>
        <t>N/A</t>
      </is>
    </nc>
  </rcc>
  <rcc rId="264" sId="9">
    <nc r="M50" t="inlineStr">
      <is>
        <t>N/A</t>
      </is>
    </nc>
  </rcc>
  <rcc rId="265" sId="9">
    <nc r="M57" t="inlineStr">
      <is>
        <t>N/A</t>
      </is>
    </nc>
  </rcc>
  <rcc rId="266" sId="9">
    <nc r="M80" t="inlineStr">
      <is>
        <t>N/A</t>
      </is>
    </nc>
  </rcc>
  <rcc rId="267" sId="9">
    <nc r="M90" t="inlineStr">
      <is>
        <t>N/A</t>
      </is>
    </nc>
  </rcc>
  <rcc rId="268" sId="9">
    <nc r="M91" t="inlineStr">
      <is>
        <t>N/A</t>
      </is>
    </nc>
  </rcc>
  <rcc rId="269" sId="9">
    <nc r="M102" t="inlineStr">
      <is>
        <t>N/A</t>
      </is>
    </nc>
  </rcc>
  <rcc rId="270" sId="9">
    <nc r="M103" t="inlineStr">
      <is>
        <t>N/A</t>
      </is>
    </nc>
  </rcc>
  <rcc rId="271" sId="9">
    <nc r="M147" t="inlineStr">
      <is>
        <t>N/A</t>
      </is>
    </nc>
  </rcc>
  <rcc rId="272" sId="9">
    <nc r="M154" t="inlineStr">
      <is>
        <t>N/A</t>
      </is>
    </nc>
  </rcc>
  <rcc rId="273" sId="9">
    <nc r="M156" t="inlineStr">
      <is>
        <t>N/A</t>
      </is>
    </nc>
  </rcc>
  <rcc rId="274" sId="9">
    <nc r="M178" t="inlineStr">
      <is>
        <t>N/A</t>
      </is>
    </nc>
  </rcc>
  <rcc rId="275" sId="9">
    <nc r="M194" t="inlineStr">
      <is>
        <t>N/A</t>
      </is>
    </nc>
  </rcc>
  <rcc rId="276" sId="9">
    <nc r="M252" t="inlineStr">
      <is>
        <t>N/A</t>
      </is>
    </nc>
  </rcc>
  <rcc rId="277" sId="9">
    <nc r="M259" t="inlineStr">
      <is>
        <t>N/A</t>
      </is>
    </nc>
  </rcc>
  <rcc rId="278" sId="9">
    <nc r="M279" t="inlineStr">
      <is>
        <t>N/A</t>
      </is>
    </nc>
  </rcc>
  <rcc rId="279" sId="9">
    <nc r="M282" t="inlineStr">
      <is>
        <t>N/A</t>
      </is>
    </nc>
  </rcc>
  <rcc rId="280" sId="9">
    <nc r="M287" t="inlineStr">
      <is>
        <t>N/A</t>
      </is>
    </nc>
  </rcc>
  <rcc rId="281" sId="9">
    <nc r="M299" t="inlineStr">
      <is>
        <t>N/A</t>
      </is>
    </nc>
  </rcc>
  <rcc rId="282" sId="9">
    <nc r="M302" t="inlineStr">
      <is>
        <t>N/A</t>
      </is>
    </nc>
  </rcc>
  <rcc rId="283" sId="9">
    <nc r="M303" t="inlineStr">
      <is>
        <t>N/A</t>
      </is>
    </nc>
  </rcc>
  <rcc rId="284" sId="9">
    <nc r="M312" t="inlineStr">
      <is>
        <t>N/A</t>
      </is>
    </nc>
  </rcc>
  <rcc rId="285" sId="9" odxf="1" dxf="1">
    <nc r="I13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86" sId="9" odxf="1" dxf="1">
    <nc r="I50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87" sId="9" odxf="1" dxf="1">
    <nc r="I57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88" sId="9" odxf="1" dxf="1">
    <nc r="I80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89" sId="9" odxf="1" dxf="1">
    <nc r="I90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0" sId="9" odxf="1" dxf="1">
    <nc r="I91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1" sId="9" odxf="1" dxf="1">
    <nc r="I102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2" sId="9" odxf="1" dxf="1">
    <nc r="I103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3" sId="9" odxf="1" dxf="1">
    <nc r="I147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4" sId="9" odxf="1" dxf="1">
    <nc r="I154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5" sId="9" odxf="1" dxf="1">
    <nc r="I156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6" sId="9" odxf="1" dxf="1">
    <nc r="I178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7" sId="9" odxf="1" dxf="1">
    <nc r="I194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8" sId="9" odxf="1" dxf="1">
    <nc r="I252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299" sId="9" odxf="1" dxf="1">
    <nc r="I259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0" sId="9" odxf="1" dxf="1">
    <nc r="I279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1" sId="9" odxf="1" dxf="1">
    <nc r="I282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2" sId="9" odxf="1" dxf="1">
    <nc r="I287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3" sId="9" odxf="1" dxf="1">
    <nc r="I299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4" sId="9" odxf="1" dxf="1">
    <nc r="I302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5" sId="9" odxf="1" dxf="1">
    <nc r="I303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cc rId="306" sId="9" odxf="1" dxf="1">
    <nc r="I312" t="inlineStr">
      <is>
        <t>N/A</t>
      </is>
    </nc>
    <odxf>
      <fill>
        <patternFill patternType="solid">
          <bgColor theme="0"/>
        </patternFill>
      </fill>
      <alignment vertical="top"/>
    </odxf>
    <ndxf>
      <fill>
        <patternFill patternType="none">
          <bgColor indexed="65"/>
        </patternFill>
      </fill>
      <alignment vertical="center"/>
    </ndxf>
  </rcc>
  <rfmt sheetId="9" sqref="I24" start="0" length="0">
    <dxf>
      <fill>
        <patternFill patternType="none">
          <bgColor indexed="65"/>
        </patternFill>
      </fill>
      <alignment vertical="center"/>
    </dxf>
  </rfmt>
  <rcc rId="307" sId="9">
    <nc r="I24" t="inlineStr">
      <is>
        <t>N/A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" sId="7" numFmtId="4">
    <nc r="J9">
      <v>17</v>
    </nc>
  </rcc>
  <rcc rId="309" sId="7">
    <nc r="K9" t="inlineStr">
      <is>
        <t>N/A</t>
      </is>
    </nc>
  </rcc>
  <rcc rId="310" sId="7">
    <nc r="M9" t="inlineStr">
      <is>
        <t>OK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" sId="6" numFmtId="19">
    <nc r="O80">
      <v>46237</v>
    </nc>
  </rcc>
  <rcc rId="312" sId="6" numFmtId="19">
    <nc r="P80">
      <v>46237</v>
    </nc>
  </rcc>
  <rcc rId="313" sId="7">
    <nc r="K80" t="inlineStr">
      <is>
        <t>S/M</t>
      </is>
    </nc>
  </rcc>
  <rcc rId="314" sId="7" numFmtId="4">
    <nc r="L80">
      <v>46244</v>
    </nc>
  </rcc>
  <rcc rId="315" sId="7" numFmtId="4">
    <nc r="J80">
      <v>10</v>
    </nc>
  </rcc>
  <rcc rId="316" sId="7">
    <nc r="M80" t="inlineStr">
      <is>
        <t>S/M</t>
      </is>
    </nc>
  </rcc>
  <rcc rId="317" sId="7">
    <nc r="N80" t="inlineStr">
      <is>
        <t>N/A</t>
      </is>
    </nc>
  </rcc>
  <rcc rId="318" sId="7">
    <nc r="O80" t="inlineStr">
      <is>
        <t>N/A</t>
      </is>
    </nc>
  </rcc>
  <rcc rId="319" sId="7">
    <nc r="P80" t="inlineStr">
      <is>
        <t>N/A</t>
      </is>
    </nc>
  </rcc>
  <rcc rId="320" sId="7">
    <nc r="Q80" t="inlineStr">
      <is>
        <t>N/A</t>
      </is>
    </nc>
  </rcc>
  <rcc rId="321" sId="8">
    <nc r="J80" t="inlineStr">
      <is>
        <t>S/M</t>
      </is>
    </nc>
  </rcc>
  <rcc rId="322" sId="8">
    <nc r="Q80" t="inlineStr">
      <is>
        <t>S/M</t>
      </is>
    </nc>
  </rcc>
  <rcc rId="323" sId="8">
    <nc r="R80" t="inlineStr">
      <is>
        <t>S/M</t>
      </is>
    </nc>
  </rcc>
  <rcc rId="324" sId="9">
    <nc r="K80" t="inlineStr">
      <is>
        <t>S/M</t>
      </is>
    </nc>
  </rcc>
  <rcc rId="325" sId="9">
    <nc r="L80" t="inlineStr">
      <is>
        <t>S/M</t>
      </is>
    </nc>
  </rcc>
  <rcc rId="326" sId="9">
    <nc r="P80" t="inlineStr">
      <is>
        <t>S/M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" sId="7">
    <nc r="J52" t="inlineStr">
      <is>
        <t>Cota Única</t>
      </is>
    </nc>
  </rcc>
  <rcc rId="328" sId="7">
    <nc r="K52" t="inlineStr">
      <is>
        <t>N/A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" sId="6" numFmtId="19">
    <nc r="O41">
      <v>46237</v>
    </nc>
  </rcc>
  <rcc rId="330" sId="6" numFmtId="19">
    <nc r="P41">
      <v>46237</v>
    </nc>
  </rcc>
  <rcc rId="331" sId="6" numFmtId="19">
    <nc r="O164">
      <v>46237</v>
    </nc>
  </rcc>
  <rcc rId="332" sId="6" numFmtId="19">
    <nc r="O243">
      <v>46237</v>
    </nc>
  </rcc>
  <rcc rId="333" sId="6" numFmtId="19">
    <nc r="O257">
      <v>46237</v>
    </nc>
  </rcc>
  <rcc rId="334" sId="6" numFmtId="19">
    <nc r="P164">
      <v>46237</v>
    </nc>
  </rcc>
  <rcc rId="335" sId="6" numFmtId="19">
    <nc r="P243">
      <v>46237</v>
    </nc>
  </rcc>
  <rcc rId="336" sId="6" numFmtId="19">
    <nc r="P257">
      <v>46237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" sId="9">
    <nc r="I41" t="inlineStr">
      <is>
        <t>S/M</t>
      </is>
    </nc>
  </rcc>
  <rcc rId="338" sId="9">
    <nc r="L41" t="inlineStr">
      <is>
        <t>S/M</t>
      </is>
    </nc>
  </rcc>
  <rcc rId="339" sId="9">
    <nc r="X41" t="inlineStr">
      <is>
        <t>N/A</t>
      </is>
    </nc>
  </rcc>
  <rcc rId="340" sId="9">
    <nc r="M41" t="inlineStr">
      <is>
        <t>N/A</t>
      </is>
    </nc>
  </rcc>
  <rcc rId="341" sId="9">
    <nc r="N41" t="inlineStr">
      <is>
        <t>N/A</t>
      </is>
    </nc>
  </rcc>
  <rcc rId="342" sId="9">
    <nc r="O41" t="inlineStr">
      <is>
        <t>N/A</t>
      </is>
    </nc>
  </rcc>
  <rcc rId="343" sId="9">
    <nc r="P41" t="inlineStr">
      <is>
        <t>S/M</t>
      </is>
    </nc>
  </rcc>
  <rcc rId="344" sId="8">
    <nc r="J164" t="inlineStr">
      <is>
        <t>S/M</t>
      </is>
    </nc>
  </rcc>
  <rcc rId="345" sId="8">
    <nc r="Q164" t="inlineStr">
      <is>
        <t>S/M</t>
      </is>
    </nc>
  </rcc>
  <rcc rId="346" sId="7">
    <nc r="K41" t="inlineStr">
      <is>
        <t>S/M</t>
      </is>
    </nc>
  </rcc>
  <rcc rId="347" sId="7">
    <nc r="M41" t="inlineStr">
      <is>
        <t>S/M</t>
      </is>
    </nc>
  </rcc>
  <rcc rId="348" sId="7">
    <nc r="O41" t="inlineStr">
      <is>
        <t>S/M</t>
      </is>
    </nc>
  </rcc>
  <rcc rId="349" sId="7">
    <nc r="P41" t="inlineStr">
      <is>
        <t>S/M</t>
      </is>
    </nc>
  </rcc>
  <rcc rId="350" sId="7">
    <nc r="K258" t="inlineStr">
      <is>
        <t>S/M</t>
      </is>
    </nc>
  </rcc>
  <rcc rId="351" sId="7">
    <nc r="M258" t="inlineStr">
      <is>
        <t>S/M</t>
      </is>
    </nc>
  </rcc>
  <rcc rId="352" sId="7">
    <nc r="N258" t="inlineStr">
      <is>
        <t>S/M</t>
      </is>
    </nc>
  </rcc>
  <rcc rId="353" sId="7">
    <nc r="O258" t="inlineStr">
      <is>
        <t>S/M</t>
      </is>
    </nc>
  </rcc>
  <rcc rId="354" sId="7">
    <nc r="P258" t="inlineStr">
      <is>
        <t>S/M</t>
      </is>
    </nc>
  </rcc>
  <rcc rId="355" sId="7">
    <nc r="N41" t="inlineStr">
      <is>
        <t>S/M</t>
      </is>
    </nc>
  </rcc>
  <rcc rId="356" sId="7">
    <nc r="K244" t="inlineStr">
      <is>
        <t>S/M</t>
      </is>
    </nc>
  </rcc>
  <rcc rId="357" sId="7">
    <nc r="M244" t="inlineStr">
      <is>
        <t>S/M</t>
      </is>
    </nc>
  </rcc>
  <rcc rId="358" sId="7">
    <nc r="N244" t="inlineStr">
      <is>
        <t>S/M</t>
      </is>
    </nc>
  </rcc>
  <rcc rId="359" sId="7">
    <nc r="O244" t="inlineStr">
      <is>
        <t>S/M</t>
      </is>
    </nc>
  </rcc>
  <rcc rId="360" sId="7">
    <nc r="P244" t="inlineStr">
      <is>
        <t>S/M</t>
      </is>
    </nc>
  </rcc>
  <rcc rId="361" sId="7">
    <nc r="N165" t="inlineStr">
      <is>
        <t>N/A</t>
      </is>
    </nc>
  </rcc>
  <rcc rId="362" sId="7">
    <nc r="M165" t="inlineStr">
      <is>
        <t>OK</t>
      </is>
    </nc>
  </rcc>
  <rcc rId="363" sId="7">
    <nc r="K165" t="inlineStr">
      <is>
        <t>OK</t>
      </is>
    </nc>
  </rcc>
  <rcc rId="364" sId="7" numFmtId="4">
    <nc r="L165">
      <v>46237</v>
    </nc>
  </rcc>
  <rcc rId="365" sId="7">
    <nc r="O165" t="inlineStr">
      <is>
        <t>N/A</t>
      </is>
    </nc>
  </rcc>
  <rcc rId="366" sId="7">
    <nc r="P165" t="inlineStr">
      <is>
        <t>N/A</t>
      </is>
    </nc>
  </rcc>
  <rcc rId="367" sId="8">
    <nc r="J41" t="inlineStr">
      <is>
        <t>S/M</t>
      </is>
    </nc>
  </rcc>
  <rcc rId="368" sId="8">
    <nc r="Q41" t="inlineStr">
      <is>
        <t>S/M</t>
      </is>
    </nc>
  </rcc>
  <rcc rId="369" sId="8">
    <nc r="J243" t="inlineStr">
      <is>
        <t>S/M</t>
      </is>
    </nc>
  </rcc>
  <rcc rId="370" sId="8">
    <nc r="O243" t="inlineStr">
      <is>
        <t>S/M</t>
      </is>
    </nc>
  </rcc>
  <rcc rId="371" sId="8">
    <nc r="J257" t="inlineStr">
      <is>
        <t>S/M</t>
      </is>
    </nc>
  </rcc>
  <rcc rId="372" sId="8">
    <nc r="Q257" t="inlineStr">
      <is>
        <t>S/M</t>
      </is>
    </nc>
  </rcc>
  <rcc rId="373" sId="9">
    <nc r="I164" t="inlineStr">
      <is>
        <t>S/M</t>
      </is>
    </nc>
  </rcc>
  <rcc rId="374" sId="9">
    <nc r="L164" t="inlineStr">
      <is>
        <t>S/M</t>
      </is>
    </nc>
  </rcc>
  <rcc rId="375" sId="9">
    <nc r="M164" t="inlineStr">
      <is>
        <t>N/A</t>
      </is>
    </nc>
  </rcc>
  <rcc rId="376" sId="9">
    <nc r="N164" t="inlineStr">
      <is>
        <t>N/A</t>
      </is>
    </nc>
  </rcc>
  <rcc rId="377" sId="9">
    <nc r="O164" t="inlineStr">
      <is>
        <t>N/A</t>
      </is>
    </nc>
  </rcc>
  <rcc rId="378" sId="9">
    <nc r="P164" t="inlineStr">
      <is>
        <t>OK</t>
      </is>
    </nc>
  </rcc>
  <rcc rId="379" sId="9">
    <nc r="Q164">
      <v>46237</v>
    </nc>
  </rcc>
  <rcc rId="380" sId="9">
    <nc r="X164" t="inlineStr">
      <is>
        <t>N/A</t>
      </is>
    </nc>
  </rcc>
  <rcc rId="381" sId="9">
    <nc r="G243" t="inlineStr">
      <is>
        <t>S/M</t>
      </is>
    </nc>
  </rcc>
  <rcc rId="382" sId="9">
    <nc r="I243" t="inlineStr">
      <is>
        <t>S/M</t>
      </is>
    </nc>
  </rcc>
  <rcc rId="383" sId="9">
    <nc r="L243" t="inlineStr">
      <is>
        <t>S/M</t>
      </is>
    </nc>
  </rcc>
  <rcc rId="384" sId="9">
    <nc r="M243" t="inlineStr">
      <is>
        <t>N/A</t>
      </is>
    </nc>
  </rcc>
  <rcc rId="385" sId="9">
    <nc r="N243" t="inlineStr">
      <is>
        <t>N/A</t>
      </is>
    </nc>
  </rcc>
  <rcc rId="386" sId="9">
    <nc r="O243" t="inlineStr">
      <is>
        <t>N/A</t>
      </is>
    </nc>
  </rcc>
  <rcc rId="387" sId="9">
    <nc r="R243" t="inlineStr">
      <is>
        <t>S/M</t>
      </is>
    </nc>
  </rcc>
  <rcc rId="388" sId="9">
    <nc r="T243" t="inlineStr">
      <is>
        <t>S/M</t>
      </is>
    </nc>
  </rcc>
  <rcc rId="389" sId="9">
    <nc r="V243" t="inlineStr">
      <is>
        <t>OK</t>
      </is>
    </nc>
  </rcc>
  <rcc rId="390" sId="9">
    <nc r="W243">
      <v>46237</v>
    </nc>
  </rcc>
  <rcc rId="391" sId="9">
    <nc r="X243" t="inlineStr">
      <is>
        <t>OK</t>
      </is>
    </nc>
  </rcc>
  <rcc rId="392" sId="9">
    <nc r="I257" t="inlineStr">
      <is>
        <t>S/M</t>
      </is>
    </nc>
  </rcc>
  <rcc rId="393" sId="9">
    <nc r="L257" t="inlineStr">
      <is>
        <t>S/M</t>
      </is>
    </nc>
  </rcc>
  <rcc rId="394" sId="9">
    <nc r="M257" t="inlineStr">
      <is>
        <t>N/A</t>
      </is>
    </nc>
  </rcc>
  <rcc rId="395" sId="9">
    <nc r="N257" t="inlineStr">
      <is>
        <t>N/A</t>
      </is>
    </nc>
  </rcc>
  <rcc rId="396" sId="9">
    <nc r="O257" t="inlineStr">
      <is>
        <t>N/A</t>
      </is>
    </nc>
  </rcc>
  <rcc rId="397" sId="9">
    <nc r="P257" t="inlineStr">
      <is>
        <t>S/M</t>
      </is>
    </nc>
  </rcc>
  <rcc rId="398" sId="9">
    <nc r="X257" t="inlineStr">
      <is>
        <t>N/A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" sId="7" numFmtId="4">
    <nc r="J24">
      <v>10</v>
    </nc>
  </rcc>
  <rcc rId="400" sId="7">
    <nc r="K24" t="inlineStr">
      <is>
        <t>S/M</t>
      </is>
    </nc>
  </rcc>
  <rcc rId="401" sId="7">
    <nc r="M24" t="inlineStr">
      <is>
        <t>S/M</t>
      </is>
    </nc>
  </rcc>
  <rcc rId="402" sId="7">
    <nc r="N24" t="inlineStr">
      <is>
        <t>N/A</t>
      </is>
    </nc>
  </rcc>
  <rcc rId="403" sId="7">
    <nc r="O24" t="inlineStr">
      <is>
        <t>N/A</t>
      </is>
    </nc>
  </rcc>
  <rcc rId="404" sId="7">
    <nc r="P24" t="inlineStr">
      <is>
        <t>N/A</t>
      </is>
    </nc>
  </rcc>
  <rcc rId="405" sId="7">
    <nc r="Q24" t="inlineStr">
      <is>
        <t>N/A</t>
      </is>
    </nc>
  </rcc>
  <rcc rId="406" sId="8">
    <nc r="J24" t="inlineStr">
      <is>
        <t>S/M</t>
      </is>
    </nc>
  </rcc>
  <rcc rId="407" sId="8">
    <nc r="Q24" t="inlineStr">
      <is>
        <t>S/M</t>
      </is>
    </nc>
  </rcc>
  <rcc rId="408" sId="8">
    <nc r="R24" t="inlineStr">
      <is>
        <t>S/M</t>
      </is>
    </nc>
  </rcc>
  <rcc rId="409" sId="9">
    <nc r="K24" t="inlineStr">
      <is>
        <t>S/M</t>
      </is>
    </nc>
  </rcc>
  <rcc rId="410" sId="9">
    <nc r="L24" t="inlineStr">
      <is>
        <t>S/M</t>
      </is>
    </nc>
  </rcc>
  <rcc rId="411" sId="9">
    <nc r="P24" t="inlineStr">
      <is>
        <t>S/M</t>
      </is>
    </nc>
  </rcc>
  <rcc rId="412" sId="9">
    <nc r="AA24" t="inlineStr">
      <is>
        <t>N/A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3" sId="6" numFmtId="19">
    <nc r="O24">
      <v>46237</v>
    </nc>
  </rcc>
  <rcc rId="414" sId="6" numFmtId="19">
    <nc r="P24">
      <v>46237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5" sId="7">
    <nc r="K61" t="inlineStr">
      <is>
        <t>S/M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6" sId="7">
    <nc r="J71" t="inlineStr">
      <is>
        <t>-</t>
      </is>
    </nc>
  </rcc>
  <rcc rId="417" sId="7">
    <nc r="K71" t="inlineStr">
      <is>
        <t>N/A</t>
      </is>
    </nc>
  </rcc>
  <rcc rId="418" sId="7">
    <nc r="K72" t="inlineStr">
      <is>
        <t>N/A</t>
      </is>
    </nc>
  </rcc>
  <rcc rId="419" sId="7">
    <nc r="J72" t="inlineStr">
      <is>
        <t>-</t>
      </is>
    </nc>
  </rcc>
  <rcc rId="420" sId="7">
    <nc r="J70" t="inlineStr">
      <is>
        <t>-</t>
      </is>
    </nc>
  </rcc>
  <rcc rId="421" sId="7">
    <nc r="K70" t="inlineStr">
      <is>
        <t>N/A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7">
    <nc r="K95" t="inlineStr">
      <is>
        <t>N/A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" sId="7">
    <nc r="M95" t="inlineStr">
      <is>
        <t>OK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4" sId="7">
    <nc r="J108" t="inlineStr">
      <is>
        <t>-</t>
      </is>
    </nc>
  </rcc>
  <rcc rId="425" sId="7">
    <nc r="K108" t="inlineStr">
      <is>
        <t>N/A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" sId="7">
    <nc r="K311" t="inlineStr">
      <is>
        <t>OK</t>
      </is>
    </nc>
  </rcc>
  <rcc rId="427" sId="7" numFmtId="4">
    <nc r="L311">
      <v>46237</v>
    </nc>
  </rcc>
  <rcc rId="428" sId="7">
    <nc r="M311" t="inlineStr">
      <is>
        <t>OK</t>
      </is>
    </nc>
  </rcc>
  <rcc rId="429" sId="7">
    <nc r="N311" t="inlineStr">
      <is>
        <t>N/A</t>
      </is>
    </nc>
  </rcc>
  <rcc rId="430" sId="7">
    <nc r="O311" t="inlineStr">
      <is>
        <t>N/A</t>
      </is>
    </nc>
  </rcc>
  <rcc rId="431" sId="7">
    <nc r="P311" t="inlineStr">
      <is>
        <t>N/A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32" sheetId="16" name="[Controle__Agosto 2026__Atualizada.xlsx]Planilha1" sheetPosition="7"/>
  <rcc rId="433" sId="7" numFmtId="4">
    <nc r="J119">
      <v>10</v>
    </nc>
  </rcc>
  <rcc rId="434" sId="7">
    <nc r="K119" t="inlineStr">
      <is>
        <t>N/A</t>
      </is>
    </nc>
  </rcc>
  <rcc rId="435" sId="7">
    <nc r="M119" t="inlineStr">
      <is>
        <t>OK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6" sId="7">
    <nc r="J169" t="inlineStr">
      <is>
        <t>-</t>
      </is>
    </nc>
  </rcc>
  <rcc rId="437" sId="7">
    <nc r="K169" t="inlineStr">
      <is>
        <t>N/A</t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8" sId="6" numFmtId="19">
    <nc r="O313">
      <v>46237</v>
    </nc>
  </rcc>
  <rcc rId="439" sId="6" numFmtId="19">
    <nc r="P313">
      <v>46237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0" sId="7" numFmtId="4">
    <nc r="J314">
      <v>10</v>
    </nc>
  </rcc>
  <rcc rId="441" sId="7">
    <nc r="K314" t="inlineStr">
      <is>
        <t>S/M</t>
      </is>
    </nc>
  </rcc>
  <rcc rId="442" sId="7" numFmtId="4">
    <nc r="L314">
      <v>46237</v>
    </nc>
  </rcc>
  <rcc rId="443" sId="7">
    <nc r="M314" t="inlineStr">
      <is>
        <t>N/A</t>
      </is>
    </nc>
  </rcc>
  <rcc rId="444" sId="7">
    <nc r="N314" t="inlineStr">
      <is>
        <t>N/A</t>
      </is>
    </nc>
  </rcc>
  <rcc rId="445" sId="7">
    <nc r="O314" t="inlineStr">
      <is>
        <t>N/A</t>
      </is>
    </nc>
  </rcc>
  <rcc rId="446" sId="7">
    <nc r="P314" t="inlineStr">
      <is>
        <t>N/A</t>
      </is>
    </nc>
  </rcc>
  <rcc rId="447" sId="7">
    <nc r="Q314" t="inlineStr">
      <is>
        <t>N/A</t>
      </is>
    </nc>
  </rcc>
  <rcc rId="448" sId="7">
    <nc r="R314">
      <v>46237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9" sId="8" numFmtId="4">
    <nc r="K313">
      <v>46237</v>
    </nc>
  </rcc>
  <rcc rId="450" sId="8">
    <nc r="J313" t="inlineStr">
      <is>
        <t>S/M</t>
      </is>
    </nc>
  </rcc>
  <rcc rId="451" sId="8">
    <nc r="O313" t="inlineStr">
      <is>
        <t>S/M</t>
      </is>
    </nc>
  </rcc>
  <rcc rId="452" sId="8" numFmtId="4">
    <nc r="P313">
      <v>46237</v>
    </nc>
  </rcc>
  <rcc rId="453" sId="8">
    <nc r="R313" t="inlineStr">
      <is>
        <t>S/M</t>
      </is>
    </nc>
  </rcc>
  <rcc rId="454" sId="8" numFmtId="4">
    <nc r="S313">
      <v>46237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" sId="9">
    <nc r="G313" t="inlineStr">
      <is>
        <t>N/A</t>
      </is>
    </nc>
  </rcc>
  <rcc rId="456" sId="9">
    <nc r="H313">
      <v>46237</v>
    </nc>
  </rcc>
  <rcc rId="457" sId="9">
    <nc r="I313" t="inlineStr">
      <is>
        <t>N/A</t>
      </is>
    </nc>
  </rcc>
  <rcc rId="458" sId="9">
    <nc r="J313">
      <v>46237</v>
    </nc>
  </rcc>
  <rcc rId="459" sId="9">
    <nc r="K313" t="inlineStr">
      <is>
        <t>S/M</t>
      </is>
    </nc>
  </rcc>
  <rcc rId="460" sId="9">
    <nc r="L313" t="inlineStr">
      <is>
        <t>N/A</t>
      </is>
    </nc>
  </rcc>
  <rcc rId="461" sId="9">
    <nc r="M313" t="inlineStr">
      <is>
        <t>N/A</t>
      </is>
    </nc>
  </rcc>
  <rcc rId="462" sId="9">
    <nc r="N313" t="inlineStr">
      <is>
        <t>N/A</t>
      </is>
    </nc>
  </rcc>
  <rcc rId="463" sId="9">
    <nc r="O313" t="inlineStr">
      <is>
        <t>N/A</t>
      </is>
    </nc>
  </rcc>
  <rcc rId="464" sId="9">
    <nc r="R313" t="inlineStr">
      <is>
        <t>S/M</t>
      </is>
    </nc>
  </rcc>
  <rcc rId="465" sId="9">
    <nc r="S313">
      <v>46237</v>
    </nc>
  </rcc>
  <rcc rId="466" sId="9">
    <nc r="T313" t="inlineStr">
      <is>
        <t>N/A</t>
      </is>
    </nc>
  </rcc>
  <rcc rId="467" sId="9">
    <nc r="U313">
      <v>46237</v>
    </nc>
  </rcc>
  <rcc rId="468" sId="9">
    <nc r="V313" t="inlineStr">
      <is>
        <t>S/M</t>
      </is>
    </nc>
  </rcc>
  <rcc rId="469" sId="9">
    <nc r="W313">
      <v>46237</v>
    </nc>
  </rcc>
  <rcc rId="470" sId="9">
    <nc r="X313" t="inlineStr">
      <is>
        <t>N/A</t>
      </is>
    </nc>
  </rcc>
  <rcc rId="471" sId="9">
    <nc r="Y313" t="inlineStr">
      <is>
        <t>OK</t>
      </is>
    </nc>
  </rcc>
  <rcc rId="472" sId="9">
    <nc r="Z313">
      <v>46237</v>
    </nc>
  </rcc>
  <rcc rId="473" sId="9">
    <nc r="AA313" t="inlineStr">
      <is>
        <t>-</t>
      </is>
    </nc>
  </rcc>
  <rcc rId="474" sId="9">
    <nc r="AB313" t="inlineStr">
      <is>
        <t>-</t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Q86" start="0" length="0">
    <dxf>
      <numFmt numFmtId="19" formatCode="dd/mm/yyyy"/>
    </dxf>
  </rfmt>
  <rfmt sheetId="9" sqref="S313" start="0" length="0">
    <dxf>
      <numFmt numFmtId="19" formatCode="dd/mm/yyyy"/>
    </dxf>
  </rfmt>
  <rfmt sheetId="9" sqref="W313" start="0" length="0">
    <dxf>
      <numFmt numFmtId="19" formatCode="dd/mm/yyyy"/>
    </dxf>
  </rfmt>
  <rfmt sheetId="9" sqref="Z86" start="0" length="0">
    <dxf>
      <numFmt numFmtId="19" formatCode="dd/mm/yyyy"/>
    </dxf>
  </rfmt>
  <rfmt sheetId="9" sqref="Z313" start="0" length="0">
    <dxf>
      <numFmt numFmtId="19" formatCode="dd/mm/yyyy"/>
    </dxf>
  </rfmt>
  <rfmt sheetId="9" sqref="J86" start="0" length="0">
    <dxf>
      <numFmt numFmtId="19" formatCode="dd/mm/yyyy"/>
    </dxf>
  </rfmt>
  <rfmt sheetId="9" sqref="J313" start="0" length="0">
    <dxf>
      <numFmt numFmtId="19" formatCode="dd/mm/yyyy"/>
    </dxf>
  </rfmt>
  <rfmt sheetId="9" sqref="H313" start="0" length="0">
    <dxf>
      <numFmt numFmtId="19" formatCode="dd/mm/yyyy"/>
    </dxf>
  </rfmt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" sId="6" numFmtId="19">
    <nc r="O251">
      <v>46237</v>
    </nc>
  </rcc>
  <rcc rId="476" sId="6" numFmtId="19">
    <nc r="P251">
      <v>46237</v>
    </nc>
  </rcc>
  <rcc rId="477" sId="6" numFmtId="19">
    <nc r="O112">
      <v>46237</v>
    </nc>
  </rcc>
  <rcc rId="478" sId="6" numFmtId="19">
    <nc r="P112">
      <v>46237</v>
    </nc>
  </rcc>
  <rcc rId="479" sId="7">
    <nc r="K79" t="inlineStr">
      <is>
        <t>Ok</t>
      </is>
    </nc>
  </rcc>
  <rcc rId="480" sId="7">
    <nc r="K113" t="inlineStr">
      <is>
        <t>N/A</t>
      </is>
    </nc>
  </rcc>
  <rcc rId="481" sId="7">
    <nc r="K167" t="inlineStr">
      <is>
        <t>Ok</t>
      </is>
    </nc>
  </rcc>
  <rcc rId="482" sId="7">
    <nc r="K199" t="inlineStr">
      <is>
        <t>Ok</t>
      </is>
    </nc>
  </rcc>
  <rcc rId="483" sId="7">
    <nc r="K162" t="inlineStr">
      <is>
        <t>Ok</t>
      </is>
    </nc>
  </rcc>
  <rcc rId="484" sId="7">
    <nc r="K228" t="inlineStr">
      <is>
        <t>Ok</t>
      </is>
    </nc>
  </rcc>
  <rcc rId="485" sId="7">
    <nc r="K247" t="inlineStr">
      <is>
        <t>Ok</t>
      </is>
    </nc>
  </rcc>
  <rcc rId="486" sId="7">
    <nc r="K252" t="inlineStr">
      <is>
        <t>Ok</t>
      </is>
    </nc>
  </rcc>
  <rcc rId="487" sId="7">
    <nc r="K272" t="inlineStr">
      <is>
        <t>Ok</t>
      </is>
    </nc>
  </rcc>
  <rcc rId="488" sId="7">
    <nc r="K323" t="inlineStr">
      <is>
        <t>Ok</t>
      </is>
    </nc>
  </rcc>
  <rcc rId="489" sId="7">
    <nc r="K340" t="inlineStr">
      <is>
        <t>Ok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Observações!$A$1:$E$1</formula>
    <oldFormula>Observações!$A$1:$E$1</oldFormula>
  </rdn>
  <rdn rId="0" localSheetId="6" customView="1" name="Z_C3B6491F_CB1B_4DDA_A350_D2ADB6ADBAA8_.wvu.FilterData" hidden="1" oldHidden="1">
    <formula>Empresas!$A$1:$T$371</formula>
    <oldFormula>Empresas!$A$1:$T$1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Lucros'!$A$1:$Q$363</formula>
    <oldFormula>'Controle Distribuição de Lucros'!$A$1:$Q$371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1" sId="7">
    <nc r="J237" t="inlineStr">
      <is>
        <t>-</t>
      </is>
    </nc>
  </rcc>
  <rcc rId="502" sId="7">
    <nc r="K237" t="inlineStr">
      <is>
        <t>N/A</t>
      </is>
    </nc>
  </rcc>
  <rcc rId="503" sId="7" numFmtId="4">
    <oc r="J206">
      <v>10</v>
    </oc>
    <nc r="J206" t="inlineStr">
      <is>
        <t>10 (sem certificado)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4" sId="6" numFmtId="19">
    <nc r="O11">
      <v>46237</v>
    </nc>
  </rcc>
  <rcc rId="505" sId="6" numFmtId="19">
    <nc r="O40">
      <v>46237</v>
    </nc>
  </rcc>
  <rcc rId="506" sId="6" numFmtId="19">
    <nc r="O49">
      <v>46237</v>
    </nc>
  </rcc>
  <rcc rId="507" sId="6" numFmtId="19">
    <nc r="O51">
      <v>46237</v>
    </nc>
  </rcc>
  <rcc rId="508" sId="6" numFmtId="19">
    <nc r="O58">
      <v>46237</v>
    </nc>
  </rcc>
  <rcc rId="509" sId="6" numFmtId="19">
    <nc r="O60">
      <v>46237</v>
    </nc>
  </rcc>
  <rcc rId="510" sId="6" numFmtId="19">
    <nc r="O97">
      <v>46237</v>
    </nc>
  </rcc>
  <rcc rId="511" sId="6" numFmtId="19">
    <nc r="O98">
      <v>46237</v>
    </nc>
  </rcc>
  <rcc rId="512" sId="6" numFmtId="19">
    <nc r="O109">
      <v>46237</v>
    </nc>
  </rcc>
  <rcc rId="513" sId="6" numFmtId="19">
    <nc r="O110">
      <v>46237</v>
    </nc>
  </rcc>
  <rcc rId="514" sId="6" numFmtId="19">
    <nc r="O111">
      <v>46237</v>
    </nc>
  </rcc>
  <rcc rId="515" sId="6" numFmtId="19">
    <nc r="O116">
      <v>46237</v>
    </nc>
  </rcc>
  <rcc rId="516" sId="6" numFmtId="19">
    <nc r="O133">
      <v>46237</v>
    </nc>
  </rcc>
  <rcc rId="517" sId="6" numFmtId="19">
    <nc r="O137">
      <v>46237</v>
    </nc>
  </rcc>
  <rcc rId="518" sId="6" numFmtId="19">
    <nc r="O138">
      <v>46237</v>
    </nc>
  </rcc>
  <rcc rId="519" sId="6" numFmtId="19">
    <nc r="O139">
      <v>46237</v>
    </nc>
  </rcc>
  <rcc rId="520" sId="6" numFmtId="19">
    <nc r="O140">
      <v>46237</v>
    </nc>
  </rcc>
  <rcc rId="521" sId="6" numFmtId="19">
    <nc r="O141">
      <v>46237</v>
    </nc>
  </rcc>
  <rcc rId="522" sId="6" numFmtId="19">
    <nc r="O143">
      <v>46237</v>
    </nc>
  </rcc>
  <rcc rId="523" sId="6" numFmtId="19">
    <nc r="O175">
      <v>46237</v>
    </nc>
  </rcc>
  <rcc rId="524" sId="6" numFmtId="19">
    <nc r="O215">
      <v>46237</v>
    </nc>
  </rcc>
  <rcc rId="525" sId="6" numFmtId="19">
    <nc r="O224">
      <v>46237</v>
    </nc>
  </rcc>
  <rcc rId="526" sId="6" numFmtId="19">
    <nc r="O234">
      <v>46237</v>
    </nc>
  </rcc>
  <rcc rId="527" sId="6" numFmtId="19">
    <nc r="O242">
      <v>46237</v>
    </nc>
  </rcc>
  <rcc rId="528" sId="6" numFmtId="19">
    <nc r="O260">
      <v>46237</v>
    </nc>
  </rcc>
  <rcc rId="529" sId="6" numFmtId="19">
    <nc r="O266">
      <v>46237</v>
    </nc>
  </rcc>
  <rcc rId="530" sId="6" numFmtId="19">
    <nc r="O274">
      <v>46237</v>
    </nc>
  </rcc>
  <rcc rId="531" sId="6" numFmtId="19">
    <nc r="O280">
      <v>46237</v>
    </nc>
  </rcc>
  <rcc rId="532" sId="6" numFmtId="19">
    <nc r="O283">
      <v>46237</v>
    </nc>
  </rcc>
  <rcc rId="533" sId="6" numFmtId="19">
    <nc r="O349">
      <v>46237</v>
    </nc>
  </rcc>
  <rcc rId="534" sId="6" numFmtId="19">
    <nc r="O354">
      <v>46237</v>
    </nc>
  </rcc>
  <rcc rId="535" sId="6" numFmtId="19">
    <nc r="O355">
      <v>46237</v>
    </nc>
  </rcc>
  <rcc rId="536" sId="6" numFmtId="19">
    <nc r="O358">
      <v>46237</v>
    </nc>
  </rcc>
  <rcc rId="537" sId="6" numFmtId="19">
    <nc r="O361">
      <v>46237</v>
    </nc>
  </rcc>
  <rcc rId="538" sId="6" numFmtId="19">
    <nc r="O366">
      <v>46237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9" sId="6" numFmtId="19">
    <nc r="O236">
      <v>46237</v>
    </nc>
  </rcc>
  <rcc rId="540" sId="6" numFmtId="19">
    <nc r="O9">
      <v>46237</v>
    </nc>
  </rcc>
  <rcc rId="541" sId="6" numFmtId="19">
    <nc r="O52">
      <v>46237</v>
    </nc>
  </rcc>
  <rcc rId="542" sId="6" numFmtId="19">
    <nc r="O61">
      <v>46237</v>
    </nc>
  </rcc>
  <rcc rId="543" sId="6" numFmtId="19">
    <nc r="O70">
      <v>46237</v>
    </nc>
  </rcc>
  <rcc rId="544" sId="6" numFmtId="19">
    <nc r="O71">
      <v>46237</v>
    </nc>
  </rcc>
  <rcc rId="545" sId="6" numFmtId="19">
    <nc r="O72">
      <v>46237</v>
    </nc>
  </rcc>
  <rcc rId="546" sId="6" numFmtId="19">
    <nc r="O107">
      <v>46237</v>
    </nc>
  </rcc>
  <rcc rId="547" sId="6" numFmtId="19">
    <nc r="O118">
      <v>46237</v>
    </nc>
  </rcc>
  <rcc rId="548" sId="6" numFmtId="19">
    <nc r="O168">
      <v>46237</v>
    </nc>
  </rcc>
  <rcc rId="549" sId="6" numFmtId="19">
    <nc r="O205">
      <v>46237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0" sId="7">
    <oc r="K2" t="inlineStr">
      <is>
        <t>OK</t>
      </is>
    </oc>
    <nc r="K2"/>
  </rcc>
  <rcc rId="551" sId="7" numFmtId="4">
    <oc r="L2">
      <v>46239</v>
    </oc>
    <nc r="L2"/>
  </rcc>
  <rdn rId="0" localSheetId="1" customView="1" name="Z_D76BA947_8A2F_451E_B854_67A11B56F5ED_.wvu.FilterData" hidden="1" oldHidden="1">
    <formula>'Lucros aos Sócios'!$A$1:$H$593</formula>
  </rdn>
  <rdn rId="0" localSheetId="5" customView="1" name="Z_D76BA947_8A2F_451E_B854_67A11B56F5ED_.wvu.FilterData" hidden="1" oldHidden="1">
    <formula>Observações!$A$1:$E$368</formula>
  </rdn>
  <rdn rId="0" localSheetId="6" customView="1" name="Z_D76BA947_8A2F_451E_B854_67A11B56F5ED_.wvu.FilterData" hidden="1" oldHidden="1">
    <formula>Empresas!$A$1:$T$371</formula>
  </rdn>
  <rdn rId="0" localSheetId="7" customView="1" name="Z_D76BA947_8A2F_451E_B854_67A11B56F5ED_.wvu.FilterData" hidden="1" oldHidden="1">
    <formula>Municipais!$A$1:$R$371</formula>
  </rdn>
  <rdn rId="0" localSheetId="8" customView="1" name="Z_D76BA947_8A2F_451E_B854_67A11B56F5ED_.wvu.FilterData" hidden="1" oldHidden="1">
    <formula>Estaduais!$A$1:$S$371</formula>
  </rdn>
  <rdn rId="0" localSheetId="9" customView="1" name="Z_D76BA947_8A2F_451E_B854_67A11B56F5ED_.wvu.FilterData" hidden="1" oldHidden="1">
    <formula>Federais!$A$1:$AC$371</formula>
  </rdn>
  <rdn rId="0" localSheetId="10" customView="1" name="Z_D76BA947_8A2F_451E_B854_67A11B56F5ED_.wvu.FilterData" hidden="1" oldHidden="1">
    <formula>'Obrigações Anuais'!$A$1:$N$371</formula>
  </rdn>
  <rdn rId="0" localSheetId="11" customView="1" name="Z_D76BA947_8A2F_451E_B854_67A11B56F5ED_.wvu.FilterData" hidden="1" oldHidden="1">
    <formula>Relatórios!$A$1:$P$1</formula>
  </rdn>
  <rdn rId="0" localSheetId="13" customView="1" name="Z_D76BA947_8A2F_451E_B854_67A11B56F5ED_.wvu.FilterData" hidden="1" oldHidden="1">
    <formula>'Controle Distribuição de Lucros'!$A$1:$Q$371</formula>
  </rdn>
  <rdn rId="0" localSheetId="14" customView="1" name="Z_D76BA947_8A2F_451E_B854_67A11B56F5ED_.wvu.FilterData" hidden="1" oldHidden="1">
    <formula>'Apuração Contabilidade Aproxima'!$A$1:$M$368</formula>
  </rdn>
  <rdn rId="0" localSheetId="15" customView="1" name="Z_D76BA947_8A2F_451E_B854_67A11B56F5ED_.wvu.Rows" hidden="1" oldHidden="1">
    <formula>'Parcelamentos Encerrados'!$35:$35</formula>
  </rdn>
  <rcv guid="{D76BA947-8A2F-451E-B854-67A11B56F5ED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3" sId="6" numFmtId="19">
    <nc r="O287">
      <v>46237</v>
    </nc>
  </rcc>
  <rcc rId="564" sId="6" numFmtId="19">
    <nc r="P287">
      <v>46237</v>
    </nc>
  </rcc>
  <rcc rId="565" sId="6" numFmtId="19">
    <nc r="O50">
      <v>46237</v>
    </nc>
  </rcc>
  <rcc rId="566" sId="6" numFmtId="19">
    <nc r="P50">
      <v>46237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7" sId="7">
    <nc r="K288" t="inlineStr">
      <is>
        <t>S/M</t>
      </is>
    </nc>
  </rcc>
  <rcc rId="568" sId="7">
    <nc r="N288" t="inlineStr">
      <is>
        <t>N/A</t>
      </is>
    </nc>
  </rcc>
  <rcc rId="569" sId="7">
    <nc r="O288" t="inlineStr">
      <is>
        <t>N/A</t>
      </is>
    </nc>
  </rcc>
  <rcc rId="570" sId="7">
    <nc r="P288" t="inlineStr">
      <is>
        <t>N/A</t>
      </is>
    </nc>
  </rcc>
  <rcc rId="571" sId="7">
    <nc r="Q288" t="inlineStr">
      <is>
        <t>N/A</t>
      </is>
    </nc>
  </rcc>
  <rcc rId="572" sId="7" numFmtId="4">
    <nc r="J50">
      <v>10</v>
    </nc>
  </rcc>
  <rcc rId="573" sId="7">
    <nc r="K50" t="inlineStr">
      <is>
        <t>S/M</t>
      </is>
    </nc>
  </rcc>
  <rcc rId="574" sId="7">
    <nc r="M50" t="inlineStr">
      <is>
        <t>S/M</t>
      </is>
    </nc>
  </rcc>
  <rcc rId="575" sId="7">
    <nc r="N50" t="inlineStr">
      <is>
        <t>S/M</t>
      </is>
    </nc>
  </rcc>
  <rcc rId="576" sId="7">
    <nc r="O50" t="inlineStr">
      <is>
        <t>S/M</t>
      </is>
    </nc>
  </rcc>
  <rcc rId="577" sId="7">
    <nc r="P50" t="inlineStr">
      <is>
        <t>S/M</t>
      </is>
    </nc>
  </rcc>
  <rcc rId="578" sId="7">
    <nc r="Q50" t="inlineStr">
      <is>
        <t>S/M</t>
      </is>
    </nc>
  </rcc>
  <rcc rId="579" sId="7" numFmtId="4">
    <nc r="J288">
      <v>12</v>
    </nc>
  </rcc>
  <rcc rId="580" sId="7">
    <nc r="M288" t="inlineStr">
      <is>
        <t>OK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1" sId="8">
    <nc r="Q287" t="inlineStr">
      <is>
        <t>S/M</t>
      </is>
    </nc>
  </rcc>
  <rcc rId="582" sId="8">
    <nc r="R287" t="inlineStr">
      <is>
        <t>S/M</t>
      </is>
    </nc>
  </rcc>
  <rcc rId="583" sId="9">
    <nc r="K287" t="inlineStr">
      <is>
        <t>S/M</t>
      </is>
    </nc>
  </rcc>
  <rcc rId="584" sId="9">
    <nc r="L287" t="inlineStr">
      <is>
        <t>S/M</t>
      </is>
    </nc>
  </rcc>
  <rcc rId="585" sId="9">
    <nc r="K50" t="inlineStr">
      <is>
        <t>S/M</t>
      </is>
    </nc>
  </rcc>
  <rcc rId="586" sId="9">
    <nc r="L50" t="inlineStr">
      <is>
        <t>S/M</t>
      </is>
    </nc>
  </rcc>
  <rcc rId="587" sId="9">
    <nc r="P50" t="inlineStr">
      <is>
        <t>OK</t>
      </is>
    </nc>
  </rcc>
  <rcc rId="588" sId="9" odxf="1" dxf="1" numFmtId="19">
    <nc r="Q50">
      <v>46237</v>
    </nc>
    <odxf>
      <numFmt numFmtId="0" formatCode="General"/>
    </odxf>
    <ndxf>
      <numFmt numFmtId="19" formatCode="dd/mm/yyyy"/>
    </ndxf>
  </rcc>
  <rcc rId="589" sId="9">
    <nc r="P287" t="inlineStr">
      <is>
        <t>OK</t>
      </is>
    </nc>
  </rcc>
  <rcc rId="590" sId="9" odxf="1" dxf="1" numFmtId="19">
    <nc r="Q287">
      <v>46237</v>
    </nc>
    <ndxf>
      <numFmt numFmtId="19" formatCode="dd/mm/yyyy"/>
    </ndxf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1" sId="6" numFmtId="19">
    <nc r="O338">
      <v>46237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" sId="7">
    <nc r="K369" t="inlineStr">
      <is>
        <t>OK</t>
      </is>
    </nc>
  </rcc>
  <rcc rId="593" sId="7" numFmtId="4">
    <nc r="L369">
      <v>46237</v>
    </nc>
  </rcc>
  <rcc rId="594" sId="7">
    <nc r="M369" t="inlineStr">
      <is>
        <t>N/A</t>
      </is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Lucros'!$A$1:$Q$371</formula>
    <oldFormula>'Controle Distribuição de Lucros'!$A$1:$Q$371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6" sId="9">
    <nc r="P368" t="inlineStr">
      <is>
        <t>OK</t>
      </is>
    </nc>
  </rcc>
  <rcc rId="607" sId="9">
    <nc r="Q368">
      <v>46237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8" sId="7">
    <nc r="K265" t="inlineStr">
      <is>
        <t>S/M</t>
      </is>
    </nc>
  </rcc>
  <rcc rId="609" sId="7">
    <nc r="M265" t="inlineStr">
      <is>
        <t>OK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Observações!$A$1:$E$1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1" sId="7">
    <nc r="K266" t="inlineStr">
      <is>
        <t>S/M</t>
      </is>
    </nc>
  </rcc>
  <rcc rId="622" sId="7">
    <nc r="M266" t="inlineStr">
      <is>
        <t>S/M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3" sId="7">
    <nc r="K279" t="inlineStr">
      <is>
        <t>S/M</t>
      </is>
    </nc>
  </rcc>
  <rcc rId="624" sId="7">
    <nc r="M279" t="inlineStr">
      <is>
        <t>S/M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5" sId="6" numFmtId="19">
    <nc r="O104">
      <v>46237</v>
    </nc>
  </rcc>
  <rcc rId="626" sId="6" numFmtId="19">
    <nc r="O292">
      <v>46237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7" sId="7">
    <nc r="J287" t="inlineStr">
      <is>
        <t>Sem Certificado ou Senha</t>
      </is>
    </nc>
  </rcc>
  <rcc rId="628" sId="7">
    <nc r="J331" t="inlineStr">
      <is>
        <t>Aguardando senha Giss / SM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" sId="7">
    <nc r="J333" t="inlineStr">
      <is>
        <t>-</t>
      </is>
    </nc>
  </rcc>
  <rcc rId="630" sId="7">
    <nc r="K333" t="inlineStr">
      <is>
        <t>S/M</t>
      </is>
    </nc>
  </rcc>
  <rcc rId="631" sId="7">
    <nc r="M333" t="inlineStr">
      <is>
        <t>S/M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2" sId="7">
    <nc r="J351" t="inlineStr">
      <is>
        <t>-</t>
      </is>
    </nc>
  </rcc>
  <rcc rId="633" sId="7">
    <nc r="K351" t="inlineStr">
      <is>
        <t>S/M</t>
      </is>
    </nc>
  </rcc>
  <rcc rId="634" sId="7">
    <nc r="M351" t="inlineStr">
      <is>
        <t>S/M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" sId="6" numFmtId="19">
    <nc r="P40">
      <v>46238</v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" sId="7">
    <nc r="M40" t="inlineStr">
      <is>
        <t>N/A</t>
      </is>
    </nc>
  </rcc>
  <rcc rId="637" sId="7">
    <nc r="N40" t="inlineStr">
      <is>
        <t>N/A</t>
      </is>
    </nc>
  </rcc>
  <rcc rId="638" sId="7">
    <nc r="O40" t="inlineStr">
      <is>
        <t>N/A</t>
      </is>
    </nc>
  </rcc>
  <rcc rId="639" sId="7">
    <nc r="P40" t="inlineStr">
      <is>
        <t>N/A</t>
      </is>
    </nc>
  </rcc>
  <rcc rId="640" sId="7">
    <nc r="Q40" t="inlineStr">
      <is>
        <t>N/A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1" sId="8">
    <nc r="J40" t="inlineStr">
      <is>
        <t>S/M</t>
      </is>
    </nc>
  </rcc>
  <rcc rId="642" sId="8">
    <nc r="Q40" t="inlineStr">
      <is>
        <t>S/M</t>
      </is>
    </nc>
  </rcc>
  <rcc rId="643" sId="8">
    <nc r="R40" t="inlineStr">
      <is>
        <t>S/M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4" sId="9">
    <nc r="I40" t="inlineStr">
      <is>
        <t>N/A</t>
      </is>
    </nc>
  </rcc>
  <rcc rId="645" sId="9">
    <nc r="K40" t="inlineStr">
      <is>
        <t>S/M</t>
      </is>
    </nc>
  </rcc>
  <rcc rId="646" sId="9">
    <nc r="L40" t="inlineStr">
      <is>
        <t>N/A</t>
      </is>
    </nc>
  </rcc>
  <rcc rId="647" sId="9">
    <nc r="M40" t="inlineStr">
      <is>
        <t>N/A</t>
      </is>
    </nc>
  </rcc>
  <rcc rId="648" sId="9">
    <nc r="N40" t="inlineStr">
      <is>
        <t>N/A</t>
      </is>
    </nc>
  </rcc>
  <rcc rId="649" sId="9">
    <nc r="O40" t="inlineStr">
      <is>
        <t>N/A</t>
      </is>
    </nc>
  </rcc>
  <rcc rId="650" sId="9">
    <nc r="P40" t="inlineStr">
      <is>
        <t>S/M</t>
      </is>
    </nc>
  </rcc>
  <rcc rId="651" sId="9">
    <nc r="X40" t="inlineStr">
      <is>
        <t>N/A</t>
      </is>
    </nc>
  </rcc>
  <rcc rId="652" sId="9">
    <nc r="Y40" t="inlineStr">
      <is>
        <t>S/M</t>
      </is>
    </nc>
  </rcc>
  <rcc rId="653" sId="9">
    <nc r="AA40" t="inlineStr">
      <is>
        <t>N/A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" sId="13" numFmtId="4">
    <nc r="J55">
      <v>304306.2</v>
    </nc>
  </rcc>
  <rcc rId="655" sId="13" numFmtId="4">
    <nc r="O55">
      <v>1495.32</v>
    </nc>
  </rcc>
  <rdn rId="0" localSheetId="1" customView="1" name="Z_1DA47232_F491_4096_A80C_F7E244AF06A6_.wvu.FilterData" hidden="1" oldHidden="1">
    <formula>'Lucros aos Sócios'!$A$1:$H$593</formula>
  </rdn>
  <rdn rId="0" localSheetId="5" customView="1" name="Z_1DA47232_F491_4096_A80C_F7E244AF06A6_.wvu.FilterData" hidden="1" oldHidden="1">
    <formula>Observações!$A$1:$E$368</formula>
  </rdn>
  <rdn rId="0" localSheetId="6" customView="1" name="Z_1DA47232_F491_4096_A80C_F7E244AF06A6_.wvu.FilterData" hidden="1" oldHidden="1">
    <formula>Empresas!$A$1:$T$371</formula>
  </rdn>
  <rdn rId="0" localSheetId="7" customView="1" name="Z_1DA47232_F491_4096_A80C_F7E244AF06A6_.wvu.FilterData" hidden="1" oldHidden="1">
    <formula>Municipais!$A$1:$R$371</formula>
  </rdn>
  <rdn rId="0" localSheetId="8" customView="1" name="Z_1DA47232_F491_4096_A80C_F7E244AF06A6_.wvu.FilterData" hidden="1" oldHidden="1">
    <formula>Estaduais!$A$1:$S$371</formula>
  </rdn>
  <rdn rId="0" localSheetId="9" customView="1" name="Z_1DA47232_F491_4096_A80C_F7E244AF06A6_.wvu.FilterData" hidden="1" oldHidden="1">
    <formula>Federais!$A$1:$AC$371</formula>
  </rdn>
  <rdn rId="0" localSheetId="10" customView="1" name="Z_1DA47232_F491_4096_A80C_F7E244AF06A6_.wvu.FilterData" hidden="1" oldHidden="1">
    <formula>'Obrigações Anuais'!$A$1:$N$371</formula>
  </rdn>
  <rdn rId="0" localSheetId="11" customView="1" name="Z_1DA47232_F491_4096_A80C_F7E244AF06A6_.wvu.FilterData" hidden="1" oldHidden="1">
    <formula>Relatórios!$A$1:$P$1</formula>
  </rdn>
  <rdn rId="0" localSheetId="13" customView="1" name="Z_1DA47232_F491_4096_A80C_F7E244AF06A6_.wvu.FilterData" hidden="1" oldHidden="1">
    <formula>'Controle Distribuição de Lucros'!$A$1:$Q$371</formula>
  </rdn>
  <rdn rId="0" localSheetId="14" customView="1" name="Z_1DA47232_F491_4096_A80C_F7E244AF06A6_.wvu.FilterData" hidden="1" oldHidden="1">
    <formula>'Apuração Contabilidade Aproxima'!$A$1:$M$368</formula>
  </rdn>
  <rdn rId="0" localSheetId="15" customView="1" name="Z_1DA47232_F491_4096_A80C_F7E244AF06A6_.wvu.Rows" hidden="1" oldHidden="1">
    <formula>'Parcelamentos Encerrados'!$35:$35</formula>
  </rdn>
  <rcv guid="{1DA47232-F491-4096-A80C-F7E244AF06A6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7" sId="6" numFmtId="19">
    <nc r="P52">
      <v>46238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8" sId="7">
    <nc r="M52" t="inlineStr">
      <is>
        <t>S/M</t>
      </is>
    </nc>
  </rcc>
  <rcc rId="669" sId="7">
    <nc r="N52" t="inlineStr">
      <is>
        <t>N/A</t>
      </is>
    </nc>
  </rcc>
  <rcc rId="670" sId="7">
    <nc r="O52" t="inlineStr">
      <is>
        <t>N/A</t>
      </is>
    </nc>
  </rcc>
  <rcc rId="671" sId="7">
    <nc r="P52" t="inlineStr">
      <is>
        <t>N/A</t>
      </is>
    </nc>
  </rcc>
  <rcc rId="672" sId="7">
    <nc r="Q52" t="inlineStr">
      <is>
        <t>N/A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" sId="8">
    <nc r="J52" t="inlineStr">
      <is>
        <t>S/M</t>
      </is>
    </nc>
  </rcc>
  <rcc rId="674" sId="8">
    <nc r="Q52" t="inlineStr">
      <is>
        <t>S/M</t>
      </is>
    </nc>
  </rcc>
  <rcc rId="675" sId="8">
    <nc r="R52" t="inlineStr">
      <is>
        <t>S/M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6" sId="9">
    <nc r="I52" t="inlineStr">
      <is>
        <t>N/A</t>
      </is>
    </nc>
  </rcc>
  <rcc rId="677" sId="9">
    <nc r="K52" t="inlineStr">
      <is>
        <t>S/M</t>
      </is>
    </nc>
  </rcc>
  <rcc rId="678" sId="9">
    <nc r="L52" t="inlineStr">
      <is>
        <t>N/A</t>
      </is>
    </nc>
  </rcc>
  <rcc rId="679" sId="9">
    <nc r="M52" t="inlineStr">
      <is>
        <t>N/A</t>
      </is>
    </nc>
  </rcc>
  <rcc rId="680" sId="9">
    <nc r="N52" t="inlineStr">
      <is>
        <t>N/A</t>
      </is>
    </nc>
  </rcc>
  <rcc rId="681" sId="9">
    <nc r="O52" t="inlineStr">
      <is>
        <t>N/A</t>
      </is>
    </nc>
  </rcc>
  <rcc rId="682" sId="9">
    <nc r="P52" t="inlineStr">
      <is>
        <t>N/A</t>
      </is>
    </nc>
  </rcc>
  <rcc rId="683" sId="9">
    <nc r="X52" t="inlineStr">
      <is>
        <t>N/A</t>
      </is>
    </nc>
  </rcc>
  <rcc rId="684" sId="9">
    <nc r="Y52" t="inlineStr">
      <is>
        <t>S/M</t>
      </is>
    </nc>
  </rcc>
  <rcc rId="685" sId="9">
    <nc r="AA52" t="inlineStr">
      <is>
        <t>N/A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" sId="13" numFmtId="4">
    <nc r="H55">
      <v>0</v>
    </nc>
  </rcc>
  <rcc rId="687" sId="13" numFmtId="4">
    <nc r="I55">
      <v>0</v>
    </nc>
  </rcc>
  <rcc rId="688" sId="13" numFmtId="4">
    <nc r="M55">
      <v>0</v>
    </nc>
  </rcc>
  <rcc rId="689" sId="13" numFmtId="4">
    <nc r="N55">
      <v>0</v>
    </nc>
  </rcc>
  <rcc rId="690" sId="13" numFmtId="4">
    <nc r="P55">
      <v>0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" sId="6" numFmtId="19">
    <nc r="O26">
      <v>46238</v>
    </nc>
  </rcc>
  <rcc rId="692" sId="6" numFmtId="19">
    <nc r="O22">
      <v>46238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3" sId="6" numFmtId="19">
    <nc r="P175">
      <v>46238</v>
    </nc>
  </rcc>
  <rcc rId="694" sId="7">
    <nc r="M176" t="inlineStr">
      <is>
        <t>S/M</t>
      </is>
    </nc>
  </rcc>
  <rcc rId="695" sId="7">
    <nc r="N176" t="inlineStr">
      <is>
        <t>N/A</t>
      </is>
    </nc>
  </rcc>
  <rcc rId="696" sId="7">
    <nc r="O176" t="inlineStr">
      <is>
        <t>N/A</t>
      </is>
    </nc>
  </rcc>
  <rcc rId="697" sId="7">
    <nc r="P176" t="inlineStr">
      <is>
        <t>N/A</t>
      </is>
    </nc>
  </rcc>
  <rcc rId="698" sId="7">
    <nc r="Q176" t="inlineStr">
      <is>
        <t>N/A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9" sId="8">
    <nc r="J175" t="inlineStr">
      <is>
        <t>S/M</t>
      </is>
    </nc>
  </rcc>
  <rcc rId="700" sId="8">
    <nc r="O175" t="inlineStr">
      <is>
        <t>S/M</t>
      </is>
    </nc>
  </rcc>
  <rcc rId="701" sId="8">
    <nc r="R175" t="inlineStr">
      <is>
        <t>S/M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" sId="9">
    <nc r="G175" t="inlineStr">
      <is>
        <t>N/A</t>
      </is>
    </nc>
  </rcc>
  <rcc rId="703" sId="9">
    <nc r="I175" t="inlineStr">
      <is>
        <t>N/A</t>
      </is>
    </nc>
  </rcc>
  <rcc rId="704" sId="9">
    <nc r="K175" t="inlineStr">
      <is>
        <t>S/M</t>
      </is>
    </nc>
  </rcc>
  <rcc rId="705" sId="9">
    <nc r="L175" t="inlineStr">
      <is>
        <t>S/M</t>
      </is>
    </nc>
  </rcc>
  <rcc rId="706" sId="9">
    <nc r="M175" t="inlineStr">
      <is>
        <t>S/M</t>
      </is>
    </nc>
  </rcc>
  <rcc rId="707" sId="9">
    <nc r="N175" t="inlineStr">
      <is>
        <t>S/M</t>
      </is>
    </nc>
  </rcc>
  <rcc rId="708" sId="9">
    <nc r="O175" t="inlineStr">
      <is>
        <t>S/M</t>
      </is>
    </nc>
  </rcc>
  <rcc rId="709" sId="9">
    <nc r="R175" t="inlineStr">
      <is>
        <t>S/M</t>
      </is>
    </nc>
  </rcc>
  <rcc rId="710" sId="9">
    <nc r="T175" t="inlineStr">
      <is>
        <t>S/M</t>
      </is>
    </nc>
  </rcc>
  <rcc rId="711" sId="9">
    <nc r="V175" t="inlineStr">
      <is>
        <t>S/M</t>
      </is>
    </nc>
  </rcc>
  <rcc rId="712" sId="9">
    <nc r="W175">
      <v>46238</v>
    </nc>
  </rcc>
  <rcc rId="713" sId="9">
    <nc r="X175" t="inlineStr">
      <is>
        <t>N/A</t>
      </is>
    </nc>
  </rcc>
  <rcc rId="714" sId="9">
    <nc r="Y175" t="inlineStr">
      <is>
        <t>S/M</t>
      </is>
    </nc>
  </rcc>
  <rcc rId="715" sId="9">
    <nc r="AA175" t="inlineStr">
      <is>
        <t>N/A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6" sId="7">
    <nc r="K33" t="inlineStr">
      <is>
        <t>S/M</t>
      </is>
    </nc>
  </rcc>
  <rcc rId="717" sId="7">
    <nc r="M33" t="inlineStr">
      <is>
        <t>OK</t>
      </is>
    </nc>
  </rcc>
  <rcc rId="718" sId="7">
    <nc r="K2" t="inlineStr">
      <is>
        <t>S/M</t>
      </is>
    </nc>
  </rcc>
  <rcc rId="719" sId="7">
    <nc r="N2" t="inlineStr">
      <is>
        <t>N/A</t>
      </is>
    </nc>
  </rcc>
  <rcc rId="720" sId="7">
    <nc r="O2" t="inlineStr">
      <is>
        <t>N/A</t>
      </is>
    </nc>
  </rcc>
  <rcc rId="721" sId="7">
    <nc r="P2" t="inlineStr">
      <is>
        <t>N/A</t>
      </is>
    </nc>
  </rcc>
  <rcc rId="722" sId="9">
    <nc r="L2" t="inlineStr">
      <is>
        <t>S/M</t>
      </is>
    </nc>
  </rcc>
  <rcc rId="723" sId="9">
    <nc r="K2" t="inlineStr">
      <is>
        <t>OK</t>
      </is>
    </nc>
  </rcc>
  <rcc rId="724" sId="9">
    <nc r="M2" t="inlineStr">
      <is>
        <t>S/M</t>
      </is>
    </nc>
  </rcc>
  <rcc rId="725" sId="9">
    <nc r="N2" t="inlineStr">
      <is>
        <t>S/M</t>
      </is>
    </nc>
  </rcc>
  <rcc rId="726" sId="9">
    <nc r="O2" t="inlineStr">
      <is>
        <t>S/M</t>
      </is>
    </nc>
  </rcc>
  <rcc rId="727" sId="9">
    <nc r="I2" t="inlineStr">
      <is>
        <t>S/M</t>
      </is>
    </nc>
  </rcc>
  <rcc rId="728" sId="9">
    <nc r="X2" t="inlineStr">
      <is>
        <t>N/A</t>
      </is>
    </nc>
  </rcc>
  <rcc rId="729" sId="9">
    <nc r="X3" t="inlineStr">
      <is>
        <t>N/A</t>
      </is>
    </nc>
  </rcc>
  <rcc rId="730" sId="9">
    <nc r="X4" t="inlineStr">
      <is>
        <t>N/A</t>
      </is>
    </nc>
  </rcc>
  <rcc rId="731" sId="9">
    <nc r="X5" t="inlineStr">
      <is>
        <t>N/A</t>
      </is>
    </nc>
  </rcc>
  <rcc rId="732" sId="9">
    <nc r="X6" t="inlineStr">
      <is>
        <t>N/A</t>
      </is>
    </nc>
  </rcc>
  <rcc rId="733" sId="9">
    <nc r="X7" t="inlineStr">
      <is>
        <t>N/A</t>
      </is>
    </nc>
  </rcc>
  <rcc rId="734" sId="9">
    <nc r="X10" t="inlineStr">
      <is>
        <t>N/A</t>
      </is>
    </nc>
  </rcc>
  <rcc rId="735" sId="9">
    <nc r="X12" t="inlineStr">
      <is>
        <t>N/A</t>
      </is>
    </nc>
  </rcc>
  <rcc rId="736" sId="9">
    <nc r="X14" t="inlineStr">
      <is>
        <t>N/A</t>
      </is>
    </nc>
  </rcc>
  <rcc rId="737" sId="9">
    <nc r="X42" t="inlineStr">
      <is>
        <t>N/A</t>
      </is>
    </nc>
  </rcc>
  <rcc rId="738" sId="9">
    <nc r="X47" t="inlineStr">
      <is>
        <t>N/A</t>
      </is>
    </nc>
  </rcc>
  <rcc rId="739" sId="9">
    <nc r="X69" t="inlineStr">
      <is>
        <t>N/A</t>
      </is>
    </nc>
  </rcc>
  <rcc rId="740" sId="9">
    <nc r="X76" t="inlineStr">
      <is>
        <t>N/A</t>
      </is>
    </nc>
  </rcc>
  <rcc rId="741" sId="9">
    <nc r="X88" t="inlineStr">
      <is>
        <t>N/A</t>
      </is>
    </nc>
  </rcc>
  <rcc rId="742" sId="9">
    <nc r="X92" t="inlineStr">
      <is>
        <t>N/A</t>
      </is>
    </nc>
  </rcc>
  <rcc rId="743" sId="9">
    <nc r="X96" t="inlineStr">
      <is>
        <t>N/A</t>
      </is>
    </nc>
  </rcc>
  <rcc rId="744" sId="9">
    <nc r="X120" t="inlineStr">
      <is>
        <t>N/A</t>
      </is>
    </nc>
  </rcc>
  <rcc rId="745" sId="9">
    <nc r="X150" t="inlineStr">
      <is>
        <t>N/A</t>
      </is>
    </nc>
  </rcc>
  <rcc rId="746" sId="9">
    <nc r="X186" t="inlineStr">
      <is>
        <t>N/A</t>
      </is>
    </nc>
  </rcc>
  <rcc rId="747" sId="9">
    <nc r="X193" t="inlineStr">
      <is>
        <t>N/A</t>
      </is>
    </nc>
  </rcc>
  <rcc rId="748" sId="9">
    <nc r="X223" t="inlineStr">
      <is>
        <t>N/A</t>
      </is>
    </nc>
  </rcc>
  <rcc rId="749" sId="9">
    <nc r="X225" t="inlineStr">
      <is>
        <t>N/A</t>
      </is>
    </nc>
  </rcc>
  <rcc rId="750" sId="9">
    <nc r="X231" t="inlineStr">
      <is>
        <t>N/A</t>
      </is>
    </nc>
  </rcc>
  <rcc rId="751" sId="9">
    <nc r="X232" t="inlineStr">
      <is>
        <t>N/A</t>
      </is>
    </nc>
  </rcc>
  <rcc rId="752" sId="9">
    <nc r="X233" t="inlineStr">
      <is>
        <t>N/A</t>
      </is>
    </nc>
  </rcc>
  <rcc rId="753" sId="9">
    <nc r="X235" t="inlineStr">
      <is>
        <t>N/A</t>
      </is>
    </nc>
  </rcc>
  <rcc rId="754" sId="9">
    <nc r="X255" t="inlineStr">
      <is>
        <t>N/A</t>
      </is>
    </nc>
  </rcc>
  <rcc rId="755" sId="9">
    <nc r="X256" t="inlineStr">
      <is>
        <t>N/A</t>
      </is>
    </nc>
  </rcc>
  <rcc rId="756" sId="9">
    <nc r="X258" t="inlineStr">
      <is>
        <t>N/A</t>
      </is>
    </nc>
  </rcc>
  <rcc rId="757" sId="9">
    <nc r="X284" t="inlineStr">
      <is>
        <t>N/A</t>
      </is>
    </nc>
  </rcc>
  <rcc rId="758" sId="9">
    <nc r="X285" t="inlineStr">
      <is>
        <t>N/A</t>
      </is>
    </nc>
  </rcc>
  <rcc rId="759" sId="9">
    <nc r="X311" t="inlineStr">
      <is>
        <t>N/A</t>
      </is>
    </nc>
  </rcc>
  <rcc rId="760" sId="9">
    <nc r="X333" t="inlineStr">
      <is>
        <t>N/A</t>
      </is>
    </nc>
  </rcc>
  <rcc rId="761" sId="9">
    <nc r="X346" t="inlineStr">
      <is>
        <t>N/A</t>
      </is>
    </nc>
  </rcc>
  <rcc rId="762" sId="9">
    <nc r="X347" t="inlineStr">
      <is>
        <t>N/A</t>
      </is>
    </nc>
  </rcc>
  <rcc rId="763" sId="9">
    <nc r="X348" t="inlineStr">
      <is>
        <t>N/A</t>
      </is>
    </nc>
  </rcc>
  <rcc rId="764" sId="9">
    <nc r="X356" t="inlineStr">
      <is>
        <t>N/A</t>
      </is>
    </nc>
  </rcc>
  <rcc rId="765" sId="9">
    <nc r="X363" t="inlineStr">
      <is>
        <t>N/A</t>
      </is>
    </nc>
  </rcc>
  <rcc rId="766" sId="9">
    <nc r="X368" t="inlineStr">
      <is>
        <t>N/A</t>
      </is>
    </nc>
  </rcc>
  <rdn rId="0" localSheetId="1" customView="1" name="Z_B7EA7FEC_A2EF_4DE3_8E68_1BAB934B7F1E_.wvu.FilterData" hidden="1" oldHidden="1">
    <formula>'Lucros aos Sócios'!$A$1:$H$593</formula>
  </rdn>
  <rdn rId="0" localSheetId="5" customView="1" name="Z_B7EA7FEC_A2EF_4DE3_8E68_1BAB934B7F1E_.wvu.FilterData" hidden="1" oldHidden="1">
    <formula>Observações!$A$1:$E$368</formula>
  </rdn>
  <rdn rId="0" localSheetId="6" customView="1" name="Z_B7EA7FEC_A2EF_4DE3_8E68_1BAB934B7F1E_.wvu.FilterData" hidden="1" oldHidden="1">
    <formula>Empresas!$A$1:$T$371</formula>
  </rdn>
  <rdn rId="0" localSheetId="7" customView="1" name="Z_B7EA7FEC_A2EF_4DE3_8E68_1BAB934B7F1E_.wvu.FilterData" hidden="1" oldHidden="1">
    <formula>Municipais!$A$1:$R$371</formula>
  </rdn>
  <rdn rId="0" localSheetId="8" customView="1" name="Z_B7EA7FEC_A2EF_4DE3_8E68_1BAB934B7F1E_.wvu.FilterData" hidden="1" oldHidden="1">
    <formula>Estaduais!$A$1:$S$371</formula>
  </rdn>
  <rdn rId="0" localSheetId="9" customView="1" name="Z_B7EA7FEC_A2EF_4DE3_8E68_1BAB934B7F1E_.wvu.FilterData" hidden="1" oldHidden="1">
    <formula>Federais!$A$1:$AC$371</formula>
  </rdn>
  <rdn rId="0" localSheetId="10" customView="1" name="Z_B7EA7FEC_A2EF_4DE3_8E68_1BAB934B7F1E_.wvu.FilterData" hidden="1" oldHidden="1">
    <formula>'Obrigações Anuais'!$A$1:$N$371</formula>
  </rdn>
  <rdn rId="0" localSheetId="11" customView="1" name="Z_B7EA7FEC_A2EF_4DE3_8E68_1BAB934B7F1E_.wvu.FilterData" hidden="1" oldHidden="1">
    <formula>Relatórios!$A$1:$P$1</formula>
  </rdn>
  <rdn rId="0" localSheetId="13" customView="1" name="Z_B7EA7FEC_A2EF_4DE3_8E68_1BAB934B7F1E_.wvu.FilterData" hidden="1" oldHidden="1">
    <formula>'Controle Distribuição de Lucros'!$A$1:$Q$371</formula>
  </rdn>
  <rdn rId="0" localSheetId="14" customView="1" name="Z_B7EA7FEC_A2EF_4DE3_8E68_1BAB934B7F1E_.wvu.FilterData" hidden="1" oldHidden="1">
    <formula>'Apuração Contabilidade Aproxima'!$A$1:$M$368</formula>
  </rdn>
  <rdn rId="0" localSheetId="15" customView="1" name="Z_B7EA7FEC_A2EF_4DE3_8E68_1BAB934B7F1E_.wvu.Rows" hidden="1" oldHidden="1">
    <formula>'Parcelamentos Encerrados'!$35:$35</formula>
  </rdn>
  <rcv guid="{B7EA7FEC-A2EF-4DE3-8E68-1BAB934B7F1E}" action="add"/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" sId="6" numFmtId="19">
    <nc r="O303">
      <v>46238</v>
    </nc>
  </rcc>
  <rcc rId="779" sId="6" numFmtId="19">
    <nc r="P303">
      <v>46238</v>
    </nc>
  </rcc>
  <rcc rId="780" sId="7" numFmtId="4">
    <nc r="J304">
      <v>10</v>
    </nc>
  </rcc>
  <rcc rId="781" sId="7">
    <nc r="K304" t="inlineStr">
      <is>
        <t>OK</t>
      </is>
    </nc>
  </rcc>
  <rcc rId="782" sId="7" numFmtId="4">
    <nc r="L304">
      <v>46237</v>
    </nc>
  </rcc>
  <rcc rId="783" sId="7">
    <nc r="M304" t="inlineStr">
      <is>
        <t>OK</t>
      </is>
    </nc>
  </rcc>
  <rcc rId="784" sId="7">
    <nc r="N304" t="inlineStr">
      <is>
        <t>N/A</t>
      </is>
    </nc>
  </rcc>
  <rcc rId="785" sId="7">
    <nc r="O304" t="inlineStr">
      <is>
        <t>N/A</t>
      </is>
    </nc>
  </rcc>
  <rcc rId="786" sId="7">
    <nc r="P304" t="inlineStr">
      <is>
        <t>N/A</t>
      </is>
    </nc>
  </rcc>
  <rcc rId="787" sId="7">
    <nc r="Q304" t="inlineStr">
      <is>
        <t>N/A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" sId="8">
    <nc r="R303" t="inlineStr">
      <is>
        <t>S/M</t>
      </is>
    </nc>
  </rcc>
  <rcc rId="789" sId="9">
    <nc r="K303" t="inlineStr">
      <is>
        <t>OK</t>
      </is>
    </nc>
  </rcc>
  <rcc rId="790" sId="9">
    <nc r="L303" t="inlineStr">
      <is>
        <t>OK</t>
      </is>
    </nc>
  </rcc>
  <rcc rId="791" sId="9">
    <nc r="P303" t="inlineStr">
      <is>
        <t>OK</t>
      </is>
    </nc>
  </rcc>
  <rcc rId="792" sId="9">
    <nc r="Q303">
      <v>46238</v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BCF48EE-0E16-4C61-824B-DDCBB971B3DD}" action="delete"/>
  <rdn rId="0" localSheetId="1" customView="1" name="Z_4BCF48EE_0E16_4C61_824B_DDCBB971B3DD_.wvu.FilterData" hidden="1" oldHidden="1">
    <formula>'Lucros aos Sócios'!$A$1:$H$593</formula>
    <oldFormula>'Lucros aos Sócios'!$A$1:$H$593</oldFormula>
  </rdn>
  <rdn rId="0" localSheetId="5" customView="1" name="Z_4BCF48EE_0E16_4C61_824B_DDCBB971B3DD_.wvu.FilterData" hidden="1" oldHidden="1">
    <formula>Observações!$A$1:$E$368</formula>
    <oldFormula>Observações!$A$1:$E$1</oldFormula>
  </rdn>
  <rdn rId="0" localSheetId="6" customView="1" name="Z_4BCF48EE_0E16_4C61_824B_DDCBB971B3DD_.wvu.FilterData" hidden="1" oldHidden="1">
    <formula>Empresas!$A$1:$T$371</formula>
    <oldFormula>Empresas!$A$1:$T$371</oldFormula>
  </rdn>
  <rdn rId="0" localSheetId="7" customView="1" name="Z_4BCF48EE_0E16_4C61_824B_DDCBB971B3DD_.wvu.FilterData" hidden="1" oldHidden="1">
    <formula>Municipais!$A$1:$R$371</formula>
    <oldFormula>Municipais!$A$1:$R$371</oldFormula>
  </rdn>
  <rdn rId="0" localSheetId="8" customView="1" name="Z_4BCF48EE_0E16_4C61_824B_DDCBB971B3DD_.wvu.FilterData" hidden="1" oldHidden="1">
    <formula>Estaduais!$A$1:$S$371</formula>
    <oldFormula>Estaduais!$A$1:$S$371</oldFormula>
  </rdn>
  <rdn rId="0" localSheetId="9" customView="1" name="Z_4BCF48EE_0E16_4C61_824B_DDCBB971B3DD_.wvu.FilterData" hidden="1" oldHidden="1">
    <formula>Federais!$A$1:$AC$371</formula>
    <oldFormula>Federais!$A$1:$AC$371</oldFormula>
  </rdn>
  <rdn rId="0" localSheetId="10" customView="1" name="Z_4BCF48EE_0E16_4C61_824B_DDCBB971B3DD_.wvu.FilterData" hidden="1" oldHidden="1">
    <formula>'Obrigações Anuais'!$A$1:$N$371</formula>
    <oldFormula>'Obrigações Anuais'!$A$1:$N$371</oldFormula>
  </rdn>
  <rdn rId="0" localSheetId="11" customView="1" name="Z_4BCF48EE_0E16_4C61_824B_DDCBB971B3DD_.wvu.FilterData" hidden="1" oldHidden="1">
    <formula>Relatórios!$A$1:$P$1</formula>
    <oldFormula>Relatórios!$A$1:$P$1</oldFormula>
  </rdn>
  <rdn rId="0" localSheetId="13" customView="1" name="Z_4BCF48EE_0E16_4C61_824B_DDCBB971B3DD_.wvu.FilterData" hidden="1" oldHidden="1">
    <formula>'Controle Distribuição de Lucros'!$A$1:$Q$371</formula>
    <oldFormula>'Controle Distribuição de Lucros'!$A$1:$Q$371</oldFormula>
  </rdn>
  <rdn rId="0" localSheetId="14" customView="1" name="Z_4BCF48EE_0E16_4C61_824B_DDCBB971B3DD_.wvu.FilterData" hidden="1" oldHidden="1">
    <formula>'Apuração Contabilidade Aproxima'!$A$1:$M$368</formula>
    <oldFormula>'Apuração Contabilidade Aproxima'!$A$1:$M$368</oldFormula>
  </rdn>
  <rdn rId="0" localSheetId="15" customView="1" name="Z_4BCF48EE_0E16_4C61_824B_DDCBB971B3DD_.wvu.Rows" hidden="1" oldHidden="1">
    <formula>'Parcelamentos Encerrados'!$35:$35</formula>
    <oldFormula>'Parcelamentos Encerrados'!$35:$35</oldFormula>
  </rdn>
  <rcv guid="{4BCF48EE-0E16-4C61-824B-DDCBB971B3DD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" sId="6" numFmtId="19">
    <nc r="O19">
      <v>46238</v>
    </nc>
  </rcc>
  <rcc rId="805" sId="6" numFmtId="19">
    <nc r="P19">
      <v>46238</v>
    </nc>
  </rcc>
  <rcc rId="806" sId="7">
    <nc r="M252" t="inlineStr">
      <is>
        <t>N/A</t>
      </is>
    </nc>
  </rcc>
  <rcc rId="807" sId="7">
    <nc r="N252" t="inlineStr">
      <is>
        <t>N/A</t>
      </is>
    </nc>
  </rcc>
  <rcc rId="808" sId="7">
    <nc r="O252" t="inlineStr">
      <is>
        <t>N/A</t>
      </is>
    </nc>
  </rcc>
  <rcc rId="809" sId="7">
    <nc r="P252" t="inlineStr">
      <is>
        <t>N/A</t>
      </is>
    </nc>
  </rcc>
  <rcc rId="810" sId="7">
    <nc r="Q252" t="inlineStr">
      <is>
        <t>N/A</t>
      </is>
    </nc>
  </rcc>
  <rcc rId="811" sId="7">
    <nc r="R252" t="inlineStr">
      <is>
        <t>N/A</t>
      </is>
    </nc>
  </rcc>
  <rcc rId="812" sId="7">
    <nc r="M113" t="inlineStr">
      <is>
        <t>N/A</t>
      </is>
    </nc>
  </rcc>
  <rcc rId="813" sId="7">
    <nc r="N113" t="inlineStr">
      <is>
        <t>N/A</t>
      </is>
    </nc>
  </rcc>
  <rcc rId="814" sId="7">
    <nc r="O113" t="inlineStr">
      <is>
        <t>N/A</t>
      </is>
    </nc>
  </rcc>
  <rcc rId="815" sId="7">
    <nc r="P113" t="inlineStr">
      <is>
        <t>N/A</t>
      </is>
    </nc>
  </rcc>
  <rcc rId="816" sId="7">
    <nc r="Q113" t="inlineStr">
      <is>
        <t>N/A</t>
      </is>
    </nc>
  </rcc>
  <rcc rId="817" sId="7">
    <nc r="R113" t="inlineStr">
      <is>
        <t>N/A</t>
      </is>
    </nc>
  </rcc>
  <rcc rId="818" sId="7">
    <nc r="K19" t="inlineStr">
      <is>
        <t>N/A</t>
      </is>
    </nc>
  </rcc>
  <rcc rId="819" sId="7">
    <nc r="M19" t="inlineStr">
      <is>
        <t>N/A</t>
      </is>
    </nc>
  </rcc>
  <rcc rId="820" sId="7">
    <nc r="N19" t="inlineStr">
      <is>
        <t>N/A</t>
      </is>
    </nc>
  </rcc>
  <rcc rId="821" sId="7">
    <nc r="O19" t="inlineStr">
      <is>
        <t>N/A</t>
      </is>
    </nc>
  </rcc>
  <rcc rId="822" sId="7">
    <nc r="P19" t="inlineStr">
      <is>
        <t>N/A</t>
      </is>
    </nc>
  </rcc>
  <rcc rId="823" sId="7">
    <nc r="Q19" t="inlineStr">
      <is>
        <t>N/A</t>
      </is>
    </nc>
  </rcc>
  <rcc rId="824" sId="7">
    <nc r="R19" t="inlineStr">
      <is>
        <t>N/A</t>
      </is>
    </nc>
  </rcc>
  <rcc rId="825" sId="8">
    <nc r="J19" t="inlineStr">
      <is>
        <t>S/M</t>
      </is>
    </nc>
  </rcc>
  <rcc rId="826" sId="8">
    <nc r="J112" t="inlineStr">
      <is>
        <t>S/M</t>
      </is>
    </nc>
  </rcc>
  <rcc rId="827" sId="8">
    <nc r="J251" t="inlineStr">
      <is>
        <t>S/M</t>
      </is>
    </nc>
  </rcc>
  <rcc rId="828" sId="8">
    <nc r="O251" t="inlineStr">
      <is>
        <t>S/M</t>
      </is>
    </nc>
  </rcc>
  <rcc rId="829" sId="8">
    <nc r="Q19" t="inlineStr">
      <is>
        <t>S/M</t>
      </is>
    </nc>
  </rcc>
  <rcc rId="830" sId="8">
    <nc r="Q112" t="inlineStr">
      <is>
        <t>S/M</t>
      </is>
    </nc>
  </rcc>
  <rcc rId="831" sId="8">
    <nc r="R112" t="inlineStr">
      <is>
        <t>OK</t>
      </is>
    </nc>
  </rcc>
  <rcc rId="832" sId="8">
    <nc r="R19" t="inlineStr">
      <is>
        <t>S/M</t>
      </is>
    </nc>
  </rcc>
  <rcc rId="833" sId="8">
    <nc r="R251" t="inlineStr">
      <is>
        <t>S/M</t>
      </is>
    </nc>
  </rcc>
  <rcc rId="834" sId="9">
    <nc r="G251" t="inlineStr">
      <is>
        <t>N/A</t>
      </is>
    </nc>
  </rcc>
  <rcc rId="835" sId="9">
    <nc r="I19" t="inlineStr">
      <is>
        <t>N/A</t>
      </is>
    </nc>
  </rcc>
  <rcc rId="836" sId="9">
    <nc r="I112" t="inlineStr">
      <is>
        <t>N/A</t>
      </is>
    </nc>
  </rcc>
  <rcc rId="837" sId="9">
    <nc r="I251" t="inlineStr">
      <is>
        <t>N/A</t>
      </is>
    </nc>
  </rcc>
  <rcc rId="838" sId="9">
    <nc r="M19" t="inlineStr">
      <is>
        <t>N/A</t>
      </is>
    </nc>
  </rcc>
  <rcc rId="839" sId="9">
    <nc r="M112" t="inlineStr">
      <is>
        <t>N/A</t>
      </is>
    </nc>
  </rcc>
  <rcc rId="840" sId="9">
    <nc r="M251" t="inlineStr">
      <is>
        <t>N/A</t>
      </is>
    </nc>
  </rcc>
  <rcc rId="841" sId="9">
    <nc r="N19" t="inlineStr">
      <is>
        <t>OK</t>
      </is>
    </nc>
  </rcc>
  <rcc rId="842" sId="9">
    <nc r="N112" t="inlineStr">
      <is>
        <t>N/A</t>
      </is>
    </nc>
  </rcc>
  <rcc rId="843" sId="9">
    <nc r="N251" t="inlineStr">
      <is>
        <t>N/A</t>
      </is>
    </nc>
  </rcc>
  <rcc rId="844" sId="9">
    <nc r="O19" t="inlineStr">
      <is>
        <t>N/A</t>
      </is>
    </nc>
  </rcc>
  <rcc rId="845" sId="9">
    <nc r="O112" t="inlineStr">
      <is>
        <t>N/A</t>
      </is>
    </nc>
  </rcc>
  <rcc rId="846" sId="9">
    <nc r="O251" t="inlineStr">
      <is>
        <t>N/A</t>
      </is>
    </nc>
  </rcc>
  <rcc rId="847" sId="9">
    <nc r="P19" t="inlineStr">
      <is>
        <t>Ok</t>
      </is>
    </nc>
  </rcc>
  <rcc rId="848" sId="9">
    <nc r="P112" t="inlineStr">
      <is>
        <t>Ok</t>
      </is>
    </nc>
  </rcc>
  <rcc rId="849" sId="9">
    <nc r="R251" t="inlineStr">
      <is>
        <t>Saldo Credor</t>
      </is>
    </nc>
  </rcc>
  <rcc rId="850" sId="9">
    <nc r="T251" t="inlineStr">
      <is>
        <t>N/A</t>
      </is>
    </nc>
  </rcc>
  <rcc rId="851" sId="6" numFmtId="19">
    <nc r="O82">
      <v>46238</v>
    </nc>
  </rcc>
  <rcc rId="852" sId="6" numFmtId="19">
    <nc r="P82">
      <v>46238</v>
    </nc>
  </rcc>
  <rcc rId="853" sId="7" numFmtId="4">
    <nc r="J82">
      <v>10</v>
    </nc>
  </rcc>
  <rcc rId="854" sId="7">
    <nc r="K82" t="inlineStr">
      <is>
        <t>N/A</t>
      </is>
    </nc>
  </rcc>
  <rcc rId="855" sId="7">
    <nc r="M82" t="inlineStr">
      <is>
        <t>N/A</t>
      </is>
    </nc>
  </rcc>
  <rcc rId="856" sId="7">
    <nc r="O82" t="inlineStr">
      <is>
        <t>N/A</t>
      </is>
    </nc>
  </rcc>
  <rcc rId="857" sId="7">
    <nc r="N82" t="inlineStr">
      <is>
        <t>N/A</t>
      </is>
    </nc>
  </rcc>
  <rcc rId="858" sId="7">
    <nc r="P82" t="inlineStr">
      <is>
        <t>N/A</t>
      </is>
    </nc>
  </rcc>
  <rcc rId="859" sId="7">
    <nc r="Q82" t="inlineStr">
      <is>
        <t>N/A</t>
      </is>
    </nc>
  </rcc>
  <rcc rId="860" sId="7">
    <nc r="R82" t="inlineStr">
      <is>
        <t>N/A</t>
      </is>
    </nc>
  </rcc>
  <rcc rId="861" sId="7">
    <nc r="L82" t="inlineStr">
      <is>
        <t>N/A</t>
      </is>
    </nc>
  </rcc>
  <rcc rId="862" sId="8">
    <nc r="J82" t="inlineStr">
      <is>
        <t>S/M</t>
      </is>
    </nc>
  </rcc>
  <rcc rId="863" sId="8">
    <nc r="Q82" t="inlineStr">
      <is>
        <t>S/M</t>
      </is>
    </nc>
  </rcc>
  <rcc rId="864" sId="8">
    <nc r="R82" t="inlineStr">
      <is>
        <t>S/M</t>
      </is>
    </nc>
  </rcc>
  <rcc rId="865" sId="9">
    <nc r="I82" t="inlineStr">
      <is>
        <t>N/A</t>
      </is>
    </nc>
  </rcc>
  <rcc rId="866" sId="9">
    <nc r="M82" t="inlineStr">
      <is>
        <t>N/A</t>
      </is>
    </nc>
  </rcc>
  <rcc rId="867" sId="9">
    <nc r="N82" t="inlineStr">
      <is>
        <t>N/A</t>
      </is>
    </nc>
  </rcc>
  <rcc rId="868" sId="9">
    <nc r="O82" t="inlineStr">
      <is>
        <t>N/A</t>
      </is>
    </nc>
  </rcc>
  <rcc rId="869" sId="9">
    <nc r="P82" t="inlineStr">
      <is>
        <t>N/A</t>
      </is>
    </nc>
  </rcc>
  <rcc rId="870" sId="9">
    <nc r="X82" t="inlineStr">
      <is>
        <t>N/A</t>
      </is>
    </nc>
  </rcc>
  <rcc rId="871" sId="9">
    <nc r="AA82" t="inlineStr">
      <is>
        <t>Ok</t>
      </is>
    </nc>
  </rcc>
  <rcc rId="872" sId="6" numFmtId="19">
    <nc r="O79">
      <v>46237</v>
    </nc>
  </rcc>
  <rcc rId="873" sId="6" numFmtId="19">
    <nc r="O115">
      <v>46237</v>
    </nc>
  </rcc>
  <rcc rId="874" sId="6" numFmtId="19">
    <nc r="O166">
      <v>46237</v>
    </nc>
  </rcc>
  <rcc rId="875" sId="6" numFmtId="19">
    <nc r="O198">
      <v>46237</v>
    </nc>
  </rcc>
  <rcc rId="876" sId="6" numFmtId="19">
    <nc r="O227">
      <v>46237</v>
    </nc>
  </rcc>
  <rcc rId="877" sId="6" numFmtId="19">
    <nc r="O246">
      <v>46237</v>
    </nc>
  </rcc>
  <rcc rId="878" sId="6" numFmtId="19">
    <nc r="O271">
      <v>46237</v>
    </nc>
  </rcc>
  <rcc rId="879" sId="6" numFmtId="19">
    <nc r="O321">
      <v>46237</v>
    </nc>
  </rcc>
  <rcc rId="880" sId="6" numFmtId="19">
    <nc r="O322">
      <v>46237</v>
    </nc>
  </rcc>
  <rcc rId="881" sId="6" numFmtId="19">
    <nc r="O339">
      <v>46237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2" sId="7">
    <nc r="K65" t="inlineStr">
      <is>
        <t>N/A</t>
      </is>
    </nc>
  </rcc>
  <rcc rId="883" sId="7">
    <nc r="L65" t="inlineStr">
      <is>
        <t>N/A</t>
      </is>
    </nc>
  </rcc>
  <rcc rId="884" sId="7">
    <nc r="K106" t="inlineStr">
      <is>
        <t>N/A</t>
      </is>
    </nc>
  </rcc>
  <rcc rId="885" sId="7">
    <nc r="L106" t="inlineStr">
      <is>
        <t>N/A</t>
      </is>
    </nc>
  </rcc>
  <rcc rId="886" sId="7">
    <nc r="L113" t="inlineStr">
      <is>
        <t>N/A</t>
      </is>
    </nc>
  </rcc>
  <rcc rId="887" sId="7">
    <nc r="L19" t="inlineStr">
      <is>
        <t>N/A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8" sId="7">
    <nc r="K48" t="inlineStr">
      <is>
        <t>N/A</t>
      </is>
    </nc>
  </rcc>
  <rcc rId="889" sId="7">
    <nc r="L48" t="inlineStr">
      <is>
        <t>N/A</t>
      </is>
    </nc>
  </rcc>
  <rcc rId="890" sId="7">
    <nc r="K53" t="inlineStr">
      <is>
        <t>N/A</t>
      </is>
    </nc>
  </rcc>
  <rcc rId="891" sId="7">
    <nc r="L53" t="inlineStr">
      <is>
        <t>N/A</t>
      </is>
    </nc>
  </rcc>
  <rcc rId="892" sId="7">
    <nc r="K59" t="inlineStr">
      <is>
        <t>N/A</t>
      </is>
    </nc>
  </rcc>
  <rcc rId="893" sId="7">
    <nc r="L59" t="inlineStr">
      <is>
        <t>N/A</t>
      </is>
    </nc>
  </rcc>
  <rcc rId="894" sId="7">
    <nc r="K83" t="inlineStr">
      <is>
        <t>N/A</t>
      </is>
    </nc>
  </rcc>
  <rcc rId="895" sId="7">
    <nc r="L83" t="inlineStr">
      <is>
        <t>N/A</t>
      </is>
    </nc>
  </rcc>
  <rcc rId="896" sId="7">
    <nc r="K84" t="inlineStr">
      <is>
        <t>N/A</t>
      </is>
    </nc>
  </rcc>
  <rcc rId="897" sId="7">
    <nc r="L84" t="inlineStr">
      <is>
        <t>N/A</t>
      </is>
    </nc>
  </rcc>
  <rcc rId="898" sId="7">
    <nc r="K100" t="inlineStr">
      <is>
        <t>N/A</t>
      </is>
    </nc>
  </rcc>
  <rcc rId="899" sId="7">
    <nc r="L100" t="inlineStr">
      <is>
        <t>N/A</t>
      </is>
    </nc>
  </rcc>
  <rcc rId="900" sId="7">
    <oc r="K323" t="inlineStr">
      <is>
        <t>Ok</t>
      </is>
    </oc>
    <nc r="K323" t="inlineStr">
      <is>
        <t>N/A</t>
      </is>
    </nc>
  </rcc>
  <rcc rId="901" sId="7">
    <nc r="L323" t="inlineStr">
      <is>
        <t>N/A</t>
      </is>
    </nc>
  </rcc>
  <rcc rId="902" sId="7">
    <nc r="K322" t="inlineStr">
      <is>
        <t>Ok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3" sId="6" numFmtId="19">
    <nc r="O278">
      <v>46238</v>
    </nc>
  </rcc>
  <rcc rId="904" sId="6" numFmtId="19">
    <nc r="P278">
      <v>46238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5" sId="13" numFmtId="4">
    <nc r="H56">
      <v>0</v>
    </nc>
  </rcc>
  <rcc rId="906" sId="13" numFmtId="4">
    <nc r="I56">
      <v>0</v>
    </nc>
  </rcc>
  <rcc rId="907" sId="13" numFmtId="4">
    <nc r="J56">
      <v>0</v>
    </nc>
  </rcc>
  <rcc rId="908" sId="13" numFmtId="4">
    <nc r="M56">
      <v>0</v>
    </nc>
  </rcc>
  <rcc rId="909" sId="13" numFmtId="4">
    <nc r="N56">
      <v>0</v>
    </nc>
  </rcc>
  <rcc rId="910" sId="13" numFmtId="4">
    <nc r="O56">
      <v>0</v>
    </nc>
  </rcc>
  <rcc rId="911" sId="13" numFmtId="4">
    <nc r="P56">
      <v>0</v>
    </nc>
  </rcc>
  <rcc rId="912" sId="13" numFmtId="4">
    <nc r="H228">
      <v>0</v>
    </nc>
  </rcc>
  <rcc rId="913" sId="13" numFmtId="4">
    <nc r="I228">
      <v>0</v>
    </nc>
  </rcc>
  <rcc rId="914" sId="13" numFmtId="4">
    <nc r="J228">
      <v>60000</v>
    </nc>
  </rcc>
  <rcc rId="915" sId="13" numFmtId="4">
    <nc r="M228">
      <v>0</v>
    </nc>
  </rcc>
  <rcc rId="916" sId="13" numFmtId="4">
    <nc r="N228">
      <v>0</v>
    </nc>
  </rcc>
  <rcc rId="917" sId="13" numFmtId="4">
    <nc r="O228">
      <v>169.84</v>
    </nc>
  </rcc>
  <rcc rId="918" sId="13" numFmtId="4">
    <nc r="P228">
      <v>0</v>
    </nc>
  </rcc>
  <rfmt sheetId="7" sqref="K40" start="0" length="0">
    <dxf>
      <numFmt numFmtId="19" formatCode="dd/mm/yyyy"/>
    </dxf>
  </rfmt>
  <rfmt sheetId="7" sqref="K41" start="0" length="0">
    <dxf>
      <numFmt numFmtId="19" formatCode="dd/mm/yyyy"/>
    </dxf>
  </rfmt>
  <rfmt sheetId="7" sqref="K43" start="0" length="0">
    <dxf>
      <numFmt numFmtId="19" formatCode="dd/mm/yyyy"/>
    </dxf>
  </rfmt>
  <rfmt sheetId="7" sqref="K46" start="0" length="0">
    <dxf>
      <numFmt numFmtId="19" formatCode="dd/mm/yyyy"/>
    </dxf>
  </rfmt>
  <rfmt sheetId="7" sqref="K61" start="0" length="0">
    <dxf>
      <numFmt numFmtId="19" formatCode="dd/mm/yyyy"/>
    </dxf>
  </rfmt>
  <rfmt sheetId="7" sqref="K72" start="0" length="0">
    <dxf>
      <numFmt numFmtId="19" formatCode="dd/mm/yyyy"/>
    </dxf>
  </rfmt>
  <rfmt sheetId="7" xfDxf="1" sqref="K16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fmt sheetId="7" xfDxf="1" sqref="L16" start="0" length="0">
    <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dxf>
  </rfmt>
  <rcc rId="919" sId="7" xfDxf="1" dxf="1">
    <oc r="K17" t="inlineStr">
      <is>
        <t>OK</t>
      </is>
    </oc>
    <nc r="K1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20" sId="7" xfDxf="1" dxf="1">
    <oc r="L17">
      <v>46248</v>
    </oc>
    <nc r="L1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21" sId="7" xfDxf="1" dxf="1">
    <nc r="K18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22" sId="7" xfDxf="1" dxf="1">
    <nc r="L18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20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23" sId="7" xfDxf="1" dxf="1">
    <nc r="L20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21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24" sId="7" xfDxf="1" dxf="1">
    <nc r="L21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25" sId="7" xfDxf="1" dxf="1">
    <nc r="K22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26" sId="7" xfDxf="1" dxf="1">
    <nc r="L22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27" sId="7" xfDxf="1" dxf="1">
    <nc r="K23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28" sId="7" xfDxf="1" dxf="1">
    <nc r="L23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29" sId="7" xfDxf="1" dxf="1">
    <oc r="K24" t="inlineStr">
      <is>
        <t>S/M</t>
      </is>
    </oc>
    <nc r="K24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30" sId="7" xfDxf="1" dxf="1">
    <nc r="L2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25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fmt sheetId="7" xfDxf="1" sqref="L25" start="0" length="0">
    <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dxf>
  </rfmt>
  <rcc rId="931" sId="7" xfDxf="1" dxf="1">
    <nc r="K26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32" sId="7" xfDxf="1" dxf="1">
    <nc r="L26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33" sId="7" xfDxf="1" dxf="1">
    <nc r="K2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34" sId="7" xfDxf="1" dxf="1">
    <nc r="L2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35" sId="7" xfDxf="1" dxf="1">
    <nc r="K28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36" sId="7" xfDxf="1" dxf="1">
    <nc r="L28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37" sId="7" xfDxf="1" dxf="1">
    <nc r="K29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38" sId="7" xfDxf="1" dxf="1">
    <nc r="L29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39" sId="7" xfDxf="1" dxf="1">
    <nc r="K30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40" sId="7" xfDxf="1" dxf="1">
    <nc r="L30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41" sId="7" xfDxf="1" dxf="1">
    <nc r="K31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42" sId="7" xfDxf="1" dxf="1">
    <nc r="L31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43" sId="7" xfDxf="1" dxf="1">
    <nc r="K32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44" sId="7" xfDxf="1" dxf="1">
    <nc r="L32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45" sId="7" xfDxf="1" dxf="1">
    <nc r="L33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46" sId="7" xfDxf="1" dxf="1">
    <nc r="K34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47" sId="7" xfDxf="1" dxf="1">
    <nc r="L3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35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48" sId="7" xfDxf="1" dxf="1">
    <nc r="L35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49" sId="7" xfDxf="1" dxf="1">
    <nc r="K36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50" sId="7" xfDxf="1" dxf="1">
    <nc r="L36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51" sId="7" xfDxf="1" dxf="1">
    <nc r="K3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52" sId="7" xfDxf="1" dxf="1">
    <nc r="L3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53" sId="7" xfDxf="1" dxf="1">
    <nc r="K38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54" sId="7" xfDxf="1" dxf="1">
    <nc r="L38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55" sId="7" xfDxf="1" dxf="1">
    <nc r="K39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56" sId="7" xfDxf="1" dxf="1">
    <nc r="L39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57" sId="7" xfDxf="1" dxf="1" numFmtId="19">
    <oc r="K40" t="inlineStr">
      <is>
        <t>S/M</t>
      </is>
    </oc>
    <nc r="K40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58" sId="7" xfDxf="1" dxf="1">
    <nc r="L40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59" sId="7" xfDxf="1" dxf="1" numFmtId="19">
    <oc r="K41" t="inlineStr">
      <is>
        <t>S/M</t>
      </is>
    </oc>
    <nc r="K41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60" sId="7" xfDxf="1" dxf="1">
    <nc r="L41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61" sId="7" xfDxf="1" dxf="1">
    <nc r="K42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62" sId="7" xfDxf="1" dxf="1">
    <nc r="L42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63" sId="7" xfDxf="1" dxf="1" numFmtId="19">
    <nc r="K43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64" sId="7" xfDxf="1" dxf="1">
    <nc r="L43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65" sId="7" xfDxf="1" dxf="1">
    <nc r="K44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66" sId="7" xfDxf="1" dxf="1">
    <nc r="L4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67" sId="7" xfDxf="1" dxf="1">
    <nc r="K45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68" sId="7" xfDxf="1" dxf="1">
    <nc r="L45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69" sId="7" xfDxf="1" dxf="1" numFmtId="19">
    <nc r="K46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70" sId="7" xfDxf="1" dxf="1">
    <nc r="L46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71" sId="7" xfDxf="1" dxf="1">
    <nc r="K4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72" sId="7" xfDxf="1" dxf="1">
    <nc r="L4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73" sId="7" xfDxf="1" dxf="1">
    <oc r="K49" t="inlineStr">
      <is>
        <t>S/M</t>
      </is>
    </oc>
    <nc r="K49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74" sId="7" xfDxf="1" dxf="1">
    <nc r="L49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75" sId="7" xfDxf="1" dxf="1">
    <oc r="K50" t="inlineStr">
      <is>
        <t>S/M</t>
      </is>
    </oc>
    <nc r="K50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76" sId="7" xfDxf="1" dxf="1">
    <nc r="L50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77" sId="7" xfDxf="1" dxf="1">
    <oc r="K51" t="inlineStr">
      <is>
        <t>S/M</t>
      </is>
    </oc>
    <nc r="K51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78" sId="7" xfDxf="1" dxf="1">
    <nc r="L51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79" sId="7" xfDxf="1" dxf="1">
    <oc r="K52" t="inlineStr">
      <is>
        <t>N/A</t>
      </is>
    </oc>
    <nc r="K52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80" sId="7" xfDxf="1" dxf="1">
    <nc r="L52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81" sId="7" xfDxf="1" dxf="1">
    <nc r="K54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82" sId="7" xfDxf="1" dxf="1">
    <nc r="L5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55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83" sId="7" xfDxf="1" dxf="1">
    <nc r="L55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56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84" sId="7" xfDxf="1" dxf="1">
    <nc r="L56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85" sId="7" xfDxf="1" dxf="1">
    <nc r="K5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86" sId="7" xfDxf="1" dxf="1">
    <nc r="L5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87" sId="7" xfDxf="1" dxf="1">
    <oc r="K58" t="inlineStr">
      <is>
        <t>S/M</t>
      </is>
    </oc>
    <nc r="K58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88" sId="7" xfDxf="1" dxf="1">
    <nc r="L58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89" sId="7" xfDxf="1" dxf="1">
    <oc r="K60" t="inlineStr">
      <is>
        <t>S/M</t>
      </is>
    </oc>
    <nc r="K60"/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fmt sheetId="7" xfDxf="1" sqref="L60" start="0" length="0">
    <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dxf>
  </rfmt>
  <rcc rId="990" sId="7" xfDxf="1" dxf="1" numFmtId="19">
    <oc r="K61" t="inlineStr">
      <is>
        <t>S/M</t>
      </is>
    </oc>
    <nc r="K61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91" sId="7" xfDxf="1" dxf="1">
    <nc r="L61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92" sId="7" xfDxf="1" dxf="1">
    <nc r="K62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93" sId="7" xfDxf="1" dxf="1">
    <nc r="L62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94" sId="7" xfDxf="1" dxf="1">
    <nc r="K63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95" sId="7" xfDxf="1" dxf="1">
    <nc r="L63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64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996" sId="7" xfDxf="1" dxf="1">
    <nc r="L6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97" sId="7" xfDxf="1" dxf="1">
    <nc r="K66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998" sId="7" xfDxf="1" dxf="1">
    <nc r="L66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999" sId="7" xfDxf="1" dxf="1">
    <nc r="K67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00" sId="7" xfDxf="1" dxf="1">
    <nc r="L67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01" sId="7" xfDxf="1" dxf="1">
    <nc r="K68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02" sId="7" xfDxf="1" dxf="1">
    <nc r="L68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03" sId="7" xfDxf="1" dxf="1">
    <nc r="K69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04" sId="7" xfDxf="1" dxf="1">
    <nc r="L69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05" sId="7" xfDxf="1" dxf="1">
    <oc r="K70" t="inlineStr">
      <is>
        <t>N/A</t>
      </is>
    </oc>
    <nc r="K70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06" sId="7" xfDxf="1" dxf="1">
    <nc r="L70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07" sId="7" xfDxf="1" dxf="1">
    <oc r="K71" t="inlineStr">
      <is>
        <t>N/A</t>
      </is>
    </oc>
    <nc r="K71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08" sId="7" xfDxf="1" dxf="1">
    <nc r="L71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09" sId="7" xfDxf="1" dxf="1" numFmtId="19">
    <oc r="K72" t="inlineStr">
      <is>
        <t>N/A</t>
      </is>
    </oc>
    <nc r="K72">
      <v>46237</v>
    </nc>
    <ndxf>
      <font>
        <sz val="12"/>
        <color rgb="FF000000"/>
        <name val="Garamond"/>
        <family val="1"/>
        <scheme val="none"/>
      </font>
      <numFmt numFmtId="19" formatCode="dd/mm/yyyy"/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10" sId="7" xfDxf="1" dxf="1">
    <nc r="L72" t="inlineStr">
      <is>
        <t>OK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73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cc rId="1011" sId="7" xfDxf="1" dxf="1">
    <nc r="L73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cc rId="1012" sId="7" xfDxf="1" dxf="1">
    <nc r="K74" t="inlineStr">
      <is>
        <t>-</t>
      </is>
    </nc>
    <n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ndxf>
  </rcc>
  <rcc rId="1013" sId="7" xfDxf="1" dxf="1">
    <nc r="L74" t="inlineStr">
      <is>
        <t>-</t>
      </is>
    </nc>
    <n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ndxf>
  </rcc>
  <rfmt sheetId="7" xfDxf="1" sqref="K75" start="0" length="0">
    <dxf>
      <font>
        <sz val="12"/>
        <color rgb="FF000000"/>
        <name val="Garamond"/>
        <family val="1"/>
        <scheme val="none"/>
      </font>
      <fill>
        <patternFill patternType="solid">
          <fgColor rgb="FF000000"/>
          <bgColor rgb="FFFFFFFF"/>
        </patternFill>
      </fill>
      <alignment horizontal="center"/>
      <border outline="0">
        <left style="dotted">
          <color indexed="64"/>
        </left>
        <right style="dotted">
          <color indexed="64"/>
        </right>
        <bottom style="dotted">
          <color indexed="64"/>
        </bottom>
      </border>
      <protection locked="0"/>
    </dxf>
  </rfmt>
  <rfmt sheetId="7" xfDxf="1" sqref="L75" start="0" length="0">
    <dxf>
      <font>
        <sz val="12"/>
        <color auto="1"/>
        <name val="Garamond"/>
        <family val="1"/>
        <scheme val="none"/>
      </font>
      <numFmt numFmtId="165" formatCode="#,##0;\(#,##0\)"/>
      <fill>
        <patternFill patternType="solid">
          <fgColor rgb="FF000000"/>
          <bgColor rgb="FFFFFFFF"/>
        </patternFill>
      </fill>
      <alignment horizontal="center" vertical="center"/>
      <border outline="0">
        <left style="dotted">
          <color indexed="64"/>
        </left>
        <bottom style="dotted">
          <color indexed="64"/>
        </bottom>
      </border>
      <protection locked="0"/>
    </dxf>
  </rfmt>
  <rcc rId="1014" sId="7">
    <nc r="K16" t="inlineStr">
      <is>
        <t>N/A</t>
      </is>
    </nc>
  </rcc>
  <rcc rId="1015" sId="7">
    <nc r="K20" t="inlineStr">
      <is>
        <t>N/A</t>
      </is>
    </nc>
  </rcc>
  <rcc rId="1016" sId="7">
    <nc r="K21" t="inlineStr">
      <is>
        <t>N/A</t>
      </is>
    </nc>
  </rcc>
  <rcc rId="1017" sId="7">
    <nc r="K25" t="inlineStr">
      <is>
        <t>N/A</t>
      </is>
    </nc>
  </rcc>
  <rcc rId="1018" sId="7">
    <nc r="K35" t="inlineStr">
      <is>
        <t>N/A</t>
      </is>
    </nc>
  </rcc>
  <rcc rId="1019" sId="7">
    <nc r="K55" t="inlineStr">
      <is>
        <t>N/A</t>
      </is>
    </nc>
  </rcc>
  <rcc rId="1020" sId="7">
    <nc r="K56" t="inlineStr">
      <is>
        <t>N/A</t>
      </is>
    </nc>
  </rcc>
  <rcc rId="1021" sId="7">
    <nc r="K64" t="inlineStr">
      <is>
        <t>N/A</t>
      </is>
    </nc>
  </rcc>
  <rcc rId="1022" sId="7">
    <nc r="K73" t="inlineStr">
      <is>
        <t>N/A</t>
      </is>
    </nc>
  </rcc>
  <rcc rId="1023" sId="7">
    <nc r="K94" t="inlineStr">
      <is>
        <t>N/A</t>
      </is>
    </nc>
  </rcc>
  <rcc rId="1024" sId="7">
    <nc r="L94" t="inlineStr">
      <is>
        <t>-</t>
      </is>
    </nc>
  </rcc>
  <rcc rId="1025" sId="7">
    <nc r="K109" t="inlineStr">
      <is>
        <t>N/A</t>
      </is>
    </nc>
  </rcc>
  <rcc rId="1026" sId="7">
    <nc r="L109" t="inlineStr">
      <is>
        <t>-</t>
      </is>
    </nc>
  </rcc>
  <rcc rId="1027" sId="7">
    <nc r="K118" t="inlineStr">
      <is>
        <t>N/A</t>
      </is>
    </nc>
  </rcc>
  <rcc rId="1028" sId="7">
    <nc r="L118" t="inlineStr">
      <is>
        <t>-</t>
      </is>
    </nc>
  </rcc>
  <rcc rId="1029" sId="7">
    <nc r="K128" t="inlineStr">
      <is>
        <t>N/A</t>
      </is>
    </nc>
  </rcc>
  <rcc rId="1030" sId="7">
    <nc r="L128" t="inlineStr">
      <is>
        <t>-</t>
      </is>
    </nc>
  </rcc>
  <rcc rId="1031" sId="7">
    <nc r="K136" t="inlineStr">
      <is>
        <t>N/A</t>
      </is>
    </nc>
  </rcc>
  <rcc rId="1032" sId="7">
    <nc r="L136" t="inlineStr">
      <is>
        <t>-</t>
      </is>
    </nc>
  </rcc>
  <rcc rId="1033" sId="7">
    <nc r="K137" t="inlineStr">
      <is>
        <t>S/M</t>
      </is>
    </nc>
  </rcc>
  <rcc rId="1034" sId="7">
    <nc r="K143" t="inlineStr">
      <is>
        <t>N/A</t>
      </is>
    </nc>
  </rcc>
  <rcc rId="1035" sId="7">
    <nc r="K156" t="inlineStr">
      <is>
        <t>N/A</t>
      </is>
    </nc>
  </rcc>
  <rcc rId="1036" sId="7">
    <nc r="K159" t="inlineStr">
      <is>
        <t>N/A</t>
      </is>
    </nc>
  </rcc>
  <rcc rId="1037" sId="7">
    <nc r="K164" t="inlineStr">
      <is>
        <t>N/A</t>
      </is>
    </nc>
  </rcc>
  <rcc rId="1038" sId="7">
    <nc r="K178" t="inlineStr">
      <is>
        <t>N/A</t>
      </is>
    </nc>
  </rcc>
  <rcc rId="1039" sId="7">
    <nc r="K197" t="inlineStr">
      <is>
        <t>N/A</t>
      </is>
    </nc>
  </rcc>
  <rcc rId="1040" sId="7">
    <nc r="K201" t="inlineStr">
      <is>
        <t>N/A</t>
      </is>
    </nc>
  </rcc>
  <rcc rId="1041" sId="7">
    <nc r="K204" t="inlineStr">
      <is>
        <t>N/A</t>
      </is>
    </nc>
  </rcc>
  <rcc rId="1042" sId="7">
    <nc r="K205" t="inlineStr">
      <is>
        <t>OK</t>
      </is>
    </nc>
  </rcc>
  <rcc rId="1043" sId="7" numFmtId="4">
    <oc r="J207">
      <v>23</v>
    </oc>
    <nc r="J207">
      <v>24</v>
    </nc>
  </rcc>
  <rcc rId="1044" sId="7">
    <nc r="K207" t="inlineStr">
      <is>
        <t>Ok</t>
      </is>
    </nc>
  </rcc>
  <rcc rId="1045" sId="7">
    <nc r="K208" t="inlineStr">
      <is>
        <t>N/A</t>
      </is>
    </nc>
  </rcc>
  <rcc rId="1046" sId="7">
    <nc r="K213" t="inlineStr">
      <is>
        <t>OK</t>
      </is>
    </nc>
  </rcc>
  <rcc rId="1047" sId="7">
    <nc r="K229" t="inlineStr">
      <is>
        <t>N/A</t>
      </is>
    </nc>
  </rcc>
  <rcc rId="1048" sId="7">
    <nc r="K231" t="inlineStr">
      <is>
        <t>N/A</t>
      </is>
    </nc>
  </rcc>
  <rcc rId="1049" sId="7">
    <nc r="K239" t="inlineStr">
      <is>
        <t>Ok</t>
      </is>
    </nc>
  </rcc>
  <rcc rId="1050" sId="7">
    <nc r="K241" t="inlineStr">
      <is>
        <t>N/A</t>
      </is>
    </nc>
  </rcc>
  <rcc rId="1051" sId="7">
    <nc r="K249" t="inlineStr">
      <is>
        <t>N/A</t>
      </is>
    </nc>
  </rcc>
  <rcc rId="1052" sId="7">
    <nc r="K250" t="inlineStr">
      <is>
        <t>N/A</t>
      </is>
    </nc>
  </rcc>
  <rcc rId="1053" sId="7">
    <nc r="K251" t="inlineStr">
      <is>
        <t>N/A</t>
      </is>
    </nc>
  </rcc>
  <rcc rId="1054" sId="7">
    <nc r="K254" t="inlineStr">
      <is>
        <t>N/A</t>
      </is>
    </nc>
  </rcc>
  <rcc rId="1055" sId="7">
    <nc r="K262" t="inlineStr">
      <is>
        <t>N/A</t>
      </is>
    </nc>
  </rcc>
  <rcc rId="1056" sId="7">
    <nc r="K263" t="inlineStr">
      <is>
        <t>N/A</t>
      </is>
    </nc>
  </rcc>
  <rcc rId="1057" sId="7">
    <nc r="K274" t="inlineStr">
      <is>
        <t>N/A</t>
      </is>
    </nc>
  </rcc>
  <rcc rId="1058" sId="7">
    <nc r="K289" t="inlineStr">
      <is>
        <t>N/A</t>
      </is>
    </nc>
  </rcc>
  <rcc rId="1059" sId="7">
    <nc r="K290" t="inlineStr">
      <is>
        <t>N/A</t>
      </is>
    </nc>
  </rcc>
  <rcc rId="1060" sId="7">
    <nc r="K301" t="inlineStr">
      <is>
        <t>N/A</t>
      </is>
    </nc>
  </rcc>
  <rcc rId="1061" sId="7">
    <nc r="K302" t="inlineStr">
      <is>
        <t>N/A</t>
      </is>
    </nc>
  </rcc>
  <rcc rId="1062" sId="7">
    <nc r="K305" t="inlineStr">
      <is>
        <t>N/A</t>
      </is>
    </nc>
  </rcc>
  <rcc rId="1063" sId="7">
    <nc r="K306" t="inlineStr">
      <is>
        <t>N/A</t>
      </is>
    </nc>
  </rcc>
  <rcc rId="1064" sId="7">
    <nc r="K320" t="inlineStr">
      <is>
        <t>Ok</t>
      </is>
    </nc>
  </rcc>
  <rcc rId="1065" sId="7">
    <nc r="K321" t="inlineStr">
      <is>
        <t>N/A</t>
      </is>
    </nc>
  </rcc>
  <rcc rId="1066" sId="7">
    <nc r="K324" t="inlineStr">
      <is>
        <t>N/A</t>
      </is>
    </nc>
  </rcc>
  <rcc rId="1067" sId="7">
    <nc r="K325" t="inlineStr">
      <is>
        <t>N/A</t>
      </is>
    </nc>
  </rcc>
  <rcc rId="1068" sId="7">
    <nc r="K326" t="inlineStr">
      <is>
        <t>N/A</t>
      </is>
    </nc>
  </rcc>
  <rcc rId="1069" sId="7">
    <nc r="K327" t="inlineStr">
      <is>
        <t>N/A</t>
      </is>
    </nc>
  </rcc>
  <rcc rId="1070" sId="7">
    <nc r="K328" t="inlineStr">
      <is>
        <t>N/A</t>
      </is>
    </nc>
  </rcc>
  <rcc rId="1071" sId="7">
    <nc r="K329" t="inlineStr">
      <is>
        <t>N/A</t>
      </is>
    </nc>
  </rcc>
  <rcc rId="1072" sId="7">
    <nc r="K330" t="inlineStr">
      <is>
        <t>N/A</t>
      </is>
    </nc>
  </rcc>
  <rcc rId="1073" sId="7">
    <nc r="K335" t="inlineStr">
      <is>
        <t>N/A</t>
      </is>
    </nc>
  </rcc>
  <rcc rId="1074" sId="7">
    <nc r="K341" t="inlineStr">
      <is>
        <t>N/A</t>
      </is>
    </nc>
  </rcc>
  <rcc rId="1075" sId="7">
    <nc r="K344" t="inlineStr">
      <is>
        <t>Ok</t>
      </is>
    </nc>
  </rcc>
  <rcc rId="1076" sId="7">
    <nc r="K345" t="inlineStr">
      <is>
        <t>N/A</t>
      </is>
    </nc>
  </rcc>
  <rcc rId="1077" sId="7">
    <nc r="K354" t="inlineStr">
      <is>
        <t>N/A</t>
      </is>
    </nc>
  </rcc>
  <rcc rId="1078" sId="7">
    <nc r="K361" t="inlineStr">
      <is>
        <t>N/A</t>
      </is>
    </nc>
  </rcc>
  <rcc rId="1079" sId="7" numFmtId="4">
    <nc r="L16" t="inlineStr">
      <is>
        <t>-</t>
      </is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91" sId="7">
    <nc r="K219" t="inlineStr">
      <is>
        <t>Ok</t>
      </is>
    </nc>
  </rcc>
  <rcc rId="1092" sId="7">
    <nc r="K161" t="inlineStr">
      <is>
        <t>N/A</t>
      </is>
    </nc>
  </rcc>
  <rcc rId="1093" sId="7">
    <nc r="L161" t="inlineStr">
      <is>
        <t>N/A</t>
      </is>
    </nc>
  </rcc>
  <rcc rId="1094" sId="7">
    <nc r="K166" t="inlineStr">
      <is>
        <t>N/A</t>
      </is>
    </nc>
  </rcc>
  <rcc rId="1095" sId="7">
    <nc r="L166" t="inlineStr">
      <is>
        <t>N/A</t>
      </is>
    </nc>
  </rcc>
  <rcc rId="1096" sId="7">
    <oc r="K167" t="inlineStr">
      <is>
        <t>Ok</t>
      </is>
    </oc>
    <nc r="K167" t="inlineStr">
      <is>
        <t>N/A</t>
      </is>
    </nc>
  </rcc>
  <rcc rId="1097" sId="7">
    <nc r="L167" t="inlineStr">
      <is>
        <t>N/A</t>
      </is>
    </nc>
  </rcc>
  <rcc rId="1098" sId="7">
    <nc r="K168" t="inlineStr">
      <is>
        <t>N/A</t>
      </is>
    </nc>
  </rcc>
  <rcc rId="1099" sId="7">
    <nc r="L168" t="inlineStr">
      <is>
        <t>N/A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0" sId="7">
    <nc r="L137" t="inlineStr">
      <is>
        <t>-</t>
      </is>
    </nc>
  </rcc>
  <rcc rId="1101" sId="7">
    <nc r="L143" t="inlineStr">
      <is>
        <t>-</t>
      </is>
    </nc>
  </rcc>
  <rcc rId="1102" sId="7">
    <nc r="L156" t="inlineStr">
      <is>
        <t>-</t>
      </is>
    </nc>
  </rcc>
  <rcc rId="1103" sId="7">
    <nc r="L159" t="inlineStr">
      <is>
        <t>-</t>
      </is>
    </nc>
  </rcc>
  <rcc rId="1104" sId="7">
    <nc r="L164" t="inlineStr">
      <is>
        <t>-</t>
      </is>
    </nc>
  </rcc>
  <rcc rId="1105" sId="7">
    <nc r="L178" t="inlineStr">
      <is>
        <t>-</t>
      </is>
    </nc>
  </rcc>
  <rcc rId="1106" sId="7">
    <nc r="L197" t="inlineStr">
      <is>
        <t>-</t>
      </is>
    </nc>
  </rcc>
  <rcc rId="1107" sId="7">
    <nc r="L201" t="inlineStr">
      <is>
        <t>-</t>
      </is>
    </nc>
  </rcc>
  <rcc rId="1108" sId="7">
    <nc r="L204" t="inlineStr">
      <is>
        <t>-</t>
      </is>
    </nc>
  </rcc>
  <rcc rId="1109" sId="7">
    <nc r="L205" t="inlineStr">
      <is>
        <t>-</t>
      </is>
    </nc>
  </rcc>
  <rcc rId="1110" sId="7">
    <nc r="L207" t="inlineStr">
      <is>
        <t>-</t>
      </is>
    </nc>
  </rcc>
  <rcc rId="1111" sId="7">
    <nc r="L208" t="inlineStr">
      <is>
        <t>-</t>
      </is>
    </nc>
  </rcc>
  <rcc rId="1112" sId="7">
    <nc r="L213" t="inlineStr">
      <is>
        <t>-</t>
      </is>
    </nc>
  </rcc>
  <rcc rId="1113" sId="7">
    <nc r="L229" t="inlineStr">
      <is>
        <t>-</t>
      </is>
    </nc>
  </rcc>
  <rcc rId="1114" sId="7">
    <nc r="L231" t="inlineStr">
      <is>
        <t>-</t>
      </is>
    </nc>
  </rcc>
  <rcc rId="1115" sId="7">
    <nc r="L239" t="inlineStr">
      <is>
        <t>-</t>
      </is>
    </nc>
  </rcc>
  <rcc rId="1116" sId="7">
    <nc r="L241" t="inlineStr">
      <is>
        <t>-</t>
      </is>
    </nc>
  </rcc>
  <rcc rId="1117" sId="7">
    <nc r="L249" t="inlineStr">
      <is>
        <t>-</t>
      </is>
    </nc>
  </rcc>
  <rcc rId="1118" sId="7">
    <nc r="L250" t="inlineStr">
      <is>
        <t>-</t>
      </is>
    </nc>
  </rcc>
  <rcc rId="1119" sId="7">
    <nc r="L251" t="inlineStr">
      <is>
        <t>-</t>
      </is>
    </nc>
  </rcc>
  <rcc rId="1120" sId="7">
    <nc r="L254" t="inlineStr">
      <is>
        <t>-</t>
      </is>
    </nc>
  </rcc>
  <rcc rId="1121" sId="7">
    <nc r="L262" t="inlineStr">
      <is>
        <t>-</t>
      </is>
    </nc>
  </rcc>
  <rcc rId="1122" sId="7">
    <nc r="L263" t="inlineStr">
      <is>
        <t>-</t>
      </is>
    </nc>
  </rcc>
  <rcc rId="1123" sId="7">
    <nc r="L274" t="inlineStr">
      <is>
        <t>-</t>
      </is>
    </nc>
  </rcc>
  <rcc rId="1124" sId="7">
    <nc r="L289" t="inlineStr">
      <is>
        <t>-</t>
      </is>
    </nc>
  </rcc>
  <rcc rId="1125" sId="7">
    <nc r="L290" t="inlineStr">
      <is>
        <t>-</t>
      </is>
    </nc>
  </rcc>
  <rcc rId="1126" sId="7">
    <nc r="L301" t="inlineStr">
      <is>
        <t>-</t>
      </is>
    </nc>
  </rcc>
  <rcc rId="1127" sId="7">
    <nc r="L302" t="inlineStr">
      <is>
        <t>-</t>
      </is>
    </nc>
  </rcc>
  <rcc rId="1128" sId="7">
    <nc r="L305" t="inlineStr">
      <is>
        <t>-</t>
      </is>
    </nc>
  </rcc>
  <rcc rId="1129" sId="7">
    <nc r="L306" t="inlineStr">
      <is>
        <t>-</t>
      </is>
    </nc>
  </rcc>
  <rcc rId="1130" sId="7">
    <nc r="L320" t="inlineStr">
      <is>
        <t>-</t>
      </is>
    </nc>
  </rcc>
  <rcc rId="1131" sId="7">
    <nc r="L321" t="inlineStr">
      <is>
        <t>-</t>
      </is>
    </nc>
  </rcc>
  <rcc rId="1132" sId="7">
    <nc r="L324" t="inlineStr">
      <is>
        <t>-</t>
      </is>
    </nc>
  </rcc>
  <rcc rId="1133" sId="7">
    <nc r="L325" t="inlineStr">
      <is>
        <t>-</t>
      </is>
    </nc>
  </rcc>
  <rcc rId="1134" sId="7">
    <nc r="L326" t="inlineStr">
      <is>
        <t>-</t>
      </is>
    </nc>
  </rcc>
  <rcc rId="1135" sId="7">
    <nc r="L327" t="inlineStr">
      <is>
        <t>-</t>
      </is>
    </nc>
  </rcc>
  <rcc rId="1136" sId="7">
    <nc r="L328" t="inlineStr">
      <is>
        <t>-</t>
      </is>
    </nc>
  </rcc>
  <rcc rId="1137" sId="7">
    <nc r="L329" t="inlineStr">
      <is>
        <t>-</t>
      </is>
    </nc>
  </rcc>
  <rcc rId="1138" sId="7">
    <nc r="L330" t="inlineStr">
      <is>
        <t>-</t>
      </is>
    </nc>
  </rcc>
  <rcc rId="1139" sId="7">
    <nc r="L335" t="inlineStr">
      <is>
        <t>-</t>
      </is>
    </nc>
  </rcc>
  <rcc rId="1140" sId="7">
    <nc r="L341" t="inlineStr">
      <is>
        <t>-</t>
      </is>
    </nc>
  </rcc>
  <rcc rId="1141" sId="7">
    <nc r="L344" t="inlineStr">
      <is>
        <t>-</t>
      </is>
    </nc>
  </rcc>
  <rcc rId="1142" sId="7">
    <nc r="L345" t="inlineStr">
      <is>
        <t>-</t>
      </is>
    </nc>
  </rcc>
  <rcc rId="1143" sId="7">
    <nc r="L354" t="inlineStr">
      <is>
        <t>-</t>
      </is>
    </nc>
  </rcc>
  <rcc rId="1144" sId="7">
    <nc r="L361" t="inlineStr">
      <is>
        <t>-</t>
      </is>
    </nc>
  </rcc>
  <rcc rId="1145" sId="7">
    <oc r="K16" t="inlineStr">
      <is>
        <t>N/A</t>
      </is>
    </oc>
    <nc r="K16" t="inlineStr">
      <is>
        <t>S/M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6" sId="6" numFmtId="19">
    <nc r="O13">
      <v>46238</v>
    </nc>
  </rcc>
  <rcc rId="1147" sId="6" numFmtId="19">
    <nc r="P13">
      <v>46238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8" sId="6">
    <nc r="P11" t="inlineStr">
      <is>
        <t>Aguardando cliente</t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9" sId="6" numFmtId="19">
    <nc r="P22">
      <v>46238</v>
    </nc>
  </rcc>
  <rcc rId="1150" sId="7">
    <nc r="M22" t="inlineStr">
      <is>
        <t>N/A</t>
      </is>
    </nc>
  </rcc>
  <rcc rId="1151" sId="7">
    <nc r="N22" t="inlineStr">
      <is>
        <t>N/A</t>
      </is>
    </nc>
  </rcc>
  <rcc rId="1152" sId="7">
    <nc r="O22" t="inlineStr">
      <is>
        <t>N/A</t>
      </is>
    </nc>
  </rcc>
  <rcc rId="1153" sId="7">
    <nc r="P22" t="inlineStr">
      <is>
        <t>N/A</t>
      </is>
    </nc>
  </rcc>
  <rcc rId="1154" sId="7">
    <nc r="Q22" t="inlineStr">
      <is>
        <t>N/A</t>
      </is>
    </nc>
  </rcc>
  <rcc rId="1155" sId="7" odxf="1" dxf="1" numFmtId="19">
    <nc r="R22">
      <v>46238</v>
    </nc>
    <ndxf>
      <numFmt numFmtId="19" formatCode="dd/mm/yyyy"/>
    </ndxf>
  </rcc>
  <rfmt sheetId="7" sqref="R86" start="0" length="0">
    <dxf>
      <numFmt numFmtId="19" formatCode="dd/mm/yyyy"/>
    </dxf>
  </rfmt>
  <rfmt sheetId="7" sqref="R314" start="0" length="0">
    <dxf>
      <numFmt numFmtId="19" formatCode="dd/mm/yyyy"/>
    </dxf>
  </rfmt>
  <rcc rId="1156" sId="8">
    <nc r="J22" t="inlineStr">
      <is>
        <t>S/M</t>
      </is>
    </nc>
  </rcc>
  <rcc rId="1157" sId="8" numFmtId="4">
    <nc r="K22">
      <v>46238</v>
    </nc>
  </rcc>
  <rcc rId="1158" sId="8">
    <nc r="Q22" t="inlineStr">
      <is>
        <t>S/M</t>
      </is>
    </nc>
  </rcc>
  <rcc rId="1159" sId="8">
    <nc r="R22" t="inlineStr">
      <is>
        <t>S/M</t>
      </is>
    </nc>
  </rcc>
  <rcc rId="1160" sId="8" numFmtId="4">
    <nc r="S22">
      <v>46238</v>
    </nc>
  </rcc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Observações!$A$1:$E$1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Lucros'!$A$1:$Q$371</formula>
    <oldFormula>'Controle Distribuição de Lucros'!$A$1:$Q$371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72" sId="6" numFmtId="19">
    <nc r="O55">
      <v>46237</v>
    </nc>
  </rcc>
  <rcc rId="1173" sId="6" numFmtId="19">
    <nc r="P55">
      <v>46238</v>
    </nc>
  </rcc>
  <rcc rId="1174" sId="6" numFmtId="19">
    <nc r="O56">
      <v>46237</v>
    </nc>
  </rcc>
  <rcc rId="1175" sId="6" numFmtId="19">
    <nc r="P56">
      <v>46238</v>
    </nc>
  </rcc>
  <rcc rId="1176" sId="6" numFmtId="19">
    <nc r="O248">
      <v>46237</v>
    </nc>
  </rcc>
  <rcc rId="1177" sId="6" numFmtId="19">
    <nc r="P248">
      <v>46238</v>
    </nc>
  </rcc>
  <rcc rId="1178" sId="6" numFmtId="19">
    <nc r="O228">
      <v>46238</v>
    </nc>
  </rcc>
  <rcc rId="1179" sId="6" numFmtId="19">
    <nc r="P228">
      <v>46238</v>
    </nc>
  </rcc>
  <rcc rId="1180" sId="6" numFmtId="19">
    <nc r="O300">
      <v>46238</v>
    </nc>
  </rcc>
  <rcc rId="1181" sId="6" numFmtId="19">
    <nc r="P300">
      <v>46238</v>
    </nc>
  </rcc>
  <rcc rId="1182" sId="13" numFmtId="4">
    <nc r="H230">
      <v>0</v>
    </nc>
  </rcc>
  <rcc rId="1183" sId="13" numFmtId="4">
    <nc r="I230">
      <v>0</v>
    </nc>
  </rcc>
  <rcc rId="1184" sId="13" numFmtId="4">
    <nc r="J230">
      <v>127750.68</v>
    </nc>
  </rcc>
  <rcc rId="1185" sId="13" numFmtId="4">
    <nc r="M230">
      <v>0</v>
    </nc>
  </rcc>
  <rcc rId="1186" sId="13" numFmtId="4">
    <nc r="N230">
      <v>0</v>
    </nc>
  </rcc>
  <rcc rId="1187" sId="13" numFmtId="4">
    <nc r="O230">
      <v>1717.41</v>
    </nc>
  </rcc>
  <rcc rId="1188" sId="13" numFmtId="4">
    <nc r="P230">
      <v>0</v>
    </nc>
  </rcc>
  <rcc rId="1189" sId="13" numFmtId="4">
    <nc r="H248">
      <v>0</v>
    </nc>
  </rcc>
  <rcc rId="1190" sId="13" numFmtId="4">
    <nc r="I248">
      <v>0</v>
    </nc>
  </rcc>
  <rcc rId="1191" sId="13" numFmtId="4">
    <nc r="J248">
      <v>0</v>
    </nc>
  </rcc>
  <rcc rId="1192" sId="13" numFmtId="4">
    <nc r="M248">
      <v>0</v>
    </nc>
  </rcc>
  <rcc rId="1193" sId="13" numFmtId="4">
    <nc r="N248">
      <v>0</v>
    </nc>
  </rcc>
  <rcc rId="1194" sId="13" numFmtId="4">
    <nc r="O248">
      <v>0</v>
    </nc>
  </rcc>
  <rcc rId="1195" sId="13" numFmtId="4">
    <nc r="P248">
      <v>0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J22" start="0" length="0">
    <dxf>
      <numFmt numFmtId="19" formatCode="dd/mm/yyyy"/>
    </dxf>
  </rfmt>
  <rcc rId="1196" sId="9">
    <nc r="P22" t="inlineStr">
      <is>
        <t>Ok</t>
      </is>
    </nc>
  </rcc>
  <rcc rId="1197" sId="9" odxf="1" dxf="1" numFmtId="19">
    <nc r="Q22">
      <v>46238</v>
    </nc>
    <odxf>
      <numFmt numFmtId="0" formatCode="General"/>
    </odxf>
    <ndxf>
      <numFmt numFmtId="19" formatCode="dd/mm/yyyy"/>
    </ndxf>
  </rcc>
  <rcc rId="1198" sId="9">
    <nc r="X22" t="inlineStr">
      <is>
        <t>N/A</t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9" sId="7" numFmtId="19">
    <oc r="R22">
      <v>46238</v>
    </oc>
    <nc r="R22"/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0" sId="7">
    <nc r="R22" t="inlineStr">
      <is>
        <t>N/A</t>
      </is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1" sId="9">
    <nc r="K115" t="inlineStr">
      <is>
        <t>OK</t>
      </is>
    </nc>
  </rcc>
  <rcc rId="1202" sId="9">
    <nc r="L115" t="inlineStr">
      <is>
        <t>S/M</t>
      </is>
    </nc>
  </rcc>
  <rcc rId="1203" sId="9">
    <nc r="M115" t="inlineStr">
      <is>
        <t>N/A</t>
      </is>
    </nc>
  </rcc>
  <rcc rId="1204" sId="9">
    <nc r="N115" t="inlineStr">
      <is>
        <t>N/A</t>
      </is>
    </nc>
  </rcc>
  <rcc rId="1205" sId="9">
    <nc r="O115" t="inlineStr">
      <is>
        <t>N/A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6" sId="6" numFmtId="19">
    <nc r="O103">
      <v>46238</v>
    </nc>
  </rcc>
  <rcc rId="1207" sId="6" numFmtId="19">
    <nc r="P103">
      <v>46238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8" sId="7" numFmtId="4">
    <oc r="J104" t="inlineStr">
      <is>
        <t>-</t>
      </is>
    </oc>
    <nc r="J104">
      <v>15</v>
    </nc>
  </rcc>
  <rcc rId="1209" sId="7">
    <nc r="K104" t="inlineStr">
      <is>
        <t>S/M</t>
      </is>
    </nc>
  </rcc>
  <rcc rId="1210" sId="7">
    <nc r="M104" t="inlineStr">
      <is>
        <t>OK</t>
      </is>
    </nc>
  </rcc>
  <rcc rId="1211" sId="7">
    <nc r="N104" t="inlineStr">
      <is>
        <t>N/A</t>
      </is>
    </nc>
  </rcc>
  <rcc rId="1212" sId="7">
    <nc r="O104" t="inlineStr">
      <is>
        <t>N/A</t>
      </is>
    </nc>
  </rcc>
  <rcc rId="1213" sId="7">
    <nc r="P104" t="inlineStr">
      <is>
        <t>N/A</t>
      </is>
    </nc>
  </rcc>
  <rcc rId="1214" sId="7">
    <nc r="Q104" t="inlineStr">
      <is>
        <t>N/A</t>
      </is>
    </nc>
  </rcc>
  <rcc rId="1215" sId="8">
    <nc r="J103" t="inlineStr">
      <is>
        <t>S/M</t>
      </is>
    </nc>
  </rcc>
  <rcc rId="1216" sId="8" numFmtId="4">
    <nc r="K103">
      <v>46237</v>
    </nc>
  </rcc>
  <rcc rId="1217" sId="8">
    <nc r="Q103" t="inlineStr">
      <is>
        <t>S/M</t>
      </is>
    </nc>
  </rcc>
  <rcc rId="1218" sId="8">
    <nc r="R103" t="inlineStr">
      <is>
        <t>S/M</t>
      </is>
    </nc>
  </rcc>
  <rcc rId="1219" sId="8" numFmtId="4">
    <nc r="S103">
      <v>46237</v>
    </nc>
  </rcc>
  <rcc rId="1220" sId="9">
    <nc r="K103" t="inlineStr">
      <is>
        <t>S/M</t>
      </is>
    </nc>
  </rcc>
  <rcc rId="1221" sId="9">
    <nc r="L103" t="inlineStr">
      <is>
        <t>S/M</t>
      </is>
    </nc>
  </rcc>
  <rcc rId="1222" sId="9">
    <nc r="P103" t="inlineStr">
      <is>
        <t>OK</t>
      </is>
    </nc>
  </rcc>
  <rcc rId="1223" sId="9" odxf="1" dxf="1" numFmtId="19">
    <nc r="Q103">
      <v>46238</v>
    </nc>
    <odxf>
      <numFmt numFmtId="0" formatCode="General"/>
    </odxf>
    <ndxf>
      <numFmt numFmtId="19" formatCode="dd/mm/yyyy"/>
    </ndxf>
  </rcc>
  <rcc rId="1224" sId="9">
    <nc r="AA103" t="inlineStr">
      <is>
        <t>N/A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5" sId="7">
    <nc r="M301" t="inlineStr">
      <is>
        <t>OK</t>
      </is>
    </nc>
  </rcc>
  <rcc rId="1226" sId="7">
    <nc r="N301" t="inlineStr">
      <is>
        <t>N/A</t>
      </is>
    </nc>
  </rcc>
  <rcc rId="1227" sId="7">
    <nc r="O301" t="inlineStr">
      <is>
        <t>N/A</t>
      </is>
    </nc>
  </rcc>
  <rcc rId="1228" sId="7">
    <nc r="P301" t="inlineStr">
      <is>
        <t>N/A</t>
      </is>
    </nc>
  </rcc>
  <rcc rId="1229" sId="7">
    <nc r="Q301" t="inlineStr">
      <is>
        <t>N/A</t>
      </is>
    </nc>
  </rcc>
  <rcc rId="1230" sId="8">
    <nc r="H300" t="inlineStr">
      <is>
        <t>N/A</t>
      </is>
    </nc>
  </rcc>
  <rcc rId="1231" sId="8">
    <nc r="J300" t="inlineStr">
      <is>
        <t>S/M</t>
      </is>
    </nc>
  </rcc>
  <rcc rId="1232" sId="8">
    <nc r="L300" t="inlineStr">
      <is>
        <t>N/A</t>
      </is>
    </nc>
  </rcc>
  <rcc rId="1233" sId="8">
    <nc r="O300" t="inlineStr">
      <is>
        <t>OK</t>
      </is>
    </nc>
  </rcc>
  <rcc rId="1234" sId="8" numFmtId="4">
    <nc r="P300">
      <v>46238</v>
    </nc>
  </rcc>
  <rcc rId="1235" sId="8">
    <nc r="R300" t="inlineStr">
      <is>
        <t>S/M</t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6" sId="7">
    <oc r="L40" t="inlineStr">
      <is>
        <t>OK</t>
      </is>
    </oc>
    <nc r="L40"/>
  </rcc>
  <rcc rId="1237" sId="7">
    <oc r="K40">
      <v>46237</v>
    </oc>
    <nc r="K40" t="inlineStr">
      <is>
        <t>S/M</t>
      </is>
    </nc>
  </rcc>
  <rcc rId="1238" sId="7">
    <oc r="M40" t="inlineStr">
      <is>
        <t>N/A</t>
      </is>
    </oc>
    <nc r="M40" t="inlineStr">
      <is>
        <t>S/M</t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9" sId="6" numFmtId="19">
    <nc r="P280">
      <v>46238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0" sId="7">
    <nc r="M281" t="inlineStr">
      <is>
        <t>S/M</t>
      </is>
    </nc>
  </rcc>
  <rcc rId="1241" sId="7">
    <nc r="N281" t="inlineStr">
      <is>
        <t>S/M</t>
      </is>
    </nc>
  </rcc>
  <rcc rId="1242" sId="7">
    <nc r="O281" t="inlineStr">
      <is>
        <t>N/A</t>
      </is>
    </nc>
  </rcc>
  <rcc rId="1243" sId="7">
    <nc r="P281" t="inlineStr">
      <is>
        <t>N/A</t>
      </is>
    </nc>
  </rcc>
  <rcc rId="1244" sId="7">
    <nc r="Q281" t="inlineStr">
      <is>
        <t>N/A</t>
      </is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5" sId="8">
    <nc r="J280" t="inlineStr">
      <is>
        <t>S/M</t>
      </is>
    </nc>
  </rcc>
  <rcc rId="1246" sId="8">
    <nc r="O280" t="inlineStr">
      <is>
        <t>S/M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47" sId="9">
    <nc r="G280" t="inlineStr">
      <is>
        <t>S/M</t>
      </is>
    </nc>
  </rcc>
  <rcc rId="1248" sId="9">
    <nc r="I280" t="inlineStr">
      <is>
        <t>S/M</t>
      </is>
    </nc>
  </rcc>
  <rcc rId="1249" sId="9">
    <nc r="K280" t="inlineStr">
      <is>
        <t>S/M</t>
      </is>
    </nc>
  </rcc>
  <rcc rId="1250" sId="9">
    <nc r="L280" t="inlineStr">
      <is>
        <t>N/A</t>
      </is>
    </nc>
  </rcc>
  <rcc rId="1251" sId="9">
    <nc r="M280" t="inlineStr">
      <is>
        <t>N/A</t>
      </is>
    </nc>
  </rcc>
  <rcc rId="1252" sId="9">
    <nc r="N280" t="inlineStr">
      <is>
        <t>N/A</t>
      </is>
    </nc>
  </rcc>
  <rcc rId="1253" sId="9">
    <nc r="O280" t="inlineStr">
      <is>
        <t>N/A</t>
      </is>
    </nc>
  </rcc>
  <rcc rId="1254" sId="9">
    <nc r="R280" t="inlineStr">
      <is>
        <t>S/M</t>
      </is>
    </nc>
  </rcc>
  <rcc rId="1255" sId="9">
    <nc r="T280" t="inlineStr">
      <is>
        <t>S/M</t>
      </is>
    </nc>
  </rcc>
  <rcc rId="1256" sId="9">
    <nc r="V280" t="inlineStr">
      <is>
        <t>S/M</t>
      </is>
    </nc>
  </rcc>
  <rcc rId="1257" sId="9">
    <nc r="W280">
      <v>46238</v>
    </nc>
  </rcc>
  <rcc rId="1258" sId="9">
    <nc r="X280" t="inlineStr">
      <is>
        <t>S/M</t>
      </is>
    </nc>
  </rcc>
  <rcc rId="1259" sId="9">
    <nc r="Y280" t="inlineStr">
      <is>
        <t>S/M</t>
      </is>
    </nc>
  </rcc>
  <rcc rId="1260" sId="9">
    <nc r="Z280">
      <v>46238</v>
    </nc>
  </rcc>
  <rcc rId="1261" sId="9">
    <nc r="AA280" t="inlineStr">
      <is>
        <t>N/A</t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2" sId="6" numFmtId="19">
    <nc r="O304">
      <v>46238</v>
    </nc>
  </rcc>
  <rcc rId="1263" sId="6" numFmtId="19">
    <nc r="P304">
      <v>46238</v>
    </nc>
  </rcc>
  <rcc rId="1264" sId="7">
    <nc r="M305" t="inlineStr">
      <is>
        <t>OK</t>
      </is>
    </nc>
  </rcc>
  <rcc rId="1265" sId="7">
    <nc r="N305" t="inlineStr">
      <is>
        <t>N/A</t>
      </is>
    </nc>
  </rcc>
  <rcc rId="1266" sId="7">
    <nc r="P305" t="inlineStr">
      <is>
        <t>N/A</t>
      </is>
    </nc>
  </rcc>
  <rcc rId="1267" sId="7">
    <nc r="O305" t="inlineStr">
      <is>
        <t>N/A</t>
      </is>
    </nc>
  </rcc>
  <rcc rId="1268" sId="7">
    <nc r="Q305" t="inlineStr">
      <is>
        <t>OK</t>
      </is>
    </nc>
  </rcc>
  <rcc rId="1269" sId="7" odxf="1" dxf="1" numFmtId="19">
    <nc r="R305">
      <v>46238</v>
    </nc>
    <odxf>
      <numFmt numFmtId="0" formatCode="General"/>
    </odxf>
    <ndxf>
      <numFmt numFmtId="19" formatCode="dd/mm/yyyy"/>
    </ndxf>
  </rcc>
  <rcc rId="1270" sId="8">
    <nc r="J304" t="inlineStr">
      <is>
        <t>S/M</t>
      </is>
    </nc>
  </rcc>
  <rcc rId="1271" sId="8">
    <nc r="Q304" t="inlineStr">
      <is>
        <t>S/M</t>
      </is>
    </nc>
  </rcc>
  <rcc rId="1272" sId="8">
    <nc r="R304" t="inlineStr">
      <is>
        <t>S/M</t>
      </is>
    </nc>
  </rcc>
  <rcc rId="1273" sId="9">
    <nc r="I304" t="inlineStr">
      <is>
        <t>N/A</t>
      </is>
    </nc>
  </rcc>
  <rcc rId="1274" sId="9">
    <nc r="K304" t="inlineStr">
      <is>
        <t>OK</t>
      </is>
    </nc>
  </rcc>
  <rcc rId="1275" sId="9">
    <nc r="L304" t="inlineStr">
      <is>
        <t>S/M</t>
      </is>
    </nc>
  </rcc>
  <rcc rId="1276" sId="9">
    <nc r="M304" t="inlineStr">
      <is>
        <t>N/A</t>
      </is>
    </nc>
  </rcc>
  <rcc rId="1277" sId="9">
    <nc r="N304" t="inlineStr">
      <is>
        <t>N/A</t>
      </is>
    </nc>
  </rcc>
  <rcc rId="1278" sId="9">
    <nc r="O304" t="inlineStr">
      <is>
        <t>N/A</t>
      </is>
    </nc>
  </rcc>
  <rcc rId="1279" sId="9">
    <nc r="P304" t="inlineStr">
      <is>
        <t>S/M</t>
      </is>
    </nc>
  </rcc>
  <rcc rId="1280" sId="9">
    <nc r="X304" t="inlineStr">
      <is>
        <t>N/A</t>
      </is>
    </nc>
  </rcc>
  <rcc rId="1281" sId="9">
    <nc r="X21" t="inlineStr">
      <is>
        <t>N/A</t>
      </is>
    </nc>
  </rcc>
  <rcc rId="1282" sId="9">
    <nc r="X25" t="inlineStr">
      <is>
        <t>N/A</t>
      </is>
    </nc>
  </rcc>
  <rcc rId="1283" sId="9">
    <nc r="X35" t="inlineStr">
      <is>
        <t>N/A</t>
      </is>
    </nc>
  </rcc>
  <rcc rId="1284" sId="9">
    <nc r="X55" t="inlineStr">
      <is>
        <t>N/A</t>
      </is>
    </nc>
  </rcc>
  <rcc rId="1285" sId="9">
    <nc r="X56" t="inlineStr">
      <is>
        <t>N/A</t>
      </is>
    </nc>
  </rcc>
  <rcc rId="1286" sId="9">
    <nc r="X64" t="inlineStr">
      <is>
        <t>N/A</t>
      </is>
    </nc>
  </rcc>
  <rcc rId="1287" sId="9">
    <nc r="X73" t="inlineStr">
      <is>
        <t>N/A</t>
      </is>
    </nc>
  </rcc>
  <rcc rId="1288" sId="9">
    <nc r="X94" t="inlineStr">
      <is>
        <t>N/A</t>
      </is>
    </nc>
  </rcc>
  <rcc rId="1289" sId="9">
    <nc r="X108" t="inlineStr">
      <is>
        <t>N/A</t>
      </is>
    </nc>
  </rcc>
  <rcc rId="1290" sId="9">
    <nc r="X127" t="inlineStr">
      <is>
        <t>N/A</t>
      </is>
    </nc>
  </rcc>
  <rcc rId="1291" sId="9">
    <nc r="X135" t="inlineStr">
      <is>
        <t>N/A</t>
      </is>
    </nc>
  </rcc>
  <rcc rId="1292" sId="9">
    <nc r="X142" t="inlineStr">
      <is>
        <t>N/A</t>
      </is>
    </nc>
  </rcc>
  <rcc rId="1293" sId="9">
    <nc r="X155" t="inlineStr">
      <is>
        <t>N/A</t>
      </is>
    </nc>
  </rcc>
  <rcc rId="1294" sId="9">
    <nc r="X158" t="inlineStr">
      <is>
        <t>N/A</t>
      </is>
    </nc>
  </rcc>
  <rcc rId="1295" sId="9">
    <nc r="X163" t="inlineStr">
      <is>
        <t>N/A</t>
      </is>
    </nc>
  </rcc>
  <rcc rId="1296" sId="9">
    <nc r="X196" t="inlineStr">
      <is>
        <t>N/A</t>
      </is>
    </nc>
  </rcc>
  <rcc rId="1297" sId="9">
    <nc r="X212" t="inlineStr">
      <is>
        <t>N/A</t>
      </is>
    </nc>
  </rcc>
  <rcc rId="1298" sId="9">
    <nc r="X228" t="inlineStr">
      <is>
        <t>N/A</t>
      </is>
    </nc>
  </rcc>
  <rcc rId="1299" sId="9">
    <nc r="X230" t="inlineStr">
      <is>
        <t>N/A</t>
      </is>
    </nc>
  </rcc>
  <rcc rId="1300" sId="9">
    <nc r="X240" t="inlineStr">
      <is>
        <t>N/A</t>
      </is>
    </nc>
  </rcc>
  <rcc rId="1301" sId="9">
    <nc r="X248" t="inlineStr">
      <is>
        <t>N/A</t>
      </is>
    </nc>
  </rcc>
  <rcc rId="1302" sId="9">
    <nc r="X250" t="inlineStr">
      <is>
        <t>N/A</t>
      </is>
    </nc>
  </rcc>
  <rcc rId="1303" sId="9">
    <nc r="X253" t="inlineStr">
      <is>
        <t>N/A</t>
      </is>
    </nc>
  </rcc>
  <rcc rId="1304" sId="9">
    <nc r="X261" t="inlineStr">
      <is>
        <t>N/A</t>
      </is>
    </nc>
  </rcc>
  <rcc rId="1305" sId="9">
    <nc r="X262" t="inlineStr">
      <is>
        <t>N/A</t>
      </is>
    </nc>
  </rcc>
  <rcc rId="1306" sId="9">
    <nc r="X273" t="inlineStr">
      <is>
        <t>N/A</t>
      </is>
    </nc>
  </rcc>
  <rcc rId="1307" sId="9">
    <nc r="X289" t="inlineStr">
      <is>
        <t>N/A</t>
      </is>
    </nc>
  </rcc>
  <rcc rId="1308" sId="9">
    <nc r="X301" t="inlineStr">
      <is>
        <t>N/A</t>
      </is>
    </nc>
  </rcc>
  <rcc rId="1309" sId="9">
    <nc r="X319" t="inlineStr">
      <is>
        <t>N/A</t>
      </is>
    </nc>
  </rcc>
  <rcc rId="1310" sId="9">
    <nc r="X320" t="inlineStr">
      <is>
        <t>N/A</t>
      </is>
    </nc>
  </rcc>
  <rcc rId="1311" sId="9">
    <nc r="X324" t="inlineStr">
      <is>
        <t>N/A</t>
      </is>
    </nc>
  </rcc>
  <rcc rId="1312" sId="9">
    <nc r="X325" t="inlineStr">
      <is>
        <t>N/A</t>
      </is>
    </nc>
  </rcc>
  <rcc rId="1313" sId="9">
    <nc r="X329" t="inlineStr">
      <is>
        <t>N/A</t>
      </is>
    </nc>
  </rcc>
  <rcc rId="1314" sId="9">
    <nc r="X340" t="inlineStr">
      <is>
        <t>N/A</t>
      </is>
    </nc>
  </rcc>
  <rcc rId="1315" sId="9">
    <nc r="X353" t="inlineStr">
      <is>
        <t>N/A</t>
      </is>
    </nc>
  </rcc>
  <rcc rId="1316" sId="9">
    <nc r="X360" t="inlineStr">
      <is>
        <t>N/A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7" sId="9">
    <nc r="N35" t="inlineStr">
      <is>
        <t>N/A</t>
      </is>
    </nc>
  </rcc>
  <rcc rId="1318" sId="9">
    <nc r="O35" t="inlineStr">
      <is>
        <t>N/A</t>
      </is>
    </nc>
  </rcc>
  <rcc rId="1319" sId="9">
    <nc r="N55" t="inlineStr">
      <is>
        <t>N/A</t>
      </is>
    </nc>
  </rcc>
  <rcc rId="1320" sId="9">
    <nc r="O55" t="inlineStr">
      <is>
        <t>N/A</t>
      </is>
    </nc>
  </rcc>
  <rcc rId="1321" sId="9">
    <nc r="N56" t="inlineStr">
      <is>
        <t>N/A</t>
      </is>
    </nc>
  </rcc>
  <rcc rId="1322" sId="9">
    <nc r="O56" t="inlineStr">
      <is>
        <t>N/A</t>
      </is>
    </nc>
  </rcc>
  <rcc rId="1323" sId="9">
    <nc r="N64" t="inlineStr">
      <is>
        <t>N/A</t>
      </is>
    </nc>
  </rcc>
  <rcc rId="1324" sId="9">
    <nc r="O64" t="inlineStr">
      <is>
        <t>N/A</t>
      </is>
    </nc>
  </rcc>
  <rcc rId="1325" sId="9">
    <nc r="N73" t="inlineStr">
      <is>
        <t>N/A</t>
      </is>
    </nc>
  </rcc>
  <rcc rId="1326" sId="9">
    <nc r="O73" t="inlineStr">
      <is>
        <t>N/A</t>
      </is>
    </nc>
  </rcc>
  <rcc rId="1327" sId="9">
    <nc r="N94" t="inlineStr">
      <is>
        <t>N/A</t>
      </is>
    </nc>
  </rcc>
  <rcc rId="1328" sId="9">
    <nc r="O94" t="inlineStr">
      <is>
        <t>N/A</t>
      </is>
    </nc>
  </rcc>
  <rcc rId="1329" sId="9">
    <nc r="N108" t="inlineStr">
      <is>
        <t>N/A</t>
      </is>
    </nc>
  </rcc>
  <rcc rId="1330" sId="9">
    <nc r="O108" t="inlineStr">
      <is>
        <t>N/A</t>
      </is>
    </nc>
  </rcc>
  <rcc rId="1331" sId="9">
    <nc r="N127" t="inlineStr">
      <is>
        <t>N/A</t>
      </is>
    </nc>
  </rcc>
  <rcc rId="1332" sId="9">
    <nc r="O127" t="inlineStr">
      <is>
        <t>N/A</t>
      </is>
    </nc>
  </rcc>
  <rcc rId="1333" sId="9">
    <nc r="N135" t="inlineStr">
      <is>
        <t>N/A</t>
      </is>
    </nc>
  </rcc>
  <rcc rId="1334" sId="9">
    <nc r="O135" t="inlineStr">
      <is>
        <t>N/A</t>
      </is>
    </nc>
  </rcc>
  <rcc rId="1335" sId="9">
    <nc r="N142" t="inlineStr">
      <is>
        <t>N/A</t>
      </is>
    </nc>
  </rcc>
  <rcc rId="1336" sId="9">
    <nc r="O142" t="inlineStr">
      <is>
        <t>N/A</t>
      </is>
    </nc>
  </rcc>
  <rcc rId="1337" sId="9">
    <nc r="N155" t="inlineStr">
      <is>
        <t>N/A</t>
      </is>
    </nc>
  </rcc>
  <rcc rId="1338" sId="9">
    <nc r="O155" t="inlineStr">
      <is>
        <t>N/A</t>
      </is>
    </nc>
  </rcc>
  <rcc rId="1339" sId="9">
    <nc r="N158" t="inlineStr">
      <is>
        <t>N/A</t>
      </is>
    </nc>
  </rcc>
  <rcc rId="1340" sId="9">
    <nc r="O158" t="inlineStr">
      <is>
        <t>N/A</t>
      </is>
    </nc>
  </rcc>
  <rcc rId="1341" sId="9">
    <nc r="N163" t="inlineStr">
      <is>
        <t>N/A</t>
      </is>
    </nc>
  </rcc>
  <rcc rId="1342" sId="9">
    <nc r="O163" t="inlineStr">
      <is>
        <t>N/A</t>
      </is>
    </nc>
  </rcc>
  <rcc rId="1343" sId="9">
    <nc r="N196" t="inlineStr">
      <is>
        <t>N/A</t>
      </is>
    </nc>
  </rcc>
  <rcc rId="1344" sId="9">
    <nc r="O196" t="inlineStr">
      <is>
        <t>N/A</t>
      </is>
    </nc>
  </rcc>
  <rcc rId="1345" sId="9">
    <nc r="N212" t="inlineStr">
      <is>
        <t>N/A</t>
      </is>
    </nc>
  </rcc>
  <rcc rId="1346" sId="9">
    <nc r="O212" t="inlineStr">
      <is>
        <t>N/A</t>
      </is>
    </nc>
  </rcc>
  <rcc rId="1347" sId="9">
    <nc r="N228" t="inlineStr">
      <is>
        <t>N/A</t>
      </is>
    </nc>
  </rcc>
  <rcc rId="1348" sId="9">
    <nc r="O228" t="inlineStr">
      <is>
        <t>N/A</t>
      </is>
    </nc>
  </rcc>
  <rcc rId="1349" sId="9">
    <nc r="N230" t="inlineStr">
      <is>
        <t>N/A</t>
      </is>
    </nc>
  </rcc>
  <rcc rId="1350" sId="9">
    <nc r="O230" t="inlineStr">
      <is>
        <t>N/A</t>
      </is>
    </nc>
  </rcc>
  <rcc rId="1351" sId="9">
    <nc r="N240" t="inlineStr">
      <is>
        <t>N/A</t>
      </is>
    </nc>
  </rcc>
  <rcc rId="1352" sId="9">
    <nc r="O240" t="inlineStr">
      <is>
        <t>N/A</t>
      </is>
    </nc>
  </rcc>
  <rcc rId="1353" sId="9">
    <nc r="N248" t="inlineStr">
      <is>
        <t>N/A</t>
      </is>
    </nc>
  </rcc>
  <rcc rId="1354" sId="9">
    <nc r="O248" t="inlineStr">
      <is>
        <t>N/A</t>
      </is>
    </nc>
  </rcc>
  <rcc rId="1355" sId="9">
    <nc r="N250" t="inlineStr">
      <is>
        <t>N/A</t>
      </is>
    </nc>
  </rcc>
  <rcc rId="1356" sId="9">
    <nc r="O250" t="inlineStr">
      <is>
        <t>N/A</t>
      </is>
    </nc>
  </rcc>
  <rcc rId="1357" sId="9">
    <nc r="N253" t="inlineStr">
      <is>
        <t>N/A</t>
      </is>
    </nc>
  </rcc>
  <rcc rId="1358" sId="9">
    <nc r="O253" t="inlineStr">
      <is>
        <t>N/A</t>
      </is>
    </nc>
  </rcc>
  <rcc rId="1359" sId="9">
    <nc r="N261" t="inlineStr">
      <is>
        <t>N/A</t>
      </is>
    </nc>
  </rcc>
  <rcc rId="1360" sId="9">
    <nc r="O261" t="inlineStr">
      <is>
        <t>N/A</t>
      </is>
    </nc>
  </rcc>
  <rcc rId="1361" sId="9">
    <nc r="N262" t="inlineStr">
      <is>
        <t>N/A</t>
      </is>
    </nc>
  </rcc>
  <rcc rId="1362" sId="9">
    <nc r="O262" t="inlineStr">
      <is>
        <t>N/A</t>
      </is>
    </nc>
  </rcc>
  <rcc rId="1363" sId="9">
    <nc r="N273" t="inlineStr">
      <is>
        <t>N/A</t>
      </is>
    </nc>
  </rcc>
  <rcc rId="1364" sId="9">
    <nc r="O273" t="inlineStr">
      <is>
        <t>N/A</t>
      </is>
    </nc>
  </rcc>
  <rcc rId="1365" sId="9">
    <nc r="N289" t="inlineStr">
      <is>
        <t>N/A</t>
      </is>
    </nc>
  </rcc>
  <rcc rId="1366" sId="9">
    <nc r="O289" t="inlineStr">
      <is>
        <t>N/A</t>
      </is>
    </nc>
  </rcc>
  <rcc rId="1367" sId="9">
    <nc r="N301" t="inlineStr">
      <is>
        <t>N/A</t>
      </is>
    </nc>
  </rcc>
  <rcc rId="1368" sId="9">
    <nc r="O301" t="inlineStr">
      <is>
        <t>N/A</t>
      </is>
    </nc>
  </rcc>
  <rcc rId="1369" sId="9">
    <nc r="N319" t="inlineStr">
      <is>
        <t>N/A</t>
      </is>
    </nc>
  </rcc>
  <rcc rId="1370" sId="9">
    <nc r="O319" t="inlineStr">
      <is>
        <t>N/A</t>
      </is>
    </nc>
  </rcc>
  <rcc rId="1371" sId="9">
    <nc r="N320" t="inlineStr">
      <is>
        <t>N/A</t>
      </is>
    </nc>
  </rcc>
  <rcc rId="1372" sId="9">
    <nc r="O320" t="inlineStr">
      <is>
        <t>N/A</t>
      </is>
    </nc>
  </rcc>
  <rcc rId="1373" sId="9">
    <nc r="N324" t="inlineStr">
      <is>
        <t>N/A</t>
      </is>
    </nc>
  </rcc>
  <rcc rId="1374" sId="9">
    <nc r="O324" t="inlineStr">
      <is>
        <t>N/A</t>
      </is>
    </nc>
  </rcc>
  <rcc rId="1375" sId="9">
    <nc r="N325" t="inlineStr">
      <is>
        <t>N/A</t>
      </is>
    </nc>
  </rcc>
  <rcc rId="1376" sId="9">
    <nc r="O325" t="inlineStr">
      <is>
        <t>N/A</t>
      </is>
    </nc>
  </rcc>
  <rcc rId="1377" sId="9">
    <nc r="N329" t="inlineStr">
      <is>
        <t>N/A</t>
      </is>
    </nc>
  </rcc>
  <rcc rId="1378" sId="9">
    <nc r="O329" t="inlineStr">
      <is>
        <t>N/A</t>
      </is>
    </nc>
  </rcc>
  <rcc rId="1379" sId="9">
    <nc r="N340" t="inlineStr">
      <is>
        <t>N/A</t>
      </is>
    </nc>
  </rcc>
  <rcc rId="1380" sId="9">
    <nc r="O340" t="inlineStr">
      <is>
        <t>N/A</t>
      </is>
    </nc>
  </rcc>
  <rcc rId="1381" sId="9">
    <nc r="N353" t="inlineStr">
      <is>
        <t>N/A</t>
      </is>
    </nc>
  </rcc>
  <rcc rId="1382" sId="9">
    <nc r="O353" t="inlineStr">
      <is>
        <t>N/A</t>
      </is>
    </nc>
  </rcc>
  <rcc rId="1383" sId="9">
    <nc r="O360" t="inlineStr">
      <is>
        <t>N/A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4" sId="9">
    <nc r="N21" t="inlineStr">
      <is>
        <t>N/A</t>
      </is>
    </nc>
  </rcc>
  <rcc rId="1385" sId="9">
    <nc r="O21" t="inlineStr">
      <is>
        <t>N/A</t>
      </is>
    </nc>
  </rcc>
  <rcc rId="1386" sId="9">
    <nc r="N25" t="inlineStr">
      <is>
        <t>N/A</t>
      </is>
    </nc>
  </rcc>
  <rcc rId="1387" sId="9">
    <nc r="O25" t="inlineStr">
      <is>
        <t>N/A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8" sId="9">
    <nc r="M21" t="inlineStr">
      <is>
        <t>N/A</t>
      </is>
    </nc>
  </rcc>
  <rcc rId="1389" sId="9">
    <nc r="M25" t="inlineStr">
      <is>
        <t>N/A</t>
      </is>
    </nc>
  </rcc>
  <rcc rId="1390" sId="9">
    <nc r="M35" t="inlineStr">
      <is>
        <t>N/A</t>
      </is>
    </nc>
  </rcc>
  <rcc rId="1391" sId="9">
    <nc r="M55" t="inlineStr">
      <is>
        <t>N/A</t>
      </is>
    </nc>
  </rcc>
  <rcc rId="1392" sId="9">
    <nc r="M56" t="inlineStr">
      <is>
        <t>N/A</t>
      </is>
    </nc>
  </rcc>
  <rcc rId="1393" sId="9">
    <nc r="M64" t="inlineStr">
      <is>
        <t>N/A</t>
      </is>
    </nc>
  </rcc>
  <rcc rId="1394" sId="9">
    <nc r="M73" t="inlineStr">
      <is>
        <t>N/A</t>
      </is>
    </nc>
  </rcc>
  <rcc rId="1395" sId="9">
    <nc r="M94" t="inlineStr">
      <is>
        <t>N/A</t>
      </is>
    </nc>
  </rcc>
  <rcc rId="1396" sId="9">
    <nc r="M108" t="inlineStr">
      <is>
        <t>N/A</t>
      </is>
    </nc>
  </rcc>
  <rcc rId="1397" sId="9">
    <nc r="M127" t="inlineStr">
      <is>
        <t>N/A</t>
      </is>
    </nc>
  </rcc>
  <rcc rId="1398" sId="9">
    <nc r="M135" t="inlineStr">
      <is>
        <t>N/A</t>
      </is>
    </nc>
  </rcc>
  <rcc rId="1399" sId="9">
    <nc r="M142" t="inlineStr">
      <is>
        <t>N/A</t>
      </is>
    </nc>
  </rcc>
  <rcc rId="1400" sId="9">
    <nc r="M155" t="inlineStr">
      <is>
        <t>N/A</t>
      </is>
    </nc>
  </rcc>
  <rcc rId="1401" sId="9">
    <nc r="M158" t="inlineStr">
      <is>
        <t>N/A</t>
      </is>
    </nc>
  </rcc>
  <rcc rId="1402" sId="9">
    <nc r="M163" t="inlineStr">
      <is>
        <t>N/A</t>
      </is>
    </nc>
  </rcc>
  <rcc rId="1403" sId="9">
    <nc r="M196" t="inlineStr">
      <is>
        <t>N/A</t>
      </is>
    </nc>
  </rcc>
  <rcc rId="1404" sId="9">
    <nc r="M212" t="inlineStr">
      <is>
        <t>N/A</t>
      </is>
    </nc>
  </rcc>
  <rcc rId="1405" sId="9">
    <nc r="M228" t="inlineStr">
      <is>
        <t>N/A</t>
      </is>
    </nc>
  </rcc>
  <rcc rId="1406" sId="9">
    <nc r="M230" t="inlineStr">
      <is>
        <t>N/A</t>
      </is>
    </nc>
  </rcc>
  <rcc rId="1407" sId="9">
    <nc r="M240" t="inlineStr">
      <is>
        <t>N/A</t>
      </is>
    </nc>
  </rcc>
  <rcc rId="1408" sId="9">
    <nc r="M248" t="inlineStr">
      <is>
        <t>N/A</t>
      </is>
    </nc>
  </rcc>
  <rcc rId="1409" sId="9">
    <nc r="M250" t="inlineStr">
      <is>
        <t>N/A</t>
      </is>
    </nc>
  </rcc>
  <rcc rId="1410" sId="9">
    <nc r="M253" t="inlineStr">
      <is>
        <t>N/A</t>
      </is>
    </nc>
  </rcc>
  <rcc rId="1411" sId="9">
    <nc r="M261" t="inlineStr">
      <is>
        <t>N/A</t>
      </is>
    </nc>
  </rcc>
  <rcc rId="1412" sId="9">
    <nc r="M273" t="inlineStr">
      <is>
        <t>N/A</t>
      </is>
    </nc>
  </rcc>
  <rcc rId="1413" sId="9">
    <nc r="M289" t="inlineStr">
      <is>
        <t>N/A</t>
      </is>
    </nc>
  </rcc>
  <rcc rId="1414" sId="9">
    <nc r="M301" t="inlineStr">
      <is>
        <t>N/A</t>
      </is>
    </nc>
  </rcc>
  <rcc rId="1415" sId="9">
    <nc r="M319" t="inlineStr">
      <is>
        <t>N/A</t>
      </is>
    </nc>
  </rcc>
  <rcc rId="1416" sId="9">
    <nc r="M320" t="inlineStr">
      <is>
        <t>N/A</t>
      </is>
    </nc>
  </rcc>
  <rcc rId="1417" sId="9">
    <nc r="M324" t="inlineStr">
      <is>
        <t>N/A</t>
      </is>
    </nc>
  </rcc>
  <rcc rId="1418" sId="9">
    <nc r="M325" t="inlineStr">
      <is>
        <t>N/A</t>
      </is>
    </nc>
  </rcc>
  <rcc rId="1419" sId="9">
    <nc r="M329" t="inlineStr">
      <is>
        <t>N/A</t>
      </is>
    </nc>
  </rcc>
  <rcc rId="1420" sId="9">
    <nc r="M340" t="inlineStr">
      <is>
        <t>N/A</t>
      </is>
    </nc>
  </rcc>
  <rcc rId="1421" sId="9">
    <nc r="M353" t="inlineStr">
      <is>
        <t>N/A</t>
      </is>
    </nc>
  </rcc>
  <rcc rId="1422" sId="9">
    <nc r="M360" t="inlineStr">
      <is>
        <t>N/A</t>
      </is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23" sId="9">
    <nc r="M16" t="inlineStr">
      <is>
        <t>N/A</t>
      </is>
    </nc>
  </rcc>
  <rcc rId="1424" sId="9">
    <nc r="M20" t="inlineStr">
      <is>
        <t>N/A</t>
      </is>
    </nc>
  </rcc>
  <rcc rId="1425" sId="9">
    <nc r="M75" t="inlineStr">
      <is>
        <t>N/A</t>
      </is>
    </nc>
  </rcc>
  <rcc rId="1426" sId="9">
    <nc r="M117" t="inlineStr">
      <is>
        <t>N/A</t>
      </is>
    </nc>
  </rcc>
  <rcc rId="1427" sId="9">
    <nc r="M136" t="inlineStr">
      <is>
        <t>N/A</t>
      </is>
    </nc>
  </rcc>
  <rcc rId="1428" sId="9">
    <nc r="M177" t="inlineStr">
      <is>
        <t>N/A</t>
      </is>
    </nc>
  </rcc>
  <rcc rId="1429" sId="9">
    <nc r="M200" t="inlineStr">
      <is>
        <t>N/A</t>
      </is>
    </nc>
  </rcc>
  <rcc rId="1430" sId="9">
    <nc r="M203" t="inlineStr">
      <is>
        <t>N/A</t>
      </is>
    </nc>
  </rcc>
  <rcc rId="1431" sId="9">
    <nc r="M204" t="inlineStr">
      <is>
        <t>N/A</t>
      </is>
    </nc>
  </rcc>
  <rcc rId="1432" sId="9">
    <nc r="M206" t="inlineStr">
      <is>
        <t>N/A</t>
      </is>
    </nc>
  </rcc>
  <rcc rId="1433" sId="9">
    <nc r="M207" t="inlineStr">
      <is>
        <t>N/A</t>
      </is>
    </nc>
  </rcc>
  <rcc rId="1434" sId="9">
    <nc r="M238" t="inlineStr">
      <is>
        <t>N/A</t>
      </is>
    </nc>
  </rcc>
  <rcc rId="1435" sId="9">
    <nc r="M249" t="inlineStr">
      <is>
        <t>N/A</t>
      </is>
    </nc>
  </rcc>
  <rcc rId="1436" sId="9">
    <nc r="M288" t="inlineStr">
      <is>
        <t>N/A</t>
      </is>
    </nc>
  </rcc>
  <rcc rId="1437" sId="9">
    <nc r="M300" t="inlineStr">
      <is>
        <t>N/A</t>
      </is>
    </nc>
  </rcc>
  <rcc rId="1438" sId="9">
    <nc r="M305" t="inlineStr">
      <is>
        <t>N/A</t>
      </is>
    </nc>
  </rcc>
  <rcc rId="1439" sId="9">
    <nc r="M326" t="inlineStr">
      <is>
        <t>N/A</t>
      </is>
    </nc>
  </rcc>
  <rcc rId="1440" sId="9">
    <nc r="M327" t="inlineStr">
      <is>
        <t>N/A</t>
      </is>
    </nc>
  </rcc>
  <rcc rId="1441" sId="9">
    <nc r="M328" t="inlineStr">
      <is>
        <t>N/A</t>
      </is>
    </nc>
  </rcc>
  <rcc rId="1442" sId="9">
    <nc r="M334" t="inlineStr">
      <is>
        <t>N/A</t>
      </is>
    </nc>
  </rcc>
  <rcc rId="1443" sId="9">
    <nc r="M343" t="inlineStr">
      <is>
        <t>N/A</t>
      </is>
    </nc>
  </rcc>
  <rcc rId="1444" sId="9">
    <nc r="M344" t="inlineStr">
      <is>
        <t>N/A</t>
      </is>
    </nc>
  </rcc>
  <rcc rId="1445" sId="9">
    <nc r="N16" t="inlineStr">
      <is>
        <t>N/A</t>
      </is>
    </nc>
  </rcc>
  <rcc rId="1446" sId="9">
    <nc r="N20" t="inlineStr">
      <is>
        <t>N/A</t>
      </is>
    </nc>
  </rcc>
  <rcc rId="1447" sId="9">
    <nc r="N117" t="inlineStr">
      <is>
        <t>N/A</t>
      </is>
    </nc>
  </rcc>
  <rcc rId="1448" sId="9">
    <nc r="N136" t="inlineStr">
      <is>
        <t>N/A</t>
      </is>
    </nc>
  </rcc>
  <rcc rId="1449" sId="9">
    <nc r="N177" t="inlineStr">
      <is>
        <t>N/A</t>
      </is>
    </nc>
  </rcc>
  <rcc rId="1450" sId="9">
    <nc r="N200" t="inlineStr">
      <is>
        <t>N/A</t>
      </is>
    </nc>
  </rcc>
  <rcc rId="1451" sId="9">
    <nc r="N203" t="inlineStr">
      <is>
        <t>N/A</t>
      </is>
    </nc>
  </rcc>
  <rcc rId="1452" sId="9">
    <nc r="N204" t="inlineStr">
      <is>
        <t>N/A</t>
      </is>
    </nc>
  </rcc>
  <rcc rId="1453" sId="9">
    <nc r="N206" t="inlineStr">
      <is>
        <t>N/A</t>
      </is>
    </nc>
  </rcc>
  <rcc rId="1454" sId="9">
    <nc r="N207" t="inlineStr">
      <is>
        <t>N/A</t>
      </is>
    </nc>
  </rcc>
  <rcc rId="1455" sId="9">
    <nc r="N238" t="inlineStr">
      <is>
        <t>N/A</t>
      </is>
    </nc>
  </rcc>
  <rcc rId="1456" sId="9">
    <nc r="N249" t="inlineStr">
      <is>
        <t>N/A</t>
      </is>
    </nc>
  </rcc>
  <rcc rId="1457" sId="9">
    <nc r="N288" t="inlineStr">
      <is>
        <t>N/A</t>
      </is>
    </nc>
  </rcc>
  <rcc rId="1458" sId="9">
    <nc r="N300" t="inlineStr">
      <is>
        <t>N/A</t>
      </is>
    </nc>
  </rcc>
  <rcc rId="1459" sId="9">
    <nc r="N305" t="inlineStr">
      <is>
        <t>N/A</t>
      </is>
    </nc>
  </rcc>
  <rcc rId="1460" sId="9">
    <nc r="N323" t="inlineStr">
      <is>
        <t>N/A</t>
      </is>
    </nc>
  </rcc>
  <rcc rId="1461" sId="9">
    <nc r="N326" t="inlineStr">
      <is>
        <t>N/A</t>
      </is>
    </nc>
  </rcc>
  <rcc rId="1462" sId="9">
    <nc r="N327" t="inlineStr">
      <is>
        <t>N/A</t>
      </is>
    </nc>
  </rcc>
  <rcc rId="1463" sId="9">
    <nc r="N328" t="inlineStr">
      <is>
        <t>N/A</t>
      </is>
    </nc>
  </rcc>
  <rcc rId="1464" sId="9">
    <nc r="N334" t="inlineStr">
      <is>
        <t>N/A</t>
      </is>
    </nc>
  </rcc>
  <rcc rId="1465" sId="9">
    <nc r="N343" t="inlineStr">
      <is>
        <t>N/A</t>
      </is>
    </nc>
  </rcc>
  <rcc rId="1466" sId="9">
    <nc r="N344" t="inlineStr">
      <is>
        <t>N/A</t>
      </is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7" sId="9">
    <nc r="O16" t="inlineStr">
      <is>
        <t>N/A</t>
      </is>
    </nc>
  </rcc>
  <rcc rId="1468" sId="9">
    <nc r="O20" t="inlineStr">
      <is>
        <t>N/A</t>
      </is>
    </nc>
  </rcc>
  <rcc rId="1469" sId="9">
    <nc r="O75" t="inlineStr">
      <is>
        <t>N/A</t>
      </is>
    </nc>
  </rcc>
  <rcc rId="1470" sId="9">
    <nc r="O117" t="inlineStr">
      <is>
        <t>N/A</t>
      </is>
    </nc>
  </rcc>
  <rcc rId="1471" sId="9">
    <nc r="O136" t="inlineStr">
      <is>
        <t>N/A</t>
      </is>
    </nc>
  </rcc>
  <rcc rId="1472" sId="9">
    <nc r="O177" t="inlineStr">
      <is>
        <t>N/A</t>
      </is>
    </nc>
  </rcc>
  <rcc rId="1473" sId="9">
    <nc r="O200" t="inlineStr">
      <is>
        <t>N/A</t>
      </is>
    </nc>
  </rcc>
  <rcc rId="1474" sId="9">
    <nc r="O203" t="inlineStr">
      <is>
        <t>N/A</t>
      </is>
    </nc>
  </rcc>
  <rcc rId="1475" sId="9">
    <nc r="O204" t="inlineStr">
      <is>
        <t>N/A</t>
      </is>
    </nc>
  </rcc>
  <rcc rId="1476" sId="9">
    <nc r="O206" t="inlineStr">
      <is>
        <t>N/A</t>
      </is>
    </nc>
  </rcc>
  <rcc rId="1477" sId="9">
    <nc r="O207" t="inlineStr">
      <is>
        <t>N/A</t>
      </is>
    </nc>
  </rcc>
  <rcc rId="1478" sId="9">
    <nc r="O238" t="inlineStr">
      <is>
        <t>N/A</t>
      </is>
    </nc>
  </rcc>
  <rcc rId="1479" sId="9">
    <nc r="O249" t="inlineStr">
      <is>
        <t>N/A</t>
      </is>
    </nc>
  </rcc>
  <rcc rId="1480" sId="9">
    <nc r="O288" t="inlineStr">
      <is>
        <t>N/A</t>
      </is>
    </nc>
  </rcc>
  <rcc rId="1481" sId="9">
    <nc r="O300" t="inlineStr">
      <is>
        <t>N/A</t>
      </is>
    </nc>
  </rcc>
  <rcc rId="1482" sId="9">
    <nc r="O305" t="inlineStr">
      <is>
        <t>N/A</t>
      </is>
    </nc>
  </rcc>
  <rcc rId="1483" sId="9">
    <nc r="O323" t="inlineStr">
      <is>
        <t>N/A</t>
      </is>
    </nc>
  </rcc>
  <rcc rId="1484" sId="9">
    <nc r="O326" t="inlineStr">
      <is>
        <t>N/A</t>
      </is>
    </nc>
  </rcc>
  <rcc rId="1485" sId="9">
    <nc r="O327" t="inlineStr">
      <is>
        <t>N/A</t>
      </is>
    </nc>
  </rcc>
  <rcc rId="1486" sId="9">
    <nc r="O328" t="inlineStr">
      <is>
        <t>N/A</t>
      </is>
    </nc>
  </rcc>
  <rcc rId="1487" sId="9">
    <nc r="O334" t="inlineStr">
      <is>
        <t>N/A</t>
      </is>
    </nc>
  </rcc>
  <rcc rId="1488" sId="9">
    <nc r="O343" t="inlineStr">
      <is>
        <t>N/A</t>
      </is>
    </nc>
  </rcc>
  <rcc rId="1489" sId="9">
    <nc r="O344" t="inlineStr">
      <is>
        <t>N/A</t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90" sId="9">
    <nc r="I16" t="inlineStr">
      <is>
        <t>N/A</t>
      </is>
    </nc>
  </rcc>
  <rcc rId="1491" sId="9">
    <nc r="I20" t="inlineStr">
      <is>
        <t>N/A</t>
      </is>
    </nc>
  </rcc>
  <rcc rId="1492" sId="9">
    <nc r="I75" t="inlineStr">
      <is>
        <t>N/A</t>
      </is>
    </nc>
  </rcc>
  <rcc rId="1493" sId="9">
    <nc r="I117" t="inlineStr">
      <is>
        <t>N/A</t>
      </is>
    </nc>
  </rcc>
  <rcc rId="1494" sId="9">
    <nc r="I136" t="inlineStr">
      <is>
        <t>N/A</t>
      </is>
    </nc>
  </rcc>
  <rcc rId="1495" sId="9">
    <nc r="I177" t="inlineStr">
      <is>
        <t>N/A</t>
      </is>
    </nc>
  </rcc>
  <rcc rId="1496" sId="9">
    <nc r="I200" t="inlineStr">
      <is>
        <t>N/A</t>
      </is>
    </nc>
  </rcc>
  <rcc rId="1497" sId="9">
    <nc r="I203" t="inlineStr">
      <is>
        <t>N/A</t>
      </is>
    </nc>
  </rcc>
  <rcc rId="1498" sId="9">
    <nc r="I204" t="inlineStr">
      <is>
        <t>N/A</t>
      </is>
    </nc>
  </rcc>
  <rcc rId="1499" sId="9">
    <nc r="I206" t="inlineStr">
      <is>
        <t>N/A</t>
      </is>
    </nc>
  </rcc>
  <rcc rId="1500" sId="9">
    <nc r="I207" t="inlineStr">
      <is>
        <t>N/A</t>
      </is>
    </nc>
  </rcc>
  <rcc rId="1501" sId="9">
    <nc r="I238" t="inlineStr">
      <is>
        <t>N/A</t>
      </is>
    </nc>
  </rcc>
  <rcc rId="1502" sId="9">
    <nc r="I249" t="inlineStr">
      <is>
        <t>N/A</t>
      </is>
    </nc>
  </rcc>
  <rcc rId="1503" sId="9">
    <nc r="I288" t="inlineStr">
      <is>
        <t>N/A</t>
      </is>
    </nc>
  </rcc>
  <rcc rId="1504" sId="9">
    <nc r="I300" t="inlineStr">
      <is>
        <t>N/A</t>
      </is>
    </nc>
  </rcc>
  <rcc rId="1505" sId="9">
    <nc r="I305" t="inlineStr">
      <is>
        <t>N/A</t>
      </is>
    </nc>
  </rcc>
  <rcc rId="1506" sId="9">
    <nc r="I323" t="inlineStr">
      <is>
        <t>N/A</t>
      </is>
    </nc>
  </rcc>
  <rcc rId="1507" sId="9">
    <nc r="I326" t="inlineStr">
      <is>
        <t>N/A</t>
      </is>
    </nc>
  </rcc>
  <rcc rId="1508" sId="9">
    <nc r="I327" t="inlineStr">
      <is>
        <t>N/A</t>
      </is>
    </nc>
  </rcc>
  <rcc rId="1509" sId="9">
    <nc r="I328" t="inlineStr">
      <is>
        <t>N/A</t>
      </is>
    </nc>
  </rcc>
  <rcc rId="1510" sId="9">
    <nc r="I334" t="inlineStr">
      <is>
        <t>N/A</t>
      </is>
    </nc>
  </rcc>
  <rcc rId="1511" sId="9">
    <nc r="I343" t="inlineStr">
      <is>
        <t>N/A</t>
      </is>
    </nc>
  </rcc>
  <rcc rId="1512" sId="9">
    <nc r="I344" t="inlineStr">
      <is>
        <t>N/A</t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" sId="9">
    <nc r="I21" t="inlineStr">
      <is>
        <t>N/A</t>
      </is>
    </nc>
  </rcc>
  <rcc rId="1514" sId="9">
    <nc r="J21" t="inlineStr">
      <is>
        <t>N/A</t>
      </is>
    </nc>
  </rcc>
  <rcc rId="1515" sId="9">
    <nc r="I25" t="inlineStr">
      <is>
        <t>N/A</t>
      </is>
    </nc>
  </rcc>
  <rcc rId="1516" sId="9">
    <nc r="J25" t="inlineStr">
      <is>
        <t>N/A</t>
      </is>
    </nc>
  </rcc>
  <rcc rId="1517" sId="9">
    <nc r="I35" t="inlineStr">
      <is>
        <t>N/A</t>
      </is>
    </nc>
  </rcc>
  <rcc rId="1518" sId="9">
    <nc r="J35" t="inlineStr">
      <is>
        <t>N/A</t>
      </is>
    </nc>
  </rcc>
  <rcc rId="1519" sId="9">
    <nc r="I55" t="inlineStr">
      <is>
        <t>N/A</t>
      </is>
    </nc>
  </rcc>
  <rcc rId="1520" sId="9">
    <nc r="J55" t="inlineStr">
      <is>
        <t>N/A</t>
      </is>
    </nc>
  </rcc>
  <rcc rId="1521" sId="9">
    <nc r="I56" t="inlineStr">
      <is>
        <t>N/A</t>
      </is>
    </nc>
  </rcc>
  <rcc rId="1522" sId="9">
    <nc r="J56" t="inlineStr">
      <is>
        <t>N/A</t>
      </is>
    </nc>
  </rcc>
  <rcc rId="1523" sId="9">
    <nc r="I64" t="inlineStr">
      <is>
        <t>N/A</t>
      </is>
    </nc>
  </rcc>
  <rcc rId="1524" sId="9">
    <nc r="J64" t="inlineStr">
      <is>
        <t>N/A</t>
      </is>
    </nc>
  </rcc>
  <rcc rId="1525" sId="9">
    <nc r="I73" t="inlineStr">
      <is>
        <t>N/A</t>
      </is>
    </nc>
  </rcc>
  <rcc rId="1526" sId="9">
    <nc r="J73" t="inlineStr">
      <is>
        <t>N/A</t>
      </is>
    </nc>
  </rcc>
  <rcc rId="1527" sId="9">
    <nc r="I94" t="inlineStr">
      <is>
        <t>N/A</t>
      </is>
    </nc>
  </rcc>
  <rcc rId="1528" sId="9">
    <nc r="J94" t="inlineStr">
      <is>
        <t>N/A</t>
      </is>
    </nc>
  </rcc>
  <rcc rId="1529" sId="9">
    <nc r="I108" t="inlineStr">
      <is>
        <t>N/A</t>
      </is>
    </nc>
  </rcc>
  <rcc rId="1530" sId="9">
    <nc r="J108" t="inlineStr">
      <is>
        <t>N/A</t>
      </is>
    </nc>
  </rcc>
  <rcc rId="1531" sId="9">
    <nc r="I127" t="inlineStr">
      <is>
        <t>N/A</t>
      </is>
    </nc>
  </rcc>
  <rcc rId="1532" sId="9">
    <nc r="J127" t="inlineStr">
      <is>
        <t>N/A</t>
      </is>
    </nc>
  </rcc>
  <rcc rId="1533" sId="9">
    <nc r="I135" t="inlineStr">
      <is>
        <t>N/A</t>
      </is>
    </nc>
  </rcc>
  <rcc rId="1534" sId="9">
    <nc r="J135" t="inlineStr">
      <is>
        <t>N/A</t>
      </is>
    </nc>
  </rcc>
  <rcc rId="1535" sId="9">
    <nc r="I142" t="inlineStr">
      <is>
        <t>N/A</t>
      </is>
    </nc>
  </rcc>
  <rcc rId="1536" sId="9">
    <nc r="J142" t="inlineStr">
      <is>
        <t>N/A</t>
      </is>
    </nc>
  </rcc>
  <rcc rId="1537" sId="9">
    <nc r="I155" t="inlineStr">
      <is>
        <t>N/A</t>
      </is>
    </nc>
  </rcc>
  <rcc rId="1538" sId="9">
    <nc r="J155" t="inlineStr">
      <is>
        <t>N/A</t>
      </is>
    </nc>
  </rcc>
  <rcc rId="1539" sId="9">
    <nc r="I158" t="inlineStr">
      <is>
        <t>N/A</t>
      </is>
    </nc>
  </rcc>
  <rcc rId="1540" sId="9">
    <nc r="J158" t="inlineStr">
      <is>
        <t>N/A</t>
      </is>
    </nc>
  </rcc>
  <rcc rId="1541" sId="9">
    <nc r="I163" t="inlineStr">
      <is>
        <t>N/A</t>
      </is>
    </nc>
  </rcc>
  <rcc rId="1542" sId="9">
    <nc r="J163" t="inlineStr">
      <is>
        <t>N/A</t>
      </is>
    </nc>
  </rcc>
  <rcc rId="1543" sId="9">
    <nc r="I196" t="inlineStr">
      <is>
        <t>N/A</t>
      </is>
    </nc>
  </rcc>
  <rcc rId="1544" sId="9">
    <nc r="J196" t="inlineStr">
      <is>
        <t>N/A</t>
      </is>
    </nc>
  </rcc>
  <rcc rId="1545" sId="9">
    <nc r="I212" t="inlineStr">
      <is>
        <t>N/A</t>
      </is>
    </nc>
  </rcc>
  <rcc rId="1546" sId="9">
    <nc r="J212" t="inlineStr">
      <is>
        <t>N/A</t>
      </is>
    </nc>
  </rcc>
  <rcc rId="1547" sId="9">
    <nc r="I228" t="inlineStr">
      <is>
        <t>N/A</t>
      </is>
    </nc>
  </rcc>
  <rcc rId="1548" sId="9">
    <nc r="J228" t="inlineStr">
      <is>
        <t>N/A</t>
      </is>
    </nc>
  </rcc>
  <rcc rId="1549" sId="9">
    <nc r="I230" t="inlineStr">
      <is>
        <t>N/A</t>
      </is>
    </nc>
  </rcc>
  <rcc rId="1550" sId="9">
    <nc r="J230" t="inlineStr">
      <is>
        <t>N/A</t>
      </is>
    </nc>
  </rcc>
  <rcc rId="1551" sId="9">
    <nc r="I240" t="inlineStr">
      <is>
        <t>N/A</t>
      </is>
    </nc>
  </rcc>
  <rcc rId="1552" sId="9">
    <nc r="J240" t="inlineStr">
      <is>
        <t>N/A</t>
      </is>
    </nc>
  </rcc>
  <rcc rId="1553" sId="9">
    <nc r="I248" t="inlineStr">
      <is>
        <t>N/A</t>
      </is>
    </nc>
  </rcc>
  <rcc rId="1554" sId="9">
    <nc r="J248" t="inlineStr">
      <is>
        <t>N/A</t>
      </is>
    </nc>
  </rcc>
  <rcc rId="1555" sId="9">
    <nc r="I250" t="inlineStr">
      <is>
        <t>N/A</t>
      </is>
    </nc>
  </rcc>
  <rcc rId="1556" sId="9">
    <nc r="J250" t="inlineStr">
      <is>
        <t>N/A</t>
      </is>
    </nc>
  </rcc>
  <rcc rId="1557" sId="9">
    <nc r="I253" t="inlineStr">
      <is>
        <t>N/A</t>
      </is>
    </nc>
  </rcc>
  <rcc rId="1558" sId="9">
    <nc r="J253" t="inlineStr">
      <is>
        <t>N/A</t>
      </is>
    </nc>
  </rcc>
  <rcc rId="1559" sId="9">
    <nc r="I261" t="inlineStr">
      <is>
        <t>N/A</t>
      </is>
    </nc>
  </rcc>
  <rcc rId="1560" sId="9">
    <nc r="J261" t="inlineStr">
      <is>
        <t>N/A</t>
      </is>
    </nc>
  </rcc>
  <rcc rId="1561" sId="9">
    <nc r="I262" t="inlineStr">
      <is>
        <t>N/A</t>
      </is>
    </nc>
  </rcc>
  <rcc rId="1562" sId="9">
    <nc r="J262" t="inlineStr">
      <is>
        <t>N/A</t>
      </is>
    </nc>
  </rcc>
  <rcc rId="1563" sId="9">
    <nc r="I273" t="inlineStr">
      <is>
        <t>N/A</t>
      </is>
    </nc>
  </rcc>
  <rcc rId="1564" sId="9">
    <nc r="J273" t="inlineStr">
      <is>
        <t>N/A</t>
      </is>
    </nc>
  </rcc>
  <rcc rId="1565" sId="9">
    <nc r="I289" t="inlineStr">
      <is>
        <t>N/A</t>
      </is>
    </nc>
  </rcc>
  <rcc rId="1566" sId="9">
    <nc r="J289" t="inlineStr">
      <is>
        <t>N/A</t>
      </is>
    </nc>
  </rcc>
  <rcc rId="1567" sId="9">
    <nc r="I301" t="inlineStr">
      <is>
        <t>N/A</t>
      </is>
    </nc>
  </rcc>
  <rcc rId="1568" sId="9">
    <nc r="J301" t="inlineStr">
      <is>
        <t>N/A</t>
      </is>
    </nc>
  </rcc>
  <rcc rId="1569" sId="9">
    <nc r="J304" t="inlineStr">
      <is>
        <t>N/A</t>
      </is>
    </nc>
  </rcc>
  <rcc rId="1570" sId="9">
    <nc r="I319" t="inlineStr">
      <is>
        <t>N/A</t>
      </is>
    </nc>
  </rcc>
  <rcc rId="1571" sId="9">
    <nc r="J319" t="inlineStr">
      <is>
        <t>N/A</t>
      </is>
    </nc>
  </rcc>
  <rcc rId="1572" sId="9">
    <nc r="I320" t="inlineStr">
      <is>
        <t>N/A</t>
      </is>
    </nc>
  </rcc>
  <rcc rId="1573" sId="9">
    <nc r="J320" t="inlineStr">
      <is>
        <t>N/A</t>
      </is>
    </nc>
  </rcc>
  <rcc rId="1574" sId="9">
    <nc r="I324" t="inlineStr">
      <is>
        <t>N/A</t>
      </is>
    </nc>
  </rcc>
  <rcc rId="1575" sId="9">
    <nc r="J324" t="inlineStr">
      <is>
        <t>N/A</t>
      </is>
    </nc>
  </rcc>
  <rcc rId="1576" sId="9">
    <nc r="I325" t="inlineStr">
      <is>
        <t>N/A</t>
      </is>
    </nc>
  </rcc>
  <rcc rId="1577" sId="9">
    <nc r="J325" t="inlineStr">
      <is>
        <t>N/A</t>
      </is>
    </nc>
  </rcc>
  <rcc rId="1578" sId="9">
    <nc r="I329" t="inlineStr">
      <is>
        <t>N/A</t>
      </is>
    </nc>
  </rcc>
  <rcc rId="1579" sId="9">
    <nc r="J329" t="inlineStr">
      <is>
        <t>N/A</t>
      </is>
    </nc>
  </rcc>
  <rcc rId="1580" sId="9">
    <nc r="I340" t="inlineStr">
      <is>
        <t>N/A</t>
      </is>
    </nc>
  </rcc>
  <rcc rId="1581" sId="9">
    <nc r="J340" t="inlineStr">
      <is>
        <t>N/A</t>
      </is>
    </nc>
  </rcc>
  <rcc rId="1582" sId="9">
    <nc r="I353" t="inlineStr">
      <is>
        <t>N/A</t>
      </is>
    </nc>
  </rcc>
  <rcc rId="1583" sId="9">
    <nc r="J353" t="inlineStr">
      <is>
        <t>N/A</t>
      </is>
    </nc>
  </rcc>
  <rcc rId="1584" sId="9">
    <nc r="I360" t="inlineStr">
      <is>
        <t>N/A</t>
      </is>
    </nc>
  </rcc>
  <rcc rId="1585" sId="9">
    <nc r="J360" t="inlineStr">
      <is>
        <t>N/A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" sId="9">
    <nc r="J75" t="inlineStr">
      <is>
        <t>N/A</t>
      </is>
    </nc>
  </rcc>
  <rcc rId="1587" sId="9">
    <nc r="J117" t="inlineStr">
      <is>
        <t>N/A</t>
      </is>
    </nc>
  </rcc>
  <rcc rId="1588" sId="9">
    <nc r="J136" t="inlineStr">
      <is>
        <t>N/A</t>
      </is>
    </nc>
  </rcc>
  <rcc rId="1589" sId="9">
    <nc r="J177" t="inlineStr">
      <is>
        <t>N/A</t>
      </is>
    </nc>
  </rcc>
  <rcc rId="1590" sId="9">
    <nc r="J200" t="inlineStr">
      <is>
        <t>N/A</t>
      </is>
    </nc>
  </rcc>
  <rcc rId="1591" sId="9">
    <nc r="J203" t="inlineStr">
      <is>
        <t>N/A</t>
      </is>
    </nc>
  </rcc>
  <rcc rId="1592" sId="9">
    <nc r="J204" t="inlineStr">
      <is>
        <t>N/A</t>
      </is>
    </nc>
  </rcc>
  <rcc rId="1593" sId="9">
    <nc r="J206" t="inlineStr">
      <is>
        <t>N/A</t>
      </is>
    </nc>
  </rcc>
  <rcc rId="1594" sId="9">
    <nc r="J207" t="inlineStr">
      <is>
        <t>N/A</t>
      </is>
    </nc>
  </rcc>
  <rcc rId="1595" sId="9">
    <nc r="J238" t="inlineStr">
      <is>
        <t>N/A</t>
      </is>
    </nc>
  </rcc>
  <rcc rId="1596" sId="9">
    <nc r="J249" t="inlineStr">
      <is>
        <t>N/A</t>
      </is>
    </nc>
  </rcc>
  <rcc rId="1597" sId="9">
    <nc r="J288" t="inlineStr">
      <is>
        <t>N/A</t>
      </is>
    </nc>
  </rcc>
  <rcc rId="1598" sId="9">
    <nc r="J300" t="inlineStr">
      <is>
        <t>N/A</t>
      </is>
    </nc>
  </rcc>
  <rcc rId="1599" sId="9">
    <nc r="J305" t="inlineStr">
      <is>
        <t>N/A</t>
      </is>
    </nc>
  </rcc>
  <rcc rId="1600" sId="9">
    <nc r="J323" t="inlineStr">
      <is>
        <t>N/A</t>
      </is>
    </nc>
  </rcc>
  <rcc rId="1601" sId="9">
    <nc r="J326" t="inlineStr">
      <is>
        <t>N/A</t>
      </is>
    </nc>
  </rcc>
  <rcc rId="1602" sId="9">
    <nc r="J327" t="inlineStr">
      <is>
        <t>N/A</t>
      </is>
    </nc>
  </rcc>
  <rcc rId="1603" sId="9">
    <nc r="J328" t="inlineStr">
      <is>
        <t>N/A</t>
      </is>
    </nc>
  </rcc>
  <rcc rId="1604" sId="9">
    <nc r="J334" t="inlineStr">
      <is>
        <t>N/A</t>
      </is>
    </nc>
  </rcc>
  <rcc rId="1605" sId="9">
    <nc r="J343" t="inlineStr">
      <is>
        <t>N/A</t>
      </is>
    </nc>
  </rcc>
  <rcc rId="1606" sId="9">
    <nc r="J344" t="inlineStr">
      <is>
        <t>N/A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7" sId="13" numFmtId="4">
    <nc r="H300">
      <v>0</v>
    </nc>
  </rcc>
  <rcc rId="1608" sId="13" numFmtId="4">
    <nc r="I300">
      <v>0</v>
    </nc>
  </rcc>
  <rcc rId="1609" sId="13" numFmtId="4">
    <nc r="J300">
      <v>0</v>
    </nc>
  </rcc>
  <rcc rId="1610" sId="13" numFmtId="4">
    <nc r="M300">
      <v>0</v>
    </nc>
  </rcc>
  <rcc rId="1611" sId="13" numFmtId="4">
    <nc r="N300">
      <v>0</v>
    </nc>
  </rcc>
  <rcc rId="1612" sId="13" numFmtId="4">
    <nc r="O300">
      <v>0</v>
    </nc>
  </rcc>
  <rcc rId="1613" sId="13" numFmtId="4">
    <nc r="P300">
      <v>0</v>
    </nc>
  </rcc>
  <rcc rId="1614" sId="13" numFmtId="4">
    <nc r="H304">
      <v>0</v>
    </nc>
  </rcc>
  <rcc rId="1615" sId="13" numFmtId="4">
    <nc r="I304">
      <v>0</v>
    </nc>
  </rcc>
  <rcc rId="1616" sId="13" numFmtId="4">
    <nc r="J304">
      <v>0</v>
    </nc>
  </rcc>
  <rcc rId="1617" sId="13" numFmtId="4">
    <oc r="K304">
      <f>SUM(H304:J304)</f>
    </oc>
    <nc r="K304">
      <v>0</v>
    </nc>
  </rcc>
  <rcc rId="1618" sId="13" numFmtId="4">
    <nc r="M304">
      <v>0</v>
    </nc>
  </rcc>
  <rcc rId="1619" sId="13" numFmtId="4">
    <nc r="N304">
      <v>0</v>
    </nc>
  </rcc>
  <rcc rId="1620" sId="13" numFmtId="4">
    <nc r="O304">
      <v>0</v>
    </nc>
  </rcc>
  <rcc rId="1621" sId="13" numFmtId="4">
    <nc r="P304">
      <v>0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2" sId="6" numFmtId="19">
    <nc r="P322">
      <v>46237</v>
    </nc>
  </rcc>
  <rcc rId="1623" sId="7">
    <nc r="K116" t="inlineStr">
      <is>
        <t>Ok</t>
      </is>
    </nc>
  </rcc>
  <rcc rId="1624" sId="7">
    <oc r="K167" t="inlineStr">
      <is>
        <t>N/A</t>
      </is>
    </oc>
    <nc r="K167" t="inlineStr">
      <is>
        <t>Ok</t>
      </is>
    </nc>
  </rcc>
  <rcc rId="1625" sId="7">
    <oc r="L167" t="inlineStr">
      <is>
        <t>N/A</t>
      </is>
    </oc>
    <nc r="L167"/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6" sId="6" numFmtId="19">
    <nc r="P358">
      <v>46238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7" sId="7">
    <nc r="M359" t="inlineStr">
      <is>
        <t>N/A</t>
      </is>
    </nc>
  </rcc>
  <rcc rId="1628" sId="7">
    <nc r="N359" t="inlineStr">
      <is>
        <t>N/A</t>
      </is>
    </nc>
  </rcc>
  <rcc rId="1629" sId="7">
    <nc r="O359" t="inlineStr">
      <is>
        <t>N/A</t>
      </is>
    </nc>
  </rcc>
  <rcc rId="1630" sId="7">
    <nc r="P359" t="inlineStr">
      <is>
        <t>N/A</t>
      </is>
    </nc>
  </rcc>
  <rcc rId="1631" sId="7">
    <nc r="Q359" t="inlineStr">
      <is>
        <t>N/A</t>
      </is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2" sId="8">
    <nc r="J358" t="inlineStr">
      <is>
        <t>S/M</t>
      </is>
    </nc>
  </rcc>
  <rcc rId="1633" sId="8">
    <nc r="O358" t="inlineStr">
      <is>
        <t>S/M</t>
      </is>
    </nc>
  </rcc>
  <rcc rId="1634" sId="8">
    <nc r="R358" t="inlineStr">
      <is>
        <t>S/M</t>
      </is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5" sId="13" numFmtId="4">
    <nc r="H360">
      <v>0</v>
    </nc>
  </rcc>
  <rcc rId="1636" sId="13" numFmtId="4">
    <nc r="I360">
      <v>0</v>
    </nc>
  </rcc>
  <rcc rId="1637" sId="13" numFmtId="4">
    <nc r="J360">
      <v>48200.74</v>
    </nc>
  </rcc>
  <rcc rId="1638" sId="13" numFmtId="4">
    <nc r="M360">
      <v>0</v>
    </nc>
  </rcc>
  <rcc rId="1639" sId="13" numFmtId="4">
    <nc r="N360">
      <v>0</v>
    </nc>
  </rcc>
  <rcc rId="1640" sId="13" numFmtId="4">
    <nc r="O360">
      <v>102.48</v>
    </nc>
  </rcc>
  <rcc rId="1641" sId="13" numFmtId="4">
    <nc r="P360">
      <v>0</v>
    </nc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2" sId="9">
    <nc r="G358" t="inlineStr">
      <is>
        <t>S/M</t>
      </is>
    </nc>
  </rcc>
  <rcc rId="1643" sId="9">
    <nc r="I358" t="inlineStr">
      <is>
        <t>S/M</t>
      </is>
    </nc>
  </rcc>
  <rcc rId="1644" sId="9">
    <nc r="K358" t="inlineStr">
      <is>
        <t>S/M</t>
      </is>
    </nc>
  </rcc>
  <rcc rId="1645" sId="9">
    <nc r="L358" t="inlineStr">
      <is>
        <t>N/A</t>
      </is>
    </nc>
  </rcc>
  <rcc rId="1646" sId="9">
    <nc r="M358" t="inlineStr">
      <is>
        <t>N/A</t>
      </is>
    </nc>
  </rcc>
  <rcc rId="1647" sId="9">
    <nc r="N358" t="inlineStr">
      <is>
        <t>N/A</t>
      </is>
    </nc>
  </rcc>
  <rcc rId="1648" sId="9">
    <nc r="O358" t="inlineStr">
      <is>
        <t>N/A</t>
      </is>
    </nc>
  </rcc>
  <rcc rId="1649" sId="9">
    <nc r="R358" t="inlineStr">
      <is>
        <t>N/A</t>
      </is>
    </nc>
  </rcc>
  <rcc rId="1650" sId="9">
    <nc r="T358" t="inlineStr">
      <is>
        <t>N/A</t>
      </is>
    </nc>
  </rcc>
  <rcc rId="1651" sId="9">
    <nc r="V358" t="inlineStr">
      <is>
        <t>S/M</t>
      </is>
    </nc>
  </rcc>
  <rcc rId="1652" sId="9">
    <nc r="W358">
      <v>46238</v>
    </nc>
  </rcc>
  <rcc rId="1653" sId="9">
    <nc r="X358" t="inlineStr">
      <is>
        <t>S/M</t>
      </is>
    </nc>
  </rcc>
  <rcc rId="1654" sId="9">
    <nc r="Y358" t="inlineStr">
      <is>
        <t>S/M</t>
      </is>
    </nc>
  </rcc>
  <rcc rId="1655" sId="9">
    <nc r="Z358">
      <v>46238</v>
    </nc>
  </rcc>
  <rcc rId="1656" sId="9">
    <nc r="AA358" t="inlineStr">
      <is>
        <t>N/A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" sId="6" numFmtId="19">
    <nc r="O15">
      <v>46238</v>
    </nc>
  </rcc>
  <rcc rId="1658" sId="6" numFmtId="19">
    <nc r="O43">
      <v>46238</v>
    </nc>
  </rcc>
  <rcc rId="1659" sId="6" numFmtId="19">
    <nc r="P15">
      <v>46238</v>
    </nc>
  </rcc>
  <rcc rId="1660" sId="6" numFmtId="19">
    <nc r="P43">
      <v>46238</v>
    </nc>
  </rcc>
  <rcc rId="1661" sId="6" numFmtId="19">
    <nc r="O62">
      <v>46238</v>
    </nc>
  </rcc>
  <rcc rId="1662" sId="6" numFmtId="19">
    <nc r="O66">
      <v>46238</v>
    </nc>
  </rcc>
  <rcc rId="1663" sId="6" numFmtId="19">
    <nc r="O93">
      <v>46238</v>
    </nc>
  </rcc>
  <rcc rId="1664" sId="6" numFmtId="19">
    <nc r="O124">
      <v>46238</v>
    </nc>
  </rcc>
  <rcc rId="1665" sId="6" numFmtId="19">
    <nc r="O187">
      <v>46238</v>
    </nc>
  </rcc>
  <rcc rId="1666" sId="6" numFmtId="19">
    <nc r="O222">
      <v>46238</v>
    </nc>
  </rcc>
  <rcc rId="1667" sId="6" numFmtId="19">
    <nc r="O241">
      <v>46238</v>
    </nc>
  </rcc>
  <rcc rId="1668" sId="6" numFmtId="19">
    <nc r="O254">
      <v>46238</v>
    </nc>
  </rcc>
  <rcc rId="1669" sId="6" numFmtId="19">
    <nc r="O352">
      <v>46238</v>
    </nc>
  </rcc>
  <rcc rId="1670" sId="6" numFmtId="19">
    <nc r="P62">
      <v>46238</v>
    </nc>
  </rcc>
  <rcc rId="1671" sId="6" numFmtId="19">
    <nc r="P66">
      <v>46238</v>
    </nc>
  </rcc>
  <rcc rId="1672" sId="6" numFmtId="19">
    <nc r="P93">
      <v>46238</v>
    </nc>
  </rcc>
  <rcc rId="1673" sId="6" numFmtId="19">
    <nc r="P124">
      <v>46238</v>
    </nc>
  </rcc>
  <rcc rId="1674" sId="6" numFmtId="19">
    <nc r="P187">
      <v>46238</v>
    </nc>
  </rcc>
  <rcc rId="1675" sId="6" numFmtId="19">
    <nc r="P222">
      <v>46238</v>
    </nc>
  </rcc>
  <rcc rId="1676" sId="6" numFmtId="19">
    <nc r="P241">
      <v>46238</v>
    </nc>
  </rcc>
  <rcc rId="1677" sId="6" numFmtId="19">
    <nc r="P254">
      <v>46238</v>
    </nc>
  </rcc>
  <rcc rId="1678" sId="6" numFmtId="19">
    <nc r="P352">
      <v>46238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" sId="7" numFmtId="4">
    <nc r="J238">
      <v>10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0" sId="6" numFmtId="19">
    <nc r="O360">
      <v>46238</v>
    </nc>
  </rcc>
  <rcc rId="1681" sId="6" numFmtId="19">
    <nc r="P360">
      <v>46238</v>
    </nc>
  </rcc>
  <rcc rId="1682" sId="7">
    <nc r="M361" t="inlineStr">
      <is>
        <t>OK</t>
      </is>
    </nc>
  </rcc>
  <rcc rId="1683" sId="7">
    <nc r="N361" t="inlineStr">
      <is>
        <t>N/A</t>
      </is>
    </nc>
  </rcc>
  <rcc rId="1684" sId="7">
    <nc r="P361" t="inlineStr">
      <is>
        <t>N/A</t>
      </is>
    </nc>
  </rcc>
  <rcc rId="1685" sId="7">
    <nc r="O361" t="inlineStr">
      <is>
        <t>N/A</t>
      </is>
    </nc>
  </rcc>
  <rcc rId="1686" sId="7">
    <nc r="Q361" t="inlineStr">
      <is>
        <t>N/A</t>
      </is>
    </nc>
  </rcc>
  <rcc rId="1687" sId="8">
    <nc r="J360" t="inlineStr">
      <is>
        <t>S/M</t>
      </is>
    </nc>
  </rcc>
  <rcc rId="1688" sId="8">
    <nc r="Q360" t="inlineStr">
      <is>
        <t>S/M</t>
      </is>
    </nc>
  </rcc>
  <rcc rId="1689" sId="8">
    <nc r="R360" t="inlineStr">
      <is>
        <t>S/M</t>
      </is>
    </nc>
  </rcc>
  <rcc rId="1690" sId="9">
    <nc r="K360" t="inlineStr">
      <is>
        <t>OK</t>
      </is>
    </nc>
  </rcc>
  <rcc rId="1691" sId="9">
    <nc r="L360" t="inlineStr">
      <is>
        <t>OK</t>
      </is>
    </nc>
  </rcc>
  <rcc rId="1692" sId="9">
    <nc r="N360" t="inlineStr">
      <is>
        <t>OK</t>
      </is>
    </nc>
  </rcc>
  <rcc rId="1693" sId="9">
    <nc r="P360" t="inlineStr">
      <is>
        <t>OK</t>
      </is>
    </nc>
  </rcc>
  <rcc rId="1694" sId="9" odxf="1" dxf="1" numFmtId="19">
    <nc r="Q360">
      <v>46238</v>
    </nc>
    <odxf>
      <numFmt numFmtId="0" formatCode="General"/>
    </odxf>
    <ndxf>
      <numFmt numFmtId="19" formatCode="dd/mm/yyyy"/>
    </ndxf>
  </rcc>
  <rcc rId="1695" sId="9">
    <nc r="Y360" t="inlineStr">
      <is>
        <t>OK</t>
      </is>
    </nc>
  </rcc>
  <rcc rId="1696" sId="9" odxf="1" dxf="1" numFmtId="19">
    <nc r="Z360">
      <v>46238</v>
    </nc>
    <odxf>
      <numFmt numFmtId="0" formatCode="General"/>
    </odxf>
    <ndxf>
      <numFmt numFmtId="19" formatCode="dd/mm/yyyy"/>
    </ndxf>
  </rcc>
  <rcc rId="1697" sId="9">
    <nc r="AA360" t="inlineStr">
      <is>
        <t>N/A</t>
      </is>
    </nc>
  </rcc>
  <rcc rId="1698" sId="9">
    <nc r="AB360" t="inlineStr">
      <is>
        <t>-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9" sId="7">
    <nc r="K15" t="inlineStr">
      <is>
        <t>N/A</t>
      </is>
    </nc>
  </rcc>
  <rcc rId="1700" sId="7">
    <oc r="K46">
      <v>46237</v>
    </oc>
    <nc r="K46" t="inlineStr">
      <is>
        <t>N/A</t>
      </is>
    </nc>
  </rcc>
  <rcc rId="1701" sId="7" numFmtId="4">
    <oc r="L41" t="inlineStr">
      <is>
        <t>Ok</t>
      </is>
    </oc>
    <nc r="L41"/>
  </rcc>
  <rcc rId="1702" sId="7" numFmtId="4">
    <oc r="L43" t="inlineStr">
      <is>
        <t>OK</t>
      </is>
    </oc>
    <nc r="L43"/>
  </rcc>
  <rcc rId="1703" sId="7" numFmtId="4">
    <oc r="L46" t="inlineStr">
      <is>
        <t>OK</t>
      </is>
    </oc>
    <nc r="L46"/>
  </rcc>
  <rcc rId="1704" sId="7" numFmtId="4">
    <oc r="L165">
      <v>46237</v>
    </oc>
    <nc r="L165"/>
  </rcc>
  <rcc rId="1705" sId="7">
    <oc r="K165" t="inlineStr">
      <is>
        <t>OK</t>
      </is>
    </oc>
    <nc r="K165" t="inlineStr">
      <is>
        <t>N/A</t>
      </is>
    </nc>
  </rcc>
  <rcc rId="1706" sId="7">
    <oc r="K62" t="inlineStr">
      <is>
        <t>-</t>
      </is>
    </oc>
    <nc r="K62" t="inlineStr">
      <is>
        <t>N/A</t>
      </is>
    </nc>
  </rcc>
  <rcc rId="1707" sId="7">
    <oc r="K43">
      <v>46237</v>
    </oc>
    <nc r="K43" t="inlineStr">
      <is>
        <t>S/M</t>
      </is>
    </nc>
  </rcc>
  <rcc rId="1708" sId="7">
    <nc r="K93" t="inlineStr">
      <is>
        <t>N/A</t>
      </is>
    </nc>
  </rcc>
  <rcc rId="1709" sId="7">
    <oc r="K66" t="inlineStr">
      <is>
        <t>-</t>
      </is>
    </oc>
    <nc r="K66" t="inlineStr">
      <is>
        <t>S/M</t>
      </is>
    </nc>
  </rcc>
  <rcc rId="1710" sId="7">
    <nc r="M15" t="inlineStr">
      <is>
        <t>N/A</t>
      </is>
    </nc>
  </rcc>
  <rcc rId="1711" sId="7">
    <nc r="N15" t="inlineStr">
      <is>
        <t>N/A</t>
      </is>
    </nc>
  </rcc>
  <rcc rId="1712" sId="7">
    <nc r="O15" t="inlineStr">
      <is>
        <t>N/A</t>
      </is>
    </nc>
  </rcc>
  <rcc rId="1713" sId="7">
    <nc r="P15" t="inlineStr">
      <is>
        <t>N/A</t>
      </is>
    </nc>
  </rcc>
  <rcc rId="1714" sId="7">
    <oc r="K41">
      <v>46237</v>
    </oc>
    <nc r="K41" t="inlineStr">
      <is>
        <t>S/M</t>
      </is>
    </nc>
  </rcc>
  <rcc rId="1715" sId="7">
    <nc r="M43" t="inlineStr">
      <is>
        <t>S/M</t>
      </is>
    </nc>
  </rcc>
  <rcc rId="1716" sId="7">
    <nc r="N43" t="inlineStr">
      <is>
        <t>S/M</t>
      </is>
    </nc>
  </rcc>
  <rcc rId="1717" sId="7">
    <nc r="O43" t="inlineStr">
      <is>
        <t>S/M</t>
      </is>
    </nc>
  </rcc>
  <rcc rId="1718" sId="7">
    <nc r="P43" t="inlineStr">
      <is>
        <t>S/M</t>
      </is>
    </nc>
  </rcc>
  <rcc rId="1719" sId="7">
    <nc r="M46" t="inlineStr">
      <is>
        <t>N/A</t>
      </is>
    </nc>
  </rcc>
  <rcc rId="1720" sId="7">
    <nc r="N46" t="inlineStr">
      <is>
        <t>N/A</t>
      </is>
    </nc>
  </rcc>
  <rcc rId="1721" sId="7">
    <nc r="O46" t="inlineStr">
      <is>
        <t>N/A</t>
      </is>
    </nc>
  </rcc>
  <rcc rId="1722" sId="7">
    <nc r="P46" t="inlineStr">
      <is>
        <t>N/A</t>
      </is>
    </nc>
  </rcc>
  <rcc rId="1723" sId="7">
    <nc r="M62" t="inlineStr">
      <is>
        <t>N/A</t>
      </is>
    </nc>
  </rcc>
  <rcc rId="1724" sId="7">
    <nc r="N62" t="inlineStr">
      <is>
        <t>N/A</t>
      </is>
    </nc>
  </rcc>
  <rcc rId="1725" sId="7">
    <nc r="O62" t="inlineStr">
      <is>
        <t>N/A</t>
      </is>
    </nc>
  </rcc>
  <rcc rId="1726" sId="7">
    <nc r="P62" t="inlineStr">
      <is>
        <t>N/A</t>
      </is>
    </nc>
  </rcc>
  <rcc rId="1727" sId="7">
    <nc r="M66" t="inlineStr">
      <is>
        <t>S/M</t>
      </is>
    </nc>
  </rcc>
  <rcc rId="1728" sId="7">
    <nc r="N66" t="inlineStr">
      <is>
        <t>S/M</t>
      </is>
    </nc>
  </rcc>
  <rcc rId="1729" sId="7">
    <nc r="O66" t="inlineStr">
      <is>
        <t>S/M</t>
      </is>
    </nc>
  </rcc>
  <rcc rId="1730" sId="7">
    <nc r="P66" t="inlineStr">
      <is>
        <t>S/M</t>
      </is>
    </nc>
  </rcc>
  <rcc rId="1731" sId="7">
    <nc r="M93" t="inlineStr">
      <is>
        <t>N/A</t>
      </is>
    </nc>
  </rcc>
  <rcc rId="1732" sId="7">
    <nc r="N93" t="inlineStr">
      <is>
        <t>N/A</t>
      </is>
    </nc>
  </rcc>
  <rcc rId="1733" sId="7">
    <nc r="O93" t="inlineStr">
      <is>
        <t>N/A</t>
      </is>
    </nc>
  </rcc>
  <rcc rId="1734" sId="7">
    <nc r="P93" t="inlineStr">
      <is>
        <t>N/A</t>
      </is>
    </nc>
  </rcc>
  <rcc rId="1735" sId="7">
    <nc r="K125" t="inlineStr">
      <is>
        <t>S/M</t>
      </is>
    </nc>
  </rcc>
  <rcc rId="1736" sId="7">
    <nc r="M125" t="inlineStr">
      <is>
        <t>S/M</t>
      </is>
    </nc>
  </rcc>
  <rcc rId="1737" sId="7">
    <nc r="N125" t="inlineStr">
      <is>
        <t>S/M</t>
      </is>
    </nc>
  </rcc>
  <rcc rId="1738" sId="7">
    <nc r="O125" t="inlineStr">
      <is>
        <t>S/M</t>
      </is>
    </nc>
  </rcc>
  <rcc rId="1739" sId="7">
    <nc r="P125" t="inlineStr">
      <is>
        <t>S/M</t>
      </is>
    </nc>
  </rcc>
  <rcc rId="1740" sId="7">
    <nc r="K188" t="inlineStr">
      <is>
        <t>N/A</t>
      </is>
    </nc>
  </rcc>
  <rcc rId="1741" sId="7">
    <nc r="M188" t="inlineStr">
      <is>
        <t>N/A</t>
      </is>
    </nc>
  </rcc>
  <rcc rId="1742" sId="7">
    <nc r="N188" t="inlineStr">
      <is>
        <t>N/A</t>
      </is>
    </nc>
  </rcc>
  <rcc rId="1743" sId="7">
    <nc r="O188" t="inlineStr">
      <is>
        <t>N/A</t>
      </is>
    </nc>
  </rcc>
  <rcc rId="1744" sId="7">
    <nc r="P188" t="inlineStr">
      <is>
        <t>N/A</t>
      </is>
    </nc>
  </rcc>
  <rcc rId="1745" sId="7">
    <nc r="K223" t="inlineStr">
      <is>
        <t>S/M</t>
      </is>
    </nc>
  </rcc>
  <rcc rId="1746" sId="7">
    <nc r="M223" t="inlineStr">
      <is>
        <t>N/A</t>
      </is>
    </nc>
  </rcc>
  <rcc rId="1747" sId="7">
    <nc r="N223" t="inlineStr">
      <is>
        <t>N/A</t>
      </is>
    </nc>
  </rcc>
  <rcc rId="1748" sId="7">
    <nc r="O223" t="inlineStr">
      <is>
        <t>N/A</t>
      </is>
    </nc>
  </rcc>
  <rcc rId="1749" sId="7">
    <nc r="P223" t="inlineStr">
      <is>
        <t>N/A</t>
      </is>
    </nc>
  </rcc>
  <rcc rId="1750" sId="7">
    <nc r="K242" t="inlineStr">
      <is>
        <t>N/A</t>
      </is>
    </nc>
  </rcc>
  <rcc rId="1751" sId="7">
    <nc r="M242" t="inlineStr">
      <is>
        <t>N/A</t>
      </is>
    </nc>
  </rcc>
  <rcc rId="1752" sId="7">
    <nc r="N242" t="inlineStr">
      <is>
        <t>N/A</t>
      </is>
    </nc>
  </rcc>
  <rcc rId="1753" sId="7">
    <nc r="O242" t="inlineStr">
      <is>
        <t>N/A</t>
      </is>
    </nc>
  </rcc>
  <rcc rId="1754" sId="7">
    <nc r="P242" t="inlineStr">
      <is>
        <t>N/A</t>
      </is>
    </nc>
  </rcc>
  <rcc rId="1755" sId="7">
    <nc r="K255" t="inlineStr">
      <is>
        <t>N/A</t>
      </is>
    </nc>
  </rcc>
  <rcc rId="1756" sId="7">
    <nc r="M255" t="inlineStr">
      <is>
        <t>N/A</t>
      </is>
    </nc>
  </rcc>
  <rcc rId="1757" sId="7">
    <nc r="N255" t="inlineStr">
      <is>
        <t>N/A</t>
      </is>
    </nc>
  </rcc>
  <rcc rId="1758" sId="7">
    <nc r="O255" t="inlineStr">
      <is>
        <t>N/A</t>
      </is>
    </nc>
  </rcc>
  <rcc rId="1759" sId="7">
    <nc r="P255" t="inlineStr">
      <is>
        <t>N/A</t>
      </is>
    </nc>
  </rcc>
  <rcc rId="1760" sId="7">
    <nc r="M353" t="inlineStr">
      <is>
        <t>S/M</t>
      </is>
    </nc>
  </rcc>
  <rcc rId="1761" sId="7">
    <nc r="K353" t="inlineStr">
      <is>
        <t>S/M</t>
      </is>
    </nc>
  </rcc>
  <rcc rId="1762" sId="7">
    <nc r="N353" t="inlineStr">
      <is>
        <t>S/M</t>
      </is>
    </nc>
  </rcc>
  <rcc rId="1763" sId="7">
    <nc r="O353" t="inlineStr">
      <is>
        <t>S/M</t>
      </is>
    </nc>
  </rcc>
  <rcc rId="1764" sId="7">
    <nc r="P353" t="inlineStr">
      <is>
        <t>S/M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5" sId="6" numFmtId="19">
    <nc r="P9">
      <v>46238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6" sId="7">
    <nc r="N9" t="inlineStr">
      <is>
        <t>N/A</t>
      </is>
    </nc>
  </rcc>
  <rcc rId="1767" sId="7">
    <nc r="O9" t="inlineStr">
      <is>
        <t>N/A</t>
      </is>
    </nc>
  </rcc>
  <rcc rId="1768" sId="7">
    <nc r="P9" t="inlineStr">
      <is>
        <t>N/A</t>
      </is>
    </nc>
  </rcc>
  <rcc rId="1769" sId="8">
    <nc r="J9" t="inlineStr">
      <is>
        <t>S/M</t>
      </is>
    </nc>
  </rcc>
  <rcc rId="1770" sId="8">
    <nc r="Q9" t="inlineStr">
      <is>
        <t>S/M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" sId="8">
    <nc r="J15" t="inlineStr">
      <is>
        <t>S/M</t>
      </is>
    </nc>
  </rcc>
  <rcc rId="1772" sId="8">
    <nc r="Q15" t="inlineStr">
      <is>
        <t>S/M</t>
      </is>
    </nc>
  </rcc>
  <rcc rId="1773" sId="8">
    <nc r="J43" t="inlineStr">
      <is>
        <t>S/M</t>
      </is>
    </nc>
  </rcc>
  <rcc rId="1774" sId="8">
    <nc r="O43" t="inlineStr">
      <is>
        <t>S/M</t>
      </is>
    </nc>
  </rcc>
  <rcc rId="1775" sId="8">
    <nc r="J62" t="inlineStr">
      <is>
        <t>S/M</t>
      </is>
    </nc>
  </rcc>
  <rcc rId="1776" sId="8">
    <nc r="Q62" t="inlineStr">
      <is>
        <t>S/M</t>
      </is>
    </nc>
  </rcc>
  <rcc rId="1777" sId="8">
    <nc r="J66" t="inlineStr">
      <is>
        <t>S/M</t>
      </is>
    </nc>
  </rcc>
  <rcc rId="1778" sId="8">
    <nc r="O66" t="inlineStr">
      <is>
        <t>S/M</t>
      </is>
    </nc>
  </rcc>
  <rcc rId="1779" sId="8">
    <nc r="J93" t="inlineStr">
      <is>
        <t>S/M</t>
      </is>
    </nc>
  </rcc>
  <rcc rId="1780" sId="8">
    <nc r="Q93" t="inlineStr">
      <is>
        <t>S/M</t>
      </is>
    </nc>
  </rcc>
  <rcc rId="1781" sId="8">
    <nc r="J124" t="inlineStr">
      <is>
        <t>S/M</t>
      </is>
    </nc>
  </rcc>
  <rcc rId="1782" sId="8">
    <nc r="Q124" t="inlineStr">
      <is>
        <t>S/M</t>
      </is>
    </nc>
  </rcc>
  <rcc rId="1783" sId="8">
    <nc r="J187" t="inlineStr">
      <is>
        <t>S/M</t>
      </is>
    </nc>
  </rcc>
  <rcc rId="1784" sId="8">
    <nc r="Q187" t="inlineStr">
      <is>
        <t>S/M</t>
      </is>
    </nc>
  </rcc>
  <rcc rId="1785" sId="8">
    <nc r="J241" t="inlineStr">
      <is>
        <t>S/M</t>
      </is>
    </nc>
  </rcc>
  <rcc rId="1786" sId="8">
    <nc r="Q241" t="inlineStr">
      <is>
        <t>S/M</t>
      </is>
    </nc>
  </rcc>
  <rcc rId="1787" sId="8">
    <nc r="J254" t="inlineStr">
      <is>
        <t>S/M</t>
      </is>
    </nc>
  </rcc>
  <rcc rId="1788" sId="8">
    <nc r="Q254" t="inlineStr">
      <is>
        <t>S/M</t>
      </is>
    </nc>
  </rcc>
  <rcc rId="1789" sId="8">
    <nc r="J352" t="inlineStr">
      <is>
        <t>S/M</t>
      </is>
    </nc>
  </rcc>
  <rcc rId="1790" sId="8">
    <nc r="O352" t="inlineStr">
      <is>
        <t>S/M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1" sId="9">
    <nc r="I9" t="inlineStr">
      <is>
        <t>N/A</t>
      </is>
    </nc>
  </rcc>
  <rcc rId="1792" sId="9">
    <nc r="K9" t="inlineStr">
      <is>
        <t>S/M</t>
      </is>
    </nc>
  </rcc>
  <rcc rId="1793" sId="9">
    <nc r="L9" t="inlineStr">
      <is>
        <t>N/A</t>
      </is>
    </nc>
  </rcc>
  <rcc rId="1794" sId="9">
    <nc r="M9" t="inlineStr">
      <is>
        <t>N/A</t>
      </is>
    </nc>
  </rcc>
  <rcc rId="1795" sId="9">
    <nc r="N9" t="inlineStr">
      <is>
        <t>N/A</t>
      </is>
    </nc>
  </rcc>
  <rcc rId="1796" sId="9">
    <nc r="O9" t="inlineStr">
      <is>
        <t>N/A</t>
      </is>
    </nc>
  </rcc>
  <rcc rId="1797" sId="9">
    <nc r="P9" t="inlineStr">
      <is>
        <t>OK</t>
      </is>
    </nc>
  </rcc>
  <rcc rId="1798" sId="9">
    <nc r="Q9">
      <v>46238</v>
    </nc>
  </rcc>
  <rcc rId="1799" sId="9">
    <nc r="X9" t="inlineStr">
      <is>
        <t>N/A</t>
      </is>
    </nc>
  </rcc>
  <rcc rId="1800" sId="9">
    <nc r="Y9" t="inlineStr">
      <is>
        <t>OK</t>
      </is>
    </nc>
  </rcc>
  <rcc rId="1801" sId="9">
    <nc r="Z9">
      <v>46238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2" sId="13" numFmtId="4">
    <nc r="H20">
      <v>0</v>
    </nc>
  </rcc>
  <rcc rId="1803" sId="13" numFmtId="4">
    <nc r="I20">
      <v>0</v>
    </nc>
  </rcc>
  <rcc rId="1804" sId="13" numFmtId="4">
    <nc r="J20">
      <v>0</v>
    </nc>
  </rcc>
  <rcc rId="1805" sId="13" numFmtId="4">
    <nc r="M20">
      <v>0</v>
    </nc>
  </rcc>
  <rcc rId="1806" sId="13" numFmtId="4">
    <nc r="N20">
      <v>0</v>
    </nc>
  </rcc>
  <rcc rId="1807" sId="13" numFmtId="4">
    <nc r="O20">
      <v>0</v>
    </nc>
  </rcc>
  <rcc rId="1808" sId="13" numFmtId="4">
    <nc r="P20">
      <v>0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9" sId="6" numFmtId="19">
    <nc r="O57">
      <v>46238</v>
    </nc>
  </rcc>
  <rcc rId="1810" sId="6" numFmtId="19">
    <nc r="P57">
      <v>46238</v>
    </nc>
  </rcc>
  <rcc rId="1811" sId="7">
    <nc r="M57" t="inlineStr">
      <is>
        <t>OK</t>
      </is>
    </nc>
  </rcc>
  <rcc rId="1812" sId="7" numFmtId="4">
    <nc r="J57" t="inlineStr">
      <is>
        <t>-</t>
      </is>
    </nc>
  </rcc>
  <rcc rId="1813" sId="7">
    <nc r="N57" t="inlineStr">
      <is>
        <t>N/A</t>
      </is>
    </nc>
  </rcc>
  <rcc rId="1814" sId="7">
    <nc r="O57" t="inlineStr">
      <is>
        <t>N/A</t>
      </is>
    </nc>
  </rcc>
  <rcc rId="1815" sId="7">
    <nc r="P57" t="inlineStr">
      <is>
        <t>N/A</t>
      </is>
    </nc>
  </rcc>
  <rcc rId="1816" sId="7">
    <nc r="Q57" t="inlineStr">
      <is>
        <t>N/A</t>
      </is>
    </nc>
  </rcc>
  <rcc rId="1817" sId="8">
    <nc r="J57" t="inlineStr">
      <is>
        <t>S/M</t>
      </is>
    </nc>
  </rcc>
  <rcc rId="1818" sId="8">
    <nc r="Q57" t="inlineStr">
      <is>
        <t>S/M</t>
      </is>
    </nc>
  </rcc>
  <rcc rId="1819" sId="8">
    <nc r="R57" t="inlineStr">
      <is>
        <t>S/M</t>
      </is>
    </nc>
  </rcc>
  <rcc rId="1820" sId="9">
    <nc r="K57" t="inlineStr">
      <is>
        <t>S/M</t>
      </is>
    </nc>
  </rcc>
  <rcc rId="1821" sId="9">
    <nc r="L57" t="inlineStr">
      <is>
        <t>S/M</t>
      </is>
    </nc>
  </rcc>
  <rcc rId="1822" sId="9">
    <nc r="P57" t="inlineStr">
      <is>
        <t>OK</t>
      </is>
    </nc>
  </rcc>
  <rcc rId="1823" sId="9" odxf="1" dxf="1" numFmtId="19">
    <nc r="Q57">
      <v>46238</v>
    </nc>
    <odxf>
      <numFmt numFmtId="0" formatCode="General"/>
    </odxf>
    <ndxf>
      <numFmt numFmtId="19" formatCode="dd/mm/yyyy"/>
    </ndxf>
  </rcc>
  <rcc rId="1824" sId="10">
    <nc r="F57" t="inlineStr">
      <is>
        <t>S/M</t>
      </is>
    </nc>
  </rcc>
  <rcc rId="1825" sId="10">
    <nc r="G57" t="inlineStr">
      <is>
        <t>S/M</t>
      </is>
    </nc>
  </rcc>
  <rcc rId="1826" sId="10">
    <nc r="H57" t="inlineStr">
      <is>
        <t>S/M</t>
      </is>
    </nc>
  </rcc>
  <rcc rId="1827" sId="10">
    <nc r="I57" t="inlineStr">
      <is>
        <t>S/M</t>
      </is>
    </nc>
  </rcc>
  <rcc rId="1828" sId="10">
    <nc r="J57" t="inlineStr">
      <is>
        <t>N/A</t>
      </is>
    </nc>
  </rcc>
  <rcc rId="1829" sId="10">
    <nc r="N57" t="inlineStr">
      <is>
        <t>N/A</t>
      </is>
    </nc>
  </rcc>
  <rcc rId="1830" sId="6" numFmtId="19">
    <nc r="O299">
      <v>46238</v>
    </nc>
  </rcc>
  <rcc rId="1831" sId="6" numFmtId="19">
    <nc r="P299">
      <v>46238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2" sId="7" numFmtId="4">
    <nc r="J300">
      <v>10</v>
    </nc>
  </rcc>
  <rcc rId="1833" sId="7">
    <nc r="K300" t="inlineStr">
      <is>
        <t>S/M</t>
      </is>
    </nc>
  </rcc>
  <rcc rId="1834" sId="7">
    <nc r="M300" t="inlineStr">
      <is>
        <t>S/M</t>
      </is>
    </nc>
  </rcc>
  <rcc rId="1835" sId="7">
    <nc r="N300" t="inlineStr">
      <is>
        <t>N/A</t>
      </is>
    </nc>
  </rcc>
  <rcc rId="1836" sId="7">
    <nc r="O300" t="inlineStr">
      <is>
        <t>N/A</t>
      </is>
    </nc>
  </rcc>
  <rcc rId="1837" sId="7">
    <nc r="P300" t="inlineStr">
      <is>
        <t>N/A</t>
      </is>
    </nc>
  </rcc>
  <rcc rId="1838" sId="7">
    <nc r="Q300" t="inlineStr">
      <is>
        <t>N/A</t>
      </is>
    </nc>
  </rcc>
  <rcc rId="1839" sId="8">
    <nc r="J299" t="inlineStr">
      <is>
        <t>S/M</t>
      </is>
    </nc>
  </rcc>
  <rcc rId="1840" sId="8">
    <nc r="R299" t="inlineStr">
      <is>
        <t>S/M</t>
      </is>
    </nc>
  </rcc>
  <rcc rId="1841" sId="9">
    <nc r="K299" t="inlineStr">
      <is>
        <t>S/M</t>
      </is>
    </nc>
  </rcc>
  <rcc rId="1842" sId="9">
    <nc r="L299" t="inlineStr">
      <is>
        <t>S/M</t>
      </is>
    </nc>
  </rcc>
  <rcc rId="1843" sId="9">
    <nc r="P299" t="inlineStr">
      <is>
        <t>OK</t>
      </is>
    </nc>
  </rcc>
  <rcc rId="1844" sId="9" odxf="1" dxf="1" numFmtId="19">
    <nc r="Q299">
      <v>46238</v>
    </nc>
    <odxf>
      <numFmt numFmtId="0" formatCode="General"/>
    </odxf>
    <ndxf>
      <numFmt numFmtId="19" formatCode="dd/mm/yyyy"/>
    </ndxf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45" sId="6" numFmtId="19">
    <nc r="O20">
      <v>46238</v>
    </nc>
  </rcc>
  <rcc rId="1846" sId="6" numFmtId="19">
    <nc r="P20">
      <v>46238</v>
    </nc>
  </rcc>
  <rcc rId="1847" sId="7">
    <nc r="M20" t="inlineStr">
      <is>
        <t>S/M</t>
      </is>
    </nc>
  </rcc>
  <rcc rId="1848" sId="7">
    <nc r="N20" t="inlineStr">
      <is>
        <t>N/A</t>
      </is>
    </nc>
  </rcc>
  <rcc rId="1849" sId="7">
    <nc r="O20" t="inlineStr">
      <is>
        <t>N/A</t>
      </is>
    </nc>
  </rcc>
  <rcc rId="1850" sId="7">
    <nc r="P20" t="inlineStr">
      <is>
        <t>N/A</t>
      </is>
    </nc>
  </rcc>
  <rcc rId="1851" sId="7">
    <nc r="Q20" t="inlineStr">
      <is>
        <t>N/A</t>
      </is>
    </nc>
  </rcc>
  <rcc rId="1852" sId="8">
    <nc r="H20" t="inlineStr">
      <is>
        <t>N/A</t>
      </is>
    </nc>
  </rcc>
  <rcc rId="1853" sId="8">
    <nc r="J20" t="inlineStr">
      <is>
        <t>S/M</t>
      </is>
    </nc>
  </rcc>
  <rcc rId="1854" sId="8">
    <nc r="L20" t="inlineStr">
      <is>
        <t>N/A</t>
      </is>
    </nc>
  </rcc>
  <rcc rId="1855" sId="8">
    <nc r="N20" t="inlineStr">
      <is>
        <t>S/M</t>
      </is>
    </nc>
  </rcc>
  <rcc rId="1856" sId="8">
    <nc r="O20" t="inlineStr">
      <is>
        <t>OK</t>
      </is>
    </nc>
  </rcc>
  <rcc rId="1857" sId="8" numFmtId="4">
    <nc r="P20">
      <v>46238</v>
    </nc>
  </rcc>
  <rcc rId="1858" sId="8" numFmtId="4">
    <nc r="M20">
      <v>46238</v>
    </nc>
  </rcc>
  <rcc rId="1859" sId="8" numFmtId="4">
    <nc r="K20">
      <v>46238</v>
    </nc>
  </rcc>
  <rcc rId="1860" sId="8">
    <nc r="R20" t="inlineStr">
      <is>
        <t>S/M</t>
      </is>
    </nc>
  </rcc>
  <rcc rId="1861" sId="8" numFmtId="4">
    <nc r="S20">
      <v>46238</v>
    </nc>
  </rcc>
  <rcc rId="1862" sId="9">
    <nc r="G20" t="inlineStr">
      <is>
        <t>N/A</t>
      </is>
    </nc>
  </rcc>
  <rcc rId="1863" sId="9">
    <nc r="J16" t="inlineStr">
      <is>
        <t>N/A</t>
      </is>
    </nc>
  </rcc>
  <rcc rId="1864" sId="9">
    <nc r="J20" t="inlineStr">
      <is>
        <t>N/A</t>
      </is>
    </nc>
  </rcc>
  <rcc rId="1865" sId="9">
    <nc r="K20" t="inlineStr">
      <is>
        <t>OK</t>
      </is>
    </nc>
  </rcc>
  <rcc rId="1866" sId="9">
    <nc r="L20" t="inlineStr">
      <is>
        <t>S/M</t>
      </is>
    </nc>
  </rcc>
  <rcc rId="1867" sId="9">
    <nc r="R20" t="inlineStr">
      <is>
        <t>S/M</t>
      </is>
    </nc>
  </rcc>
  <rcc rId="1868" sId="9">
    <nc r="T20" t="inlineStr">
      <is>
        <t>S/M</t>
      </is>
    </nc>
  </rcc>
  <rcc rId="1869" sId="9">
    <nc r="V20" t="inlineStr">
      <is>
        <t>OK</t>
      </is>
    </nc>
  </rcc>
  <rcc rId="1870" sId="9">
    <nc r="W20">
      <v>46238</v>
    </nc>
  </rcc>
  <rcc rId="1871" sId="9">
    <nc r="X20" t="inlineStr">
      <is>
        <t>OK</t>
      </is>
    </nc>
  </rcc>
  <rcc rId="1872" sId="9">
    <nc r="Y20" t="inlineStr">
      <is>
        <t>OK</t>
      </is>
    </nc>
  </rcc>
  <rcc rId="1873" sId="9">
    <nc r="Z20">
      <v>46238</v>
    </nc>
  </rcc>
  <rcc rId="1874" sId="9">
    <nc r="AA20" t="inlineStr">
      <is>
        <t>-</t>
      </is>
    </nc>
  </rcc>
  <rcc rId="1875" sId="9">
    <nc r="AB20" t="inlineStr">
      <is>
        <t>-</t>
      </is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6" sId="9">
    <nc r="L15" t="inlineStr">
      <is>
        <t>S/M</t>
      </is>
    </nc>
  </rcc>
  <rcc rId="1877" sId="9">
    <nc r="I15" t="inlineStr">
      <is>
        <t>S/M</t>
      </is>
    </nc>
  </rcc>
  <rcc rId="1878" sId="9">
    <nc r="M15" t="inlineStr">
      <is>
        <t>N/A</t>
      </is>
    </nc>
  </rcc>
  <rcc rId="1879" sId="9">
    <nc r="N15" t="inlineStr">
      <is>
        <t>N/A</t>
      </is>
    </nc>
  </rcc>
  <rcc rId="1880" sId="9">
    <nc r="O15" t="inlineStr">
      <is>
        <t>N/A</t>
      </is>
    </nc>
  </rcc>
  <rcc rId="1881" sId="9">
    <nc r="P15" t="inlineStr">
      <is>
        <t>OK</t>
      </is>
    </nc>
  </rcc>
  <rcc rId="1882" sId="9">
    <nc r="Q15">
      <v>46238</v>
    </nc>
  </rcc>
  <rcc rId="1883" sId="9">
    <nc r="X15" t="inlineStr">
      <is>
        <t>N/A</t>
      </is>
    </nc>
  </rcc>
  <rcc rId="1884" sId="9">
    <nc r="G43" t="inlineStr">
      <is>
        <t>S/M</t>
      </is>
    </nc>
  </rcc>
  <rcc rId="1885" sId="9">
    <nc r="I43" t="inlineStr">
      <is>
        <t>S/M</t>
      </is>
    </nc>
  </rcc>
  <rcc rId="1886" sId="9">
    <nc r="L43" t="inlineStr">
      <is>
        <t>S/M</t>
      </is>
    </nc>
  </rcc>
  <rcc rId="1887" sId="9">
    <nc r="M43" t="inlineStr">
      <is>
        <t>N/A</t>
      </is>
    </nc>
  </rcc>
  <rcc rId="1888" sId="9">
    <nc r="N43" t="inlineStr">
      <is>
        <t>N/A</t>
      </is>
    </nc>
  </rcc>
  <rcc rId="1889" sId="9">
    <nc r="O43" t="inlineStr">
      <is>
        <t>N/A</t>
      </is>
    </nc>
  </rcc>
  <rcc rId="1890" sId="9">
    <nc r="R43" t="inlineStr">
      <is>
        <t>S/M</t>
      </is>
    </nc>
  </rcc>
  <rcc rId="1891" sId="9">
    <nc r="T43" t="inlineStr">
      <is>
        <t>S/M</t>
      </is>
    </nc>
  </rcc>
  <rcc rId="1892" sId="9">
    <nc r="V43" t="inlineStr">
      <is>
        <t>S/M</t>
      </is>
    </nc>
  </rcc>
  <rcc rId="1893" sId="9">
    <nc r="X43" t="inlineStr">
      <is>
        <t>OK</t>
      </is>
    </nc>
  </rcc>
  <rcc rId="1894" sId="9">
    <nc r="I62" t="inlineStr">
      <is>
        <t>S/M</t>
      </is>
    </nc>
  </rcc>
  <rcc rId="1895" sId="9">
    <nc r="L62" t="inlineStr">
      <is>
        <t>S/M</t>
      </is>
    </nc>
  </rcc>
  <rcc rId="1896" sId="9">
    <nc r="P62" t="inlineStr">
      <is>
        <t>OK</t>
      </is>
    </nc>
  </rcc>
  <rcc rId="1897" sId="9">
    <nc r="Q62">
      <v>46238</v>
    </nc>
  </rcc>
  <rcc rId="1898" sId="9">
    <nc r="X62" t="inlineStr">
      <is>
        <t>N/A</t>
      </is>
    </nc>
  </rcc>
  <rcc rId="1899" sId="9">
    <nc r="O62" t="inlineStr">
      <is>
        <t>N/A</t>
      </is>
    </nc>
  </rcc>
  <rcc rId="1900" sId="9">
    <nc r="N62" t="inlineStr">
      <is>
        <t>N/A</t>
      </is>
    </nc>
  </rcc>
  <rcc rId="1901" sId="9">
    <nc r="M62" t="inlineStr">
      <is>
        <t>N/A</t>
      </is>
    </nc>
  </rcc>
  <rcc rId="1902" sId="9">
    <nc r="G66" t="inlineStr">
      <is>
        <t>S/M</t>
      </is>
    </nc>
  </rcc>
  <rcc rId="1903" sId="9">
    <nc r="I66" t="inlineStr">
      <is>
        <t>S/M</t>
      </is>
    </nc>
  </rcc>
  <rcc rId="1904" sId="9">
    <nc r="L66" t="inlineStr">
      <is>
        <t>S/M</t>
      </is>
    </nc>
  </rcc>
  <rcc rId="1905" sId="9">
    <nc r="M66" t="inlineStr">
      <is>
        <t>S/M</t>
      </is>
    </nc>
  </rcc>
  <rcc rId="1906" sId="9">
    <nc r="N66" t="inlineStr">
      <is>
        <t>S/M</t>
      </is>
    </nc>
  </rcc>
  <rcc rId="1907" sId="9">
    <nc r="O66" t="inlineStr">
      <is>
        <t>S/M</t>
      </is>
    </nc>
  </rcc>
  <rcc rId="1908" sId="9">
    <nc r="R66" t="inlineStr">
      <is>
        <t>S/M</t>
      </is>
    </nc>
  </rcc>
  <rcc rId="1909" sId="9">
    <nc r="T66" t="inlineStr">
      <is>
        <t>S/M</t>
      </is>
    </nc>
  </rcc>
  <rcc rId="1910" sId="9">
    <nc r="V66" t="inlineStr">
      <is>
        <t>S/M</t>
      </is>
    </nc>
  </rcc>
  <rcc rId="1911" sId="9">
    <nc r="X66" t="inlineStr">
      <is>
        <t>OK</t>
      </is>
    </nc>
  </rcc>
  <rcc rId="1912" sId="9">
    <nc r="I93" t="inlineStr">
      <is>
        <t>S/M</t>
      </is>
    </nc>
  </rcc>
  <rcc rId="1913" sId="9">
    <nc r="L93" t="inlineStr">
      <is>
        <t>S/M</t>
      </is>
    </nc>
  </rcc>
  <rcc rId="1914" sId="9">
    <nc r="M93" t="inlineStr">
      <is>
        <t>N/A</t>
      </is>
    </nc>
  </rcc>
  <rcc rId="1915" sId="9">
    <nc r="N93" t="inlineStr">
      <is>
        <t>N/A</t>
      </is>
    </nc>
  </rcc>
  <rcc rId="1916" sId="9">
    <nc r="O93" t="inlineStr">
      <is>
        <t>N/A</t>
      </is>
    </nc>
  </rcc>
  <rcc rId="1917" sId="9">
    <nc r="P93" t="inlineStr">
      <is>
        <t>OK</t>
      </is>
    </nc>
  </rcc>
  <rcc rId="1918" sId="9">
    <nc r="Q93">
      <v>46238</v>
    </nc>
  </rcc>
  <rcc rId="1919" sId="9">
    <nc r="X93" t="inlineStr">
      <is>
        <t>N/A</t>
      </is>
    </nc>
  </rcc>
  <rcc rId="1920" sId="9">
    <nc r="I124" t="inlineStr">
      <is>
        <t>S/M</t>
      </is>
    </nc>
  </rcc>
  <rcc rId="1921" sId="9">
    <nc r="L124" t="inlineStr">
      <is>
        <t>S/M</t>
      </is>
    </nc>
  </rcc>
  <rcc rId="1922" sId="9">
    <nc r="M124" t="inlineStr">
      <is>
        <t>S/M</t>
      </is>
    </nc>
  </rcc>
  <rcc rId="1923" sId="9">
    <nc r="N124" t="inlineStr">
      <is>
        <t>N/A</t>
      </is>
    </nc>
  </rcc>
  <rcc rId="1924" sId="9">
    <nc r="O124" t="inlineStr">
      <is>
        <t>N/A</t>
      </is>
    </nc>
  </rcc>
  <rcc rId="1925" sId="9">
    <nc r="P124" t="inlineStr">
      <is>
        <t>S/M</t>
      </is>
    </nc>
  </rcc>
  <rcc rId="1926" sId="9">
    <nc r="X124" t="inlineStr">
      <is>
        <t>N/A</t>
      </is>
    </nc>
  </rcc>
  <rcc rId="1927" sId="9">
    <nc r="I187" t="inlineStr">
      <is>
        <t>S/M</t>
      </is>
    </nc>
  </rcc>
  <rcc rId="1928" sId="9">
    <nc r="L187" t="inlineStr">
      <is>
        <t>S/M</t>
      </is>
    </nc>
  </rcc>
  <rcc rId="1929" sId="9">
    <nc r="M187" t="inlineStr">
      <is>
        <t>N/A</t>
      </is>
    </nc>
  </rcc>
  <rcc rId="1930" sId="9">
    <nc r="N187" t="inlineStr">
      <is>
        <t>N/A</t>
      </is>
    </nc>
  </rcc>
  <rcc rId="1931" sId="9">
    <nc r="O187" t="inlineStr">
      <is>
        <t>N/A</t>
      </is>
    </nc>
  </rcc>
  <rcc rId="1932" sId="9">
    <nc r="P187" t="inlineStr">
      <is>
        <t>OK</t>
      </is>
    </nc>
  </rcc>
  <rcc rId="1933" sId="9">
    <nc r="Q187">
      <v>46238</v>
    </nc>
  </rcc>
  <rcc rId="1934" sId="9">
    <nc r="X187" t="inlineStr">
      <is>
        <t>N/A</t>
      </is>
    </nc>
  </rcc>
  <rcc rId="1935" sId="9">
    <oc r="G222" t="inlineStr">
      <is>
        <t>N/A</t>
      </is>
    </oc>
    <nc r="G222" t="inlineStr">
      <is>
        <t>OK</t>
      </is>
    </nc>
  </rcc>
  <rcc rId="1936" sId="9">
    <oc r="H222" t="inlineStr">
      <is>
        <t>N/A</t>
      </is>
    </oc>
    <nc r="H222" t="inlineStr">
      <is>
        <t>OK</t>
      </is>
    </nc>
  </rcc>
  <rcc rId="1937" sId="9">
    <nc r="I222" t="inlineStr">
      <is>
        <t>S/M</t>
      </is>
    </nc>
  </rcc>
  <rcc rId="1938" sId="9">
    <nc r="L222" t="inlineStr">
      <is>
        <t>OK</t>
      </is>
    </nc>
  </rcc>
  <rcc rId="1939" sId="9">
    <nc r="M222" t="inlineStr">
      <is>
        <t>N/A</t>
      </is>
    </nc>
  </rcc>
  <rcc rId="1940" sId="9">
    <nc r="N222" t="inlineStr">
      <is>
        <t>N/A</t>
      </is>
    </nc>
  </rcc>
  <rcc rId="1941" sId="9">
    <nc r="O222" t="inlineStr">
      <is>
        <t>N/A</t>
      </is>
    </nc>
  </rcc>
  <rcc rId="1942" sId="9">
    <nc r="P222" t="inlineStr">
      <is>
        <t>OK</t>
      </is>
    </nc>
  </rcc>
  <rcc rId="1943" sId="9">
    <nc r="Q222">
      <v>46238</v>
    </nc>
  </rcc>
  <rcc rId="1944" sId="9">
    <nc r="X222" t="inlineStr">
      <is>
        <t>N/A</t>
      </is>
    </nc>
  </rcc>
  <rcc rId="1945" sId="9">
    <nc r="I241" t="inlineStr">
      <is>
        <t>S/M</t>
      </is>
    </nc>
  </rcc>
  <rcc rId="1946" sId="9">
    <nc r="L241" t="inlineStr">
      <is>
        <t>S/M</t>
      </is>
    </nc>
  </rcc>
  <rcc rId="1947" sId="9">
    <nc r="M241" t="inlineStr">
      <is>
        <t>N/A</t>
      </is>
    </nc>
  </rcc>
  <rcc rId="1948" sId="9">
    <nc r="N241" t="inlineStr">
      <is>
        <t>N/A</t>
      </is>
    </nc>
  </rcc>
  <rcc rId="1949" sId="9">
    <nc r="O241" t="inlineStr">
      <is>
        <t>N/A</t>
      </is>
    </nc>
  </rcc>
  <rcc rId="1950" sId="9">
    <nc r="P241" t="inlineStr">
      <is>
        <t>OK</t>
      </is>
    </nc>
  </rcc>
  <rcc rId="1951" sId="9">
    <nc r="Q241">
      <v>46238</v>
    </nc>
  </rcc>
  <rcc rId="1952" sId="9">
    <nc r="X241" t="inlineStr">
      <is>
        <t>N/A</t>
      </is>
    </nc>
  </rcc>
  <rcc rId="1953" sId="9">
    <nc r="I254" t="inlineStr">
      <is>
        <t>S/M</t>
      </is>
    </nc>
  </rcc>
  <rcc rId="1954" sId="9">
    <nc r="L254" t="inlineStr">
      <is>
        <t>S/M</t>
      </is>
    </nc>
  </rcc>
  <rcc rId="1955" sId="9">
    <nc r="M254" t="inlineStr">
      <is>
        <t>N/A</t>
      </is>
    </nc>
  </rcc>
  <rcc rId="1956" sId="9">
    <nc r="N254" t="inlineStr">
      <is>
        <t>N/A</t>
      </is>
    </nc>
  </rcc>
  <rcc rId="1957" sId="9">
    <nc r="O254" t="inlineStr">
      <is>
        <t>N/A</t>
      </is>
    </nc>
  </rcc>
  <rcc rId="1958" sId="9">
    <nc r="P254" t="inlineStr">
      <is>
        <t>OK</t>
      </is>
    </nc>
  </rcc>
  <rcc rId="1959" sId="9">
    <nc r="Q254">
      <v>46238</v>
    </nc>
  </rcc>
  <rcc rId="1960" sId="9">
    <nc r="X254" t="inlineStr">
      <is>
        <t>N/A</t>
      </is>
    </nc>
  </rcc>
  <rcc rId="1961" sId="9">
    <nc r="G352" t="inlineStr">
      <is>
        <t>S/M</t>
      </is>
    </nc>
  </rcc>
  <rcc rId="1962" sId="9">
    <nc r="I352" t="inlineStr">
      <is>
        <t>S/M</t>
      </is>
    </nc>
  </rcc>
  <rcc rId="1963" sId="9">
    <nc r="K352" t="inlineStr">
      <is>
        <t>S/M</t>
      </is>
    </nc>
  </rcc>
  <rcc rId="1964" sId="9">
    <nc r="L352" t="inlineStr">
      <is>
        <t>S/M</t>
      </is>
    </nc>
  </rcc>
  <rcc rId="1965" sId="9">
    <nc r="M352" t="inlineStr">
      <is>
        <t>S/M</t>
      </is>
    </nc>
  </rcc>
  <rcc rId="1966" sId="9">
    <nc r="N352" t="inlineStr">
      <is>
        <t>S/M</t>
      </is>
    </nc>
  </rcc>
  <rcc rId="1967" sId="9">
    <nc r="O352" t="inlineStr">
      <is>
        <t>S/M</t>
      </is>
    </nc>
  </rcc>
  <rcc rId="1968" sId="9">
    <nc r="R352" t="inlineStr">
      <is>
        <t>S/M</t>
      </is>
    </nc>
  </rcc>
  <rcc rId="1969" sId="9">
    <nc r="T352" t="inlineStr">
      <is>
        <t>S/M</t>
      </is>
    </nc>
  </rcc>
  <rcc rId="1970" sId="9">
    <nc r="V352" t="inlineStr">
      <is>
        <t>S/M</t>
      </is>
    </nc>
  </rcc>
  <rcc rId="1971" sId="9">
    <nc r="X352" t="inlineStr">
      <is>
        <t>OK</t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2" sId="9">
    <oc r="V66" t="inlineStr">
      <is>
        <t>S/M</t>
      </is>
    </oc>
    <nc r="V66" t="inlineStr">
      <is>
        <t>OK</t>
      </is>
    </nc>
  </rcc>
  <rcc rId="1973" sId="9">
    <nc r="W66">
      <v>46238</v>
    </nc>
  </rcc>
  <rcc rId="1974" sId="9">
    <oc r="V352" t="inlineStr">
      <is>
        <t>S/M</t>
      </is>
    </oc>
    <nc r="V352"/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75" sId="7">
    <nc r="Q2" t="inlineStr">
      <is>
        <t>S/M</t>
      </is>
    </nc>
  </rcc>
  <rcc rId="1976" sId="7">
    <nc r="K3" t="inlineStr">
      <is>
        <t>S/M</t>
      </is>
    </nc>
  </rcc>
  <rcc rId="1977" sId="7">
    <nc r="M3" t="inlineStr">
      <is>
        <t>OK</t>
      </is>
    </nc>
  </rcc>
  <rcc rId="1978" sId="7">
    <nc r="N3" t="inlineStr">
      <is>
        <t>N/A</t>
      </is>
    </nc>
  </rcc>
  <rcc rId="1979" sId="7">
    <nc r="O3" t="inlineStr">
      <is>
        <t>N/A</t>
      </is>
    </nc>
  </rcc>
  <rcc rId="1980" sId="7">
    <nc r="P3" t="inlineStr">
      <is>
        <t>N/A</t>
      </is>
    </nc>
  </rcc>
  <rcc rId="1981" sId="7">
    <nc r="Q3" t="inlineStr">
      <is>
        <t>S/M</t>
      </is>
    </nc>
  </rcc>
  <rcc rId="1982" sId="9">
    <nc r="I3" t="inlineStr">
      <is>
        <t>S/M</t>
      </is>
    </nc>
  </rcc>
  <rcc rId="1983" sId="9">
    <oc r="K1" t="inlineStr">
      <is>
        <t>EFD-Reinf 2000</t>
      </is>
    </oc>
    <nc r="K1"/>
  </rcc>
  <rcc rId="1984" sId="9">
    <oc r="K2" t="inlineStr">
      <is>
        <t>OK</t>
      </is>
    </oc>
    <nc r="K2"/>
  </rcc>
  <rcc rId="1985" sId="9">
    <nc r="L3" t="inlineStr">
      <is>
        <t>S/M</t>
      </is>
    </nc>
  </rcc>
  <rcc rId="1986" sId="9">
    <nc r="M3" t="inlineStr">
      <is>
        <t>S/M</t>
      </is>
    </nc>
  </rcc>
  <rcc rId="1987" sId="9">
    <nc r="N3" t="inlineStr">
      <is>
        <t>S/M</t>
      </is>
    </nc>
  </rcc>
  <rcc rId="1988" sId="9">
    <nc r="O3" t="inlineStr">
      <is>
        <t>S/M</t>
      </is>
    </nc>
  </rcc>
  <rcc rId="1989" sId="7">
    <nc r="K6" t="inlineStr">
      <is>
        <t>S/M</t>
      </is>
    </nc>
  </rcc>
  <rcc rId="1990" sId="7">
    <nc r="M6" t="inlineStr">
      <is>
        <t>S/M</t>
      </is>
    </nc>
  </rcc>
  <rcc rId="1991" sId="7">
    <nc r="N6" t="inlineStr">
      <is>
        <t>N/A</t>
      </is>
    </nc>
  </rcc>
  <rcc rId="1992" sId="7">
    <nc r="O6" t="inlineStr">
      <is>
        <t>N/A</t>
      </is>
    </nc>
  </rcc>
  <rcc rId="1993" sId="7">
    <nc r="P6" t="inlineStr">
      <is>
        <t>N/A</t>
      </is>
    </nc>
  </rcc>
  <rcc rId="1994" sId="7">
    <nc r="Q6" t="inlineStr">
      <is>
        <t>S/M</t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5" sId="6" numFmtId="19">
    <nc r="P58">
      <v>46238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6" sId="7">
    <oc r="K58" t="inlineStr">
      <is>
        <t>-</t>
      </is>
    </oc>
    <nc r="K58" t="inlineStr">
      <is>
        <t>N/A</t>
      </is>
    </nc>
  </rcc>
  <rcc rId="1997" sId="7">
    <nc r="M58" t="inlineStr">
      <is>
        <t>S/M</t>
      </is>
    </nc>
  </rcc>
  <rcc rId="1998" sId="7">
    <nc r="N58" t="inlineStr">
      <is>
        <t>N/A</t>
      </is>
    </nc>
  </rcc>
  <rcc rId="1999" sId="7">
    <nc r="O58" t="inlineStr">
      <is>
        <t>N/A</t>
      </is>
    </nc>
  </rcc>
  <rcc rId="2000" sId="7">
    <nc r="P58" t="inlineStr">
      <is>
        <t>N/A</t>
      </is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1" sId="8">
    <nc r="J58" t="inlineStr">
      <is>
        <t>S/M</t>
      </is>
    </nc>
  </rcc>
  <rcc rId="2002" sId="8">
    <nc r="Q58" t="inlineStr">
      <is>
        <t>S/M</t>
      </is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3" sId="9">
    <nc r="I58" t="inlineStr">
      <is>
        <t>N/A</t>
      </is>
    </nc>
  </rcc>
  <rcc rId="2004" sId="9">
    <nc r="K58" t="inlineStr">
      <is>
        <t>S/M</t>
      </is>
    </nc>
  </rcc>
  <rcc rId="2005" sId="9">
    <nc r="L58" t="inlineStr">
      <is>
        <t>N/A</t>
      </is>
    </nc>
  </rcc>
  <rcc rId="2006" sId="9">
    <nc r="M58" t="inlineStr">
      <is>
        <t>N/A</t>
      </is>
    </nc>
  </rcc>
  <rcc rId="2007" sId="9">
    <nc r="N58" t="inlineStr">
      <is>
        <t>N/A</t>
      </is>
    </nc>
  </rcc>
  <rcc rId="2008" sId="9">
    <nc r="O58" t="inlineStr">
      <is>
        <t>N/A</t>
      </is>
    </nc>
  </rcc>
  <rcc rId="2009" sId="9">
    <nc r="P58" t="inlineStr">
      <is>
        <t>S/M</t>
      </is>
    </nc>
  </rcc>
  <rcc rId="2010" sId="9">
    <nc r="X58" t="inlineStr">
      <is>
        <t>N/A</t>
      </is>
    </nc>
  </rcc>
  <rcc rId="2011" sId="9">
    <nc r="Y58" t="inlineStr">
      <is>
        <t>S/M</t>
      </is>
    </nc>
  </rcc>
  <rcc rId="2012" sId="9">
    <nc r="Z58">
      <v>46238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3" sId="12">
    <oc r="R52" t="inlineStr">
      <is>
        <t>Parcelamento Simplificado 0211.00012.0072996910.25-88</t>
      </is>
    </oc>
    <nc r="R52" t="inlineStr">
      <is>
        <t>Parcelamento Simplificado 0211.00012.0072996910.25-88 - Parcelamento Simplificado 0211.00012.0098457630.26-54</t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14" sId="13" numFmtId="4">
    <nc r="H73">
      <v>0</v>
    </nc>
  </rcc>
  <rcc rId="2015" sId="13" numFmtId="4">
    <nc r="I73">
      <v>0</v>
    </nc>
  </rcc>
  <rcc rId="2016" sId="13" numFmtId="4">
    <nc r="J73">
      <v>51571.29</v>
    </nc>
  </rcc>
  <rcc rId="2017" sId="13" numFmtId="4">
    <nc r="M73">
      <v>0</v>
    </nc>
  </rcc>
  <rcc rId="2018" sId="13" numFmtId="4">
    <nc r="N73">
      <v>0</v>
    </nc>
  </rcc>
  <rcc rId="2019" sId="13" numFmtId="4">
    <nc r="O73">
      <v>120.89</v>
    </nc>
  </rcc>
  <rcc rId="2020" sId="13" numFmtId="4">
    <nc r="P73">
      <v>0</v>
    </nc>
  </rcc>
  <rcc rId="2021" sId="6" numFmtId="19">
    <nc r="O73">
      <v>46238</v>
    </nc>
  </rcc>
  <rcc rId="2022" sId="6" numFmtId="19">
    <nc r="P73">
      <v>46238</v>
    </nc>
  </rcc>
  <rcc rId="2023" sId="7">
    <nc r="M73" t="inlineStr">
      <is>
        <t>OK</t>
      </is>
    </nc>
  </rcc>
  <rcc rId="2024" sId="7">
    <nc r="N73" t="inlineStr">
      <is>
        <t>N/A</t>
      </is>
    </nc>
  </rcc>
  <rcc rId="2025" sId="7">
    <nc r="O73" t="inlineStr">
      <is>
        <t>N/A</t>
      </is>
    </nc>
  </rcc>
  <rcc rId="2026" sId="7">
    <nc r="P73" t="inlineStr">
      <is>
        <t>N/A</t>
      </is>
    </nc>
  </rcc>
  <rcc rId="2027" sId="7">
    <nc r="Q73" t="inlineStr">
      <is>
        <t>N/A</t>
      </is>
    </nc>
  </rcc>
  <rcc rId="2028" sId="8">
    <nc r="J73" t="inlineStr">
      <is>
        <t>S/M</t>
      </is>
    </nc>
  </rcc>
  <rcc rId="2029" sId="8" numFmtId="4">
    <nc r="K73">
      <v>46238</v>
    </nc>
  </rcc>
  <rcc rId="2030" sId="8">
    <nc r="Q73" t="inlineStr">
      <is>
        <t>S/M</t>
      </is>
    </nc>
  </rcc>
  <rcc rId="2031" sId="8">
    <nc r="R73" t="inlineStr">
      <is>
        <t>S/M</t>
      </is>
    </nc>
  </rcc>
  <rcc rId="2032" sId="8" numFmtId="4">
    <nc r="S73">
      <v>46238</v>
    </nc>
  </rcc>
  <rcc rId="2033" sId="9">
    <nc r="K73" t="inlineStr">
      <is>
        <t>OK</t>
      </is>
    </nc>
  </rcc>
  <rcc rId="2034" sId="9">
    <nc r="L73" t="inlineStr">
      <is>
        <t>OK</t>
      </is>
    </nc>
  </rcc>
  <rcc rId="2035" sId="9">
    <nc r="P73" t="inlineStr">
      <is>
        <t>OK</t>
      </is>
    </nc>
  </rcc>
  <rcc rId="2036" sId="9">
    <nc r="Q73">
      <v>46238</v>
    </nc>
  </rcc>
  <rcc rId="2037" sId="9">
    <nc r="Y73" t="inlineStr">
      <is>
        <t>OK</t>
      </is>
    </nc>
  </rcc>
  <rcc rId="2038" sId="9">
    <nc r="Z73">
      <v>46238</v>
    </nc>
  </rcc>
  <rcc rId="2039" sId="9">
    <nc r="AA73" t="inlineStr">
      <is>
        <t>-</t>
      </is>
    </nc>
  </rcc>
  <rcc rId="2040" sId="9">
    <nc r="AB73" t="inlineStr">
      <is>
        <t>-</t>
      </is>
    </nc>
  </rcc>
  <rcc rId="2041" sId="6" numFmtId="19">
    <nc r="O230">
      <v>46238</v>
    </nc>
  </rcc>
  <rcc rId="2042" sId="6" numFmtId="19">
    <nc r="P230">
      <v>46238</v>
    </nc>
  </rcc>
  <rcc rId="2043" sId="6" numFmtId="19">
    <nc r="O108">
      <v>46238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" sId="6" numFmtId="19">
    <nc r="O252">
      <v>46238</v>
    </nc>
  </rcc>
  <rcc rId="2045" sId="6" numFmtId="19">
    <nc r="P252">
      <v>46238</v>
    </nc>
  </rcc>
  <rcc rId="2046" sId="7" numFmtId="4">
    <nc r="J253">
      <v>10</v>
    </nc>
  </rcc>
  <rcc rId="2047" sId="7">
    <nc r="K253" t="inlineStr">
      <is>
        <t>N/A</t>
      </is>
    </nc>
  </rcc>
  <rcc rId="2048" sId="7">
    <nc r="M253" t="inlineStr">
      <is>
        <t>OK</t>
      </is>
    </nc>
  </rcc>
  <rcc rId="2049" sId="7">
    <nc r="N253" t="inlineStr">
      <is>
        <t>N/A</t>
      </is>
    </nc>
  </rcc>
  <rcc rId="2050" sId="7">
    <nc r="O253" t="inlineStr">
      <is>
        <t>N/A</t>
      </is>
    </nc>
  </rcc>
  <rcc rId="2051" sId="7">
    <nc r="P253" t="inlineStr">
      <is>
        <t>N/A</t>
      </is>
    </nc>
  </rcc>
  <rcc rId="2052" sId="7">
    <nc r="Q253" t="inlineStr">
      <is>
        <t>N/A</t>
      </is>
    </nc>
  </rcc>
  <rcc rId="2053" sId="8">
    <nc r="J252" t="inlineStr">
      <is>
        <t>S/M</t>
      </is>
    </nc>
  </rcc>
  <rcc rId="2054" sId="8">
    <nc r="Q252" t="inlineStr">
      <is>
        <t>S/M</t>
      </is>
    </nc>
  </rcc>
  <rcc rId="2055" sId="9">
    <nc r="K252" t="inlineStr">
      <is>
        <t>S/M</t>
      </is>
    </nc>
  </rcc>
  <rcc rId="2056" sId="9">
    <nc r="L252" t="inlineStr">
      <is>
        <t>S/M</t>
      </is>
    </nc>
  </rcc>
  <rcc rId="2057" sId="9">
    <nc r="P252" t="inlineStr">
      <is>
        <t>OK</t>
      </is>
    </nc>
  </rcc>
  <rcc rId="2058" sId="9" odxf="1" dxf="1" numFmtId="19">
    <nc r="Q252">
      <v>46238</v>
    </nc>
    <odxf>
      <numFmt numFmtId="0" formatCode="General"/>
    </odxf>
    <ndxf>
      <numFmt numFmtId="19" formatCode="dd/mm/yyyy"/>
    </ndxf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9" sId="7">
    <oc r="K17" t="inlineStr">
      <is>
        <t>-</t>
      </is>
    </oc>
    <nc r="K17"/>
  </rcc>
  <rcc rId="2060" sId="7">
    <oc r="K18" t="inlineStr">
      <is>
        <t>-</t>
      </is>
    </oc>
    <nc r="K18"/>
  </rcc>
  <rcc rId="2061" sId="7">
    <oc r="K22" t="inlineStr">
      <is>
        <t>-</t>
      </is>
    </oc>
    <nc r="K22"/>
  </rcc>
  <rcc rId="2062" sId="7">
    <oc r="K23" t="inlineStr">
      <is>
        <t>-</t>
      </is>
    </oc>
    <nc r="K23"/>
  </rcc>
  <rcc rId="2063" sId="7">
    <oc r="K24" t="inlineStr">
      <is>
        <t>-</t>
      </is>
    </oc>
    <nc r="K24"/>
  </rcc>
  <rcc rId="2064" sId="7">
    <oc r="K26" t="inlineStr">
      <is>
        <t>-</t>
      </is>
    </oc>
    <nc r="K26"/>
  </rcc>
  <rcc rId="2065" sId="7">
    <oc r="K27" t="inlineStr">
      <is>
        <t>-</t>
      </is>
    </oc>
    <nc r="K27"/>
  </rcc>
  <rcc rId="2066" sId="7">
    <oc r="K28" t="inlineStr">
      <is>
        <t>-</t>
      </is>
    </oc>
    <nc r="K28"/>
  </rcc>
  <rcc rId="2067" sId="7">
    <oc r="K29" t="inlineStr">
      <is>
        <t>-</t>
      </is>
    </oc>
    <nc r="K29"/>
  </rcc>
  <rcc rId="2068" sId="7">
    <oc r="K30" t="inlineStr">
      <is>
        <t>-</t>
      </is>
    </oc>
    <nc r="K30"/>
  </rcc>
  <rcc rId="2069" sId="7">
    <oc r="K31" t="inlineStr">
      <is>
        <t>-</t>
      </is>
    </oc>
    <nc r="K31"/>
  </rcc>
  <rcc rId="2070" sId="7">
    <oc r="K32" t="inlineStr">
      <is>
        <t>-</t>
      </is>
    </oc>
    <nc r="K32"/>
  </rcc>
  <rcc rId="2071" sId="7">
    <oc r="K34" t="inlineStr">
      <is>
        <t>-</t>
      </is>
    </oc>
    <nc r="K34"/>
  </rcc>
  <rcc rId="2072" sId="7">
    <oc r="K36" t="inlineStr">
      <is>
        <t>-</t>
      </is>
    </oc>
    <nc r="K36"/>
  </rcc>
  <rcc rId="2073" sId="7">
    <oc r="K37" t="inlineStr">
      <is>
        <t>-</t>
      </is>
    </oc>
    <nc r="K37"/>
  </rcc>
  <rcc rId="2074" sId="7">
    <oc r="K38" t="inlineStr">
      <is>
        <t>-</t>
      </is>
    </oc>
    <nc r="K38"/>
  </rcc>
  <rcc rId="2075" sId="7">
    <oc r="K39" t="inlineStr">
      <is>
        <t>-</t>
      </is>
    </oc>
    <nc r="K39"/>
  </rcc>
  <rcc rId="2076" sId="7">
    <oc r="K42" t="inlineStr">
      <is>
        <t>-</t>
      </is>
    </oc>
    <nc r="K42"/>
  </rcc>
  <rcc rId="2077" sId="7">
    <oc r="K44" t="inlineStr">
      <is>
        <t>-</t>
      </is>
    </oc>
    <nc r="K44"/>
  </rcc>
  <rcc rId="2078" sId="7">
    <oc r="K45" t="inlineStr">
      <is>
        <t>-</t>
      </is>
    </oc>
    <nc r="K45"/>
  </rcc>
  <rcc rId="2079" sId="7">
    <oc r="K47" t="inlineStr">
      <is>
        <t>-</t>
      </is>
    </oc>
    <nc r="K47"/>
  </rcc>
  <rcc rId="2080" sId="7">
    <oc r="K49" t="inlineStr">
      <is>
        <t>-</t>
      </is>
    </oc>
    <nc r="K49"/>
  </rcc>
  <rcc rId="2081" sId="7">
    <oc r="K50" t="inlineStr">
      <is>
        <t>-</t>
      </is>
    </oc>
    <nc r="K50"/>
  </rcc>
  <rcc rId="2082" sId="7">
    <oc r="K51" t="inlineStr">
      <is>
        <t>-</t>
      </is>
    </oc>
    <nc r="K51"/>
  </rcc>
  <rcc rId="2083" sId="7">
    <oc r="K52" t="inlineStr">
      <is>
        <t>-</t>
      </is>
    </oc>
    <nc r="K52"/>
  </rcc>
  <rcc rId="2084" sId="7">
    <oc r="K54" t="inlineStr">
      <is>
        <t>-</t>
      </is>
    </oc>
    <nc r="K54"/>
  </rcc>
  <rcc rId="2085" sId="7">
    <oc r="K57" t="inlineStr">
      <is>
        <t>-</t>
      </is>
    </oc>
    <nc r="K57"/>
  </rcc>
  <rcc rId="2086" sId="7">
    <oc r="K63" t="inlineStr">
      <is>
        <t>-</t>
      </is>
    </oc>
    <nc r="K63"/>
  </rcc>
  <rcc rId="2087" sId="7">
    <oc r="K67" t="inlineStr">
      <is>
        <t>-</t>
      </is>
    </oc>
    <nc r="K67"/>
  </rcc>
  <rcc rId="2088" sId="7">
    <oc r="K68" t="inlineStr">
      <is>
        <t>-</t>
      </is>
    </oc>
    <nc r="K68"/>
  </rcc>
  <rcc rId="2089" sId="7">
    <oc r="K69" t="inlineStr">
      <is>
        <t>-</t>
      </is>
    </oc>
    <nc r="K69"/>
  </rcc>
  <rcc rId="2090" sId="7">
    <oc r="K70" t="inlineStr">
      <is>
        <t>-</t>
      </is>
    </oc>
    <nc r="K70"/>
  </rcc>
  <rcc rId="2091" sId="7">
    <oc r="K71" t="inlineStr">
      <is>
        <t>-</t>
      </is>
    </oc>
    <nc r="K71"/>
  </rcc>
  <rcc rId="2092" sId="7">
    <oc r="K74" t="inlineStr">
      <is>
        <t>-</t>
      </is>
    </oc>
    <nc r="K74"/>
  </rcc>
  <rcc rId="2093" sId="7">
    <oc r="L71" t="inlineStr">
      <is>
        <t>-</t>
      </is>
    </oc>
    <nc r="L71"/>
  </rcc>
  <rcc rId="2094" sId="7">
    <oc r="L74" t="inlineStr">
      <is>
        <t>-</t>
      </is>
    </oc>
    <nc r="L74"/>
  </rcc>
  <rcc rId="2095" sId="7">
    <oc r="L70" t="inlineStr">
      <is>
        <t>-</t>
      </is>
    </oc>
    <nc r="L70"/>
  </rcc>
  <rcc rId="2096" sId="7">
    <oc r="L69" t="inlineStr">
      <is>
        <t>-</t>
      </is>
    </oc>
    <nc r="L69"/>
  </rcc>
  <rcc rId="2097" sId="7">
    <oc r="L68" t="inlineStr">
      <is>
        <t>-</t>
      </is>
    </oc>
    <nc r="L68"/>
  </rcc>
  <rcc rId="2098" sId="7">
    <oc r="L67" t="inlineStr">
      <is>
        <t>-</t>
      </is>
    </oc>
    <nc r="L67"/>
  </rcc>
  <rcc rId="2099" sId="7">
    <oc r="L63" t="inlineStr">
      <is>
        <t>-</t>
      </is>
    </oc>
    <nc r="L63"/>
  </rcc>
  <rcc rId="2100" sId="7">
    <oc r="L57" t="inlineStr">
      <is>
        <t>-</t>
      </is>
    </oc>
    <nc r="L57"/>
  </rcc>
  <rcc rId="2101" sId="7">
    <oc r="L54" t="inlineStr">
      <is>
        <t>-</t>
      </is>
    </oc>
    <nc r="L54"/>
  </rcc>
  <rcc rId="2102" sId="7">
    <oc r="L52" t="inlineStr">
      <is>
        <t>-</t>
      </is>
    </oc>
    <nc r="L52"/>
  </rcc>
  <rcc rId="2103" sId="7">
    <oc r="L51" t="inlineStr">
      <is>
        <t>-</t>
      </is>
    </oc>
    <nc r="L51"/>
  </rcc>
  <rcc rId="2104" sId="7">
    <oc r="L50" t="inlineStr">
      <is>
        <t>-</t>
      </is>
    </oc>
    <nc r="L50"/>
  </rcc>
  <rcc rId="2105" sId="7">
    <oc r="L49" t="inlineStr">
      <is>
        <t>-</t>
      </is>
    </oc>
    <nc r="L49"/>
  </rcc>
  <rcc rId="2106" sId="7">
    <oc r="L47" t="inlineStr">
      <is>
        <t>-</t>
      </is>
    </oc>
    <nc r="L47"/>
  </rcc>
  <rcc rId="2107" sId="7">
    <oc r="L45" t="inlineStr">
      <is>
        <t>-</t>
      </is>
    </oc>
    <nc r="L45"/>
  </rcc>
  <rcc rId="2108" sId="7">
    <oc r="L44" t="inlineStr">
      <is>
        <t>-</t>
      </is>
    </oc>
    <nc r="L44"/>
  </rcc>
  <rcc rId="2109" sId="7">
    <oc r="L42" t="inlineStr">
      <is>
        <t>-</t>
      </is>
    </oc>
    <nc r="L42"/>
  </rcc>
  <rcc rId="2110" sId="7">
    <oc r="L39" t="inlineStr">
      <is>
        <t>-</t>
      </is>
    </oc>
    <nc r="L39"/>
  </rcc>
  <rcc rId="2111" sId="7">
    <oc r="L38" t="inlineStr">
      <is>
        <t>-</t>
      </is>
    </oc>
    <nc r="L38"/>
  </rcc>
  <rcc rId="2112" sId="7">
    <oc r="L37" t="inlineStr">
      <is>
        <t>-</t>
      </is>
    </oc>
    <nc r="L37"/>
  </rcc>
  <rcc rId="2113" sId="7">
    <oc r="L36" t="inlineStr">
      <is>
        <t>-</t>
      </is>
    </oc>
    <nc r="L36"/>
  </rcc>
  <rcc rId="2114" sId="7">
    <oc r="L34" t="inlineStr">
      <is>
        <t>-</t>
      </is>
    </oc>
    <nc r="L34"/>
  </rcc>
  <rcc rId="2115" sId="7">
    <oc r="L32" t="inlineStr">
      <is>
        <t>-</t>
      </is>
    </oc>
    <nc r="L32"/>
  </rcc>
  <rcc rId="2116" sId="7">
    <oc r="L31" t="inlineStr">
      <is>
        <t>-</t>
      </is>
    </oc>
    <nc r="L31"/>
  </rcc>
  <rcc rId="2117" sId="7">
    <oc r="L30" t="inlineStr">
      <is>
        <t>-</t>
      </is>
    </oc>
    <nc r="L30"/>
  </rcc>
  <rcc rId="2118" sId="7">
    <oc r="L29" t="inlineStr">
      <is>
        <t>-</t>
      </is>
    </oc>
    <nc r="L29"/>
  </rcc>
  <rcc rId="2119" sId="7">
    <oc r="L28" t="inlineStr">
      <is>
        <t>-</t>
      </is>
    </oc>
    <nc r="L28"/>
  </rcc>
  <rcc rId="2120" sId="7">
    <oc r="L27" t="inlineStr">
      <is>
        <t>-</t>
      </is>
    </oc>
    <nc r="L27"/>
  </rcc>
  <rcc rId="2121" sId="7">
    <oc r="L26" t="inlineStr">
      <is>
        <t>-</t>
      </is>
    </oc>
    <nc r="L26"/>
  </rcc>
  <rcc rId="2122" sId="7">
    <oc r="L24" t="inlineStr">
      <is>
        <t>-</t>
      </is>
    </oc>
    <nc r="L24"/>
  </rcc>
  <rcc rId="2123" sId="7">
    <oc r="L23" t="inlineStr">
      <is>
        <t>-</t>
      </is>
    </oc>
    <nc r="L23"/>
  </rcc>
  <rcc rId="2124" sId="7">
    <oc r="L22" t="inlineStr">
      <is>
        <t>-</t>
      </is>
    </oc>
    <nc r="L22"/>
  </rcc>
  <rcc rId="2125" sId="7">
    <oc r="L18" t="inlineStr">
      <is>
        <t>-</t>
      </is>
    </oc>
    <nc r="L18"/>
  </rcc>
  <rcc rId="2126" sId="7">
    <oc r="L17" t="inlineStr">
      <is>
        <t>-</t>
      </is>
    </oc>
    <nc r="L17"/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7" sId="7">
    <oc r="K61">
      <v>46237</v>
    </oc>
    <nc r="K61" t="inlineStr">
      <is>
        <t>N/A</t>
      </is>
    </nc>
  </rcc>
  <rcc rId="2128" sId="7" numFmtId="19">
    <oc r="K72">
      <v>46237</v>
    </oc>
    <nc r="K72" t="inlineStr">
      <is>
        <t>N/A</t>
      </is>
    </nc>
  </rcc>
  <rcc rId="2129" sId="7">
    <nc r="L9" t="inlineStr">
      <is>
        <t>N/A</t>
      </is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0" sId="7">
    <nc r="K130" t="inlineStr">
      <is>
        <t>OK</t>
      </is>
    </nc>
  </rcc>
  <rcc rId="2131" sId="7" numFmtId="4">
    <nc r="L130">
      <v>46238</v>
    </nc>
  </rcc>
  <rcc rId="2132" sId="7">
    <nc r="K131" t="inlineStr">
      <is>
        <t>S/M</t>
      </is>
    </nc>
  </rcc>
  <rcc rId="2133" sId="7" numFmtId="4">
    <nc r="L131">
      <v>46238</v>
    </nc>
  </rcc>
  <rcc rId="2134" sId="7">
    <nc r="M130" t="inlineStr">
      <is>
        <t>OK</t>
      </is>
    </nc>
  </rcc>
  <rcc rId="2135" sId="7">
    <nc r="M131" t="inlineStr">
      <is>
        <t>N/A</t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6" sId="7">
    <nc r="K77" t="inlineStr">
      <is>
        <t>Ok</t>
      </is>
    </nc>
  </rcc>
  <rcc rId="2137" sId="7">
    <nc r="M77" t="inlineStr">
      <is>
        <t>OK</t>
      </is>
    </nc>
  </rcc>
  <rcc rId="2138" sId="7">
    <nc r="N77" t="inlineStr">
      <is>
        <t>N/A</t>
      </is>
    </nc>
  </rcc>
  <rcc rId="2139" sId="7">
    <nc r="O77" t="inlineStr">
      <is>
        <t>N/A</t>
      </is>
    </nc>
  </rcc>
  <rcc rId="2140" sId="7">
    <nc r="P77" t="inlineStr">
      <is>
        <t>N/A</t>
      </is>
    </nc>
  </rcc>
  <rcc rId="2141" sId="7">
    <nc r="Q77" t="inlineStr">
      <is>
        <t>N/A</t>
      </is>
    </nc>
  </rcc>
  <rcc rId="2142" sId="7" numFmtId="4">
    <nc r="L77">
      <v>46238</v>
    </nc>
  </rcc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Lucros'!$A$1:$Q$371</formula>
    <oldFormula>'Controle Distribuição de Lucros'!$A$1:$Q$371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4" sId="6" numFmtId="19">
    <nc r="O77">
      <v>46238</v>
    </nc>
  </rcc>
  <rcc rId="2155" sId="6" numFmtId="19">
    <nc r="P77">
      <v>46238</v>
    </nc>
  </rcc>
  <rcc rId="2156" sId="9">
    <nc r="G77" t="inlineStr">
      <is>
        <t>N/A</t>
      </is>
    </nc>
  </rcc>
  <rcc rId="2157" sId="9">
    <nc r="I77" t="inlineStr">
      <is>
        <t>N/A</t>
      </is>
    </nc>
  </rcc>
  <rcc rId="2158" sId="9">
    <nc r="K77" t="inlineStr">
      <is>
        <t>S/M</t>
      </is>
    </nc>
  </rcc>
  <rcc rId="2159" sId="9">
    <nc r="L77" t="inlineStr">
      <is>
        <t>N/A</t>
      </is>
    </nc>
  </rcc>
  <rcc rId="2160" sId="9">
    <nc r="M77" t="inlineStr">
      <is>
        <t>N/A</t>
      </is>
    </nc>
  </rcc>
  <rcc rId="2161" sId="9">
    <nc r="N77" t="inlineStr">
      <is>
        <t>N/A</t>
      </is>
    </nc>
  </rcc>
  <rcc rId="2162" sId="9">
    <nc r="O77" t="inlineStr">
      <is>
        <t>N/A</t>
      </is>
    </nc>
  </rcc>
  <rcc rId="2163" sId="9">
    <nc r="R77" t="inlineStr">
      <is>
        <t>OK</t>
      </is>
    </nc>
  </rcc>
  <rcc rId="2164" sId="9">
    <nc r="S77">
      <v>46238</v>
    </nc>
  </rcc>
  <rcc rId="2165" sId="9">
    <nc r="T77" t="inlineStr">
      <is>
        <t>N/A</t>
      </is>
    </nc>
  </rcc>
  <rcc rId="2166" sId="9">
    <nc r="X77" t="inlineStr">
      <is>
        <t>OK</t>
      </is>
    </nc>
  </rcc>
  <rcc rId="2167" sId="9">
    <nc r="AA77" t="inlineStr">
      <is>
        <t>-</t>
      </is>
    </nc>
  </rcc>
  <rcc rId="2168" sId="9">
    <nc r="AB77" t="inlineStr">
      <is>
        <t>-</t>
      </is>
    </nc>
  </rcc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Lucros'!$A$1:$Q$371</formula>
    <oldFormula>'Controle Distribuição de Lucros'!$A$1:$Q$371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0" sId="6" numFmtId="19">
    <nc r="P97">
      <v>46238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1" sId="6" numFmtId="19">
    <nc r="O307">
      <v>46238</v>
    </nc>
  </rcc>
  <rcc rId="2182" sId="6" numFmtId="19">
    <nc r="P307">
      <v>46238</v>
    </nc>
  </rcc>
  <rcc rId="2183" sId="7">
    <nc r="K308" t="inlineStr">
      <is>
        <t>N/A</t>
      </is>
    </nc>
  </rcc>
  <rcc rId="2184" sId="7">
    <nc r="L308" t="inlineStr">
      <is>
        <t>N/A</t>
      </is>
    </nc>
  </rcc>
  <rcc rId="2185" sId="7">
    <nc r="M308" t="inlineStr">
      <is>
        <t>N/A</t>
      </is>
    </nc>
  </rcc>
  <rcc rId="2186" sId="7">
    <nc r="N308" t="inlineStr">
      <is>
        <t>N/A</t>
      </is>
    </nc>
  </rcc>
  <rcc rId="2187" sId="7">
    <nc r="O308" t="inlineStr">
      <is>
        <t>N/A</t>
      </is>
    </nc>
  </rcc>
  <rcc rId="2188" sId="7">
    <nc r="P308" t="inlineStr">
      <is>
        <t>N/A</t>
      </is>
    </nc>
  </rcc>
  <rcc rId="2189" sId="7">
    <nc r="Q308" t="inlineStr">
      <is>
        <t>N/A</t>
      </is>
    </nc>
  </rcc>
  <rcc rId="2190" sId="7">
    <nc r="R308" t="inlineStr">
      <is>
        <t>N/A</t>
      </is>
    </nc>
  </rcc>
  <rcc rId="2191" sId="8">
    <nc r="J307" t="inlineStr">
      <is>
        <t>S/M</t>
      </is>
    </nc>
  </rcc>
  <rcc rId="2192" sId="8">
    <nc r="K307" t="inlineStr">
      <is>
        <t>S/M</t>
      </is>
    </nc>
  </rcc>
  <rcc rId="2193" sId="8">
    <nc r="Q307" t="inlineStr">
      <is>
        <t>S/M</t>
      </is>
    </nc>
  </rcc>
  <rcc rId="2194" sId="8">
    <nc r="R307" t="inlineStr">
      <is>
        <t>S/M</t>
      </is>
    </nc>
  </rcc>
  <rcc rId="2195" sId="8">
    <nc r="S307" t="inlineStr">
      <is>
        <t>S/M</t>
      </is>
    </nc>
  </rcc>
  <rcc rId="2196" sId="9">
    <nc r="I307" t="inlineStr">
      <is>
        <t>N/A</t>
      </is>
    </nc>
  </rcc>
  <rcc rId="2197" sId="9">
    <nc r="J307" t="inlineStr">
      <is>
        <t>N/A</t>
      </is>
    </nc>
  </rcc>
  <rcc rId="2198" sId="9">
    <nc r="M307" t="inlineStr">
      <is>
        <t>N/A</t>
      </is>
    </nc>
  </rcc>
  <rcc rId="2199" sId="9">
    <nc r="N307" t="inlineStr">
      <is>
        <t>N/A</t>
      </is>
    </nc>
  </rcc>
  <rcc rId="2200" sId="9">
    <nc r="O307" t="inlineStr">
      <is>
        <t>N/A</t>
      </is>
    </nc>
  </rcc>
  <rcc rId="2201" sId="9">
    <nc r="P307" t="inlineStr">
      <is>
        <t>Ok</t>
      </is>
    </nc>
  </rcc>
  <rcc rId="2202" sId="9">
    <nc r="X307" t="inlineStr">
      <is>
        <t>N/A</t>
      </is>
    </nc>
  </rcc>
  <rcc rId="2203" sId="9">
    <nc r="AA307" t="inlineStr">
      <is>
        <t>N/A</t>
      </is>
    </nc>
  </rcc>
  <rcc rId="2204" sId="9">
    <nc r="AB307" t="inlineStr">
      <is>
        <t>N/A</t>
      </is>
    </nc>
  </rcc>
  <rcc rId="2205" sId="6" numFmtId="19">
    <nc r="O308">
      <v>46238</v>
    </nc>
  </rcc>
  <rcc rId="2206" sId="6" numFmtId="19">
    <nc r="P308">
      <v>46238</v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07" sId="13" numFmtId="4">
    <nc r="H108">
      <v>0</v>
    </nc>
  </rcc>
  <rcc rId="2208" sId="13" numFmtId="4">
    <nc r="I108">
      <v>0</v>
    </nc>
  </rcc>
  <rcc rId="2209" sId="13" numFmtId="4">
    <nc r="J108">
      <v>199680</v>
    </nc>
  </rcc>
  <rcc rId="2210" sId="13" numFmtId="4">
    <nc r="M108">
      <v>0</v>
    </nc>
  </rcc>
  <rcc rId="2211" sId="13" numFmtId="4">
    <nc r="N108">
      <v>0</v>
    </nc>
  </rcc>
  <rcc rId="2212" sId="13" numFmtId="4">
    <nc r="O108">
      <v>703.58</v>
    </nc>
  </rcc>
  <rcc rId="2213" sId="13" numFmtId="4">
    <nc r="P108">
      <v>0</v>
    </nc>
  </rcc>
  <rcc rId="2214" sId="6" numFmtId="19">
    <nc r="P108">
      <v>46238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5" sId="7">
    <nc r="M98" t="inlineStr">
      <is>
        <t>OK</t>
      </is>
    </nc>
  </rcc>
  <rcc rId="2216" sId="7">
    <nc r="N98" t="inlineStr">
      <is>
        <t>N/A</t>
      </is>
    </nc>
  </rcc>
  <rcc rId="2217" sId="7">
    <nc r="O98" t="inlineStr">
      <is>
        <t>N/A</t>
      </is>
    </nc>
  </rcc>
  <rcc rId="2218" sId="7">
    <nc r="P98" t="inlineStr">
      <is>
        <t>N/A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9" sId="9">
    <nc r="G97" t="inlineStr">
      <is>
        <t>N/A</t>
      </is>
    </nc>
  </rcc>
  <rcc rId="2220" sId="9">
    <nc r="I97" t="inlineStr">
      <is>
        <t>N/A</t>
      </is>
    </nc>
  </rcc>
  <rcc rId="2221" sId="9">
    <nc r="K97" t="inlineStr">
      <is>
        <t>S/M</t>
      </is>
    </nc>
  </rcc>
  <rcc rId="2222" sId="9">
    <nc r="L97" t="inlineStr">
      <is>
        <t>N/A</t>
      </is>
    </nc>
  </rcc>
  <rcc rId="2223" sId="9">
    <nc r="M97" t="inlineStr">
      <is>
        <t>N/A</t>
      </is>
    </nc>
  </rcc>
  <rcc rId="2224" sId="9">
    <nc r="N97" t="inlineStr">
      <is>
        <t>N/A</t>
      </is>
    </nc>
  </rcc>
  <rcc rId="2225" sId="9">
    <nc r="O97" t="inlineStr">
      <is>
        <t>N/A</t>
      </is>
    </nc>
  </rcc>
  <rcc rId="2226" sId="9">
    <nc r="R97" t="inlineStr">
      <is>
        <t>N/A</t>
      </is>
    </nc>
  </rcc>
  <rcc rId="2227" sId="9">
    <nc r="T97" t="inlineStr">
      <is>
        <t>N/A</t>
      </is>
    </nc>
  </rcc>
  <rcc rId="2228" sId="9">
    <nc r="V97" t="inlineStr">
      <is>
        <t>N/A</t>
      </is>
    </nc>
  </rcc>
  <rcc rId="2229" sId="9">
    <nc r="X97" t="inlineStr">
      <is>
        <t>N/A</t>
      </is>
    </nc>
  </rcc>
  <rcc rId="2230" sId="9">
    <nc r="Y97" t="inlineStr">
      <is>
        <t>OK</t>
      </is>
    </nc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1" sId="7">
    <nc r="K346" t="inlineStr">
      <is>
        <t>OK</t>
      </is>
    </nc>
  </rcc>
  <rcc rId="2232" sId="7" numFmtId="4">
    <nc r="L346">
      <v>46239</v>
    </nc>
  </rcc>
  <rcc rId="2233" sId="7">
    <nc r="M346" t="inlineStr">
      <is>
        <t>OK</t>
      </is>
    </nc>
  </rcc>
  <rcc rId="2234" sId="7">
    <nc r="N346" t="inlineStr">
      <is>
        <t>N/A</t>
      </is>
    </nc>
  </rcc>
  <rcc rId="2235" sId="7">
    <nc r="O346" t="inlineStr">
      <is>
        <t>N/A</t>
      </is>
    </nc>
  </rcc>
  <rcc rId="2236" sId="7">
    <nc r="P346" t="inlineStr">
      <is>
        <t>N/A</t>
      </is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7" sId="9">
    <nc r="V352" t="inlineStr">
      <is>
        <t>OK</t>
      </is>
    </nc>
  </rcc>
  <rcc rId="2238" sId="9">
    <nc r="W352">
      <v>46239</v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9" sId="6" numFmtId="19">
    <nc r="O2">
      <v>46239</v>
    </nc>
  </rcc>
  <rcc rId="2240" sId="6" numFmtId="19">
    <nc r="P2">
      <v>46239</v>
    </nc>
  </rcc>
  <rcc rId="2241" sId="6" numFmtId="19">
    <nc r="O4">
      <v>46239</v>
    </nc>
  </rcc>
  <rcc rId="2242" sId="6" numFmtId="19">
    <nc r="P4">
      <v>46239</v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3" sId="6" numFmtId="19">
    <nc r="P49">
      <v>46239</v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4" sId="7">
    <nc r="K49" t="inlineStr">
      <is>
        <t>S/M</t>
      </is>
    </nc>
  </rcc>
  <rcc rId="2245" sId="7">
    <nc r="M49" t="inlineStr">
      <is>
        <t>OK</t>
      </is>
    </nc>
  </rcc>
  <rcc rId="2246" sId="7">
    <nc r="N49" t="inlineStr">
      <is>
        <t>N/A</t>
      </is>
    </nc>
  </rcc>
  <rcc rId="2247" sId="7">
    <nc r="O49" t="inlineStr">
      <is>
        <t>N/A</t>
      </is>
    </nc>
  </rcc>
  <rcc rId="2248" sId="7">
    <nc r="P49" t="inlineStr">
      <is>
        <t>N/A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0" sId="8">
    <nc r="J49" t="inlineStr">
      <is>
        <t>S/M</t>
      </is>
    </nc>
  </rcc>
  <rcc rId="2261" sId="8">
    <nc r="Q49" t="inlineStr">
      <is>
        <t>S/M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2" sId="9">
    <nc r="I49" t="inlineStr">
      <is>
        <t>N/A</t>
      </is>
    </nc>
  </rcc>
  <rcc rId="2263" sId="9">
    <nc r="K49" t="inlineStr">
      <is>
        <t>S/M</t>
      </is>
    </nc>
  </rcc>
  <rcc rId="2264" sId="9">
    <nc r="L49" t="inlineStr">
      <is>
        <t>N/A</t>
      </is>
    </nc>
  </rcc>
  <rcc rId="2265" sId="9">
    <nc r="M49" t="inlineStr">
      <is>
        <t>N/A</t>
      </is>
    </nc>
  </rcc>
  <rcc rId="2266" sId="9">
    <nc r="N49" t="inlineStr">
      <is>
        <t>N/A</t>
      </is>
    </nc>
  </rcc>
  <rcc rId="2267" sId="9">
    <nc r="O49" t="inlineStr">
      <is>
        <t>N/A</t>
      </is>
    </nc>
  </rcc>
  <rcc rId="2268" sId="9">
    <nc r="P49" t="inlineStr">
      <is>
        <t>OK</t>
      </is>
    </nc>
  </rcc>
  <rcc rId="2269" sId="9" odxf="1" dxf="1" numFmtId="19">
    <nc r="Q49">
      <v>46239</v>
    </nc>
    <ndxf>
      <numFmt numFmtId="19" formatCode="dd/mm/yyyy"/>
    </ndxf>
  </rcc>
  <rcc rId="2270" sId="9">
    <nc r="X49" t="inlineStr">
      <is>
        <t>N/A</t>
      </is>
    </nc>
  </rcc>
  <rcc rId="2271" sId="9">
    <nc r="Y49" t="inlineStr">
      <is>
        <t>S/M</t>
      </is>
    </nc>
  </rcc>
  <rcc rId="2272" sId="9" odxf="1" dxf="1" numFmtId="19">
    <nc r="Z49">
      <v>46239</v>
    </nc>
    <ndxf>
      <numFmt numFmtId="19" formatCode="dd/mm/yyyy"/>
    </ndxf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3" sId="6">
    <nc r="O5" t="inlineStr">
      <is>
        <t>Distrato</t>
      </is>
    </nc>
  </rcc>
  <rcc rId="2274" sId="6">
    <nc r="P5" t="inlineStr">
      <is>
        <t>Distrato</t>
      </is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5" sId="6" numFmtId="19">
    <nc r="O6">
      <v>46239</v>
    </nc>
  </rcc>
  <rcc rId="2276" sId="6" numFmtId="19">
    <nc r="P6">
      <v>46239</v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7" sId="6" numFmtId="19">
    <nc r="P60">
      <v>46239</v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8" sId="6" numFmtId="19">
    <nc r="O10">
      <v>46239</v>
    </nc>
  </rcc>
  <rcc rId="2279" sId="6" numFmtId="19">
    <nc r="P10">
      <v>46239</v>
    </nc>
  </rcc>
  <rcc rId="2280" sId="6" numFmtId="19">
    <nc r="O12">
      <v>46239</v>
    </nc>
  </rcc>
  <rcc rId="2281" sId="6" numFmtId="19">
    <nc r="P12">
      <v>46239</v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Lucros'!$A$1:$Q$371</formula>
    <oldFormula>'Controle Distribuição de Lucros'!$A$1:$Q$371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3" sId="9">
    <nc r="V77" t="inlineStr">
      <is>
        <t>OK</t>
      </is>
    </nc>
  </rcc>
  <rcc rId="2294" sId="9" odxf="1" dxf="1" numFmtId="19">
    <nc r="W77">
      <v>46239</v>
    </nc>
    <odxf>
      <numFmt numFmtId="0" formatCode="General"/>
    </odxf>
    <ndxf>
      <numFmt numFmtId="19" formatCode="dd/mm/yyyy"/>
    </ndxf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95" sId="7">
    <nc r="K60" t="inlineStr">
      <is>
        <t>N/A</t>
      </is>
    </nc>
  </rcc>
  <rcc rId="2296" sId="7">
    <nc r="M60" t="inlineStr">
      <is>
        <t>OK</t>
      </is>
    </nc>
  </rcc>
  <rcc rId="2297" sId="7">
    <nc r="N60" t="inlineStr">
      <is>
        <t>N/A</t>
      </is>
    </nc>
  </rcc>
  <rcc rId="2298" sId="7">
    <nc r="O60" t="inlineStr">
      <is>
        <t>N/A</t>
      </is>
    </nc>
  </rcc>
  <rcc rId="2299" sId="7">
    <nc r="P60" t="inlineStr">
      <is>
        <t>N/A</t>
      </is>
    </nc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0" sId="8">
    <nc r="J60" t="inlineStr">
      <is>
        <t>S/M</t>
      </is>
    </nc>
  </rcc>
  <rcc rId="2301" sId="8">
    <nc r="Q60" t="inlineStr">
      <is>
        <t>S/M</t>
      </is>
    </nc>
  </rcc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2" sId="9">
    <nc r="I60" t="inlineStr">
      <is>
        <t>N/A</t>
      </is>
    </nc>
  </rcc>
  <rcc rId="2303" sId="9">
    <nc r="K60" t="inlineStr">
      <is>
        <t>S/M</t>
      </is>
    </nc>
  </rcc>
  <rcc rId="2304" sId="9">
    <nc r="K1" t="inlineStr">
      <is>
        <t>EFD-Reinf 2000</t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5" sId="9">
    <nc r="L60" t="inlineStr">
      <is>
        <t>N/A</t>
      </is>
    </nc>
  </rcc>
  <rcc rId="2306" sId="9">
    <nc r="M60" t="inlineStr">
      <is>
        <t>N/A</t>
      </is>
    </nc>
  </rcc>
  <rcc rId="2307" sId="9">
    <nc r="N60" t="inlineStr">
      <is>
        <t>N/A</t>
      </is>
    </nc>
  </rcc>
  <rcc rId="2308" sId="9">
    <nc r="O60" t="inlineStr">
      <is>
        <t>N/A</t>
      </is>
    </nc>
  </rcc>
  <rcc rId="2309" sId="9">
    <nc r="P60" t="inlineStr">
      <is>
        <t>OK</t>
      </is>
    </nc>
  </rcc>
  <rcc rId="2310" sId="9" odxf="1" dxf="1" numFmtId="19">
    <nc r="Q60">
      <v>46239</v>
    </nc>
    <odxf>
      <numFmt numFmtId="0" formatCode="General"/>
    </odxf>
    <ndxf>
      <numFmt numFmtId="19" formatCode="dd/mm/yyyy"/>
    </ndxf>
  </rcc>
  <rcc rId="2311" sId="9">
    <nc r="X60" t="inlineStr">
      <is>
        <t>N/A</t>
      </is>
    </nc>
  </rcc>
  <rcc rId="2312" sId="9">
    <nc r="Y60" t="inlineStr">
      <is>
        <t>S/M</t>
      </is>
    </nc>
  </rcc>
  <rcc rId="2313" sId="9" odxf="1" dxf="1" numFmtId="19">
    <nc r="Z60">
      <v>46239</v>
    </nc>
    <odxf>
      <numFmt numFmtId="0" formatCode="General"/>
    </odxf>
    <ndxf>
      <numFmt numFmtId="19" formatCode="dd/mm/yyyy"/>
    </ndxf>
  </rcc>
  <rfmt sheetId="9" sqref="Q9" start="0" length="0">
    <dxf>
      <numFmt numFmtId="19" formatCode="dd/mm/yyyy"/>
    </dxf>
  </rfmt>
  <rfmt sheetId="9" sqref="Z9" start="0" length="0">
    <dxf>
      <numFmt numFmtId="19" formatCode="dd/mm/yyyy"/>
    </dxf>
  </rfmt>
  <rfmt sheetId="9" sqref="Z58" start="0" length="0">
    <dxf>
      <numFmt numFmtId="19" formatCode="dd/mm/yyyy"/>
    </dxf>
  </rfmt>
  <rfmt sheetId="9" sqref="Z280" start="0" length="0">
    <dxf>
      <numFmt numFmtId="19" formatCode="dd/mm/yyyy"/>
    </dxf>
  </rfmt>
  <rfmt sheetId="9" sqref="Z358" start="0" length="0">
    <dxf>
      <numFmt numFmtId="19" formatCode="dd/mm/yyyy"/>
    </dxf>
  </rfmt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4" sId="9" odxf="1" dxf="1" numFmtId="19">
    <nc r="Z40">
      <v>46238</v>
    </nc>
    <odxf>
      <numFmt numFmtId="0" formatCode="General"/>
    </odxf>
    <ndxf>
      <numFmt numFmtId="19" formatCode="dd/mm/yyyy"/>
    </ndxf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5" sId="6" numFmtId="19">
    <nc r="O196">
      <v>46239</v>
    </nc>
  </rcc>
  <rcc rId="2316" sId="6" numFmtId="19">
    <nc r="P196">
      <v>46239</v>
    </nc>
  </rcc>
  <rcc rId="2317" sId="7">
    <nc r="M197" t="inlineStr">
      <is>
        <t>S/M</t>
      </is>
    </nc>
  </rcc>
  <rcc rId="2318" sId="7">
    <nc r="N197" t="inlineStr">
      <is>
        <t>N/A</t>
      </is>
    </nc>
  </rcc>
  <rcc rId="2319" sId="7">
    <nc r="O197" t="inlineStr">
      <is>
        <t>N/A</t>
      </is>
    </nc>
  </rcc>
  <rcc rId="2320" sId="7">
    <nc r="P197" t="inlineStr">
      <is>
        <t>N/A</t>
      </is>
    </nc>
  </rcc>
  <rcc rId="2321" sId="7">
    <nc r="Q197" t="inlineStr">
      <is>
        <t>N/A</t>
      </is>
    </nc>
  </rcc>
  <rcc rId="2322" sId="8">
    <nc r="J196" t="inlineStr">
      <is>
        <t>S/M</t>
      </is>
    </nc>
  </rcc>
  <rcc rId="2323" sId="8" numFmtId="4">
    <nc r="K196">
      <v>46239</v>
    </nc>
  </rcc>
  <rcc rId="2324" sId="8">
    <nc r="Q196" t="inlineStr">
      <is>
        <t>S/M</t>
      </is>
    </nc>
  </rcc>
  <rcc rId="2325" sId="8">
    <nc r="R196" t="inlineStr">
      <is>
        <t>S/M</t>
      </is>
    </nc>
  </rcc>
  <rcc rId="2326" sId="8" numFmtId="4">
    <nc r="S196">
      <v>46239</v>
    </nc>
  </rcc>
  <rcc rId="2327" sId="9">
    <nc r="K196" t="inlineStr">
      <is>
        <t>OK</t>
      </is>
    </nc>
  </rcc>
  <rcc rId="2328" sId="9">
    <nc r="L196" t="inlineStr">
      <is>
        <t>S/M</t>
      </is>
    </nc>
  </rcc>
  <rcc rId="2329" sId="9">
    <nc r="P196" t="inlineStr">
      <is>
        <t>S/M</t>
      </is>
    </nc>
  </rcc>
  <rcc rId="2330" sId="9">
    <nc r="Q196">
      <v>46239</v>
    </nc>
  </rcc>
  <rcc rId="2331" sId="9">
    <nc r="Y196" t="inlineStr">
      <is>
        <t>OK</t>
      </is>
    </nc>
  </rcc>
  <rcc rId="2332" sId="9">
    <nc r="Z196">
      <v>46239</v>
    </nc>
  </rcc>
  <rcc rId="2333" sId="9">
    <nc r="AA196" t="inlineStr">
      <is>
        <t>N/A</t>
      </is>
    </nc>
  </rcc>
  <rcc rId="2334" sId="13" numFmtId="4">
    <nc r="H196">
      <v>0</v>
    </nc>
  </rcc>
  <rcc rId="2335" sId="13" numFmtId="4">
    <nc r="I196">
      <v>0</v>
    </nc>
  </rcc>
  <rcc rId="2336" sId="13" numFmtId="4">
    <nc r="J196">
      <v>0</v>
    </nc>
  </rcc>
  <rcc rId="2337" sId="13" numFmtId="4">
    <nc r="M196">
      <v>0</v>
    </nc>
  </rcc>
  <rcc rId="2338" sId="13" numFmtId="4">
    <nc r="N196">
      <v>0</v>
    </nc>
  </rcc>
  <rcc rId="2339" sId="13" numFmtId="4">
    <nc r="O196">
      <v>0</v>
    </nc>
  </rcc>
  <rcc rId="2340" sId="13" numFmtId="4">
    <nc r="P196">
      <v>0</v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2" sId="6" numFmtId="19">
    <nc r="P61">
      <v>46239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3" sId="7">
    <oc r="L61" t="inlineStr">
      <is>
        <t>OK</t>
      </is>
    </oc>
    <nc r="L61"/>
  </rcc>
  <rcc rId="2354" sId="7">
    <nc r="M61" t="inlineStr">
      <is>
        <t>OK</t>
      </is>
    </nc>
  </rcc>
  <rcc rId="2355" sId="7">
    <nc r="N61" t="inlineStr">
      <is>
        <t>N/A</t>
      </is>
    </nc>
  </rcc>
  <rcc rId="2356" sId="7">
    <nc r="O61" t="inlineStr">
      <is>
        <t>N/A</t>
      </is>
    </nc>
  </rcc>
  <rcc rId="2357" sId="7">
    <nc r="P61" t="inlineStr">
      <is>
        <t>N/A</t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58" sId="8">
    <nc r="J61" t="inlineStr">
      <is>
        <t>S/M</t>
      </is>
    </nc>
  </rcc>
  <rcc rId="2359" sId="8">
    <nc r="Q61" t="inlineStr">
      <is>
        <t>S/M</t>
      </is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0" sId="9">
    <nc r="I61" t="inlineStr">
      <is>
        <t>N/A</t>
      </is>
    </nc>
  </rcc>
  <rcc rId="2361" sId="9">
    <nc r="K61" t="inlineStr">
      <is>
        <t>S/M</t>
      </is>
    </nc>
  </rcc>
  <rcc rId="2362" sId="9">
    <nc r="L61" t="inlineStr">
      <is>
        <t>N/A</t>
      </is>
    </nc>
  </rcc>
  <rcc rId="2363" sId="9">
    <nc r="M61" t="inlineStr">
      <is>
        <t>N/A</t>
      </is>
    </nc>
  </rcc>
  <rcc rId="2364" sId="9">
    <nc r="N61" t="inlineStr">
      <is>
        <t>N/A</t>
      </is>
    </nc>
  </rcc>
  <rcc rId="2365" sId="9">
    <nc r="O61" t="inlineStr">
      <is>
        <t>N/A</t>
      </is>
    </nc>
  </rcc>
  <rcc rId="2366" sId="9">
    <nc r="P61" t="inlineStr">
      <is>
        <t>S/M</t>
      </is>
    </nc>
  </rcc>
  <rcc rId="2367" sId="9">
    <nc r="X61" t="inlineStr">
      <is>
        <t>N/A</t>
      </is>
    </nc>
  </rcc>
  <rcc rId="2368" sId="9">
    <nc r="Y61" t="inlineStr">
      <is>
        <t>S/M</t>
      </is>
    </nc>
  </rcc>
  <rcc rId="2369" sId="9" odxf="1" dxf="1" numFmtId="19">
    <nc r="Z61">
      <v>46239</v>
    </nc>
    <odxf>
      <numFmt numFmtId="0" formatCode="General"/>
    </odxf>
    <ndxf>
      <numFmt numFmtId="19" formatCode="dd/mm/yyyy"/>
    </ndxf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0" sId="13" numFmtId="4">
    <nc r="H75">
      <v>0</v>
    </nc>
  </rcc>
  <rcc rId="2371" sId="13" numFmtId="4">
    <nc r="I75">
      <v>0</v>
    </nc>
  </rcc>
  <rcc rId="2372" sId="13" numFmtId="4">
    <nc r="J75">
      <v>63290</v>
    </nc>
  </rcc>
  <rcc rId="2373" sId="13" numFmtId="4">
    <nc r="M75">
      <v>103.54</v>
    </nc>
  </rcc>
  <rcc rId="2374" sId="13" numFmtId="4">
    <nc r="N75">
      <v>477.84</v>
    </nc>
  </rcc>
  <rcc rId="2375" sId="13" numFmtId="4">
    <nc r="O75">
      <v>1232.77</v>
    </nc>
  </rcc>
  <rcc rId="2376" sId="13" numFmtId="4">
    <nc r="P75">
      <v>664.9</v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8" sId="6" numFmtId="19">
    <nc r="P98">
      <v>46239</v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9" sId="7">
    <nc r="M99" t="inlineStr">
      <is>
        <t>OK</t>
      </is>
    </nc>
  </rcc>
  <rcc rId="2390" sId="7">
    <nc r="N99" t="inlineStr">
      <is>
        <t>N/A</t>
      </is>
    </nc>
  </rcc>
  <rcc rId="2391" sId="7">
    <nc r="O99" t="inlineStr">
      <is>
        <t>N/A</t>
      </is>
    </nc>
  </rcc>
  <rcc rId="2392" sId="7">
    <nc r="P99" t="inlineStr">
      <is>
        <t>N/A</t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" sId="6" numFmtId="19">
    <nc r="O75">
      <v>46239</v>
    </nc>
  </rcc>
  <rcc rId="2394" sId="6" numFmtId="19">
    <nc r="P75">
      <v>46239</v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" sId="8">
    <nc r="J98" t="inlineStr">
      <is>
        <t>S/M</t>
      </is>
    </nc>
  </rcc>
  <rcc rId="2407" sId="8">
    <nc r="Q98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9" sId="9">
    <nc r="I98" t="inlineStr">
      <is>
        <t>N/A</t>
      </is>
    </nc>
  </rcc>
  <rcc rId="2420" sId="9">
    <nc r="K98" t="inlineStr">
      <is>
        <t>S/M</t>
      </is>
    </nc>
  </rcc>
  <rcc rId="2421" sId="9">
    <nc r="L98" t="inlineStr">
      <is>
        <t>N/A</t>
      </is>
    </nc>
  </rcc>
  <rcc rId="2422" sId="9">
    <nc r="M98" t="inlineStr">
      <is>
        <t>N/A</t>
      </is>
    </nc>
  </rcc>
  <rcc rId="2423" sId="9">
    <nc r="N98" t="inlineStr">
      <is>
        <t>N/A</t>
      </is>
    </nc>
  </rcc>
  <rcc rId="2424" sId="9">
    <nc r="O98" t="inlineStr">
      <is>
        <t>N/A</t>
      </is>
    </nc>
  </rcc>
  <rcc rId="2425" sId="9">
    <nc r="P98" t="inlineStr">
      <is>
        <t>OK</t>
      </is>
    </nc>
  </rcc>
  <rcc rId="2426" sId="9" odxf="1" dxf="1" numFmtId="19">
    <nc r="Q98">
      <v>46239</v>
    </nc>
    <odxf>
      <numFmt numFmtId="0" formatCode="General"/>
    </odxf>
    <ndxf>
      <numFmt numFmtId="19" formatCode="dd/mm/yyyy"/>
    </ndxf>
  </rcc>
  <rcc rId="2427" sId="9">
    <nc r="X98" t="inlineStr">
      <is>
        <t>N/A</t>
      </is>
    </nc>
  </rcc>
  <rcc rId="2428" sId="9">
    <nc r="Y98" t="inlineStr">
      <is>
        <t>OK</t>
      </is>
    </nc>
  </rcc>
  <rcc rId="2429" sId="9" odxf="1" dxf="1" numFmtId="19">
    <nc r="Z98">
      <v>46239</v>
    </nc>
    <odxf>
      <numFmt numFmtId="0" formatCode="General"/>
    </odxf>
    <ndxf>
      <numFmt numFmtId="19" formatCode="dd/mm/yyyy"/>
    </ndxf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0" sId="7">
    <nc r="K75" t="inlineStr">
      <is>
        <t>Ok</t>
      </is>
    </nc>
  </rcc>
  <rcc rId="2431" sId="7" numFmtId="4">
    <nc r="L75">
      <v>46239</v>
    </nc>
  </rcc>
  <rcc rId="2432" sId="7">
    <nc r="M75" t="inlineStr">
      <is>
        <t>OK</t>
      </is>
    </nc>
  </rcc>
  <rcc rId="2433" sId="7">
    <nc r="N75" t="inlineStr">
      <is>
        <t>N/A</t>
      </is>
    </nc>
  </rcc>
  <rcc rId="2434" sId="7">
    <nc r="O75" t="inlineStr">
      <is>
        <t>N/A</t>
      </is>
    </nc>
  </rcc>
  <rcc rId="2435" sId="7">
    <nc r="P75" t="inlineStr">
      <is>
        <t>N/A</t>
      </is>
    </nc>
  </rcc>
  <rcc rId="2436" sId="7">
    <nc r="Q75" t="inlineStr">
      <is>
        <t>N/A</t>
      </is>
    </nc>
  </rcc>
  <rcc rId="2437" sId="8">
    <nc r="J75" t="inlineStr">
      <is>
        <t>S/M</t>
      </is>
    </nc>
  </rcc>
  <rcc rId="2438" sId="8" numFmtId="4">
    <nc r="K75">
      <v>46239</v>
    </nc>
  </rcc>
  <rcc rId="2439" sId="8">
    <nc r="O75" t="inlineStr">
      <is>
        <t>N/A</t>
      </is>
    </nc>
  </rcc>
  <rcc rId="2440" sId="8">
    <nc r="P75" t="inlineStr">
      <is>
        <t>N/A</t>
      </is>
    </nc>
  </rcc>
  <rcc rId="2441" sId="8">
    <nc r="R75" t="inlineStr">
      <is>
        <t>N/A</t>
      </is>
    </nc>
  </rcc>
  <rcc rId="2442" sId="8">
    <nc r="S75" t="inlineStr">
      <is>
        <t>N/A</t>
      </is>
    </nc>
  </rcc>
  <rcc rId="2443" sId="9">
    <nc r="K75" t="inlineStr">
      <is>
        <t>OK</t>
      </is>
    </nc>
  </rcc>
  <rcc rId="2444" sId="9">
    <nc r="L75" t="inlineStr">
      <is>
        <t>OK</t>
      </is>
    </nc>
  </rcc>
  <rcc rId="2445" sId="9">
    <nc r="N75" t="inlineStr">
      <is>
        <t>OK</t>
      </is>
    </nc>
  </rcc>
  <rcc rId="2446" sId="9">
    <nc r="R75" t="inlineStr">
      <is>
        <t>OK</t>
      </is>
    </nc>
  </rcc>
  <rfmt sheetId="9" sqref="S75" start="0" length="0">
    <dxf>
      <numFmt numFmtId="19" formatCode="dd/mm/yyyy"/>
    </dxf>
  </rfmt>
  <rcc rId="2447" sId="9" numFmtId="19">
    <nc r="S75">
      <v>46239</v>
    </nc>
  </rcc>
  <rcc rId="2448" sId="9">
    <nc r="T75" t="inlineStr">
      <is>
        <t>S/M</t>
      </is>
    </nc>
  </rcc>
  <rcc rId="2449" sId="9">
    <nc r="U75">
      <v>46239</v>
    </nc>
  </rcc>
  <rcc rId="2450" sId="9">
    <nc r="V75" t="inlineStr">
      <is>
        <t>OK</t>
      </is>
    </nc>
  </rcc>
  <rcc rId="2451" sId="9">
    <nc r="W75">
      <v>46239</v>
    </nc>
  </rcc>
  <rcc rId="2452" sId="9">
    <nc r="X75" t="inlineStr">
      <is>
        <t>OK</t>
      </is>
    </nc>
  </rcc>
  <rcc rId="2453" sId="9">
    <nc r="Y75" t="inlineStr">
      <is>
        <t>OK</t>
      </is>
    </nc>
  </rcc>
  <rcc rId="2454" sId="9">
    <nc r="Z75">
      <v>46239</v>
    </nc>
  </rcc>
  <rcc rId="2455" sId="9">
    <nc r="AA75" t="inlineStr">
      <is>
        <t>N/A</t>
      </is>
    </nc>
  </rcc>
  <rcc rId="2456" sId="9">
    <nc r="AB75" t="inlineStr">
      <is>
        <t>N/A</t>
      </is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7" sId="6" numFmtId="19">
    <nc r="O14">
      <v>46239</v>
    </nc>
  </rcc>
  <rcc rId="2458" sId="6" numFmtId="19">
    <nc r="P14">
      <v>46239</v>
    </nc>
  </rcc>
  <rcc rId="2459" sId="7">
    <nc r="K4" t="inlineStr">
      <is>
        <t>S/M</t>
      </is>
    </nc>
  </rcc>
  <rcc rId="2460" sId="7">
    <nc r="K5" t="inlineStr">
      <is>
        <t>S/M</t>
      </is>
    </nc>
  </rcc>
  <rcc rId="2461" sId="7">
    <nc r="K7" t="inlineStr">
      <is>
        <t>S/M</t>
      </is>
    </nc>
  </rcc>
  <rcc rId="2462" sId="7">
    <nc r="K10" t="inlineStr">
      <is>
        <t>S/M</t>
      </is>
    </nc>
  </rcc>
  <rcc rId="2463" sId="7">
    <nc r="K12" t="inlineStr">
      <is>
        <t>S/M</t>
      </is>
    </nc>
  </rcc>
  <rcc rId="2464" sId="7">
    <nc r="K14" t="inlineStr">
      <is>
        <t>S/M</t>
      </is>
    </nc>
  </rcc>
  <rcc rId="2465" sId="7" numFmtId="4">
    <nc r="L14">
      <v>46239</v>
    </nc>
  </rcc>
  <rcc rId="2466" sId="7">
    <nc r="M14" t="inlineStr">
      <is>
        <t>S/M</t>
      </is>
    </nc>
  </rcc>
  <rcc rId="2467" sId="7">
    <nc r="N14" t="inlineStr">
      <is>
        <t>N/A</t>
      </is>
    </nc>
  </rcc>
  <rcc rId="2468" sId="7">
    <nc r="O14" t="inlineStr">
      <is>
        <t>N/A</t>
      </is>
    </nc>
  </rcc>
  <rcc rId="2469" sId="7">
    <nc r="P14" t="inlineStr">
      <is>
        <t>N/A</t>
      </is>
    </nc>
  </rcc>
  <rcc rId="2470" sId="7">
    <nc r="Q14" t="inlineStr">
      <is>
        <t>N/A</t>
      </is>
    </nc>
  </rcc>
  <rcc rId="2471" sId="7">
    <nc r="N7" t="inlineStr">
      <is>
        <t>N/A</t>
      </is>
    </nc>
  </rcc>
  <rcc rId="2472" sId="7">
    <nc r="O7" t="inlineStr">
      <is>
        <t>N/A</t>
      </is>
    </nc>
  </rcc>
  <rcc rId="2473" sId="7">
    <nc r="P7" t="inlineStr">
      <is>
        <t>N/A</t>
      </is>
    </nc>
  </rcc>
  <rcc rId="2474" sId="7">
    <nc r="Q7" t="inlineStr">
      <is>
        <t>N/A</t>
      </is>
    </nc>
  </rcc>
  <rcc rId="2475" sId="7">
    <nc r="M10" t="inlineStr">
      <is>
        <t>S/M</t>
      </is>
    </nc>
  </rcc>
  <rcc rId="2476" sId="7">
    <nc r="N10" t="inlineStr">
      <is>
        <t>N/A</t>
      </is>
    </nc>
  </rcc>
  <rcc rId="2477" sId="7">
    <nc r="O10" t="inlineStr">
      <is>
        <t>N/A</t>
      </is>
    </nc>
  </rcc>
  <rcc rId="2478" sId="7">
    <nc r="P10" t="inlineStr">
      <is>
        <t>N/A</t>
      </is>
    </nc>
  </rcc>
  <rcc rId="2479" sId="7">
    <nc r="Q10" t="inlineStr">
      <is>
        <t>N/A</t>
      </is>
    </nc>
  </rcc>
  <rcc rId="2480" sId="7">
    <nc r="M12" t="inlineStr">
      <is>
        <t>S/M</t>
      </is>
    </nc>
  </rcc>
  <rcc rId="2481" sId="7">
    <nc r="N12" t="inlineStr">
      <is>
        <t>N/A</t>
      </is>
    </nc>
  </rcc>
  <rcc rId="2482" sId="7">
    <nc r="O12" t="inlineStr">
      <is>
        <t>N/A</t>
      </is>
    </nc>
  </rcc>
  <rcc rId="2483" sId="7">
    <nc r="P12" t="inlineStr">
      <is>
        <t>N/A</t>
      </is>
    </nc>
  </rcc>
  <rcc rId="2484" sId="7">
    <nc r="Q12" t="inlineStr">
      <is>
        <t>N/A</t>
      </is>
    </nc>
  </rcc>
  <rcc rId="2485" sId="7">
    <nc r="M7" t="inlineStr">
      <is>
        <t>OK</t>
      </is>
    </nc>
  </rcc>
  <rcc rId="2486" sId="7">
    <nc r="M4" t="inlineStr">
      <is>
        <t>S/M</t>
      </is>
    </nc>
  </rcc>
  <rcc rId="2487" sId="7">
    <nc r="N4" t="inlineStr">
      <is>
        <t>N/A</t>
      </is>
    </nc>
  </rcc>
  <rcc rId="2488" sId="7">
    <nc r="O4" t="inlineStr">
      <is>
        <t>N/A</t>
      </is>
    </nc>
  </rcc>
  <rcc rId="2489" sId="7">
    <nc r="P4" t="inlineStr">
      <is>
        <t>N/A</t>
      </is>
    </nc>
  </rcc>
  <rcc rId="2490" sId="7">
    <nc r="Q4" t="inlineStr">
      <is>
        <t>N/A</t>
      </is>
    </nc>
  </rcc>
  <rcc rId="2491" sId="7">
    <nc r="M5" t="inlineStr">
      <is>
        <t>S/M</t>
      </is>
    </nc>
  </rcc>
  <rcc rId="2492" sId="7">
    <nc r="N5" t="inlineStr">
      <is>
        <t>N/A</t>
      </is>
    </nc>
  </rcc>
  <rcc rId="2493" sId="7">
    <nc r="O5" t="inlineStr">
      <is>
        <t>N/A</t>
      </is>
    </nc>
  </rcc>
  <rcc rId="2494" sId="7">
    <nc r="P5" t="inlineStr">
      <is>
        <t>N/A</t>
      </is>
    </nc>
  </rcc>
  <rcc rId="2495" sId="7">
    <nc r="Q5" t="inlineStr">
      <is>
        <t>N/A</t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6" sId="7">
    <nc r="K18" t="inlineStr">
      <is>
        <t>S/M</t>
      </is>
    </nc>
  </rcc>
  <rcc rId="2497" sId="7" numFmtId="4">
    <nc r="L18">
      <v>46239</v>
    </nc>
  </rcc>
  <rcc rId="2498" sId="7">
    <nc r="M18" t="inlineStr">
      <is>
        <t>OK</t>
      </is>
    </nc>
  </rcc>
  <rcc rId="2499" sId="7">
    <nc r="N18" t="inlineStr">
      <is>
        <t>N/A</t>
      </is>
    </nc>
  </rcc>
  <rcc rId="2500" sId="7">
    <nc r="O18" t="inlineStr">
      <is>
        <t>N/A</t>
      </is>
    </nc>
  </rcc>
  <rcc rId="2501" sId="7">
    <nc r="P18" t="inlineStr">
      <is>
        <t>N/A</t>
      </is>
    </nc>
  </rcc>
  <rcc rId="2502" sId="7">
    <nc r="Q18" t="inlineStr">
      <is>
        <t>N/A</t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03" sId="8">
    <nc r="J14" t="inlineStr">
      <is>
        <t>S/M</t>
      </is>
    </nc>
  </rcc>
  <rcc rId="2504" sId="8" numFmtId="4">
    <nc r="K14">
      <v>46239</v>
    </nc>
  </rcc>
  <rcc rId="2505" sId="8">
    <nc r="Q14" t="inlineStr">
      <is>
        <t>S/M</t>
      </is>
    </nc>
  </rcc>
  <rcc rId="2506" sId="8">
    <nc r="R14" t="inlineStr">
      <is>
        <t>S/M</t>
      </is>
    </nc>
  </rcc>
  <rcc rId="2507" sId="8" numFmtId="4">
    <nc r="S14">
      <v>46238</v>
    </nc>
  </rcc>
  <rcc rId="2508" sId="9">
    <nc r="K2" t="inlineStr">
      <is>
        <t>OK</t>
      </is>
    </nc>
  </rcc>
  <rcc rId="2509" sId="9">
    <nc r="K4" t="inlineStr">
      <is>
        <t>OK</t>
      </is>
    </nc>
  </rcc>
  <rcc rId="2510" sId="9">
    <nc r="K5" t="inlineStr">
      <is>
        <t>S/M</t>
      </is>
    </nc>
  </rcc>
  <rcc rId="2511" sId="9">
    <nc r="K6" t="inlineStr">
      <is>
        <t>OK</t>
      </is>
    </nc>
  </rcc>
  <rcc rId="2512" sId="9">
    <nc r="K10" t="inlineStr">
      <is>
        <t>OK</t>
      </is>
    </nc>
  </rcc>
  <rcc rId="2513" sId="9">
    <nc r="K12" t="inlineStr">
      <is>
        <t>OK</t>
      </is>
    </nc>
  </rcc>
  <rcc rId="2514" sId="9">
    <nc r="K14" t="inlineStr">
      <is>
        <t>OK</t>
      </is>
    </nc>
  </rcc>
  <rcc rId="2515" sId="9">
    <nc r="L4" t="inlineStr">
      <is>
        <t>S/M</t>
      </is>
    </nc>
  </rcc>
  <rcc rId="2516" sId="9">
    <nc r="L5" t="inlineStr">
      <is>
        <t>S/M</t>
      </is>
    </nc>
  </rcc>
  <rcc rId="2517" sId="9">
    <nc r="L6" t="inlineStr">
      <is>
        <t>S/M</t>
      </is>
    </nc>
  </rcc>
  <rcc rId="2518" sId="9">
    <nc r="L10" t="inlineStr">
      <is>
        <t>S/M</t>
      </is>
    </nc>
  </rcc>
  <rcc rId="2519" sId="9">
    <nc r="L12" t="inlineStr">
      <is>
        <t>S/M</t>
      </is>
    </nc>
  </rcc>
  <rcc rId="2520" sId="9">
    <nc r="L14" t="inlineStr">
      <is>
        <t>S/M</t>
      </is>
    </nc>
  </rcc>
  <rcc rId="2521" sId="9">
    <nc r="M4" t="inlineStr">
      <is>
        <t>S/M</t>
      </is>
    </nc>
  </rcc>
  <rcc rId="2522" sId="9">
    <nc r="M5" t="inlineStr">
      <is>
        <t>S/M</t>
      </is>
    </nc>
  </rcc>
  <rcc rId="2523" sId="9">
    <nc r="M6" t="inlineStr">
      <is>
        <t>S/M</t>
      </is>
    </nc>
  </rcc>
  <rcc rId="2524" sId="9">
    <nc r="M10" t="inlineStr">
      <is>
        <t>S/M</t>
      </is>
    </nc>
  </rcc>
  <rcc rId="2525" sId="9">
    <nc r="M12" t="inlineStr">
      <is>
        <t>S/M</t>
      </is>
    </nc>
  </rcc>
  <rcc rId="2526" sId="9">
    <nc r="M14" t="inlineStr">
      <is>
        <t>S/M</t>
      </is>
    </nc>
  </rcc>
  <rcc rId="2527" sId="9">
    <nc r="N4" t="inlineStr">
      <is>
        <t>S/M</t>
      </is>
    </nc>
  </rcc>
  <rcc rId="2528" sId="9">
    <nc r="N5" t="inlineStr">
      <is>
        <t>S/M</t>
      </is>
    </nc>
  </rcc>
  <rcc rId="2529" sId="9">
    <nc r="N6" t="inlineStr">
      <is>
        <t>S/M</t>
      </is>
    </nc>
  </rcc>
  <rcc rId="2530" sId="9">
    <nc r="N10" t="inlineStr">
      <is>
        <t>S/M</t>
      </is>
    </nc>
  </rcc>
  <rcc rId="2531" sId="9">
    <nc r="N12" t="inlineStr">
      <is>
        <t>S/M</t>
      </is>
    </nc>
  </rcc>
  <rcc rId="2532" sId="9">
    <nc r="N14" t="inlineStr">
      <is>
        <t>S/M</t>
      </is>
    </nc>
  </rcc>
  <rcc rId="2533" sId="9">
    <oc r="O2" t="inlineStr">
      <is>
        <t>S/M</t>
      </is>
    </oc>
    <nc r="O2" t="inlineStr">
      <is>
        <t>N/A</t>
      </is>
    </nc>
  </rcc>
  <rcc rId="2534" sId="9">
    <oc r="O3" t="inlineStr">
      <is>
        <t>S/M</t>
      </is>
    </oc>
    <nc r="O3" t="inlineStr">
      <is>
        <t>N/A</t>
      </is>
    </nc>
  </rcc>
  <rcc rId="2535" sId="9">
    <nc r="O4" t="inlineStr">
      <is>
        <t>N/A</t>
      </is>
    </nc>
  </rcc>
  <rcc rId="2536" sId="9">
    <nc r="O5" t="inlineStr">
      <is>
        <t>N/A</t>
      </is>
    </nc>
  </rcc>
  <rcc rId="2537" sId="9">
    <nc r="O6" t="inlineStr">
      <is>
        <t>N/A</t>
      </is>
    </nc>
  </rcc>
  <rcc rId="2538" sId="9">
    <nc r="O7" t="inlineStr">
      <is>
        <t>N/A</t>
      </is>
    </nc>
  </rcc>
  <rcc rId="2539" sId="9">
    <nc r="O10" t="inlineStr">
      <is>
        <t>N/A</t>
      </is>
    </nc>
  </rcc>
  <rcc rId="2540" sId="9">
    <nc r="O12" t="inlineStr">
      <is>
        <t>N/A</t>
      </is>
    </nc>
  </rcc>
  <rcc rId="2541" sId="9">
    <nc r="O14" t="inlineStr">
      <is>
        <t>N/A</t>
      </is>
    </nc>
  </rcc>
  <rcc rId="2542" sId="9">
    <oc r="I2" t="inlineStr">
      <is>
        <t>S/M</t>
      </is>
    </oc>
    <nc r="I2" t="inlineStr">
      <is>
        <t>N/A</t>
      </is>
    </nc>
  </rcc>
  <rcc rId="2543" sId="9">
    <oc r="I3" t="inlineStr">
      <is>
        <t>S/M</t>
      </is>
    </oc>
    <nc r="I3" t="inlineStr">
      <is>
        <t>N/A</t>
      </is>
    </nc>
  </rcc>
  <rcc rId="2544" sId="9">
    <nc r="I4" t="inlineStr">
      <is>
        <t>N/A</t>
      </is>
    </nc>
  </rcc>
  <rcc rId="2545" sId="9">
    <nc r="I5" t="inlineStr">
      <is>
        <t>N/A</t>
      </is>
    </nc>
  </rcc>
  <rcc rId="2546" sId="9">
    <nc r="I6" t="inlineStr">
      <is>
        <t>N/A</t>
      </is>
    </nc>
  </rcc>
  <rcc rId="2547" sId="9">
    <nc r="I7" t="inlineStr">
      <is>
        <t>N/A</t>
      </is>
    </nc>
  </rcc>
  <rcc rId="2548" sId="9">
    <nc r="I10" t="inlineStr">
      <is>
        <t>N/A</t>
      </is>
    </nc>
  </rcc>
  <rcc rId="2549" sId="9">
    <nc r="I12" t="inlineStr">
      <is>
        <t>N/A</t>
      </is>
    </nc>
  </rcc>
  <rcc rId="2550" sId="9">
    <nc r="I14" t="inlineStr">
      <is>
        <t>N/A</t>
      </is>
    </nc>
  </rcc>
  <rcc rId="2551" sId="9">
    <nc r="J2" t="inlineStr">
      <is>
        <t>N/A</t>
      </is>
    </nc>
  </rcc>
  <rcc rId="2552" sId="9">
    <nc r="J3" t="inlineStr">
      <is>
        <t>N/A</t>
      </is>
    </nc>
  </rcc>
  <rcc rId="2553" sId="9">
    <nc r="J4" t="inlineStr">
      <is>
        <t>N/A</t>
      </is>
    </nc>
  </rcc>
  <rcc rId="2554" sId="9">
    <nc r="J5" t="inlineStr">
      <is>
        <t>N/A</t>
      </is>
    </nc>
  </rcc>
  <rcc rId="2555" sId="9">
    <nc r="J6" t="inlineStr">
      <is>
        <t>N/A</t>
      </is>
    </nc>
  </rcc>
  <rcc rId="2556" sId="9">
    <nc r="J7" t="inlineStr">
      <is>
        <t>N/A</t>
      </is>
    </nc>
  </rcc>
  <rcc rId="2557" sId="9">
    <nc r="J8" t="inlineStr">
      <is>
        <t>N/A</t>
      </is>
    </nc>
  </rcc>
  <rcc rId="2558" sId="9">
    <nc r="J9" t="inlineStr">
      <is>
        <t>N/A</t>
      </is>
    </nc>
  </rcc>
  <rcc rId="2559" sId="9">
    <nc r="J10" t="inlineStr">
      <is>
        <t>N/A</t>
      </is>
    </nc>
  </rcc>
  <rcc rId="2560" sId="9">
    <nc r="I33" t="inlineStr">
      <is>
        <t>N/A</t>
      </is>
    </nc>
  </rcc>
  <rcc rId="2561" sId="9">
    <nc r="I34" t="inlineStr">
      <is>
        <t>N/A</t>
      </is>
    </nc>
  </rcc>
  <rcc rId="2562" sId="9">
    <nc r="I36" t="inlineStr">
      <is>
        <t>N/A</t>
      </is>
    </nc>
  </rcc>
  <rcc rId="2563" sId="9">
    <nc r="I37" t="inlineStr">
      <is>
        <t>N/A</t>
      </is>
    </nc>
  </rcc>
  <rcc rId="2564" sId="9">
    <nc r="I38" t="inlineStr">
      <is>
        <t>N/A</t>
      </is>
    </nc>
  </rcc>
  <rcc rId="2565" sId="9">
    <nc r="I39" t="inlineStr">
      <is>
        <t>N/A</t>
      </is>
    </nc>
  </rcc>
  <rcc rId="2566" sId="9">
    <oc r="I41" t="inlineStr">
      <is>
        <t>S/M</t>
      </is>
    </oc>
    <nc r="I41" t="inlineStr">
      <is>
        <t>N/A</t>
      </is>
    </nc>
  </rcc>
  <rcc rId="2567" sId="9">
    <nc r="J12" t="inlineStr">
      <is>
        <t>N/A</t>
      </is>
    </nc>
  </rcc>
  <rcc rId="2568" sId="9">
    <nc r="J13" t="inlineStr">
      <is>
        <t>N/A</t>
      </is>
    </nc>
  </rcc>
  <rcc rId="2569" sId="9">
    <nc r="J14" t="inlineStr">
      <is>
        <t>N/A</t>
      </is>
    </nc>
  </rcc>
  <rcc rId="2570" sId="9">
    <nc r="J15" t="inlineStr">
      <is>
        <t>N/A</t>
      </is>
    </nc>
  </rcc>
  <rcc rId="2571" sId="9">
    <nc r="J17" t="inlineStr">
      <is>
        <t>N/A</t>
      </is>
    </nc>
  </rcc>
  <rcc rId="2572" sId="9">
    <nc r="J18" t="inlineStr">
      <is>
        <t>N/A</t>
      </is>
    </nc>
  </rcc>
  <rcc rId="2573" sId="9">
    <nc r="J19" t="inlineStr">
      <is>
        <t>N/A</t>
      </is>
    </nc>
  </rcc>
  <rcc rId="2574" sId="9">
    <nc r="J33" t="inlineStr">
      <is>
        <t>N/A</t>
      </is>
    </nc>
  </rcc>
  <rcc rId="2575" sId="9">
    <nc r="J34" t="inlineStr">
      <is>
        <t>N/A</t>
      </is>
    </nc>
  </rcc>
  <rcc rId="2576" sId="9">
    <nc r="J36" t="inlineStr">
      <is>
        <t>N/A</t>
      </is>
    </nc>
  </rcc>
  <rcc rId="2577" sId="9">
    <nc r="J37" t="inlineStr">
      <is>
        <t>N/A</t>
      </is>
    </nc>
  </rcc>
  <rcc rId="2578" sId="9">
    <nc r="J38" t="inlineStr">
      <is>
        <t>N/A</t>
      </is>
    </nc>
  </rcc>
  <rcc rId="2579" sId="9">
    <nc r="J39" t="inlineStr">
      <is>
        <t>N/A</t>
      </is>
    </nc>
  </rcc>
  <rcc rId="2580" sId="9">
    <nc r="J40" t="inlineStr">
      <is>
        <t>N/A</t>
      </is>
    </nc>
  </rcc>
  <rcc rId="2581" sId="9">
    <nc r="J41" t="inlineStr">
      <is>
        <t>N/A</t>
      </is>
    </nc>
  </rcc>
  <rcc rId="2582" sId="9">
    <nc r="I42" t="inlineStr">
      <is>
        <t>N/A</t>
      </is>
    </nc>
  </rcc>
  <rcc rId="2583" sId="9">
    <oc r="I43" t="inlineStr">
      <is>
        <t>S/M</t>
      </is>
    </oc>
    <nc r="I43" t="inlineStr">
      <is>
        <t>N/A</t>
      </is>
    </nc>
  </rcc>
  <rcc rId="2584" sId="9">
    <nc r="I45" t="inlineStr">
      <is>
        <t>N/A</t>
      </is>
    </nc>
  </rcc>
  <rcc rId="2585" sId="9">
    <nc r="I46" t="inlineStr">
      <is>
        <t>N/A</t>
      </is>
    </nc>
  </rcc>
  <rcc rId="2586" sId="9">
    <nc r="I47" t="inlineStr">
      <is>
        <t>N/A</t>
      </is>
    </nc>
  </rcc>
  <rcc rId="2587" sId="9">
    <nc r="I48" t="inlineStr">
      <is>
        <t>N/A</t>
      </is>
    </nc>
  </rcc>
  <rcc rId="2588" sId="9">
    <nc r="J42" t="inlineStr">
      <is>
        <t>N/A</t>
      </is>
    </nc>
  </rcc>
  <rcc rId="2589" sId="9">
    <nc r="J43" t="inlineStr">
      <is>
        <t>N/A</t>
      </is>
    </nc>
  </rcc>
  <rcc rId="2590" sId="9">
    <nc r="J44" t="inlineStr">
      <is>
        <t>N/A</t>
      </is>
    </nc>
  </rcc>
  <rcc rId="2591" sId="9">
    <nc r="J45" t="inlineStr">
      <is>
        <t>N/A</t>
      </is>
    </nc>
  </rcc>
  <rcc rId="2592" sId="9">
    <nc r="J46" t="inlineStr">
      <is>
        <t>N/A</t>
      </is>
    </nc>
  </rcc>
  <rcc rId="2593" sId="9">
    <nc r="J47" t="inlineStr">
      <is>
        <t>N/A</t>
      </is>
    </nc>
  </rcc>
  <rcc rId="2594" sId="9">
    <nc r="J48" t="inlineStr">
      <is>
        <t>N/A</t>
      </is>
    </nc>
  </rcc>
  <rcc rId="2595" sId="9">
    <nc r="J49" t="inlineStr">
      <is>
        <t>N/A</t>
      </is>
    </nc>
  </rcc>
  <rcc rId="2596" sId="9">
    <nc r="J50" t="inlineStr">
      <is>
        <t>N/A</t>
      </is>
    </nc>
  </rcc>
  <rcc rId="2597" sId="9">
    <nc r="I69" t="inlineStr">
      <is>
        <t>N/A</t>
      </is>
    </nc>
  </rcc>
  <rcc rId="2598" sId="9">
    <nc r="I70" t="inlineStr">
      <is>
        <t>N/A</t>
      </is>
    </nc>
  </rcc>
  <rcc rId="2599" sId="9">
    <nc r="I71" t="inlineStr">
      <is>
        <t>N/A</t>
      </is>
    </nc>
  </rcc>
  <rcc rId="2600" sId="9">
    <nc r="I72" t="inlineStr">
      <is>
        <t>N/A</t>
      </is>
    </nc>
  </rcc>
  <rcc rId="2601" sId="9">
    <nc r="I74" t="inlineStr">
      <is>
        <t>N/A</t>
      </is>
    </nc>
  </rcc>
  <rcc rId="2602" sId="9">
    <nc r="I76" t="inlineStr">
      <is>
        <t>N/A</t>
      </is>
    </nc>
  </rcc>
  <rcc rId="2603" sId="9">
    <nc r="J69" t="inlineStr">
      <is>
        <t>N/A</t>
      </is>
    </nc>
  </rcc>
  <rcc rId="2604" sId="9">
    <nc r="J70" t="inlineStr">
      <is>
        <t>N/A</t>
      </is>
    </nc>
  </rcc>
  <rcc rId="2605" sId="9">
    <nc r="J71" t="inlineStr">
      <is>
        <t>N/A</t>
      </is>
    </nc>
  </rcc>
  <rcc rId="2606" sId="9">
    <nc r="J72" t="inlineStr">
      <is>
        <t>N/A</t>
      </is>
    </nc>
  </rcc>
  <rcc rId="2607" sId="9">
    <nc r="J74" t="inlineStr">
      <is>
        <t>N/A</t>
      </is>
    </nc>
  </rcc>
  <rcc rId="2608" sId="9">
    <nc r="J76" t="inlineStr">
      <is>
        <t>N/A</t>
      </is>
    </nc>
  </rcc>
  <rcc rId="2609" sId="9">
    <nc r="J77" t="inlineStr">
      <is>
        <t>N/A</t>
      </is>
    </nc>
  </rcc>
  <rcc rId="2610" sId="9">
    <nc r="I87" t="inlineStr">
      <is>
        <t>N/A</t>
      </is>
    </nc>
  </rcc>
  <rcc rId="2611" sId="9">
    <nc r="I88" t="inlineStr">
      <is>
        <t>N/A</t>
      </is>
    </nc>
  </rcc>
  <rcc rId="2612" sId="9">
    <nc r="I89" t="inlineStr">
      <is>
        <t>N/A</t>
      </is>
    </nc>
  </rcc>
  <rcc rId="2613" sId="9">
    <nc r="I92" t="inlineStr">
      <is>
        <t>N/A</t>
      </is>
    </nc>
  </rcc>
  <rcc rId="2614" sId="9">
    <oc r="I93" t="inlineStr">
      <is>
        <t>S/M</t>
      </is>
    </oc>
    <nc r="I93" t="inlineStr">
      <is>
        <t>N/A</t>
      </is>
    </nc>
  </rcc>
  <rcc rId="2615" sId="9">
    <nc r="I95" t="inlineStr">
      <is>
        <t>N/A</t>
      </is>
    </nc>
  </rcc>
  <rcc rId="2616" sId="9">
    <nc r="J87" t="inlineStr">
      <is>
        <t>N/A</t>
      </is>
    </nc>
  </rcc>
  <rcc rId="2617" sId="9">
    <nc r="J88" t="inlineStr">
      <is>
        <t>N/A</t>
      </is>
    </nc>
  </rcc>
  <rcc rId="2618" sId="9">
    <nc r="J89" t="inlineStr">
      <is>
        <t>N/A</t>
      </is>
    </nc>
  </rcc>
  <rcc rId="2619" sId="9">
    <nc r="J90" t="inlineStr">
      <is>
        <t>N/A</t>
      </is>
    </nc>
  </rcc>
  <rcc rId="2620" sId="9">
    <nc r="J91" t="inlineStr">
      <is>
        <t>N/A</t>
      </is>
    </nc>
  </rcc>
  <rcc rId="2621" sId="9">
    <nc r="J92" t="inlineStr">
      <is>
        <t>N/A</t>
      </is>
    </nc>
  </rcc>
  <rcc rId="2622" sId="9">
    <nc r="J93" t="inlineStr">
      <is>
        <t>N/A</t>
      </is>
    </nc>
  </rcc>
  <rcc rId="2623" sId="9">
    <nc r="J95" t="inlineStr">
      <is>
        <t>N/A</t>
      </is>
    </nc>
  </rcc>
  <rcc rId="2624" sId="9">
    <nc r="I96" t="inlineStr">
      <is>
        <t>N/A</t>
      </is>
    </nc>
  </rcc>
  <rcc rId="2625" sId="9">
    <nc r="I99" t="inlineStr">
      <is>
        <t>N/A</t>
      </is>
    </nc>
  </rcc>
  <rcc rId="2626" sId="9">
    <nc r="I100" t="inlineStr">
      <is>
        <t>N/A</t>
      </is>
    </nc>
  </rcc>
  <rcc rId="2627" sId="9">
    <nc r="I101" t="inlineStr">
      <is>
        <t>N/A</t>
      </is>
    </nc>
  </rcc>
  <rcc rId="2628" sId="9">
    <nc r="I104" t="inlineStr">
      <is>
        <t>N/A</t>
      </is>
    </nc>
  </rcc>
  <rcc rId="2629" sId="9">
    <nc r="J96" t="inlineStr">
      <is>
        <t>N/A</t>
      </is>
    </nc>
  </rcc>
  <rcc rId="2630" sId="9">
    <nc r="J97" t="inlineStr">
      <is>
        <t>N/A</t>
      </is>
    </nc>
  </rcc>
  <rcc rId="2631" sId="9">
    <nc r="J98" t="inlineStr">
      <is>
        <t>N/A</t>
      </is>
    </nc>
  </rcc>
  <rcc rId="2632" sId="9">
    <nc r="J99" t="inlineStr">
      <is>
        <t>N/A</t>
      </is>
    </nc>
  </rcc>
  <rcc rId="2633" sId="9">
    <nc r="J100" t="inlineStr">
      <is>
        <t>N/A</t>
      </is>
    </nc>
  </rcc>
  <rcc rId="2634" sId="9">
    <nc r="J101" t="inlineStr">
      <is>
        <t>N/A</t>
      </is>
    </nc>
  </rcc>
  <rcc rId="2635" sId="9">
    <nc r="J102" t="inlineStr">
      <is>
        <t>N/A</t>
      </is>
    </nc>
  </rcc>
  <rcc rId="2636" sId="9">
    <nc r="J103" t="inlineStr">
      <is>
        <t>N/A</t>
      </is>
    </nc>
  </rcc>
  <rcc rId="2637" sId="9">
    <nc r="J104" t="inlineStr">
      <is>
        <t>N/A</t>
      </is>
    </nc>
  </rcc>
  <rcc rId="2638" sId="9">
    <nc r="I120" t="inlineStr">
      <is>
        <t>N/A</t>
      </is>
    </nc>
  </rcc>
  <rcc rId="2639" sId="9">
    <nc r="I121" t="inlineStr">
      <is>
        <t>N/A</t>
      </is>
    </nc>
  </rcc>
  <rcc rId="2640" sId="9">
    <nc r="I122" t="inlineStr">
      <is>
        <t>N/A</t>
      </is>
    </nc>
  </rcc>
  <rcc rId="2641" sId="9">
    <nc r="I123" t="inlineStr">
      <is>
        <t>N/A</t>
      </is>
    </nc>
  </rcc>
  <rcc rId="2642" sId="9">
    <oc r="I124" t="inlineStr">
      <is>
        <t>S/M</t>
      </is>
    </oc>
    <nc r="I124" t="inlineStr">
      <is>
        <t>N/A</t>
      </is>
    </nc>
  </rcc>
  <rcc rId="2643" sId="9">
    <nc r="I125" t="inlineStr">
      <is>
        <t>N/A</t>
      </is>
    </nc>
  </rcc>
  <rcc rId="2644" sId="9">
    <nc r="I126" t="inlineStr">
      <is>
        <t>N/A</t>
      </is>
    </nc>
  </rcc>
  <rcc rId="2645" sId="9">
    <nc r="I128" t="inlineStr">
      <is>
        <t>N/A</t>
      </is>
    </nc>
  </rcc>
  <rcc rId="2646" sId="9">
    <nc r="J120" t="inlineStr">
      <is>
        <t>N/A</t>
      </is>
    </nc>
  </rcc>
  <rcc rId="2647" sId="9">
    <nc r="J121" t="inlineStr">
      <is>
        <t>N/A</t>
      </is>
    </nc>
  </rcc>
  <rcc rId="2648" sId="9">
    <nc r="J122" t="inlineStr">
      <is>
        <t>N/A</t>
      </is>
    </nc>
  </rcc>
  <rcc rId="2649" sId="9">
    <nc r="J123" t="inlineStr">
      <is>
        <t>N/A</t>
      </is>
    </nc>
  </rcc>
  <rcc rId="2650" sId="9">
    <nc r="J124" t="inlineStr">
      <is>
        <t>N/A</t>
      </is>
    </nc>
  </rcc>
  <rcc rId="2651" sId="9">
    <nc r="J125" t="inlineStr">
      <is>
        <t>N/A</t>
      </is>
    </nc>
  </rcc>
  <rcc rId="2652" sId="9">
    <nc r="J126" t="inlineStr">
      <is>
        <t>N/A</t>
      </is>
    </nc>
  </rcc>
  <rcc rId="2653" sId="9">
    <nc r="J128" t="inlineStr">
      <is>
        <t>N/A</t>
      </is>
    </nc>
  </rcc>
  <rcc rId="2654" sId="9">
    <nc r="I129" t="inlineStr">
      <is>
        <t>N/A</t>
      </is>
    </nc>
  </rcc>
  <rcc rId="2655" sId="9">
    <nc r="I130" t="inlineStr">
      <is>
        <t>N/A</t>
      </is>
    </nc>
  </rcc>
  <rcc rId="2656" sId="9">
    <nc r="I131" t="inlineStr">
      <is>
        <t>N/A</t>
      </is>
    </nc>
  </rcc>
  <rcc rId="2657" sId="9">
    <nc r="I132" t="inlineStr">
      <is>
        <t>N/A</t>
      </is>
    </nc>
  </rcc>
  <rcc rId="2658" sId="9">
    <nc r="I133" t="inlineStr">
      <is>
        <t>N/A</t>
      </is>
    </nc>
  </rcc>
  <rcc rId="2659" sId="9">
    <nc r="I134" t="inlineStr">
      <is>
        <t>N/A</t>
      </is>
    </nc>
  </rcc>
  <rcc rId="2660" sId="9">
    <nc r="I137" t="inlineStr">
      <is>
        <t>N/A</t>
      </is>
    </nc>
  </rcc>
  <rcc rId="2661" sId="9">
    <nc r="J129" t="inlineStr">
      <is>
        <t>N/A</t>
      </is>
    </nc>
  </rcc>
  <rcc rId="2662" sId="9">
    <nc r="J130" t="inlineStr">
      <is>
        <t>N/A</t>
      </is>
    </nc>
  </rcc>
  <rcc rId="2663" sId="9">
    <nc r="J131" t="inlineStr">
      <is>
        <t>N/A</t>
      </is>
    </nc>
  </rcc>
  <rcc rId="2664" sId="9">
    <nc r="J132" t="inlineStr">
      <is>
        <t>N/A</t>
      </is>
    </nc>
  </rcc>
  <rcc rId="2665" sId="9">
    <nc r="J133" t="inlineStr">
      <is>
        <t>N/A</t>
      </is>
    </nc>
  </rcc>
  <rcc rId="2666" sId="9">
    <nc r="J134" t="inlineStr">
      <is>
        <t>N/A</t>
      </is>
    </nc>
  </rcc>
  <rcc rId="2667" sId="9">
    <nc r="J137" t="inlineStr">
      <is>
        <t>N/A</t>
      </is>
    </nc>
  </rcc>
  <rcc rId="2668" sId="9">
    <nc r="I144" t="inlineStr">
      <is>
        <t>N/A</t>
      </is>
    </nc>
  </rcc>
  <rcc rId="2669" sId="9">
    <nc r="I145" t="inlineStr">
      <is>
        <t>N/A</t>
      </is>
    </nc>
  </rcc>
  <rcc rId="2670" sId="9">
    <nc r="I146" t="inlineStr">
      <is>
        <t>N/A</t>
      </is>
    </nc>
  </rcc>
  <rcc rId="2671" sId="9">
    <nc r="I148" t="inlineStr">
      <is>
        <t>N/A</t>
      </is>
    </nc>
  </rcc>
  <rcc rId="2672" sId="9">
    <nc r="I149" t="inlineStr">
      <is>
        <t>N/A</t>
      </is>
    </nc>
  </rcc>
  <rcc rId="2673" sId="9">
    <nc r="I150" t="inlineStr">
      <is>
        <t>N/A</t>
      </is>
    </nc>
  </rcc>
  <rcc rId="2674" sId="9">
    <nc r="I151" t="inlineStr">
      <is>
        <t>N/A</t>
      </is>
    </nc>
  </rcc>
  <rcc rId="2675" sId="9">
    <nc r="I152" t="inlineStr">
      <is>
        <t>N/A</t>
      </is>
    </nc>
  </rcc>
  <rcc rId="2676" sId="9">
    <nc r="J144" t="inlineStr">
      <is>
        <t>N/A</t>
      </is>
    </nc>
  </rcc>
  <rcc rId="2677" sId="9">
    <nc r="J145" t="inlineStr">
      <is>
        <t>N/A</t>
      </is>
    </nc>
  </rcc>
  <rcc rId="2678" sId="9">
    <nc r="J146" t="inlineStr">
      <is>
        <t>N/A</t>
      </is>
    </nc>
  </rcc>
  <rcc rId="2679" sId="9">
    <nc r="J147" t="inlineStr">
      <is>
        <t>N/A</t>
      </is>
    </nc>
  </rcc>
  <rcc rId="2680" sId="9">
    <nc r="J148" t="inlineStr">
      <is>
        <t>N/A</t>
      </is>
    </nc>
  </rcc>
  <rcc rId="2681" sId="9">
    <nc r="J149" t="inlineStr">
      <is>
        <t>N/A</t>
      </is>
    </nc>
  </rcc>
  <rcc rId="2682" sId="9">
    <nc r="J150" t="inlineStr">
      <is>
        <t>N/A</t>
      </is>
    </nc>
  </rcc>
  <rcc rId="2683" sId="9">
    <nc r="J151" t="inlineStr">
      <is>
        <t>N/A</t>
      </is>
    </nc>
  </rcc>
  <rcc rId="2684" sId="9">
    <nc r="J152" t="inlineStr">
      <is>
        <t>N/A</t>
      </is>
    </nc>
  </rcc>
  <rcc rId="2685" sId="9">
    <nc r="I153" t="inlineStr">
      <is>
        <t>N/A</t>
      </is>
    </nc>
  </rcc>
  <rcc rId="2686" sId="9">
    <nc r="I157" t="inlineStr">
      <is>
        <t>N/A</t>
      </is>
    </nc>
  </rcc>
  <rcc rId="2687" sId="9">
    <nc r="I159" t="inlineStr">
      <is>
        <t>N/A</t>
      </is>
    </nc>
  </rcc>
  <rcc rId="2688" sId="9">
    <nc r="I160" t="inlineStr">
      <is>
        <t>N/A</t>
      </is>
    </nc>
  </rcc>
  <rcc rId="2689" sId="9">
    <nc r="I161" t="inlineStr">
      <is>
        <t>N/A</t>
      </is>
    </nc>
  </rcc>
  <rcc rId="2690" sId="9">
    <nc r="J153" t="inlineStr">
      <is>
        <t>N/A</t>
      </is>
    </nc>
  </rcc>
  <rcc rId="2691" sId="9">
    <nc r="J154" t="inlineStr">
      <is>
        <t>N/A</t>
      </is>
    </nc>
  </rcc>
  <rcc rId="2692" sId="9">
    <nc r="J156" t="inlineStr">
      <is>
        <t>N/A</t>
      </is>
    </nc>
  </rcc>
  <rcc rId="2693" sId="9">
    <nc r="J157" t="inlineStr">
      <is>
        <t>N/A</t>
      </is>
    </nc>
  </rcc>
  <rcc rId="2694" sId="9">
    <nc r="J159" t="inlineStr">
      <is>
        <t>N/A</t>
      </is>
    </nc>
  </rcc>
  <rcc rId="2695" sId="9">
    <nc r="J160" t="inlineStr">
      <is>
        <t>N/A</t>
      </is>
    </nc>
  </rcc>
  <rcc rId="2696" sId="9">
    <nc r="J161" t="inlineStr">
      <is>
        <t>N/A</t>
      </is>
    </nc>
  </rcc>
  <rcc rId="2697" sId="9">
    <nc r="I169" t="inlineStr">
      <is>
        <t>N/A</t>
      </is>
    </nc>
  </rcc>
  <rcc rId="2698" sId="9">
    <nc r="I170" t="inlineStr">
      <is>
        <t>N/A</t>
      </is>
    </nc>
  </rcc>
  <rcc rId="2699" sId="9">
    <nc r="I171" t="inlineStr">
      <is>
        <t>N/A</t>
      </is>
    </nc>
  </rcc>
  <rcc rId="2700" sId="9">
    <nc r="I172" t="inlineStr">
      <is>
        <t>N/A</t>
      </is>
    </nc>
  </rcc>
  <rcc rId="2701" sId="9">
    <nc r="I173" t="inlineStr">
      <is>
        <t>N/A</t>
      </is>
    </nc>
  </rcc>
  <rcc rId="2702" sId="9">
    <nc r="I174" t="inlineStr">
      <is>
        <t>N/A</t>
      </is>
    </nc>
  </rcc>
  <rcc rId="2703" sId="9">
    <nc r="I176" t="inlineStr">
      <is>
        <t>N/A</t>
      </is>
    </nc>
  </rcc>
  <rcc rId="2704" sId="9">
    <nc r="J169" t="inlineStr">
      <is>
        <t>N/A</t>
      </is>
    </nc>
  </rcc>
  <rcc rId="2705" sId="9">
    <nc r="J170" t="inlineStr">
      <is>
        <t>N/A</t>
      </is>
    </nc>
  </rcc>
  <rcc rId="2706" sId="9">
    <nc r="J171" t="inlineStr">
      <is>
        <t>N/A</t>
      </is>
    </nc>
  </rcc>
  <rcc rId="2707" sId="9">
    <nc r="J172" t="inlineStr">
      <is>
        <t>N/A</t>
      </is>
    </nc>
  </rcc>
  <rcc rId="2708" sId="9">
    <nc r="J173" t="inlineStr">
      <is>
        <t>N/A</t>
      </is>
    </nc>
  </rcc>
  <rcc rId="2709" sId="9">
    <nc r="J174" t="inlineStr">
      <is>
        <t>N/A</t>
      </is>
    </nc>
  </rcc>
  <rcc rId="2710" sId="9">
    <nc r="J175" t="inlineStr">
      <is>
        <t>N/A</t>
      </is>
    </nc>
  </rcc>
  <rcc rId="2711" sId="9">
    <nc r="J176" t="inlineStr">
      <is>
        <t>N/A</t>
      </is>
    </nc>
  </rcc>
  <rcc rId="2712" sId="9">
    <nc r="I185" t="inlineStr">
      <is>
        <t>N/A</t>
      </is>
    </nc>
  </rcc>
  <rcc rId="2713" sId="9">
    <nc r="I186" t="inlineStr">
      <is>
        <t>N/A</t>
      </is>
    </nc>
  </rcc>
  <rcc rId="2714" sId="9">
    <oc r="I187" t="inlineStr">
      <is>
        <t>S/M</t>
      </is>
    </oc>
    <nc r="I187" t="inlineStr">
      <is>
        <t>N/A</t>
      </is>
    </nc>
  </rcc>
  <rcc rId="2715" sId="9">
    <nc r="I188" t="inlineStr">
      <is>
        <t>N/A</t>
      </is>
    </nc>
  </rcc>
  <rcc rId="2716" sId="9">
    <nc r="I189" t="inlineStr">
      <is>
        <t>N/A</t>
      </is>
    </nc>
  </rcc>
  <rcc rId="2717" sId="9">
    <nc r="I190" t="inlineStr">
      <is>
        <t>N/A</t>
      </is>
    </nc>
  </rcc>
  <rcc rId="2718" sId="9">
    <nc r="I191" t="inlineStr">
      <is>
        <t>N/A</t>
      </is>
    </nc>
  </rcc>
  <rcc rId="2719" sId="9">
    <nc r="I192" t="inlineStr">
      <is>
        <t>N/A</t>
      </is>
    </nc>
  </rcc>
  <rcc rId="2720" sId="9">
    <nc r="I193" t="inlineStr">
      <is>
        <t>N/A</t>
      </is>
    </nc>
  </rcc>
  <rcc rId="2721" sId="9">
    <nc r="J185" t="inlineStr">
      <is>
        <t>N/A</t>
      </is>
    </nc>
  </rcc>
  <rcc rId="2722" sId="9">
    <nc r="J186" t="inlineStr">
      <is>
        <t>N/A</t>
      </is>
    </nc>
  </rcc>
  <rcc rId="2723" sId="9">
    <nc r="J187" t="inlineStr">
      <is>
        <t>N/A</t>
      </is>
    </nc>
  </rcc>
  <rcc rId="2724" sId="9">
    <nc r="J188" t="inlineStr">
      <is>
        <t>N/A</t>
      </is>
    </nc>
  </rcc>
  <rcc rId="2725" sId="9">
    <nc r="J189" t="inlineStr">
      <is>
        <t>N/A</t>
      </is>
    </nc>
  </rcc>
  <rcc rId="2726" sId="9">
    <nc r="J190" t="inlineStr">
      <is>
        <t>N/A</t>
      </is>
    </nc>
  </rcc>
  <rcc rId="2727" sId="9">
    <nc r="J191" t="inlineStr">
      <is>
        <t>N/A</t>
      </is>
    </nc>
  </rcc>
  <rcc rId="2728" sId="9">
    <nc r="J192" t="inlineStr">
      <is>
        <t>N/A</t>
      </is>
    </nc>
  </rcc>
  <rcc rId="2729" sId="9">
    <nc r="J193" t="inlineStr">
      <is>
        <t>N/A</t>
      </is>
    </nc>
  </rcc>
  <rcc rId="2730" sId="9">
    <nc r="I199" t="inlineStr">
      <is>
        <t>N/A</t>
      </is>
    </nc>
  </rcc>
  <rcc rId="2731" sId="9">
    <nc r="I201" t="inlineStr">
      <is>
        <t>N/A</t>
      </is>
    </nc>
  </rcc>
  <rcc rId="2732" sId="9">
    <nc r="I202" t="inlineStr">
      <is>
        <t>N/A</t>
      </is>
    </nc>
  </rcc>
  <rcc rId="2733" sId="9">
    <nc r="I205" t="inlineStr">
      <is>
        <t>N/A</t>
      </is>
    </nc>
  </rcc>
  <rcc rId="2734" sId="9">
    <nc r="J199" t="inlineStr">
      <is>
        <t>N/A</t>
      </is>
    </nc>
  </rcc>
  <rcc rId="2735" sId="9">
    <nc r="J201" t="inlineStr">
      <is>
        <t>N/A</t>
      </is>
    </nc>
  </rcc>
  <rcc rId="2736" sId="9">
    <nc r="J202" t="inlineStr">
      <is>
        <t>N/A</t>
      </is>
    </nc>
  </rcc>
  <rcc rId="2737" sId="9">
    <nc r="J205" t="inlineStr">
      <is>
        <t>N/A</t>
      </is>
    </nc>
  </rcc>
  <rcc rId="2738" sId="9">
    <nc r="I219" t="inlineStr">
      <is>
        <t>N/A</t>
      </is>
    </nc>
  </rcc>
  <rcc rId="2739" sId="9">
    <nc r="I220" t="inlineStr">
      <is>
        <t>N/A</t>
      </is>
    </nc>
  </rcc>
  <rcc rId="2740" sId="9">
    <nc r="I221" t="inlineStr">
      <is>
        <t>N/A</t>
      </is>
    </nc>
  </rcc>
  <rcc rId="2741" sId="9">
    <oc r="I222" t="inlineStr">
      <is>
        <t>S/M</t>
      </is>
    </oc>
    <nc r="I222" t="inlineStr">
      <is>
        <t>N/A</t>
      </is>
    </nc>
  </rcc>
  <rcc rId="2742" sId="9">
    <nc r="I223" t="inlineStr">
      <is>
        <t>N/A</t>
      </is>
    </nc>
  </rcc>
  <rcc rId="2743" sId="9">
    <nc r="I224" t="inlineStr">
      <is>
        <t>N/A</t>
      </is>
    </nc>
  </rcc>
  <rcc rId="2744" sId="9">
    <nc r="I225" t="inlineStr">
      <is>
        <t>N/A</t>
      </is>
    </nc>
  </rcc>
  <rcc rId="2745" sId="9">
    <nc r="I226" t="inlineStr">
      <is>
        <t>N/A</t>
      </is>
    </nc>
  </rcc>
  <rcc rId="2746" sId="9">
    <nc r="I227" t="inlineStr">
      <is>
        <t>N/A</t>
      </is>
    </nc>
  </rcc>
  <rcc rId="2747" sId="9">
    <nc r="J219" t="inlineStr">
      <is>
        <t>N/A</t>
      </is>
    </nc>
  </rcc>
  <rcc rId="2748" sId="9">
    <nc r="J220" t="inlineStr">
      <is>
        <t>N/A</t>
      </is>
    </nc>
  </rcc>
  <rcc rId="2749" sId="9">
    <nc r="J221" t="inlineStr">
      <is>
        <t>N/A</t>
      </is>
    </nc>
  </rcc>
  <rcc rId="2750" sId="9">
    <nc r="J222" t="inlineStr">
      <is>
        <t>N/A</t>
      </is>
    </nc>
  </rcc>
  <rcc rId="2751" sId="9">
    <nc r="J223" t="inlineStr">
      <is>
        <t>N/A</t>
      </is>
    </nc>
  </rcc>
  <rcc rId="2752" sId="9">
    <nc r="J224" t="inlineStr">
      <is>
        <t>N/A</t>
      </is>
    </nc>
  </rcc>
  <rcc rId="2753" sId="9">
    <nc r="J225" t="inlineStr">
      <is>
        <t>N/A</t>
      </is>
    </nc>
  </rcc>
  <rcc rId="2754" sId="9">
    <nc r="J226" t="inlineStr">
      <is>
        <t>N/A</t>
      </is>
    </nc>
  </rcc>
  <rcc rId="2755" sId="9">
    <nc r="J227" t="inlineStr">
      <is>
        <t>N/A</t>
      </is>
    </nc>
  </rcc>
  <rcc rId="2756" sId="9">
    <nc r="I231" t="inlineStr">
      <is>
        <t>N/A</t>
      </is>
    </nc>
  </rcc>
  <rcc rId="2757" sId="9">
    <nc r="I232" t="inlineStr">
      <is>
        <t>N/A</t>
      </is>
    </nc>
  </rcc>
  <rcc rId="2758" sId="9">
    <nc r="I233" t="inlineStr">
      <is>
        <t>N/A</t>
      </is>
    </nc>
  </rcc>
  <rcc rId="2759" sId="9">
    <nc r="I234" t="inlineStr">
      <is>
        <t>N/A</t>
      </is>
    </nc>
  </rcc>
  <rcc rId="2760" sId="9">
    <nc r="I235" t="inlineStr">
      <is>
        <t>N/A</t>
      </is>
    </nc>
  </rcc>
  <rcc rId="2761" sId="9">
    <nc r="I236" t="inlineStr">
      <is>
        <t>N/A</t>
      </is>
    </nc>
  </rcc>
  <rcc rId="2762" sId="9">
    <nc r="I237" t="inlineStr">
      <is>
        <t>N/A</t>
      </is>
    </nc>
  </rcc>
  <rcc rId="2763" sId="9">
    <nc r="I239" t="inlineStr">
      <is>
        <t>N/A</t>
      </is>
    </nc>
  </rcc>
  <rcc rId="2764" sId="9">
    <nc r="J231" t="inlineStr">
      <is>
        <t>N/A</t>
      </is>
    </nc>
  </rcc>
  <rcc rId="2765" sId="9">
    <nc r="J232" t="inlineStr">
      <is>
        <t>N/A</t>
      </is>
    </nc>
  </rcc>
  <rcc rId="2766" sId="9">
    <nc r="J233" t="inlineStr">
      <is>
        <t>N/A</t>
      </is>
    </nc>
  </rcc>
  <rcc rId="2767" sId="9">
    <nc r="J234" t="inlineStr">
      <is>
        <t>N/A</t>
      </is>
    </nc>
  </rcc>
  <rcc rId="2768" sId="9">
    <nc r="J235" t="inlineStr">
      <is>
        <t>N/A</t>
      </is>
    </nc>
  </rcc>
  <rcc rId="2769" sId="9">
    <nc r="J236" t="inlineStr">
      <is>
        <t>N/A</t>
      </is>
    </nc>
  </rcc>
  <rcc rId="2770" sId="9">
    <nc r="J237" t="inlineStr">
      <is>
        <t>N/A</t>
      </is>
    </nc>
  </rcc>
  <rcc rId="2771" sId="9">
    <nc r="J239" t="inlineStr">
      <is>
        <t>N/A</t>
      </is>
    </nc>
  </rcc>
  <rcc rId="2772" sId="9">
    <nc r="I247" t="inlineStr">
      <is>
        <t>N/A</t>
      </is>
    </nc>
  </rcc>
  <rcc rId="2773" sId="9">
    <oc r="I254" t="inlineStr">
      <is>
        <t>S/M</t>
      </is>
    </oc>
    <nc r="I254" t="inlineStr">
      <is>
        <t>N/A</t>
      </is>
    </nc>
  </rcc>
  <rcc rId="2774" sId="9">
    <nc r="I255" t="inlineStr">
      <is>
        <t>N/A</t>
      </is>
    </nc>
  </rcc>
  <rcc rId="2775" sId="9">
    <nc r="J247" t="inlineStr">
      <is>
        <t>N/A</t>
      </is>
    </nc>
  </rcc>
  <rcc rId="2776" sId="9">
    <nc r="J251" t="inlineStr">
      <is>
        <t>N/A</t>
      </is>
    </nc>
  </rcc>
  <rcc rId="2777" sId="9">
    <nc r="J252" t="inlineStr">
      <is>
        <t>N/A</t>
      </is>
    </nc>
  </rcc>
  <rcc rId="2778" sId="9">
    <nc r="J254" t="inlineStr">
      <is>
        <t>N/A</t>
      </is>
    </nc>
  </rcc>
  <rcc rId="2779" sId="9">
    <nc r="J255" t="inlineStr">
      <is>
        <t>N/A</t>
      </is>
    </nc>
  </rcc>
  <rcc rId="2780" sId="9">
    <nc r="I256" t="inlineStr">
      <is>
        <t>N/A</t>
      </is>
    </nc>
  </rcc>
  <rcc rId="2781" sId="9">
    <oc r="I257" t="inlineStr">
      <is>
        <t>S/M</t>
      </is>
    </oc>
    <nc r="I257" t="inlineStr">
      <is>
        <t>N/A</t>
      </is>
    </nc>
  </rcc>
  <rcc rId="2782" sId="9">
    <nc r="I258" t="inlineStr">
      <is>
        <t>N/A</t>
      </is>
    </nc>
  </rcc>
  <rcc rId="2783" sId="9">
    <nc r="I260" t="inlineStr">
      <is>
        <t>N/A</t>
      </is>
    </nc>
  </rcc>
  <rcc rId="2784" sId="9">
    <nc r="I263" t="inlineStr">
      <is>
        <t>N/A</t>
      </is>
    </nc>
  </rcc>
  <rcc rId="2785" sId="9">
    <nc r="I264" t="inlineStr">
      <is>
        <t>N/A</t>
      </is>
    </nc>
  </rcc>
  <rcc rId="2786" sId="9">
    <nc r="J256" t="inlineStr">
      <is>
        <t>N/A</t>
      </is>
    </nc>
  </rcc>
  <rcc rId="2787" sId="9">
    <nc r="J257" t="inlineStr">
      <is>
        <t>N/A</t>
      </is>
    </nc>
  </rcc>
  <rcc rId="2788" sId="9">
    <nc r="J258" t="inlineStr">
      <is>
        <t>N/A</t>
      </is>
    </nc>
  </rcc>
  <rcc rId="2789" sId="9">
    <nc r="J259" t="inlineStr">
      <is>
        <t>N/A</t>
      </is>
    </nc>
  </rcc>
  <rcc rId="2790" sId="9">
    <nc r="J260" t="inlineStr">
      <is>
        <t>N/A</t>
      </is>
    </nc>
  </rcc>
  <rcc rId="2791" sId="9">
    <nc r="J263" t="inlineStr">
      <is>
        <t>N/A</t>
      </is>
    </nc>
  </rcc>
  <rcc rId="2792" sId="9">
    <nc r="J264" t="inlineStr">
      <is>
        <t>N/A</t>
      </is>
    </nc>
  </rcc>
  <rcc rId="2793" sId="9">
    <nc r="I268" t="inlineStr">
      <is>
        <t>N/A</t>
      </is>
    </nc>
  </rcc>
  <rcc rId="2794" sId="9">
    <nc r="I269" t="inlineStr">
      <is>
        <t>N/A</t>
      </is>
    </nc>
  </rcc>
  <rcc rId="2795" sId="9">
    <nc r="I270" t="inlineStr">
      <is>
        <t>N/A</t>
      </is>
    </nc>
  </rcc>
  <rcc rId="2796" sId="9">
    <nc r="I271" t="inlineStr">
      <is>
        <t>N/A</t>
      </is>
    </nc>
  </rcc>
  <rcc rId="2797" sId="9">
    <nc r="I272" t="inlineStr">
      <is>
        <t>N/A</t>
      </is>
    </nc>
  </rcc>
  <rcc rId="2798" sId="9">
    <nc r="I274" t="inlineStr">
      <is>
        <t>N/A</t>
      </is>
    </nc>
  </rcc>
  <rcc rId="2799" sId="9">
    <nc r="I275" t="inlineStr">
      <is>
        <t>N/A</t>
      </is>
    </nc>
  </rcc>
  <rcc rId="2800" sId="9">
    <nc r="I276" t="inlineStr">
      <is>
        <t>N/A</t>
      </is>
    </nc>
  </rcc>
  <rcc rId="2801" sId="9">
    <nc r="J268" t="inlineStr">
      <is>
        <t>N/A</t>
      </is>
    </nc>
  </rcc>
  <rcc rId="2802" sId="9">
    <nc r="J269" t="inlineStr">
      <is>
        <t>N/A</t>
      </is>
    </nc>
  </rcc>
  <rcc rId="2803" sId="9">
    <nc r="J270" t="inlineStr">
      <is>
        <t>N/A</t>
      </is>
    </nc>
  </rcc>
  <rcc rId="2804" sId="9">
    <nc r="J271" t="inlineStr">
      <is>
        <t>N/A</t>
      </is>
    </nc>
  </rcc>
  <rcc rId="2805" sId="9">
    <nc r="J272" t="inlineStr">
      <is>
        <t>N/A</t>
      </is>
    </nc>
  </rcc>
  <rcc rId="2806" sId="9">
    <nc r="J274" t="inlineStr">
      <is>
        <t>N/A</t>
      </is>
    </nc>
  </rcc>
  <rcc rId="2807" sId="9">
    <nc r="J275" t="inlineStr">
      <is>
        <t>N/A</t>
      </is>
    </nc>
  </rcc>
  <rcc rId="2808" sId="9">
    <nc r="J276" t="inlineStr">
      <is>
        <t>N/A</t>
      </is>
    </nc>
  </rcc>
  <rcc rId="2809" sId="9">
    <nc r="I284" t="inlineStr">
      <is>
        <t>N/A</t>
      </is>
    </nc>
  </rcc>
  <rcc rId="2810" sId="9">
    <nc r="I285" t="inlineStr">
      <is>
        <t>N/A</t>
      </is>
    </nc>
  </rcc>
  <rcc rId="2811" sId="9">
    <nc r="I286" t="inlineStr">
      <is>
        <t>N/A</t>
      </is>
    </nc>
  </rcc>
  <rcc rId="2812" sId="9">
    <nc r="I290" t="inlineStr">
      <is>
        <t>N/A</t>
      </is>
    </nc>
  </rcc>
  <rcc rId="2813" sId="9">
    <nc r="I291" t="inlineStr">
      <is>
        <t>N/A</t>
      </is>
    </nc>
  </rcc>
  <rcc rId="2814" sId="9">
    <nc r="I292" t="inlineStr">
      <is>
        <t>N/A</t>
      </is>
    </nc>
  </rcc>
  <rcc rId="2815" sId="9">
    <nc r="J284" t="inlineStr">
      <is>
        <t>N/A</t>
      </is>
    </nc>
  </rcc>
  <rcc rId="2816" sId="9">
    <nc r="J285" t="inlineStr">
      <is>
        <t>N/A</t>
      </is>
    </nc>
  </rcc>
  <rcc rId="2817" sId="9">
    <nc r="J286" t="inlineStr">
      <is>
        <t>N/A</t>
      </is>
    </nc>
  </rcc>
  <rcc rId="2818" sId="9">
    <nc r="J287" t="inlineStr">
      <is>
        <t>N/A</t>
      </is>
    </nc>
  </rcc>
  <rcc rId="2819" sId="9">
    <nc r="J290" t="inlineStr">
      <is>
        <t>N/A</t>
      </is>
    </nc>
  </rcc>
  <rcc rId="2820" sId="9">
    <nc r="J291" t="inlineStr">
      <is>
        <t>N/A</t>
      </is>
    </nc>
  </rcc>
  <rcc rId="2821" sId="9">
    <nc r="J292" t="inlineStr">
      <is>
        <t>N/A</t>
      </is>
    </nc>
  </rcc>
  <rcc rId="2822" sId="9">
    <nc r="I293" t="inlineStr">
      <is>
        <t>N/A</t>
      </is>
    </nc>
  </rcc>
  <rcc rId="2823" sId="9">
    <nc r="I294" t="inlineStr">
      <is>
        <t>N/A</t>
      </is>
    </nc>
  </rcc>
  <rcc rId="2824" sId="9">
    <nc r="I295" t="inlineStr">
      <is>
        <t>N/A</t>
      </is>
    </nc>
  </rcc>
  <rcc rId="2825" sId="9">
    <nc r="I296" t="inlineStr">
      <is>
        <t>N/A</t>
      </is>
    </nc>
  </rcc>
  <rcc rId="2826" sId="9">
    <nc r="I297" t="inlineStr">
      <is>
        <t>N/A</t>
      </is>
    </nc>
  </rcc>
  <rcc rId="2827" sId="9">
    <nc r="I298" t="inlineStr">
      <is>
        <t>N/A</t>
      </is>
    </nc>
  </rcc>
  <rcc rId="2828" sId="9">
    <nc r="J293" t="inlineStr">
      <is>
        <t>N/A</t>
      </is>
    </nc>
  </rcc>
  <rcc rId="2829" sId="9">
    <nc r="J294" t="inlineStr">
      <is>
        <t>N/A</t>
      </is>
    </nc>
  </rcc>
  <rcc rId="2830" sId="9">
    <nc r="J295" t="inlineStr">
      <is>
        <t>N/A</t>
      </is>
    </nc>
  </rcc>
  <rcc rId="2831" sId="9">
    <nc r="J296" t="inlineStr">
      <is>
        <t>N/A</t>
      </is>
    </nc>
  </rcc>
  <rcc rId="2832" sId="9">
    <nc r="J297" t="inlineStr">
      <is>
        <t>N/A</t>
      </is>
    </nc>
  </rcc>
  <rcc rId="2833" sId="9">
    <nc r="J298" t="inlineStr">
      <is>
        <t>N/A</t>
      </is>
    </nc>
  </rcc>
  <rcc rId="2834" sId="9">
    <nc r="J299" t="inlineStr">
      <is>
        <t>N/A</t>
      </is>
    </nc>
  </rcc>
  <rcc rId="2835" sId="9">
    <nc r="I311" t="inlineStr">
      <is>
        <t>N/A</t>
      </is>
    </nc>
  </rcc>
  <rcc rId="2836" sId="9">
    <nc r="I314" t="inlineStr">
      <is>
        <t>N/A</t>
      </is>
    </nc>
  </rcc>
  <rcc rId="2837" sId="9">
    <nc r="I315" t="inlineStr">
      <is>
        <t>N/A</t>
      </is>
    </nc>
  </rcc>
  <rcc rId="2838" sId="9">
    <nc r="I316" t="inlineStr">
      <is>
        <t>N/A</t>
      </is>
    </nc>
  </rcc>
  <rcc rId="2839" sId="9">
    <nc r="I317" t="inlineStr">
      <is>
        <t>N/A</t>
      </is>
    </nc>
  </rcc>
  <rcc rId="2840" sId="9">
    <nc r="I318" t="inlineStr">
      <is>
        <t>N/A</t>
      </is>
    </nc>
  </rcc>
  <rcc rId="2841" sId="9">
    <nc r="J311" t="inlineStr">
      <is>
        <t>N/A</t>
      </is>
    </nc>
  </rcc>
  <rcc rId="2842" sId="9">
    <nc r="J312" t="inlineStr">
      <is>
        <t>N/A</t>
      </is>
    </nc>
  </rcc>
  <rcc rId="2843" sId="9">
    <oc r="J313">
      <v>46237</v>
    </oc>
    <nc r="J313" t="inlineStr">
      <is>
        <t>N/A</t>
      </is>
    </nc>
  </rcc>
  <rcc rId="2844" sId="9">
    <nc r="J314" t="inlineStr">
      <is>
        <t>N/A</t>
      </is>
    </nc>
  </rcc>
  <rcc rId="2845" sId="9">
    <nc r="J315" t="inlineStr">
      <is>
        <t>N/A</t>
      </is>
    </nc>
  </rcc>
  <rcc rId="2846" sId="9">
    <nc r="J316" t="inlineStr">
      <is>
        <t>N/A</t>
      </is>
    </nc>
  </rcc>
  <rcc rId="2847" sId="9">
    <nc r="J317" t="inlineStr">
      <is>
        <t>N/A</t>
      </is>
    </nc>
  </rcc>
  <rcc rId="2848" sId="9">
    <nc r="J318" t="inlineStr">
      <is>
        <t>N/A</t>
      </is>
    </nc>
  </rcc>
  <rcc rId="2849" sId="9">
    <nc r="I331" t="inlineStr">
      <is>
        <t>N/A</t>
      </is>
    </nc>
  </rcc>
  <rcc rId="2850" sId="9">
    <nc r="I332" t="inlineStr">
      <is>
        <t>N/A</t>
      </is>
    </nc>
  </rcc>
  <rcc rId="2851" sId="9">
    <nc r="I333" t="inlineStr">
      <is>
        <t>N/A</t>
      </is>
    </nc>
  </rcc>
  <rcc rId="2852" sId="9">
    <nc r="I335" t="inlineStr">
      <is>
        <t>N/A</t>
      </is>
    </nc>
  </rcc>
  <rcc rId="2853" sId="9">
    <nc r="I336" t="inlineStr">
      <is>
        <t>N/A</t>
      </is>
    </nc>
  </rcc>
  <rcc rId="2854" sId="9">
    <nc r="I337" t="inlineStr">
      <is>
        <t>N/A</t>
      </is>
    </nc>
  </rcc>
  <rcc rId="2855" sId="9">
    <nc r="I338" t="inlineStr">
      <is>
        <t>N/A</t>
      </is>
    </nc>
  </rcc>
  <rcc rId="2856" sId="9">
    <nc r="I339" t="inlineStr">
      <is>
        <t>N/A</t>
      </is>
    </nc>
  </rcc>
  <rcc rId="2857" sId="9">
    <nc r="J331" t="inlineStr">
      <is>
        <t>N/A</t>
      </is>
    </nc>
  </rcc>
  <rcc rId="2858" sId="9">
    <nc r="J332" t="inlineStr">
      <is>
        <t>N/A</t>
      </is>
    </nc>
  </rcc>
  <rcc rId="2859" sId="9">
    <nc r="J333" t="inlineStr">
      <is>
        <t>N/A</t>
      </is>
    </nc>
  </rcc>
  <rcc rId="2860" sId="9">
    <nc r="J335" t="inlineStr">
      <is>
        <t>N/A</t>
      </is>
    </nc>
  </rcc>
  <rcc rId="2861" sId="9">
    <nc r="J336" t="inlineStr">
      <is>
        <t>N/A</t>
      </is>
    </nc>
  </rcc>
  <rcc rId="2862" sId="9">
    <nc r="J337" t="inlineStr">
      <is>
        <t>N/A</t>
      </is>
    </nc>
  </rcc>
  <rcc rId="2863" sId="9">
    <nc r="J338" t="inlineStr">
      <is>
        <t>N/A</t>
      </is>
    </nc>
  </rcc>
  <rcc rId="2864" sId="9">
    <nc r="J339" t="inlineStr">
      <is>
        <t>N/A</t>
      </is>
    </nc>
  </rcc>
  <rcc rId="2865" sId="9">
    <nc r="I346" t="inlineStr">
      <is>
        <t>N/A</t>
      </is>
    </nc>
  </rcc>
  <rcc rId="2866" sId="9">
    <nc r="I347" t="inlineStr">
      <is>
        <t>N/A</t>
      </is>
    </nc>
  </rcc>
  <rcc rId="2867" sId="9">
    <nc r="I348" t="inlineStr">
      <is>
        <t>N/A</t>
      </is>
    </nc>
  </rcc>
  <rcc rId="2868" sId="9">
    <nc r="I349" t="inlineStr">
      <is>
        <t>N/A</t>
      </is>
    </nc>
  </rcc>
  <rcc rId="2869" sId="9">
    <nc r="I350" t="inlineStr">
      <is>
        <t>N/A</t>
      </is>
    </nc>
  </rcc>
  <rcc rId="2870" sId="9">
    <nc r="I351" t="inlineStr">
      <is>
        <t>N/A</t>
      </is>
    </nc>
  </rcc>
  <rcc rId="2871" sId="9">
    <oc r="I352" t="inlineStr">
      <is>
        <t>S/M</t>
      </is>
    </oc>
    <nc r="I352" t="inlineStr">
      <is>
        <t>N/A</t>
      </is>
    </nc>
  </rcc>
  <rcc rId="2872" sId="9">
    <nc r="I354" t="inlineStr">
      <is>
        <t>N/A</t>
      </is>
    </nc>
  </rcc>
  <rcc rId="2873" sId="9">
    <nc r="J346" t="inlineStr">
      <is>
        <t>N/A</t>
      </is>
    </nc>
  </rcc>
  <rcc rId="2874" sId="9">
    <nc r="J347" t="inlineStr">
      <is>
        <t>N/A</t>
      </is>
    </nc>
  </rcc>
  <rcc rId="2875" sId="9">
    <nc r="J348" t="inlineStr">
      <is>
        <t>N/A</t>
      </is>
    </nc>
  </rcc>
  <rcc rId="2876" sId="9">
    <nc r="J349" t="inlineStr">
      <is>
        <t>N/A</t>
      </is>
    </nc>
  </rcc>
  <rcc rId="2877" sId="9">
    <nc r="J350" t="inlineStr">
      <is>
        <t>N/A</t>
      </is>
    </nc>
  </rcc>
  <rcc rId="2878" sId="9">
    <nc r="J351" t="inlineStr">
      <is>
        <t>N/A</t>
      </is>
    </nc>
  </rcc>
  <rcc rId="2879" sId="9">
    <nc r="J352" t="inlineStr">
      <is>
        <t>N/A</t>
      </is>
    </nc>
  </rcc>
  <rcc rId="2880" sId="9">
    <nc r="J354" t="inlineStr">
      <is>
        <t>N/A</t>
      </is>
    </nc>
  </rcc>
  <rcc rId="2881" sId="9">
    <nc r="I356" t="inlineStr">
      <is>
        <t>N/A</t>
      </is>
    </nc>
  </rcc>
  <rcc rId="2882" sId="9">
    <nc r="J356" t="inlineStr">
      <is>
        <t>N/A</t>
      </is>
    </nc>
  </rcc>
  <rcc rId="2883" sId="9">
    <nc r="I363" t="inlineStr">
      <is>
        <t>N/A</t>
      </is>
    </nc>
  </rcc>
  <rcc rId="2884" sId="9">
    <nc r="I368" t="inlineStr">
      <is>
        <t>N/A</t>
      </is>
    </nc>
  </rcc>
  <rcc rId="2885" sId="9">
    <nc r="J363" t="inlineStr">
      <is>
        <t>N/A</t>
      </is>
    </nc>
  </rcc>
  <rcc rId="2886" sId="9">
    <nc r="J368" t="inlineStr">
      <is>
        <t>N/A</t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87" sId="9">
    <nc r="K7" t="inlineStr">
      <is>
        <t>OK</t>
      </is>
    </nc>
  </rcc>
  <rcc rId="2888" sId="9">
    <nc r="L7" t="inlineStr">
      <is>
        <t>S/M</t>
      </is>
    </nc>
  </rcc>
  <rcc rId="2889" sId="9">
    <nc r="M7" t="inlineStr">
      <is>
        <t>S/M</t>
      </is>
    </nc>
  </rcc>
  <rcc rId="2890" sId="9">
    <nc r="N7" t="inlineStr">
      <is>
        <t>S/M</t>
      </is>
    </nc>
  </rcc>
  <rcc rId="2891" sId="9">
    <nc r="P4" t="inlineStr">
      <is>
        <t>OK</t>
      </is>
    </nc>
  </rcc>
  <rcc rId="2892" sId="9">
    <nc r="Q4">
      <v>46239</v>
    </nc>
  </rcc>
  <rcc rId="2893" sId="9">
    <nc r="P5" t="inlineStr">
      <is>
        <t>N/A</t>
      </is>
    </nc>
  </rcc>
  <rcc rId="2894" sId="9">
    <nc r="Q5">
      <v>46239</v>
    </nc>
  </rcc>
  <rcc rId="2895" sId="9">
    <nc r="P6" t="inlineStr">
      <is>
        <t>OK</t>
      </is>
    </nc>
  </rcc>
  <rcc rId="2896" sId="9">
    <nc r="Q6">
      <v>46239</v>
    </nc>
  </rcc>
  <rcc rId="2897" sId="9">
    <nc r="P7" t="inlineStr">
      <is>
        <t>OK</t>
      </is>
    </nc>
  </rcc>
  <rcc rId="2898" sId="9">
    <nc r="Q7">
      <v>46239</v>
    </nc>
  </rcc>
  <rcc rId="2899" sId="9">
    <nc r="P10" t="inlineStr">
      <is>
        <t>OK</t>
      </is>
    </nc>
  </rcc>
  <rcc rId="2900" sId="9">
    <nc r="Q10">
      <v>46239</v>
    </nc>
  </rcc>
  <rcc rId="2901" sId="9">
    <nc r="P12" t="inlineStr">
      <is>
        <t>OK</t>
      </is>
    </nc>
  </rcc>
  <rcc rId="2902" sId="9">
    <nc r="Q12">
      <v>46239</v>
    </nc>
  </rcc>
  <rcc rId="2903" sId="9">
    <nc r="P14" t="inlineStr">
      <is>
        <t>S/M</t>
      </is>
    </nc>
  </rcc>
  <rcc rId="2904" sId="9">
    <nc r="Q14">
      <v>46239</v>
    </nc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5" sId="9">
    <nc r="P2" t="inlineStr">
      <is>
        <t>OK</t>
      </is>
    </nc>
  </rcc>
  <rcc rId="2906" sId="9">
    <nc r="Q2">
      <v>46239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7" sId="7">
    <nc r="K22" t="inlineStr">
      <is>
        <t>S/M</t>
      </is>
    </nc>
  </rcc>
  <rcc rId="2908" sId="7" numFmtId="4">
    <nc r="L22">
      <v>46239</v>
    </nc>
  </rcc>
  <rcc rId="2909" sId="7">
    <nc r="K26" t="inlineStr">
      <is>
        <t>S/M</t>
      </is>
    </nc>
  </rcc>
  <rcc rId="2910" sId="7" numFmtId="4">
    <nc r="L26">
      <v>46239</v>
    </nc>
  </rcc>
  <rcc rId="2911" sId="7">
    <nc r="M26" t="inlineStr">
      <is>
        <t>N/A</t>
      </is>
    </nc>
  </rcc>
  <rcc rId="2912" sId="7">
    <nc r="N26" t="inlineStr">
      <is>
        <t>N/A</t>
      </is>
    </nc>
  </rcc>
  <rcc rId="2913" sId="7">
    <nc r="O26" t="inlineStr">
      <is>
        <t>N/A</t>
      </is>
    </nc>
  </rcc>
  <rcc rId="2914" sId="7">
    <nc r="P26" t="inlineStr">
      <is>
        <t>N/A</t>
      </is>
    </nc>
  </rcc>
  <rcc rId="2915" sId="7">
    <nc r="Q26" t="inlineStr">
      <is>
        <t>N/A</t>
      </is>
    </nc>
  </rcc>
  <rcc rId="2916" sId="7" numFmtId="4">
    <nc r="J54">
      <v>10</v>
    </nc>
  </rcc>
  <rcc rId="2917" sId="7">
    <nc r="K54" t="inlineStr">
      <is>
        <t>S/M</t>
      </is>
    </nc>
  </rcc>
  <rcc rId="2918" sId="7" numFmtId="4">
    <nc r="L54">
      <v>46239</v>
    </nc>
  </rcc>
  <rcc rId="2919" sId="7">
    <nc r="M54" t="inlineStr">
      <is>
        <t>N/A</t>
      </is>
    </nc>
  </rcc>
  <rcc rId="2920" sId="7">
    <nc r="N54" t="inlineStr">
      <is>
        <t>N/A</t>
      </is>
    </nc>
  </rcc>
  <rcc rId="2921" sId="7">
    <nc r="O54" t="inlineStr">
      <is>
        <t>N/A</t>
      </is>
    </nc>
  </rcc>
  <rcc rId="2922" sId="7">
    <nc r="P54" t="inlineStr">
      <is>
        <t>N/A</t>
      </is>
    </nc>
  </rcc>
  <rcc rId="2923" sId="7">
    <nc r="Q54" t="inlineStr">
      <is>
        <t>N/A</t>
      </is>
    </nc>
  </rcc>
  <rcc rId="2924" sId="7">
    <nc r="K81" t="inlineStr">
      <is>
        <t>S/M</t>
      </is>
    </nc>
  </rcc>
  <rcc rId="2925" sId="7" numFmtId="4">
    <nc r="L81">
      <v>46239</v>
    </nc>
  </rcc>
  <rcc rId="2926" sId="7">
    <nc r="M81" t="inlineStr">
      <is>
        <t>N/A</t>
      </is>
    </nc>
  </rcc>
  <rcc rId="2927" sId="7">
    <nc r="N81" t="inlineStr">
      <is>
        <t>N/A</t>
      </is>
    </nc>
  </rcc>
  <rcc rId="2928" sId="7">
    <nc r="O81" t="inlineStr">
      <is>
        <t>N/A</t>
      </is>
    </nc>
  </rcc>
  <rcc rId="2929" sId="7">
    <nc r="P81" t="inlineStr">
      <is>
        <t>N/A</t>
      </is>
    </nc>
  </rcc>
  <rcc rId="2930" sId="7">
    <nc r="Q81" t="inlineStr">
      <is>
        <t>N/A</t>
      </is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1" sId="6" numFmtId="19">
    <nc r="O359">
      <v>46239</v>
    </nc>
  </rcc>
  <rcc rId="2932" sId="6" numFmtId="19">
    <nc r="P359">
      <v>46239</v>
    </nc>
  </rcc>
  <rcc rId="2933" sId="7">
    <nc r="K309" t="inlineStr">
      <is>
        <t>N/A</t>
      </is>
    </nc>
  </rcc>
  <rcc rId="2934" sId="7">
    <nc r="L309" t="inlineStr">
      <is>
        <t>N/A</t>
      </is>
    </nc>
  </rcc>
  <rcc rId="2935" sId="7">
    <nc r="M309" t="inlineStr">
      <is>
        <t>N/A</t>
      </is>
    </nc>
  </rcc>
  <rcc rId="2936" sId="7">
    <nc r="N309" t="inlineStr">
      <is>
        <t>N/A</t>
      </is>
    </nc>
  </rcc>
  <rcc rId="2937" sId="7">
    <nc r="O309" t="inlineStr">
      <is>
        <t>N/A</t>
      </is>
    </nc>
  </rcc>
  <rcc rId="2938" sId="7">
    <nc r="P309" t="inlineStr">
      <is>
        <t>N/A</t>
      </is>
    </nc>
  </rcc>
  <rcc rId="2939" sId="7">
    <nc r="Q309" t="inlineStr">
      <is>
        <t>N/A</t>
      </is>
    </nc>
  </rcc>
  <rcc rId="2940" sId="7">
    <nc r="R309" t="inlineStr">
      <is>
        <t>N/A</t>
      </is>
    </nc>
  </rcc>
  <rcc rId="2941" sId="7">
    <nc r="K360" t="inlineStr">
      <is>
        <t>Ok</t>
      </is>
    </nc>
  </rcc>
  <rcc rId="2942" sId="7">
    <nc r="M360" t="inlineStr">
      <is>
        <t>OK</t>
      </is>
    </nc>
  </rcc>
  <rcc rId="2943" sId="7">
    <nc r="N360" t="inlineStr">
      <is>
        <t>N/A</t>
      </is>
    </nc>
  </rcc>
  <rcc rId="2944" sId="7">
    <nc r="O360" t="inlineStr">
      <is>
        <t>N/A</t>
      </is>
    </nc>
  </rcc>
  <rcc rId="2945" sId="7">
    <nc r="P360" t="inlineStr">
      <is>
        <t>N/A</t>
      </is>
    </nc>
  </rcc>
  <rcc rId="2946" sId="7">
    <nc r="Q360" t="inlineStr">
      <is>
        <t>N/A</t>
      </is>
    </nc>
  </rcc>
  <rcc rId="2947" sId="7">
    <nc r="R360" t="inlineStr">
      <is>
        <t>N/A</t>
      </is>
    </nc>
  </rcc>
  <rcc rId="2948" sId="8">
    <nc r="J308" t="inlineStr">
      <is>
        <t>S/M</t>
      </is>
    </nc>
  </rcc>
  <rcc rId="2949" sId="8">
    <nc r="K308" t="inlineStr">
      <is>
        <t>S/M</t>
      </is>
    </nc>
  </rcc>
  <rcc rId="2950" sId="8">
    <nc r="Q308" t="inlineStr">
      <is>
        <t>S/M</t>
      </is>
    </nc>
  </rcc>
  <rcc rId="2951" sId="8">
    <nc r="R308" t="inlineStr">
      <is>
        <t>S/M</t>
      </is>
    </nc>
  </rcc>
  <rcc rId="2952" sId="8">
    <nc r="S308" t="inlineStr">
      <is>
        <t>S/M</t>
      </is>
    </nc>
  </rcc>
  <rcc rId="2953" sId="8">
    <nc r="J359" t="inlineStr">
      <is>
        <t>S/M</t>
      </is>
    </nc>
  </rcc>
  <rcc rId="2954" sId="8">
    <nc r="K359" t="inlineStr">
      <is>
        <t>S/M</t>
      </is>
    </nc>
  </rcc>
  <rcc rId="2955" sId="8">
    <nc r="Q359" t="inlineStr">
      <is>
        <t>S/M</t>
      </is>
    </nc>
  </rcc>
  <rcc rId="2956" sId="8">
    <nc r="R359" t="inlineStr">
      <is>
        <t>S/M</t>
      </is>
    </nc>
  </rcc>
  <rcc rId="2957" sId="8">
    <nc r="S359" t="inlineStr">
      <is>
        <t>S/M</t>
      </is>
    </nc>
  </rcc>
  <rcc rId="2958" sId="9">
    <nc r="I308" t="inlineStr">
      <is>
        <t>N/A</t>
      </is>
    </nc>
  </rcc>
  <rcc rId="2959" sId="9">
    <nc r="J308" t="inlineStr">
      <is>
        <t>N/A</t>
      </is>
    </nc>
  </rcc>
  <rcc rId="2960" sId="9">
    <nc r="M308" t="inlineStr">
      <is>
        <t>N/A</t>
      </is>
    </nc>
  </rcc>
  <rcc rId="2961" sId="9">
    <nc r="N308" t="inlineStr">
      <is>
        <t>N/A</t>
      </is>
    </nc>
  </rcc>
  <rcc rId="2962" sId="9">
    <nc r="O308" t="inlineStr">
      <is>
        <t>N/A</t>
      </is>
    </nc>
  </rcc>
  <rcc rId="2963" sId="9">
    <nc r="P308" t="inlineStr">
      <is>
        <t>Ok</t>
      </is>
    </nc>
  </rcc>
  <rcc rId="2964" sId="9">
    <nc r="X308" t="inlineStr">
      <is>
        <t>N/A</t>
      </is>
    </nc>
  </rcc>
  <rcc rId="2965" sId="9">
    <nc r="AA308" t="inlineStr">
      <is>
        <t>N/A</t>
      </is>
    </nc>
  </rcc>
  <rcc rId="2966" sId="9">
    <nc r="AB308" t="inlineStr">
      <is>
        <t>N/A</t>
      </is>
    </nc>
  </rcc>
  <rcc rId="2967" sId="9">
    <nc r="I359" t="inlineStr">
      <is>
        <t>N/A</t>
      </is>
    </nc>
  </rcc>
  <rcc rId="2968" sId="9">
    <nc r="J359" t="inlineStr">
      <is>
        <t>N/A</t>
      </is>
    </nc>
  </rcc>
  <rcc rId="2969" sId="9">
    <nc r="K359" t="inlineStr">
      <is>
        <t>OK</t>
      </is>
    </nc>
  </rcc>
  <rcc rId="2970" sId="9">
    <nc r="L359" t="inlineStr">
      <is>
        <t>OK</t>
      </is>
    </nc>
  </rcc>
  <rcc rId="2971" sId="9">
    <nc r="M359" t="inlineStr">
      <is>
        <t>N/A</t>
      </is>
    </nc>
  </rcc>
  <rcc rId="2972" sId="9">
    <nc r="N359" t="inlineStr">
      <is>
        <t>N/A</t>
      </is>
    </nc>
  </rcc>
  <rcc rId="2973" sId="9">
    <nc r="O359" t="inlineStr">
      <is>
        <t>N/A</t>
      </is>
    </nc>
  </rcc>
  <rcc rId="2974" sId="9">
    <nc r="P359" t="inlineStr">
      <is>
        <t>N/A</t>
      </is>
    </nc>
  </rcc>
  <rcc rId="2975" sId="9">
    <nc r="Q359" t="inlineStr">
      <is>
        <t>N/A</t>
      </is>
    </nc>
  </rcc>
  <rcc rId="2976" sId="9">
    <nc r="X359" t="inlineStr">
      <is>
        <t>N/A</t>
      </is>
    </nc>
  </rcc>
  <rcc rId="2977" sId="6" numFmtId="19">
    <nc r="O165">
      <v>46239</v>
    </nc>
  </rcc>
  <rcc rId="2978" sId="6" numFmtId="19">
    <nc r="P165">
      <v>46239</v>
    </nc>
  </rcc>
  <rcc rId="2979" sId="6" numFmtId="19">
    <nc r="O74">
      <v>46239</v>
    </nc>
  </rcc>
  <rcc rId="2980" sId="6" numFmtId="19">
    <nc r="P74">
      <v>46239</v>
    </nc>
  </rcc>
  <rcc rId="2981" sId="7">
    <nc r="K74" t="inlineStr">
      <is>
        <t>Ok</t>
      </is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2" sId="6" numFmtId="19">
    <nc r="P111">
      <v>46239</v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3" sId="7">
    <nc r="M112" t="inlineStr">
      <is>
        <t>OK</t>
      </is>
    </nc>
  </rcc>
  <rcc rId="2984" sId="7">
    <nc r="N112" t="inlineStr">
      <is>
        <t>N/A</t>
      </is>
    </nc>
  </rcc>
  <rcc rId="2985" sId="7">
    <nc r="O112" t="inlineStr">
      <is>
        <t>N/A</t>
      </is>
    </nc>
  </rcc>
  <rcc rId="2986" sId="7">
    <nc r="P112" t="inlineStr">
      <is>
        <t>N/A</t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7" sId="8">
    <nc r="J111" t="inlineStr">
      <is>
        <t>S/M</t>
      </is>
    </nc>
  </rcc>
  <rcc rId="2988" sId="8">
    <nc r="Q111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0" sId="9">
    <nc r="I111" t="inlineStr">
      <is>
        <t>N/A</t>
      </is>
    </nc>
  </rcc>
  <rcc rId="3001" sId="9">
    <nc r="K111" t="inlineStr">
      <is>
        <t>S/M</t>
      </is>
    </nc>
  </rcc>
  <rcc rId="3002" sId="9">
    <nc r="L111" t="inlineStr">
      <is>
        <t>N/A</t>
      </is>
    </nc>
  </rcc>
  <rcc rId="3003" sId="9">
    <nc r="M111" t="inlineStr">
      <is>
        <t>N/A</t>
      </is>
    </nc>
  </rcc>
  <rcc rId="3004" sId="9">
    <nc r="N111" t="inlineStr">
      <is>
        <t>N/A</t>
      </is>
    </nc>
  </rcc>
  <rcc rId="3005" sId="9">
    <nc r="O111" t="inlineStr">
      <is>
        <t>N/A</t>
      </is>
    </nc>
  </rcc>
  <rcc rId="3006" sId="9">
    <nc r="P111" t="inlineStr">
      <is>
        <t>OK</t>
      </is>
    </nc>
  </rcc>
  <rcc rId="3007" sId="9" odxf="1" dxf="1" numFmtId="19">
    <nc r="Q111">
      <v>46239</v>
    </nc>
    <odxf>
      <numFmt numFmtId="0" formatCode="General"/>
    </odxf>
    <ndxf>
      <numFmt numFmtId="19" formatCode="dd/mm/yyyy"/>
    </ndxf>
  </rcc>
  <rcc rId="3008" sId="9">
    <nc r="X111" t="inlineStr">
      <is>
        <t>N/A</t>
      </is>
    </nc>
  </rcc>
  <rcc rId="3009" sId="9">
    <nc r="Y111" t="inlineStr">
      <is>
        <t>OK</t>
      </is>
    </nc>
  </rcc>
  <rcc rId="3010" sId="9" odxf="1" dxf="1" numFmtId="19">
    <nc r="Z111">
      <v>46239</v>
    </nc>
    <odxf>
      <numFmt numFmtId="0" formatCode="General"/>
    </odxf>
    <ndxf>
      <numFmt numFmtId="19" formatCode="dd/mm/yyyy"/>
    </ndxf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1" sId="13" numFmtId="4">
    <nc r="H34">
      <v>0</v>
    </nc>
  </rcc>
  <rcc rId="3012" sId="13" numFmtId="4">
    <nc r="I34">
      <v>0</v>
    </nc>
  </rcc>
  <rcc rId="3013" sId="13" numFmtId="4">
    <nc r="J34">
      <v>0</v>
    </nc>
  </rcc>
  <rcc rId="3014" sId="13" numFmtId="4">
    <nc r="M34">
      <v>0</v>
    </nc>
  </rcc>
  <rcc rId="3015" sId="13" numFmtId="4">
    <nc r="N34">
      <v>0</v>
    </nc>
  </rcc>
  <rcc rId="3016" sId="13" numFmtId="4">
    <nc r="P34">
      <v>0</v>
    </nc>
  </rcc>
  <rcc rId="3017" sId="13" numFmtId="4">
    <nc r="O34">
      <v>0</v>
    </nc>
  </rcc>
  <rcc rId="3018" sId="6" numFmtId="19">
    <nc r="O33">
      <v>46239</v>
    </nc>
  </rcc>
  <rcc rId="3019" sId="6" numFmtId="19">
    <nc r="P33">
      <v>46239</v>
    </nc>
  </rcc>
  <rcc rId="3020" sId="7">
    <nc r="N33" t="inlineStr">
      <is>
        <t>N/A</t>
      </is>
    </nc>
  </rcc>
  <rcc rId="3021" sId="7">
    <nc r="O33" t="inlineStr">
      <is>
        <t>N/A</t>
      </is>
    </nc>
  </rcc>
  <rcc rId="3022" sId="7">
    <nc r="P33" t="inlineStr">
      <is>
        <t>N/A</t>
      </is>
    </nc>
  </rcc>
  <rcc rId="3023" sId="7">
    <nc r="Q33" t="inlineStr">
      <is>
        <t>N/A</t>
      </is>
    </nc>
  </rcc>
  <rcc rId="3024" sId="8">
    <nc r="J33" t="inlineStr">
      <is>
        <t>S/M</t>
      </is>
    </nc>
  </rcc>
  <rcc rId="3025" sId="8" numFmtId="4">
    <nc r="K33">
      <v>46239</v>
    </nc>
  </rcc>
  <rcc rId="3026" sId="8">
    <nc r="O33" t="inlineStr">
      <is>
        <t>N/A</t>
      </is>
    </nc>
  </rcc>
  <rcc rId="3027" sId="8">
    <nc r="P33" t="inlineStr">
      <is>
        <t>N/A</t>
      </is>
    </nc>
  </rcc>
  <rcc rId="3028" sId="8">
    <nc r="R33" t="inlineStr">
      <is>
        <t>N/A</t>
      </is>
    </nc>
  </rcc>
  <rcc rId="3029" sId="8">
    <nc r="S33" t="inlineStr">
      <is>
        <t>N/A</t>
      </is>
    </nc>
  </rcc>
  <rcc rId="3030" sId="9">
    <nc r="G33" t="inlineStr">
      <is>
        <t>N/A</t>
      </is>
    </nc>
  </rcc>
  <rcc rId="3031" sId="9">
    <nc r="H33" t="inlineStr">
      <is>
        <t>N/A</t>
      </is>
    </nc>
  </rcc>
  <rcc rId="3032" sId="9">
    <nc r="K33" t="inlineStr">
      <is>
        <t>OK</t>
      </is>
    </nc>
  </rcc>
  <rcc rId="3033" sId="9">
    <nc r="L33" t="inlineStr">
      <is>
        <t>S/M</t>
      </is>
    </nc>
  </rcc>
  <rcc rId="3034" sId="9">
    <nc r="M33" t="inlineStr">
      <is>
        <t>N/A</t>
      </is>
    </nc>
  </rcc>
  <rcc rId="3035" sId="9">
    <nc r="N33" t="inlineStr">
      <is>
        <t>N/A</t>
      </is>
    </nc>
  </rcc>
  <rcc rId="3036" sId="9">
    <nc r="O33" t="inlineStr">
      <is>
        <t>N/A</t>
      </is>
    </nc>
  </rcc>
  <rcc rId="3037" sId="9">
    <nc r="R33" t="inlineStr">
      <is>
        <t>S/M</t>
      </is>
    </nc>
  </rcc>
  <rcc rId="3038" sId="9">
    <nc r="S33" t="inlineStr">
      <is>
        <t>S/M</t>
      </is>
    </nc>
  </rcc>
  <rcc rId="3039" sId="9">
    <nc r="T33" t="inlineStr">
      <is>
        <t>S/M</t>
      </is>
    </nc>
  </rcc>
  <rcc rId="3040" sId="9">
    <nc r="U33" t="inlineStr">
      <is>
        <t>S/M</t>
      </is>
    </nc>
  </rcc>
  <rcc rId="3041" sId="9">
    <nc r="V33" t="inlineStr">
      <is>
        <t>OK</t>
      </is>
    </nc>
  </rcc>
  <rcc rId="3042" sId="9">
    <nc r="W33">
      <v>46239</v>
    </nc>
  </rcc>
  <rcc rId="3043" sId="9">
    <nc r="X33" t="inlineStr">
      <is>
        <t>OK</t>
      </is>
    </nc>
  </rcc>
  <rcc rId="3044" sId="9">
    <nc r="Y33" t="inlineStr">
      <is>
        <t>OK</t>
      </is>
    </nc>
  </rcc>
  <rcc rId="3045" sId="9">
    <nc r="Z33">
      <v>46239</v>
    </nc>
  </rcc>
  <rcc rId="3046" sId="9">
    <nc r="AA33" t="inlineStr">
      <is>
        <t>N/A</t>
      </is>
    </nc>
  </rcc>
  <rcc rId="3047" sId="9">
    <nc r="AB33" t="inlineStr">
      <is>
        <t>N/A</t>
      </is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48" sId="6" numFmtId="19">
    <nc r="P118">
      <v>46239</v>
    </nc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49" sId="7">
    <nc r="N119" t="inlineStr">
      <is>
        <t>N/A</t>
      </is>
    </nc>
  </rcc>
  <rcc rId="3050" sId="7">
    <nc r="O119" t="inlineStr">
      <is>
        <t>N/A</t>
      </is>
    </nc>
  </rcc>
  <rcc rId="3051" sId="7">
    <nc r="P119" t="inlineStr">
      <is>
        <t>N/A</t>
      </is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52" sId="8">
    <nc r="J118" t="inlineStr">
      <is>
        <t>S/M</t>
      </is>
    </nc>
  </rcc>
  <rcc rId="3053" sId="8">
    <nc r="Q118" t="inlineStr">
      <is>
        <t>S/M</t>
      </is>
    </nc>
  </rcc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54" sId="9">
    <nc r="I118" t="inlineStr">
      <is>
        <t>N/A</t>
      </is>
    </nc>
  </rcc>
  <rcc rId="3055" sId="9">
    <nc r="K118" t="inlineStr">
      <is>
        <t>S/M</t>
      </is>
    </nc>
  </rcc>
  <rcc rId="3056" sId="9">
    <nc r="L118" t="inlineStr">
      <is>
        <t>N/A</t>
      </is>
    </nc>
  </rcc>
  <rcc rId="3057" sId="9">
    <nc r="M118" t="inlineStr">
      <is>
        <t>N/A</t>
      </is>
    </nc>
  </rcc>
  <rcc rId="3058" sId="9">
    <nc r="N118" t="inlineStr">
      <is>
        <t>N/A</t>
      </is>
    </nc>
  </rcc>
  <rcc rId="3059" sId="9">
    <nc r="O118" t="inlineStr">
      <is>
        <t>N/A</t>
      </is>
    </nc>
  </rcc>
  <rcc rId="3060" sId="9">
    <nc r="P118" t="inlineStr">
      <is>
        <t>OK</t>
      </is>
    </nc>
  </rcc>
  <rcc rId="3061" sId="9" odxf="1" dxf="1" numFmtId="19">
    <nc r="Q118">
      <v>46239</v>
    </nc>
    <odxf>
      <numFmt numFmtId="0" formatCode="General"/>
    </odxf>
    <ndxf>
      <numFmt numFmtId="19" formatCode="dd/mm/yyyy"/>
    </ndxf>
  </rcc>
  <rcc rId="3062" sId="9">
    <nc r="X118" t="inlineStr">
      <is>
        <t>N/A</t>
      </is>
    </nc>
  </rcc>
  <rcc rId="3063" sId="9">
    <nc r="Y118" t="inlineStr">
      <is>
        <t>OK</t>
      </is>
    </nc>
  </rcc>
  <rcc rId="3064" sId="9" odxf="1" dxf="1" numFmtId="19">
    <nc r="Z118">
      <v>46239</v>
    </nc>
    <odxf>
      <numFmt numFmtId="0" formatCode="General"/>
    </odxf>
    <ndxf>
      <numFmt numFmtId="19" formatCode="dd/mm/yyyy"/>
    </ndxf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5" sId="9">
    <oc r="W175">
      <v>46238</v>
    </oc>
    <nc r="W175"/>
  </rcc>
  <rcc rId="3066" sId="9" odxf="1" dxf="1" numFmtId="19">
    <nc r="Z175">
      <v>46238</v>
    </nc>
    <odxf>
      <numFmt numFmtId="0" formatCode="General"/>
    </odxf>
    <ndxf>
      <numFmt numFmtId="19" formatCode="dd/mm/yyyy"/>
    </ndxf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7" sId="6" numFmtId="19">
    <nc r="P139">
      <v>46239</v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8" sId="7">
    <nc r="M140" t="inlineStr">
      <is>
        <t>OK</t>
      </is>
    </nc>
  </rcc>
  <rcc rId="3069" sId="7">
    <nc r="N140" t="inlineStr">
      <is>
        <t>N/A</t>
      </is>
    </nc>
  </rcc>
  <rcc rId="3070" sId="7">
    <nc r="O140" t="inlineStr">
      <is>
        <t>N/A</t>
      </is>
    </nc>
  </rcc>
  <rcc rId="3071" sId="7">
    <nc r="P140" t="inlineStr">
      <is>
        <t>N/A</t>
      </is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" sId="8">
    <nc r="J139" t="inlineStr">
      <is>
        <t>S/M</t>
      </is>
    </nc>
  </rcc>
  <rcc rId="3073" sId="8">
    <nc r="Q139" t="inlineStr">
      <is>
        <t>S/M</t>
      </is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4" sId="9">
    <nc r="I139" t="inlineStr">
      <is>
        <t>N/A</t>
      </is>
    </nc>
  </rcc>
  <rcc rId="3075" sId="9">
    <nc r="K139" t="inlineStr">
      <is>
        <t>S/M</t>
      </is>
    </nc>
  </rcc>
  <rcc rId="3076" sId="9">
    <nc r="L139" t="inlineStr">
      <is>
        <t>N/A</t>
      </is>
    </nc>
  </rcc>
  <rcc rId="3077" sId="9">
    <nc r="M139" t="inlineStr">
      <is>
        <t>N/A</t>
      </is>
    </nc>
  </rcc>
  <rcc rId="3078" sId="9">
    <nc r="N139" t="inlineStr">
      <is>
        <t>N/A</t>
      </is>
    </nc>
  </rcc>
  <rcc rId="3079" sId="9">
    <nc r="O139" t="inlineStr">
      <is>
        <t>N/A</t>
      </is>
    </nc>
  </rcc>
  <rcc rId="3080" sId="9">
    <nc r="P139" t="inlineStr">
      <is>
        <t>OK</t>
      </is>
    </nc>
  </rcc>
  <rcc rId="3081" sId="9" odxf="1" dxf="1" numFmtId="19">
    <nc r="Q139">
      <v>46239</v>
    </nc>
    <odxf>
      <numFmt numFmtId="0" formatCode="General"/>
    </odxf>
    <ndxf>
      <numFmt numFmtId="19" formatCode="dd/mm/yyyy"/>
    </ndxf>
  </rcc>
  <rcc rId="3082" sId="9">
    <nc r="X139" t="inlineStr">
      <is>
        <t>N/A</t>
      </is>
    </nc>
  </rcc>
  <rcc rId="3083" sId="9">
    <nc r="Y139" t="inlineStr">
      <is>
        <t>OK</t>
      </is>
    </nc>
  </rcc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4" sId="7">
    <nc r="K85" t="inlineStr">
      <is>
        <t>S/M</t>
      </is>
    </nc>
  </rcc>
  <rcc rId="3085" sId="7" numFmtId="4">
    <nc r="L85">
      <v>46239</v>
    </nc>
  </rcc>
  <rcc rId="3086" sId="7">
    <nc r="M85" t="inlineStr">
      <is>
        <t>N/A</t>
      </is>
    </nc>
  </rcc>
  <rcc rId="3087" sId="7">
    <nc r="N85" t="inlineStr">
      <is>
        <t>N/A</t>
      </is>
    </nc>
  </rcc>
  <rcc rId="3088" sId="7">
    <nc r="O85" t="inlineStr">
      <is>
        <t>N/A</t>
      </is>
    </nc>
  </rcc>
  <rcc rId="3089" sId="7">
    <nc r="P85" t="inlineStr">
      <is>
        <t>N/A</t>
      </is>
    </nc>
  </rcc>
  <rcc rId="3090" sId="7">
    <nc r="Q85" t="inlineStr">
      <is>
        <t>N/A</t>
      </is>
    </nc>
  </rcc>
  <rcc rId="3091" sId="7" numFmtId="4">
    <nc r="L105">
      <v>46239</v>
    </nc>
  </rcc>
  <rcc rId="3092" sId="7">
    <oc r="K86" t="inlineStr">
      <is>
        <t>N/A</t>
      </is>
    </oc>
    <nc r="K86" t="inlineStr">
      <is>
        <t>S/M</t>
      </is>
    </nc>
  </rcc>
  <rcc rId="3093" sId="7">
    <nc r="K105" t="inlineStr">
      <is>
        <t>S/M</t>
      </is>
    </nc>
  </rcc>
  <rcc rId="3094" sId="7">
    <nc r="M105" t="inlineStr">
      <is>
        <t>N/A</t>
      </is>
    </nc>
  </rcc>
  <rcc rId="3095" sId="7">
    <nc r="N105" t="inlineStr">
      <is>
        <t>N/A</t>
      </is>
    </nc>
  </rcc>
  <rcc rId="3096" sId="7">
    <nc r="O105" t="inlineStr">
      <is>
        <t>N/A</t>
      </is>
    </nc>
  </rcc>
  <rcc rId="3097" sId="7">
    <nc r="P105" t="inlineStr">
      <is>
        <t>N/A</t>
      </is>
    </nc>
  </rcc>
  <rcc rId="3098" sId="7">
    <nc r="Q105" t="inlineStr">
      <is>
        <t>N/A</t>
      </is>
    </nc>
  </rcc>
  <rcc rId="3099" sId="7" numFmtId="4">
    <nc r="J115">
      <v>10</v>
    </nc>
  </rcc>
  <rcc rId="3100" sId="7">
    <nc r="K115" t="inlineStr">
      <is>
        <t>S/M</t>
      </is>
    </nc>
  </rcc>
  <rcc rId="3101" sId="7" numFmtId="4">
    <nc r="L115">
      <v>46239</v>
    </nc>
  </rcc>
  <rcc rId="3102" sId="7">
    <nc r="M115" t="inlineStr">
      <is>
        <t>N/A</t>
      </is>
    </nc>
  </rcc>
  <rcc rId="3103" sId="7">
    <nc r="N115" t="inlineStr">
      <is>
        <t>N/A</t>
      </is>
    </nc>
  </rcc>
  <rcc rId="3104" sId="7">
    <nc r="O115" t="inlineStr">
      <is>
        <t>N/A</t>
      </is>
    </nc>
  </rcc>
  <rcc rId="3105" sId="7">
    <nc r="P115" t="inlineStr">
      <is>
        <t>N/A</t>
      </is>
    </nc>
  </rcc>
  <rcc rId="3106" sId="7">
    <nc r="Q115" t="inlineStr">
      <is>
        <t>N/A</t>
      </is>
    </nc>
  </rcc>
  <rcc rId="3107" sId="7">
    <nc r="K149" t="inlineStr">
      <is>
        <t>S/M</t>
      </is>
    </nc>
  </rcc>
  <rcc rId="3108" sId="7" numFmtId="4">
    <nc r="L149">
      <v>46239</v>
    </nc>
  </rcc>
  <rcc rId="3109" sId="7">
    <nc r="M149" t="inlineStr">
      <is>
        <t>N/A</t>
      </is>
    </nc>
  </rcc>
  <rcc rId="3110" sId="7">
    <nc r="N149" t="inlineStr">
      <is>
        <t>N/A</t>
      </is>
    </nc>
  </rcc>
  <rcc rId="3111" sId="7">
    <nc r="O149" t="inlineStr">
      <is>
        <t>N/A</t>
      </is>
    </nc>
  </rcc>
  <rcc rId="3112" sId="7">
    <nc r="P149" t="inlineStr">
      <is>
        <t>N/A</t>
      </is>
    </nc>
  </rcc>
  <rcc rId="3113" sId="7">
    <nc r="Q149" t="inlineStr">
      <is>
        <t>N/A</t>
      </is>
    </nc>
  </rcc>
  <rcc rId="3114" sId="7">
    <nc r="K160" t="inlineStr">
      <is>
        <t>S/M</t>
      </is>
    </nc>
  </rcc>
  <rcc rId="3115" sId="7" numFmtId="4">
    <nc r="L160">
      <v>46239</v>
    </nc>
  </rcc>
  <rcc rId="3116" sId="7">
    <nc r="M160" t="inlineStr">
      <is>
        <t>N/A</t>
      </is>
    </nc>
  </rcc>
  <rcc rId="3117" sId="7">
    <nc r="N160" t="inlineStr">
      <is>
        <t>N/A</t>
      </is>
    </nc>
  </rcc>
  <rcc rId="3118" sId="7">
    <nc r="O160" t="inlineStr">
      <is>
        <t>N/A</t>
      </is>
    </nc>
  </rcc>
  <rcc rId="3119" sId="7">
    <nc r="P160" t="inlineStr">
      <is>
        <t>N/A</t>
      </is>
    </nc>
  </rcc>
  <rcc rId="3120" sId="7">
    <nc r="Q160" t="inlineStr">
      <is>
        <t>N/A</t>
      </is>
    </nc>
  </rcc>
  <rcc rId="3121" sId="7">
    <nc r="K171" t="inlineStr">
      <is>
        <t>S/M</t>
      </is>
    </nc>
  </rcc>
  <rcc rId="3122" sId="7" numFmtId="4">
    <nc r="L171">
      <v>46239</v>
    </nc>
  </rcc>
  <rcc rId="3123" sId="7">
    <nc r="M171" t="inlineStr">
      <is>
        <t>N/A</t>
      </is>
    </nc>
  </rcc>
  <rcc rId="3124" sId="7">
    <nc r="N171" t="inlineStr">
      <is>
        <t>N/A</t>
      </is>
    </nc>
  </rcc>
  <rcc rId="3125" sId="7">
    <nc r="O171" t="inlineStr">
      <is>
        <t>N/A</t>
      </is>
    </nc>
  </rcc>
  <rcc rId="3126" sId="7">
    <nc r="P171" t="inlineStr">
      <is>
        <t>N/A</t>
      </is>
    </nc>
  </rcc>
  <rcc rId="3127" sId="7">
    <nc r="Q171" t="inlineStr">
      <is>
        <t>N/A</t>
      </is>
    </nc>
  </rcc>
  <rcc rId="3128" sId="7">
    <nc r="K172" t="inlineStr">
      <is>
        <t>OK</t>
      </is>
    </nc>
  </rcc>
  <rcc rId="3129" sId="7" numFmtId="4">
    <nc r="L172">
      <v>46239</v>
    </nc>
  </rcc>
  <rcc rId="3130" sId="7">
    <nc r="M172" t="inlineStr">
      <is>
        <t>N/A</t>
      </is>
    </nc>
  </rcc>
  <rcc rId="3131" sId="7">
    <nc r="N172" t="inlineStr">
      <is>
        <t>N/A</t>
      </is>
    </nc>
  </rcc>
  <rcc rId="3132" sId="7">
    <nc r="O172" t="inlineStr">
      <is>
        <t>N/A</t>
      </is>
    </nc>
  </rcc>
  <rcc rId="3133" sId="7">
    <nc r="P172" t="inlineStr">
      <is>
        <t>N/A</t>
      </is>
    </nc>
  </rcc>
  <rcc rId="3134" sId="7">
    <nc r="Q172" t="inlineStr">
      <is>
        <t>N/A</t>
      </is>
    </nc>
  </rcc>
  <rcc rId="3135" sId="7">
    <nc r="K173" t="inlineStr">
      <is>
        <t>OK</t>
      </is>
    </nc>
  </rcc>
  <rcc rId="3136" sId="7" numFmtId="4">
    <nc r="L173">
      <v>46239</v>
    </nc>
  </rcc>
  <rcc rId="3137" sId="7">
    <nc r="M173" t="inlineStr">
      <is>
        <t>OK</t>
      </is>
    </nc>
  </rcc>
  <rcc rId="3138" sId="7">
    <nc r="N173" t="inlineStr">
      <is>
        <t>N/A</t>
      </is>
    </nc>
  </rcc>
  <rcc rId="3139" sId="7">
    <nc r="O173" t="inlineStr">
      <is>
        <t>N/A</t>
      </is>
    </nc>
  </rcc>
  <rcc rId="3140" sId="7">
    <nc r="P173" t="inlineStr">
      <is>
        <t>N/A</t>
      </is>
    </nc>
  </rcc>
  <rcc rId="3141" sId="7">
    <nc r="Q173" t="inlineStr">
      <is>
        <t>N/A</t>
      </is>
    </nc>
  </rcc>
  <rcc rId="3142" sId="7">
    <nc r="K174" t="inlineStr">
      <is>
        <t>OK</t>
      </is>
    </nc>
  </rcc>
  <rcc rId="3143" sId="7" numFmtId="4">
    <nc r="L174">
      <v>46239</v>
    </nc>
  </rcc>
  <rcc rId="3144" sId="7">
    <nc r="M174" t="inlineStr">
      <is>
        <t>OK</t>
      </is>
    </nc>
  </rcc>
  <rcc rId="3145" sId="7">
    <nc r="N174" t="inlineStr">
      <is>
        <t>N/A</t>
      </is>
    </nc>
  </rcc>
  <rcc rId="3146" sId="7">
    <nc r="O174" t="inlineStr">
      <is>
        <t>N/A</t>
      </is>
    </nc>
  </rcc>
  <rcc rId="3147" sId="7">
    <nc r="P174" t="inlineStr">
      <is>
        <t>N/A</t>
      </is>
    </nc>
  </rcc>
  <rcc rId="3148" sId="7">
    <nc r="Q174" t="inlineStr">
      <is>
        <t>N/A</t>
      </is>
    </nc>
  </rcc>
  <rcc rId="3149" sId="7">
    <nc r="K185" t="inlineStr">
      <is>
        <t>Ok</t>
      </is>
    </nc>
  </rcc>
  <rcc rId="3150" sId="7" numFmtId="4">
    <nc r="L185">
      <v>46239</v>
    </nc>
  </rcc>
  <rcc rId="3151" sId="7">
    <nc r="M185" t="inlineStr">
      <is>
        <t>N/A</t>
      </is>
    </nc>
  </rcc>
  <rcc rId="3152" sId="7">
    <nc r="N185" t="inlineStr">
      <is>
        <t>N/A</t>
      </is>
    </nc>
  </rcc>
  <rcc rId="3153" sId="7">
    <nc r="O185" t="inlineStr">
      <is>
        <t>N/A</t>
      </is>
    </nc>
  </rcc>
  <rcc rId="3154" sId="7">
    <nc r="P185" t="inlineStr">
      <is>
        <t>N/A</t>
      </is>
    </nc>
  </rcc>
  <rcc rId="3155" sId="7">
    <nc r="Q185" t="inlineStr">
      <is>
        <t>N/A</t>
      </is>
    </nc>
  </rcc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6" sId="7">
    <nc r="M74" t="inlineStr">
      <is>
        <t>OK</t>
      </is>
    </nc>
  </rcc>
  <rcc rId="3157" sId="7">
    <nc r="N74" t="inlineStr">
      <is>
        <t>N/A</t>
      </is>
    </nc>
  </rcc>
  <rcc rId="3158" sId="7">
    <nc r="O74" t="inlineStr">
      <is>
        <t>N/A</t>
      </is>
    </nc>
  </rcc>
  <rcc rId="3159" sId="7">
    <nc r="P74" t="inlineStr">
      <is>
        <t>N/A</t>
      </is>
    </nc>
  </rcc>
  <rcc rId="3160" sId="7">
    <nc r="Q74" t="inlineStr">
      <is>
        <t>N/A</t>
      </is>
    </nc>
  </rcc>
  <rcc rId="3161" sId="7">
    <nc r="R74" t="inlineStr">
      <is>
        <t>N/A</t>
      </is>
    </nc>
  </rcc>
  <rcc rId="3162" sId="8">
    <nc r="J74" t="inlineStr">
      <is>
        <t>S/M</t>
      </is>
    </nc>
  </rcc>
  <rcc rId="3163" sId="8">
    <nc r="K74" t="inlineStr">
      <is>
        <t>S/M</t>
      </is>
    </nc>
  </rcc>
  <rcc rId="3164" sId="8">
    <nc r="O74" t="inlineStr">
      <is>
        <t>S/M</t>
      </is>
    </nc>
  </rcc>
  <rcc rId="3165" sId="8">
    <nc r="P74" t="inlineStr">
      <is>
        <t>S/M</t>
      </is>
    </nc>
  </rcc>
  <rcc rId="3166" sId="8">
    <nc r="R74" t="inlineStr">
      <is>
        <t>S/M</t>
      </is>
    </nc>
  </rcc>
  <rcc rId="3167" sId="8">
    <nc r="S74" t="inlineStr">
      <is>
        <t>S/M</t>
      </is>
    </nc>
  </rcc>
  <rcc rId="3168" sId="9">
    <nc r="G74" t="inlineStr">
      <is>
        <t>OK</t>
      </is>
    </nc>
  </rcc>
  <rcc rId="3169" sId="9">
    <nc r="H74">
      <v>46239</v>
    </nc>
  </rcc>
  <rcc rId="3170" sId="9">
    <nc r="K74" t="inlineStr">
      <is>
        <t>OK</t>
      </is>
    </nc>
  </rcc>
  <rcc rId="3171" sId="9">
    <nc r="L74" t="inlineStr">
      <is>
        <t>OK</t>
      </is>
    </nc>
  </rcc>
  <rcc rId="3172" sId="9">
    <nc r="M74" t="inlineStr">
      <is>
        <t>N/A</t>
      </is>
    </nc>
  </rcc>
  <rcc rId="3173" sId="9">
    <nc r="N74" t="inlineStr">
      <is>
        <t>N/A</t>
      </is>
    </nc>
  </rcc>
  <rcc rId="3174" sId="9">
    <nc r="O74" t="inlineStr">
      <is>
        <t>N/A</t>
      </is>
    </nc>
  </rcc>
  <rcc rId="3175" sId="9">
    <nc r="R74" t="inlineStr">
      <is>
        <t>OK</t>
      </is>
    </nc>
  </rcc>
  <rcc rId="3176" sId="9">
    <nc r="S74">
      <v>46239</v>
    </nc>
  </rcc>
  <rcc rId="3177" sId="9">
    <nc r="T74" t="inlineStr">
      <is>
        <t>OK</t>
      </is>
    </nc>
  </rcc>
  <rcc rId="3178" sId="9">
    <nc r="U74">
      <v>46239</v>
    </nc>
  </rcc>
  <rcc rId="3179" sId="9">
    <nc r="X74" t="inlineStr">
      <is>
        <t>OK</t>
      </is>
    </nc>
  </rcc>
  <rcc rId="3180" sId="9">
    <nc r="AA74" t="inlineStr">
      <is>
        <t>OK</t>
      </is>
    </nc>
  </rcc>
  <rcc rId="3181" sId="9">
    <nc r="AB74">
      <v>46239</v>
    </nc>
  </rcc>
  <rcc rId="3182" sId="6" numFmtId="19">
    <nc r="O65">
      <v>46239</v>
    </nc>
  </rcc>
  <rcc rId="3183" sId="6" numFmtId="19">
    <nc r="P65">
      <v>46239</v>
    </nc>
  </rcc>
  <rcc rId="3184" sId="7">
    <nc r="M65" t="inlineStr">
      <is>
        <t>N/A</t>
      </is>
    </nc>
  </rcc>
  <rcc rId="3185" sId="7">
    <nc r="N65" t="inlineStr">
      <is>
        <t>N/A</t>
      </is>
    </nc>
  </rcc>
  <rcc rId="3186" sId="7">
    <nc r="O65" t="inlineStr">
      <is>
        <t>N/A</t>
      </is>
    </nc>
  </rcc>
  <rcc rId="3187" sId="7">
    <nc r="P65" t="inlineStr">
      <is>
        <t>N/A</t>
      </is>
    </nc>
  </rcc>
  <rcc rId="3188" sId="7">
    <nc r="Q65" t="inlineStr">
      <is>
        <t>N/A</t>
      </is>
    </nc>
  </rcc>
  <rcc rId="3189" sId="7">
    <nc r="R65" t="inlineStr">
      <is>
        <t>N/A</t>
      </is>
    </nc>
  </rcc>
  <rcc rId="3190" sId="8">
    <nc r="J65" t="inlineStr">
      <is>
        <t>S/M</t>
      </is>
    </nc>
  </rcc>
  <rcc rId="3191" sId="8">
    <nc r="K65" t="inlineStr">
      <is>
        <t>S/M</t>
      </is>
    </nc>
  </rcc>
  <rcc rId="3192" sId="8">
    <nc r="R65" t="inlineStr">
      <is>
        <t>S/M</t>
      </is>
    </nc>
  </rcc>
  <rcc rId="3193" sId="8">
    <nc r="S65" t="inlineStr">
      <is>
        <t>S/M</t>
      </is>
    </nc>
  </rcc>
  <rcc rId="3194" sId="9">
    <nc r="G65" t="inlineStr">
      <is>
        <t>N/A</t>
      </is>
    </nc>
  </rcc>
  <rcc rId="3195" sId="9">
    <nc r="H65" t="inlineStr">
      <is>
        <t>N/A</t>
      </is>
    </nc>
  </rcc>
  <rcc rId="3196" sId="9">
    <nc r="I65" t="inlineStr">
      <is>
        <t>N/A</t>
      </is>
    </nc>
  </rcc>
  <rcc rId="3197" sId="9">
    <nc r="J65" t="inlineStr">
      <is>
        <t>N/A</t>
      </is>
    </nc>
  </rcc>
  <rcc rId="3198" sId="9">
    <nc r="M65" t="inlineStr">
      <is>
        <t>N/A</t>
      </is>
    </nc>
  </rcc>
  <rcc rId="3199" sId="9">
    <nc r="N65" t="inlineStr">
      <is>
        <t>N/A</t>
      </is>
    </nc>
  </rcc>
  <rcc rId="3200" sId="9">
    <nc r="O65" t="inlineStr">
      <is>
        <t>N/A</t>
      </is>
    </nc>
  </rcc>
  <rcc rId="3201" sId="9">
    <nc r="R65" t="inlineStr">
      <is>
        <t>N/A</t>
      </is>
    </nc>
  </rcc>
  <rcc rId="3202" sId="9">
    <nc r="S65" t="inlineStr">
      <is>
        <t>N/A</t>
      </is>
    </nc>
  </rcc>
  <rcc rId="3203" sId="9">
    <nc r="T65" t="inlineStr">
      <is>
        <t>N/A</t>
      </is>
    </nc>
  </rcc>
  <rcc rId="3204" sId="9">
    <nc r="U65" t="inlineStr">
      <is>
        <t>N/A</t>
      </is>
    </nc>
  </rcc>
  <rcc rId="3205" sId="9">
    <nc r="AA65" t="inlineStr">
      <is>
        <t>N/A</t>
      </is>
    </nc>
  </rcc>
  <rcc rId="3206" sId="9">
    <nc r="AB65" t="inlineStr">
      <is>
        <t>N/A</t>
      </is>
    </nc>
  </rcc>
  <rcc rId="3207" sId="6" numFmtId="19">
    <nc r="P79">
      <v>46239</v>
    </nc>
  </rcc>
  <rcc rId="3208" sId="7">
    <nc r="M79" t="inlineStr">
      <is>
        <t>N/A</t>
      </is>
    </nc>
  </rcc>
  <rcc rId="3209" sId="7">
    <nc r="N79" t="inlineStr">
      <is>
        <t>N/A</t>
      </is>
    </nc>
  </rcc>
  <rcc rId="3210" sId="7">
    <nc r="O79" t="inlineStr">
      <is>
        <t>N/A</t>
      </is>
    </nc>
  </rcc>
  <rcc rId="3211" sId="7">
    <nc r="P79" t="inlineStr">
      <is>
        <t>N/A</t>
      </is>
    </nc>
  </rcc>
  <rcc rId="3212" sId="7">
    <nc r="Q79" t="inlineStr">
      <is>
        <t>N/A</t>
      </is>
    </nc>
  </rcc>
  <rcc rId="3213" sId="7">
    <nc r="R79" t="inlineStr">
      <is>
        <t>N/A</t>
      </is>
    </nc>
  </rcc>
  <rcc rId="3214" sId="8">
    <nc r="J79" t="inlineStr">
      <is>
        <t>S/M</t>
      </is>
    </nc>
  </rcc>
  <rcc rId="3215" sId="8">
    <nc r="K79" t="inlineStr">
      <is>
        <t>S/M</t>
      </is>
    </nc>
  </rcc>
  <rcc rId="3216" sId="8">
    <nc r="O79" t="inlineStr">
      <is>
        <t>S/M</t>
      </is>
    </nc>
  </rcc>
  <rcc rId="3217" sId="8">
    <nc r="P79" t="inlineStr">
      <is>
        <t>S/M</t>
      </is>
    </nc>
  </rcc>
  <rcc rId="3218" sId="8">
    <nc r="R79" t="inlineStr">
      <is>
        <t>S/M</t>
      </is>
    </nc>
  </rcc>
  <rcc rId="3219" sId="8">
    <nc r="S79" t="inlineStr">
      <is>
        <t>S/M</t>
      </is>
    </nc>
  </rcc>
  <rcc rId="3220" sId="9">
    <nc r="G79" t="inlineStr">
      <is>
        <t>N/A</t>
      </is>
    </nc>
  </rcc>
  <rcc rId="3221" sId="9">
    <nc r="H79" t="inlineStr">
      <is>
        <t>N/A</t>
      </is>
    </nc>
  </rcc>
  <rcc rId="3222" sId="9">
    <nc r="I79" t="inlineStr">
      <is>
        <t>N/A</t>
      </is>
    </nc>
  </rcc>
  <rcc rId="3223" sId="9">
    <nc r="J79" t="inlineStr">
      <is>
        <t>N/A</t>
      </is>
    </nc>
  </rcc>
  <rcc rId="3224" sId="9">
    <nc r="M79" t="inlineStr">
      <is>
        <t>N/A</t>
      </is>
    </nc>
  </rcc>
  <rcc rId="3225" sId="9">
    <nc r="N79" t="inlineStr">
      <is>
        <t>N/A</t>
      </is>
    </nc>
  </rcc>
  <rcc rId="3226" sId="9">
    <nc r="O79" t="inlineStr">
      <is>
        <t>N/A</t>
      </is>
    </nc>
  </rcc>
  <rcc rId="3227" sId="9">
    <nc r="R79" t="inlineStr">
      <is>
        <t>N/A</t>
      </is>
    </nc>
  </rcc>
  <rcc rId="3228" sId="9">
    <nc r="S79" t="inlineStr">
      <is>
        <t>N/A</t>
      </is>
    </nc>
  </rcc>
  <rcc rId="3229" sId="9">
    <nc r="T79" t="inlineStr">
      <is>
        <t>N/A</t>
      </is>
    </nc>
  </rcc>
  <rcc rId="3230" sId="9">
    <nc r="U79" t="inlineStr">
      <is>
        <t>N/A</t>
      </is>
    </nc>
  </rcc>
  <rcc rId="3231" sId="9">
    <nc r="AA79" t="inlineStr">
      <is>
        <t>N/A</t>
      </is>
    </nc>
  </rcc>
  <rcc rId="3232" sId="9">
    <nc r="AB79" t="inlineStr">
      <is>
        <t>N/A</t>
      </is>
    </nc>
  </rcc>
  <rcc rId="3233" sId="6" numFmtId="19">
    <nc r="O161">
      <v>46239</v>
    </nc>
  </rcc>
  <rcc rId="3234" sId="6" numFmtId="19">
    <nc r="P161">
      <v>46239</v>
    </nc>
  </rcc>
  <rcc rId="3235" sId="7">
    <nc r="M162" t="inlineStr">
      <is>
        <t>N/A</t>
      </is>
    </nc>
  </rcc>
  <rcc rId="3236" sId="7">
    <nc r="N162" t="inlineStr">
      <is>
        <t>N/A</t>
      </is>
    </nc>
  </rcc>
  <rcc rId="3237" sId="7">
    <nc r="O162" t="inlineStr">
      <is>
        <t>N/A</t>
      </is>
    </nc>
  </rcc>
  <rcc rId="3238" sId="7">
    <nc r="P162" t="inlineStr">
      <is>
        <t>N/A</t>
      </is>
    </nc>
  </rcc>
  <rcc rId="3239" sId="7">
    <nc r="Q162" t="inlineStr">
      <is>
        <t>N/A</t>
      </is>
    </nc>
  </rcc>
  <rcc rId="3240" sId="7">
    <nc r="R162" t="inlineStr">
      <is>
        <t>N/A</t>
      </is>
    </nc>
  </rcc>
  <rcc rId="3241" sId="8">
    <nc r="J161" t="inlineStr">
      <is>
        <t>S/M</t>
      </is>
    </nc>
  </rcc>
  <rcc rId="3242" sId="8">
    <nc r="K161" t="inlineStr">
      <is>
        <t>S/M</t>
      </is>
    </nc>
  </rcc>
  <rcc rId="3243" sId="8">
    <nc r="R161" t="inlineStr">
      <is>
        <t>S/M</t>
      </is>
    </nc>
  </rcc>
  <rcc rId="3244" sId="8">
    <nc r="S161" t="inlineStr">
      <is>
        <t>S/M</t>
      </is>
    </nc>
  </rcc>
  <rcc rId="3245" sId="8">
    <nc r="Q161" t="inlineStr">
      <is>
        <t>S/M</t>
      </is>
    </nc>
  </rcc>
  <rcc rId="3246" sId="9">
    <nc r="M161" t="inlineStr">
      <is>
        <t>N/A</t>
      </is>
    </nc>
  </rcc>
  <rcc rId="3247" sId="9">
    <nc r="N161" t="inlineStr">
      <is>
        <t>N/A</t>
      </is>
    </nc>
  </rcc>
  <rcc rId="3248" sId="9">
    <nc r="O161" t="inlineStr">
      <is>
        <t>N/A</t>
      </is>
    </nc>
  </rcc>
  <rcc rId="3249" sId="9">
    <nc r="P161" t="inlineStr">
      <is>
        <t>Ok</t>
      </is>
    </nc>
  </rcc>
  <rcc rId="3250" sId="9">
    <nc r="X161" t="inlineStr">
      <is>
        <t>N/A</t>
      </is>
    </nc>
  </rcc>
  <rcc rId="3251" sId="6" numFmtId="19">
    <nc r="O167">
      <v>46239</v>
    </nc>
  </rcc>
  <rcc rId="3252" sId="6" numFmtId="19">
    <nc r="P167">
      <v>46239</v>
    </nc>
  </rcc>
  <rcc rId="3253" sId="7">
    <nc r="M168" t="inlineStr">
      <is>
        <t>N/A</t>
      </is>
    </nc>
  </rcc>
  <rcc rId="3254" sId="7">
    <nc r="N168" t="inlineStr">
      <is>
        <t>N/A</t>
      </is>
    </nc>
  </rcc>
  <rcc rId="3255" sId="7">
    <nc r="O168" t="inlineStr">
      <is>
        <t>N/A</t>
      </is>
    </nc>
  </rcc>
  <rcc rId="3256" sId="7">
    <nc r="P168" t="inlineStr">
      <is>
        <t>N/A</t>
      </is>
    </nc>
  </rcc>
  <rcc rId="3257" sId="7">
    <nc r="Q168" t="inlineStr">
      <is>
        <t>N/A</t>
      </is>
    </nc>
  </rcc>
  <rcc rId="3258" sId="7">
    <nc r="R168" t="inlineStr">
      <is>
        <t>N/A</t>
      </is>
    </nc>
  </rcc>
  <rcc rId="3259" sId="8">
    <nc r="J167" t="inlineStr">
      <is>
        <t>S/M</t>
      </is>
    </nc>
  </rcc>
  <rcc rId="3260" sId="8">
    <nc r="K167" t="inlineStr">
      <is>
        <t>S/M</t>
      </is>
    </nc>
  </rcc>
  <rcc rId="3261" sId="8">
    <nc r="S167" t="inlineStr">
      <is>
        <t>S/M</t>
      </is>
    </nc>
  </rcc>
  <rcc rId="3262" sId="8">
    <nc r="Q167" t="inlineStr">
      <is>
        <t>S/M</t>
      </is>
    </nc>
  </rcc>
  <rcc rId="3263" sId="8">
    <nc r="R167" t="inlineStr">
      <is>
        <t>S/M</t>
      </is>
    </nc>
  </rcc>
  <rcc rId="3264" sId="9">
    <nc r="I167" t="inlineStr">
      <is>
        <t>N/A</t>
      </is>
    </nc>
  </rcc>
  <rcc rId="3265" sId="9">
    <nc r="J167" t="inlineStr">
      <is>
        <t>N/A</t>
      </is>
    </nc>
  </rcc>
  <rcc rId="3266" sId="9">
    <nc r="M167" t="inlineStr">
      <is>
        <t>N/A</t>
      </is>
    </nc>
  </rcc>
  <rcc rId="3267" sId="9">
    <nc r="N167" t="inlineStr">
      <is>
        <t>N/A</t>
      </is>
    </nc>
  </rcc>
  <rcc rId="3268" sId="9">
    <nc r="O167" t="inlineStr">
      <is>
        <t>N/A</t>
      </is>
    </nc>
  </rcc>
  <rcc rId="3269" sId="9">
    <nc r="P167" t="inlineStr">
      <is>
        <t>Ok</t>
      </is>
    </nc>
  </rcc>
  <rcc rId="3270" sId="9">
    <nc r="X167" t="inlineStr">
      <is>
        <t>N/A</t>
      </is>
    </nc>
  </rcc>
  <rcc rId="3271" sId="9">
    <nc r="AA167" t="inlineStr">
      <is>
        <t>N/A</t>
      </is>
    </nc>
  </rcc>
  <rcc rId="3272" sId="9">
    <nc r="AB167" t="inlineStr">
      <is>
        <t>N/A</t>
      </is>
    </nc>
  </rcc>
  <rcc rId="3273" sId="6" numFmtId="19">
    <nc r="O84">
      <v>46239</v>
    </nc>
  </rcc>
  <rcc rId="3274" sId="6" numFmtId="19">
    <nc r="P84">
      <v>46239</v>
    </nc>
  </rcc>
  <rcc rId="3275" sId="7">
    <nc r="K295" t="inlineStr">
      <is>
        <t>N/A</t>
      </is>
    </nc>
  </rcc>
  <rcc rId="3276" sId="7">
    <nc r="L295" t="inlineStr">
      <is>
        <t>N/A</t>
      </is>
    </nc>
  </rcc>
  <rcc rId="3277" sId="7">
    <nc r="K277" t="inlineStr">
      <is>
        <t>N/A</t>
      </is>
    </nc>
  </rcc>
  <rcc rId="3278" sId="7">
    <nc r="L277" t="inlineStr">
      <is>
        <t>N/A</t>
      </is>
    </nc>
  </rcc>
  <rcc rId="3279" sId="7">
    <nc r="K276" t="inlineStr">
      <is>
        <t>N/A</t>
      </is>
    </nc>
  </rcc>
  <rcc rId="3280" sId="7">
    <nc r="L276" t="inlineStr">
      <is>
        <t>N/A</t>
      </is>
    </nc>
  </rcc>
  <rcc rId="3281" sId="7">
    <nc r="K209" t="inlineStr">
      <is>
        <t>N/A</t>
      </is>
    </nc>
  </rcc>
  <rcc rId="3282" sId="7">
    <nc r="L209" t="inlineStr">
      <is>
        <t>N/A</t>
      </is>
    </nc>
  </rcc>
  <rcc rId="3283" sId="7">
    <nc r="K221" t="inlineStr">
      <is>
        <t>N/A</t>
      </is>
    </nc>
  </rcc>
  <rcc rId="3284" sId="7">
    <nc r="L221" t="inlineStr">
      <is>
        <t>N/A</t>
      </is>
    </nc>
  </rcc>
  <rcc rId="3285" sId="7">
    <nc r="K198" t="inlineStr">
      <is>
        <t>N/A</t>
      </is>
    </nc>
  </rcc>
  <rcc rId="3286" sId="7">
    <nc r="L198" t="inlineStr">
      <is>
        <t>N/A</t>
      </is>
    </nc>
  </rcc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7" sId="6" numFmtId="19">
    <nc r="O34">
      <v>46239</v>
    </nc>
  </rcc>
  <rcc rId="3288" sId="6" numFmtId="19">
    <nc r="P34">
      <v>46239</v>
    </nc>
  </rcc>
  <rcc rId="3289" sId="7">
    <nc r="K34" t="inlineStr">
      <is>
        <t>S/M</t>
      </is>
    </nc>
  </rcc>
  <rcc rId="3290" sId="7" numFmtId="4">
    <nc r="L34">
      <v>46239</v>
    </nc>
  </rcc>
  <rcc rId="3291" sId="7">
    <nc r="M34" t="inlineStr">
      <is>
        <t>S/M</t>
      </is>
    </nc>
  </rcc>
  <rcc rId="3292" sId="7">
    <nc r="N34" t="inlineStr">
      <is>
        <t>N/A</t>
      </is>
    </nc>
  </rcc>
  <rcc rId="3293" sId="7">
    <nc r="O34" t="inlineStr">
      <is>
        <t>N/A</t>
      </is>
    </nc>
  </rcc>
  <rcc rId="3294" sId="7">
    <nc r="P34" t="inlineStr">
      <is>
        <t>N/A</t>
      </is>
    </nc>
  </rcc>
  <rcc rId="3295" sId="7">
    <nc r="Q34" t="inlineStr">
      <is>
        <t>N/A</t>
      </is>
    </nc>
  </rcc>
  <rcc rId="3296" sId="8">
    <nc r="J34" t="inlineStr">
      <is>
        <t>S/M</t>
      </is>
    </nc>
  </rcc>
  <rcc rId="3297" sId="8" numFmtId="4">
    <nc r="K34">
      <v>46239</v>
    </nc>
  </rcc>
  <rcc rId="3298" sId="8">
    <nc r="O34" t="inlineStr">
      <is>
        <t>N/A</t>
      </is>
    </nc>
  </rcc>
  <rcc rId="3299" sId="8">
    <nc r="P34" t="inlineStr">
      <is>
        <t>N/A</t>
      </is>
    </nc>
  </rcc>
  <rcc rId="3300" sId="8">
    <nc r="R34" t="inlineStr">
      <is>
        <t>N/A</t>
      </is>
    </nc>
  </rcc>
  <rcc rId="3301" sId="8">
    <nc r="S34" t="inlineStr">
      <is>
        <t>N/A</t>
      </is>
    </nc>
  </rcc>
  <rcc rId="3302" sId="9">
    <nc r="G34" t="inlineStr">
      <is>
        <t>N/A</t>
      </is>
    </nc>
  </rcc>
  <rcc rId="3303" sId="9">
    <nc r="H34" t="inlineStr">
      <is>
        <t>N/A</t>
      </is>
    </nc>
  </rcc>
  <rcc rId="3304" sId="9">
    <nc r="K34" t="inlineStr">
      <is>
        <t>OK</t>
      </is>
    </nc>
  </rcc>
  <rcc rId="3305" sId="9">
    <nc r="L34" t="inlineStr">
      <is>
        <t>S/M</t>
      </is>
    </nc>
  </rcc>
  <rcc rId="3306" sId="9">
    <nc r="M34" t="inlineStr">
      <is>
        <t>N/A</t>
      </is>
    </nc>
  </rcc>
  <rcc rId="3307" sId="9">
    <nc r="N34" t="inlineStr">
      <is>
        <t>N/A</t>
      </is>
    </nc>
  </rcc>
  <rcc rId="3308" sId="9">
    <nc r="O34" t="inlineStr">
      <is>
        <t>N/A</t>
      </is>
    </nc>
  </rcc>
  <rcc rId="3309" sId="9">
    <nc r="R34" t="inlineStr">
      <is>
        <t>S/M</t>
      </is>
    </nc>
  </rcc>
  <rcc rId="3310" sId="9">
    <nc r="S34" t="inlineStr">
      <is>
        <t>S/M</t>
      </is>
    </nc>
  </rcc>
  <rcc rId="3311" sId="9">
    <nc r="T34" t="inlineStr">
      <is>
        <t>S/M</t>
      </is>
    </nc>
  </rcc>
  <rcc rId="3312" sId="9">
    <nc r="U34" t="inlineStr">
      <is>
        <t>S/M</t>
      </is>
    </nc>
  </rcc>
  <rcc rId="3313" sId="9">
    <nc r="V34" t="inlineStr">
      <is>
        <t>OK</t>
      </is>
    </nc>
  </rcc>
  <rcc rId="3314" sId="9">
    <nc r="W34">
      <v>46239</v>
    </nc>
  </rcc>
  <rcc rId="3315" sId="9">
    <nc r="X34" t="inlineStr">
      <is>
        <t>OK</t>
      </is>
    </nc>
  </rcc>
  <rcc rId="3316" sId="9">
    <nc r="Y34" t="inlineStr">
      <is>
        <t>OK</t>
      </is>
    </nc>
  </rcc>
  <rcc rId="3317" sId="9">
    <nc r="Z34">
      <v>46239</v>
    </nc>
  </rcc>
  <rcc rId="3318" sId="9">
    <nc r="AA34" t="inlineStr">
      <is>
        <t>N/A</t>
      </is>
    </nc>
  </rcc>
  <rcc rId="3319" sId="9">
    <nc r="AB34" t="inlineStr">
      <is>
        <t>N/A</t>
      </is>
    </nc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20" sId="6" numFmtId="19">
    <nc r="O89">
      <v>46239</v>
    </nc>
  </rcc>
  <rcc rId="3321" sId="6" numFmtId="19">
    <nc r="P89">
      <v>46239</v>
    </nc>
  </rcc>
  <rcc rId="3322" sId="6" numFmtId="19">
    <nc r="O119">
      <v>46239</v>
    </nc>
  </rcc>
  <rcc rId="3323" sId="6" numFmtId="19">
    <nc r="P119">
      <v>46239</v>
    </nc>
  </rcc>
  <rcc rId="3324" sId="6" numFmtId="19">
    <nc r="O121">
      <v>46239</v>
    </nc>
  </rcc>
  <rcc rId="3325" sId="6" numFmtId="19">
    <nc r="P121">
      <v>46239</v>
    </nc>
  </rcc>
  <rcc rId="3326" sId="6" numFmtId="19">
    <nc r="O201">
      <v>46239</v>
    </nc>
  </rcc>
  <rcc rId="3327" sId="6" numFmtId="19">
    <nc r="P201">
      <v>46239</v>
    </nc>
  </rcc>
  <rcc rId="3328" sId="6" numFmtId="19">
    <nc r="O277">
      <v>46238</v>
    </nc>
  </rcc>
  <rcc rId="3329" sId="6" numFmtId="19">
    <nc r="P277">
      <v>46238</v>
    </nc>
  </rcc>
  <rcc rId="3330" sId="6" numFmtId="19">
    <nc r="O318">
      <v>46239</v>
    </nc>
  </rcc>
  <rcc rId="3331" sId="6" numFmtId="19">
    <nc r="P318">
      <v>46239</v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Lucros'!$A$1:$Q$371</formula>
    <oldFormula>'Controle Distribuição de Lucros'!$A$1:$Q$371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3" sId="7">
    <nc r="K358" t="inlineStr">
      <is>
        <t>Ok</t>
      </is>
    </nc>
  </rcc>
  <rcc rId="3344" sId="7" numFmtId="4">
    <nc r="L358">
      <v>46239</v>
    </nc>
  </rcc>
  <rcc rId="3345" sId="7">
    <nc r="M358" t="inlineStr">
      <is>
        <t>N/A</t>
      </is>
    </nc>
  </rcc>
  <rcc rId="3346" sId="7">
    <nc r="N358" t="inlineStr">
      <is>
        <t>N/A</t>
      </is>
    </nc>
  </rcc>
  <rcc rId="3347" sId="7">
    <nc r="O358" t="inlineStr">
      <is>
        <t>N/A</t>
      </is>
    </nc>
  </rcc>
  <rcc rId="3348" sId="7">
    <nc r="P358" t="inlineStr">
      <is>
        <t>N/A</t>
      </is>
    </nc>
  </rcc>
  <rcc rId="3349" sId="7">
    <nc r="Q358" t="inlineStr">
      <is>
        <t>N/A</t>
      </is>
    </nc>
  </rcc>
  <rcc rId="3350" sId="7" numFmtId="4">
    <nc r="L238">
      <v>46239</v>
    </nc>
  </rcc>
  <rcc rId="3351" sId="7">
    <nc r="K238" t="inlineStr">
      <is>
        <t>S/M</t>
      </is>
    </nc>
  </rcc>
  <rcc rId="3352" sId="7">
    <nc r="M238" t="inlineStr">
      <is>
        <t>N/A</t>
      </is>
    </nc>
  </rcc>
  <rcc rId="3353" sId="7">
    <nc r="N238" t="inlineStr">
      <is>
        <t>N/A</t>
      </is>
    </nc>
  </rcc>
  <rcc rId="3354" sId="7">
    <nc r="O238" t="inlineStr">
      <is>
        <t>N/A</t>
      </is>
    </nc>
  </rcc>
  <rcc rId="3355" sId="7">
    <nc r="P238" t="inlineStr">
      <is>
        <t>N/A</t>
      </is>
    </nc>
  </rcc>
  <rcc rId="3356" sId="7">
    <nc r="Q238" t="inlineStr">
      <is>
        <t>N/A</t>
      </is>
    </nc>
  </rcc>
  <rcc rId="3357" sId="7">
    <nc r="K264" t="inlineStr">
      <is>
        <t>Ok</t>
      </is>
    </nc>
  </rcc>
  <rcc rId="3358" sId="7" numFmtId="4">
    <nc r="L264">
      <v>46239</v>
    </nc>
  </rcc>
  <rcc rId="3359" sId="7">
    <nc r="M264" t="inlineStr">
      <is>
        <t>N/A</t>
      </is>
    </nc>
  </rcc>
  <rcc rId="3360" sId="7">
    <nc r="N264" t="inlineStr">
      <is>
        <t>N/A</t>
      </is>
    </nc>
  </rcc>
  <rcc rId="3361" sId="7">
    <nc r="O264" t="inlineStr">
      <is>
        <t>N/A</t>
      </is>
    </nc>
  </rcc>
  <rcc rId="3362" sId="7">
    <nc r="P264" t="inlineStr">
      <is>
        <t>N/A</t>
      </is>
    </nc>
  </rcc>
  <rcc rId="3363" sId="7">
    <nc r="Q264" t="inlineStr">
      <is>
        <t>N/A</t>
      </is>
    </nc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4" sId="7">
    <nc r="K89" t="inlineStr">
      <is>
        <t>N/A</t>
      </is>
    </nc>
  </rcc>
  <rcc rId="3365" sId="7">
    <nc r="M89" t="inlineStr">
      <is>
        <t>OK</t>
      </is>
    </nc>
  </rcc>
  <rcc rId="3366" sId="7">
    <nc r="N89" t="inlineStr">
      <is>
        <t>N/A</t>
      </is>
    </nc>
  </rcc>
  <rcc rId="3367" sId="7">
    <nc r="O89" t="inlineStr">
      <is>
        <t>N/A</t>
      </is>
    </nc>
  </rcc>
  <rcc rId="3368" sId="7">
    <nc r="P89" t="inlineStr">
      <is>
        <t>N/A</t>
      </is>
    </nc>
  </rcc>
  <rcc rId="3369" sId="7">
    <nc r="K120" t="inlineStr">
      <is>
        <t>N/A</t>
      </is>
    </nc>
  </rcc>
  <rcc rId="3370" sId="7">
    <nc r="M120" t="inlineStr">
      <is>
        <t>OK</t>
      </is>
    </nc>
  </rcc>
  <rcc rId="3371" sId="7">
    <nc r="N120" t="inlineStr">
      <is>
        <t>N/A</t>
      </is>
    </nc>
  </rcc>
  <rcc rId="3372" sId="7">
    <nc r="O120" t="inlineStr">
      <is>
        <t>N/A</t>
      </is>
    </nc>
  </rcc>
  <rcc rId="3373" sId="7">
    <nc r="P120" t="inlineStr">
      <is>
        <t>N/A</t>
      </is>
    </nc>
  </rcc>
  <rcc rId="3374" sId="7">
    <nc r="K122" t="inlineStr">
      <is>
        <t>N/A</t>
      </is>
    </nc>
  </rcc>
  <rcc rId="3375" sId="7">
    <nc r="M122" t="inlineStr">
      <is>
        <t>OK</t>
      </is>
    </nc>
  </rcc>
  <rcc rId="3376" sId="7">
    <nc r="N122" t="inlineStr">
      <is>
        <t>N/A</t>
      </is>
    </nc>
  </rcc>
  <rcc rId="3377" sId="7">
    <nc r="O122" t="inlineStr">
      <is>
        <t>N/A</t>
      </is>
    </nc>
  </rcc>
  <rcc rId="3378" sId="7">
    <nc r="P122" t="inlineStr">
      <is>
        <t>N/A</t>
      </is>
    </nc>
  </rcc>
  <rcc rId="3379" sId="7">
    <nc r="K202" t="inlineStr">
      <is>
        <t>N/A</t>
      </is>
    </nc>
  </rcc>
  <rcc rId="3380" sId="7">
    <nc r="M202" t="inlineStr">
      <is>
        <t>OK</t>
      </is>
    </nc>
  </rcc>
  <rcc rId="3381" sId="7">
    <nc r="N202" t="inlineStr">
      <is>
        <t>N/A</t>
      </is>
    </nc>
  </rcc>
  <rcc rId="3382" sId="7">
    <nc r="O202" t="inlineStr">
      <is>
        <t>N/A</t>
      </is>
    </nc>
  </rcc>
  <rcc rId="3383" sId="7">
    <nc r="P202" t="inlineStr">
      <is>
        <t>N/A</t>
      </is>
    </nc>
  </rcc>
  <rcc rId="3384" sId="7">
    <nc r="K278" t="inlineStr">
      <is>
        <t>N/A</t>
      </is>
    </nc>
  </rcc>
  <rcc rId="3385" sId="7">
    <nc r="M278" t="inlineStr">
      <is>
        <t>OK</t>
      </is>
    </nc>
  </rcc>
  <rcc rId="3386" sId="7">
    <nc r="N278" t="inlineStr">
      <is>
        <t>N/A</t>
      </is>
    </nc>
  </rcc>
  <rcc rId="3387" sId="7">
    <nc r="O278" t="inlineStr">
      <is>
        <t>N/A</t>
      </is>
    </nc>
  </rcc>
  <rcc rId="3388" sId="7">
    <nc r="P278" t="inlineStr">
      <is>
        <t>N/A</t>
      </is>
    </nc>
  </rcc>
  <rcc rId="3389" sId="7">
    <nc r="K319" t="inlineStr">
      <is>
        <t>N/A</t>
      </is>
    </nc>
  </rcc>
  <rcc rId="3390" sId="7">
    <nc r="M319" t="inlineStr">
      <is>
        <t>OK</t>
      </is>
    </nc>
  </rcc>
  <rcc rId="3391" sId="7">
    <nc r="N319" t="inlineStr">
      <is>
        <t>N/A</t>
      </is>
    </nc>
  </rcc>
  <rcc rId="3392" sId="7">
    <nc r="O319" t="inlineStr">
      <is>
        <t>N/A</t>
      </is>
    </nc>
  </rcc>
  <rcc rId="3393" sId="7">
    <nc r="P319" t="inlineStr">
      <is>
        <t>N/A</t>
      </is>
    </nc>
  </rcc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4" sId="8">
    <nc r="J89" t="inlineStr">
      <is>
        <t>S/M</t>
      </is>
    </nc>
  </rcc>
  <rcc rId="3395" sId="8">
    <nc r="Q89" t="inlineStr">
      <is>
        <t>S/M</t>
      </is>
    </nc>
  </rcc>
  <rcc rId="3396" sId="8">
    <nc r="J119" t="inlineStr">
      <is>
        <t>S/M</t>
      </is>
    </nc>
  </rcc>
  <rcc rId="3397" sId="8">
    <nc r="Q119" t="inlineStr">
      <is>
        <t>S/M</t>
      </is>
    </nc>
  </rcc>
  <rcc rId="3398" sId="8">
    <nc r="J121" t="inlineStr">
      <is>
        <t>S/M</t>
      </is>
    </nc>
  </rcc>
  <rcc rId="3399" sId="8">
    <nc r="Q121" t="inlineStr">
      <is>
        <t>S/M</t>
      </is>
    </nc>
  </rcc>
  <rcc rId="3400" sId="8">
    <nc r="J201" t="inlineStr">
      <is>
        <t>S/M</t>
      </is>
    </nc>
  </rcc>
  <rcc rId="3401" sId="8">
    <nc r="Q201" t="inlineStr">
      <is>
        <t>S/M</t>
      </is>
    </nc>
  </rcc>
  <rcc rId="3402" sId="8">
    <nc r="J277" t="inlineStr">
      <is>
        <t>S/M</t>
      </is>
    </nc>
  </rcc>
  <rcc rId="3403" sId="8">
    <nc r="Q277" t="inlineStr">
      <is>
        <t>S/M</t>
      </is>
    </nc>
  </rcc>
  <rcc rId="3404" sId="8">
    <nc r="J318" t="inlineStr">
      <is>
        <t>S/M</t>
      </is>
    </nc>
  </rcc>
  <rcc rId="3405" sId="8">
    <nc r="Q318" t="inlineStr">
      <is>
        <t>S/M</t>
      </is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Lucros'!$A$1:$Q$371</formula>
    <oldFormula>'Controle Distribuição de Lucros'!$A$1:$Q$371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7" sId="7">
    <nc r="K293" t="inlineStr">
      <is>
        <t>S/M</t>
      </is>
    </nc>
  </rcc>
  <rcc rId="3418" sId="7" numFmtId="4">
    <nc r="L293">
      <v>46239</v>
    </nc>
  </rcc>
  <rcc rId="3419" sId="7">
    <nc r="M293" t="inlineStr">
      <is>
        <t>N/A</t>
      </is>
    </nc>
  </rcc>
  <rcc rId="3420" sId="7">
    <nc r="N293" t="inlineStr">
      <is>
        <t>N/A</t>
      </is>
    </nc>
  </rcc>
  <rcc rId="3421" sId="7">
    <nc r="O293" t="inlineStr">
      <is>
        <t>N/A</t>
      </is>
    </nc>
  </rcc>
  <rcc rId="3422" sId="7">
    <nc r="P293" t="inlineStr">
      <is>
        <t>N/A</t>
      </is>
    </nc>
  </rcc>
  <rcc rId="3423" sId="7">
    <nc r="Q293" t="inlineStr">
      <is>
        <t>N/A</t>
      </is>
    </nc>
  </rcc>
  <rcc rId="3424" sId="7">
    <nc r="K296" t="inlineStr">
      <is>
        <t>S/M</t>
      </is>
    </nc>
  </rcc>
  <rcc rId="3425" sId="7" numFmtId="4">
    <nc r="L296">
      <v>46239</v>
    </nc>
  </rcc>
  <rcc rId="3426" sId="7">
    <nc r="M296" t="inlineStr">
      <is>
        <t>N/A</t>
      </is>
    </nc>
  </rcc>
  <rcc rId="3427" sId="7">
    <nc r="N296" t="inlineStr">
      <is>
        <t>N/A</t>
      </is>
    </nc>
  </rcc>
  <rcc rId="3428" sId="7">
    <nc r="O296" t="inlineStr">
      <is>
        <t>N/A</t>
      </is>
    </nc>
  </rcc>
  <rcc rId="3429" sId="7">
    <nc r="P296" t="inlineStr">
      <is>
        <t>N/A</t>
      </is>
    </nc>
  </rcc>
  <rcc rId="3430" sId="7">
    <nc r="Q296" t="inlineStr">
      <is>
        <t>N/A</t>
      </is>
    </nc>
  </rcc>
  <rcc rId="3431" sId="7">
    <nc r="K297" t="inlineStr">
      <is>
        <t>S/M</t>
      </is>
    </nc>
  </rcc>
  <rcc rId="3432" sId="7" numFmtId="4">
    <nc r="L297">
      <v>46239</v>
    </nc>
  </rcc>
  <rcc rId="3433" sId="7">
    <nc r="M297" t="inlineStr">
      <is>
        <t>N/A</t>
      </is>
    </nc>
  </rcc>
  <rcc rId="3434" sId="7">
    <nc r="N297" t="inlineStr">
      <is>
        <t>N/A</t>
      </is>
    </nc>
  </rcc>
  <rcc rId="3435" sId="7">
    <nc r="O297" t="inlineStr">
      <is>
        <t>N/A</t>
      </is>
    </nc>
  </rcc>
  <rcc rId="3436" sId="7">
    <nc r="P297" t="inlineStr">
      <is>
        <t>N/A</t>
      </is>
    </nc>
  </rcc>
  <rcc rId="3437" sId="7">
    <nc r="Q297" t="inlineStr">
      <is>
        <t>N/A</t>
      </is>
    </nc>
  </rcc>
  <rcc rId="3438" sId="7">
    <nc r="K298" t="inlineStr">
      <is>
        <t>S/M</t>
      </is>
    </nc>
  </rcc>
  <rcc rId="3439" sId="7" numFmtId="4">
    <nc r="L298">
      <v>46239</v>
    </nc>
  </rcc>
  <rcc rId="3440" sId="7">
    <nc r="M298" t="inlineStr">
      <is>
        <t>N/A</t>
      </is>
    </nc>
  </rcc>
  <rcc rId="3441" sId="7">
    <nc r="N298" t="inlineStr">
      <is>
        <t>N/A</t>
      </is>
    </nc>
  </rcc>
  <rcc rId="3442" sId="7">
    <nc r="O298" t="inlineStr">
      <is>
        <t>N/A</t>
      </is>
    </nc>
  </rcc>
  <rcc rId="3443" sId="7">
    <nc r="P298" t="inlineStr">
      <is>
        <t>N/A</t>
      </is>
    </nc>
  </rcc>
  <rcc rId="3444" sId="7">
    <nc r="Q298" t="inlineStr">
      <is>
        <t>N/A</t>
      </is>
    </nc>
  </rcc>
  <rcc rId="3445" sId="7">
    <nc r="K337" t="inlineStr">
      <is>
        <t>S/M</t>
      </is>
    </nc>
  </rcc>
  <rcc rId="3446" sId="7" numFmtId="4">
    <nc r="L337">
      <v>46239</v>
    </nc>
  </rcc>
  <rcc rId="3447" sId="7">
    <nc r="M337" t="inlineStr">
      <is>
        <t>N/A</t>
      </is>
    </nc>
  </rcc>
  <rcc rId="3448" sId="7">
    <nc r="N337" t="inlineStr">
      <is>
        <t>N/A</t>
      </is>
    </nc>
  </rcc>
  <rcc rId="3449" sId="7">
    <nc r="O337" t="inlineStr">
      <is>
        <t>N/A</t>
      </is>
    </nc>
  </rcc>
  <rcc rId="3450" sId="7">
    <nc r="P337" t="inlineStr">
      <is>
        <t>N/A</t>
      </is>
    </nc>
  </rcc>
  <rcc rId="3451" sId="7">
    <nc r="Q337" t="inlineStr">
      <is>
        <t>N/A</t>
      </is>
    </nc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" sId="9">
    <nc r="L89" t="inlineStr">
      <is>
        <t>S/M</t>
      </is>
    </nc>
  </rcc>
  <rcc rId="3453" sId="9">
    <nc r="M89" t="inlineStr">
      <is>
        <t>S/M</t>
      </is>
    </nc>
  </rcc>
  <rcc rId="3454" sId="9">
    <nc r="N89" t="inlineStr">
      <is>
        <t>S/M</t>
      </is>
    </nc>
  </rcc>
  <rcc rId="3455" sId="9">
    <nc r="O89" t="inlineStr">
      <is>
        <t>S/M</t>
      </is>
    </nc>
  </rcc>
  <rcc rId="3456" sId="9">
    <nc r="P89" t="inlineStr">
      <is>
        <t>OK</t>
      </is>
    </nc>
  </rcc>
  <rcc rId="3457" sId="9">
    <nc r="Q89">
      <v>46239</v>
    </nc>
  </rcc>
  <rcc rId="3458" sId="9">
    <nc r="X89" t="inlineStr">
      <is>
        <t>N/A</t>
      </is>
    </nc>
  </rcc>
  <rcc rId="3459" sId="9">
    <nc r="I119" t="inlineStr">
      <is>
        <t>N/A</t>
      </is>
    </nc>
  </rcc>
  <rcc rId="3460" sId="9">
    <nc r="L119" t="inlineStr">
      <is>
        <t>S/M</t>
      </is>
    </nc>
  </rcc>
  <rcc rId="3461" sId="9">
    <nc r="M119" t="inlineStr">
      <is>
        <t>S/M</t>
      </is>
    </nc>
  </rcc>
  <rcc rId="3462" sId="9">
    <nc r="N119" t="inlineStr">
      <is>
        <t>S/M</t>
      </is>
    </nc>
  </rcc>
  <rcc rId="3463" sId="9">
    <nc r="O119" t="inlineStr">
      <is>
        <t>S/M</t>
      </is>
    </nc>
  </rcc>
  <rcc rId="3464" sId="9">
    <nc r="P119" t="inlineStr">
      <is>
        <t>OK</t>
      </is>
    </nc>
  </rcc>
  <rcc rId="3465" sId="9">
    <nc r="Q119">
      <v>46239</v>
    </nc>
  </rcc>
  <rcc rId="3466" sId="9">
    <nc r="X119" t="inlineStr">
      <is>
        <t>N/A</t>
      </is>
    </nc>
  </rcc>
  <rcc rId="3467" sId="9">
    <nc r="L121" t="inlineStr">
      <is>
        <t>S/M</t>
      </is>
    </nc>
  </rcc>
  <rcc rId="3468" sId="9">
    <nc r="P121" t="inlineStr">
      <is>
        <t>OK</t>
      </is>
    </nc>
  </rcc>
  <rcc rId="3469" sId="9">
    <nc r="M121" t="inlineStr">
      <is>
        <t>N/A</t>
      </is>
    </nc>
  </rcc>
  <rcc rId="3470" sId="9">
    <nc r="N121" t="inlineStr">
      <is>
        <t>N/A</t>
      </is>
    </nc>
  </rcc>
  <rcc rId="3471" sId="9">
    <nc r="O121" t="inlineStr">
      <is>
        <t>N/A</t>
      </is>
    </nc>
  </rcc>
  <rcc rId="3472" sId="9">
    <nc r="Q121">
      <v>46239</v>
    </nc>
  </rcc>
  <rcc rId="3473" sId="9">
    <nc r="X121" t="inlineStr">
      <is>
        <t>N/A</t>
      </is>
    </nc>
  </rcc>
  <rcc rId="3474" sId="9">
    <nc r="L201" t="inlineStr">
      <is>
        <t>S/M</t>
      </is>
    </nc>
  </rcc>
  <rcc rId="3475" sId="9">
    <nc r="M201" t="inlineStr">
      <is>
        <t>N/A</t>
      </is>
    </nc>
  </rcc>
  <rcc rId="3476" sId="9">
    <nc r="N201" t="inlineStr">
      <is>
        <t>N/A</t>
      </is>
    </nc>
  </rcc>
  <rcc rId="3477" sId="9">
    <nc r="O201" t="inlineStr">
      <is>
        <t>N/A</t>
      </is>
    </nc>
  </rcc>
  <rcc rId="3478" sId="9">
    <nc r="P201" t="inlineStr">
      <is>
        <t>OK</t>
      </is>
    </nc>
  </rcc>
  <rcc rId="3479" sId="9">
    <nc r="Q201">
      <v>46239</v>
    </nc>
  </rcc>
  <rcc rId="3480" sId="9">
    <nc r="X201" t="inlineStr">
      <is>
        <t>N/A</t>
      </is>
    </nc>
  </rcc>
  <rcc rId="3481" sId="9">
    <nc r="I277" t="inlineStr">
      <is>
        <t>N/A</t>
      </is>
    </nc>
  </rcc>
  <rcc rId="3482" sId="9">
    <nc r="L277" t="inlineStr">
      <is>
        <t>S/M</t>
      </is>
    </nc>
  </rcc>
  <rcc rId="3483" sId="9">
    <nc r="M277" t="inlineStr">
      <is>
        <t>N/A</t>
      </is>
    </nc>
  </rcc>
  <rcc rId="3484" sId="9">
    <nc r="N277" t="inlineStr">
      <is>
        <t>N/A</t>
      </is>
    </nc>
  </rcc>
  <rcc rId="3485" sId="9">
    <nc r="O277" t="inlineStr">
      <is>
        <t>N/A</t>
      </is>
    </nc>
  </rcc>
  <rcc rId="3486" sId="9">
    <nc r="P277" t="inlineStr">
      <is>
        <t>OK</t>
      </is>
    </nc>
  </rcc>
  <rcc rId="3487" sId="9">
    <nc r="Q277">
      <v>46239</v>
    </nc>
  </rcc>
  <rcc rId="3488" sId="9">
    <nc r="X277" t="inlineStr">
      <is>
        <t>N/A</t>
      </is>
    </nc>
  </rcc>
  <rcc rId="3489" sId="9">
    <nc r="L318" t="inlineStr">
      <is>
        <t>S/M</t>
      </is>
    </nc>
  </rcc>
  <rcc rId="3490" sId="9">
    <nc r="M318" t="inlineStr">
      <is>
        <t>N/A</t>
      </is>
    </nc>
  </rcc>
  <rcc rId="3491" sId="9">
    <nc r="N318" t="inlineStr">
      <is>
        <t>N/A</t>
      </is>
    </nc>
  </rcc>
  <rcc rId="3492" sId="9">
    <nc r="O318" t="inlineStr">
      <is>
        <t>N/A</t>
      </is>
    </nc>
  </rcc>
  <rcc rId="3493" sId="9">
    <nc r="P318" t="inlineStr">
      <is>
        <t>OK</t>
      </is>
    </nc>
  </rcc>
  <rcc rId="3494" sId="9">
    <nc r="Q318">
      <v>46239</v>
    </nc>
  </rcc>
  <rcc rId="3495" sId="9">
    <nc r="X318" t="inlineStr">
      <is>
        <t>N/A</t>
      </is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Lucros'!$A$1:$Q$371</formula>
    <oldFormula>'Controle Distribuição de Lucros'!$A$1:$Q$371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7" sId="6" numFmtId="19">
    <nc r="P138">
      <v>46239</v>
    </nc>
  </rcc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08" sId="7">
    <nc r="M139" t="inlineStr">
      <is>
        <t>OK</t>
      </is>
    </nc>
  </rcc>
  <rcc rId="3509" sId="7">
    <nc r="N139" t="inlineStr">
      <is>
        <t>N/A</t>
      </is>
    </nc>
  </rcc>
  <rcc rId="3510" sId="7">
    <nc r="O139" t="inlineStr">
      <is>
        <t>N/A</t>
      </is>
    </nc>
  </rcc>
  <rcc rId="3511" sId="7">
    <nc r="P139" t="inlineStr">
      <is>
        <t>N/A</t>
      </is>
    </nc>
  </rcc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2" sId="8">
    <nc r="J138" t="inlineStr">
      <is>
        <t>S/M</t>
      </is>
    </nc>
  </rcc>
  <rcc rId="3513" sId="8">
    <nc r="Q138" t="inlineStr">
      <is>
        <t>S/M</t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14" sId="9">
    <nc r="I138" t="inlineStr">
      <is>
        <t>N/A</t>
      </is>
    </nc>
  </rcc>
  <rcc rId="3515" sId="9">
    <nc r="K138" t="inlineStr">
      <is>
        <t>S/M</t>
      </is>
    </nc>
  </rcc>
  <rcc rId="3516" sId="9">
    <nc r="L138" t="inlineStr">
      <is>
        <t>N/A</t>
      </is>
    </nc>
  </rcc>
  <rcc rId="3517" sId="9">
    <nc r="M138" t="inlineStr">
      <is>
        <t>N/A</t>
      </is>
    </nc>
  </rcc>
  <rcc rId="3518" sId="9">
    <nc r="N138" t="inlineStr">
      <is>
        <t>N/A</t>
      </is>
    </nc>
  </rcc>
  <rcc rId="3519" sId="9">
    <nc r="O138" t="inlineStr">
      <is>
        <t>N/A</t>
      </is>
    </nc>
  </rcc>
  <rcc rId="3520" sId="9">
    <nc r="P138" t="inlineStr">
      <is>
        <t>OK</t>
      </is>
    </nc>
  </rcc>
  <rcc rId="3521" sId="9" odxf="1" dxf="1" numFmtId="19">
    <nc r="Q138">
      <v>46239</v>
    </nc>
    <odxf>
      <numFmt numFmtId="0" formatCode="General"/>
    </odxf>
    <ndxf>
      <numFmt numFmtId="19" formatCode="dd/mm/yyyy"/>
    </ndxf>
  </rcc>
  <rcc rId="3522" sId="9">
    <nc r="X138" t="inlineStr">
      <is>
        <t>N/A</t>
      </is>
    </nc>
  </rcc>
  <rcc rId="3523" sId="9">
    <nc r="Y138" t="inlineStr">
      <is>
        <t>OK</t>
      </is>
    </nc>
  </rcc>
  <rcc rId="3524" sId="9" odxf="1" dxf="1" numFmtId="19">
    <nc r="Z138">
      <v>46239</v>
    </nc>
    <odxf>
      <numFmt numFmtId="0" formatCode="General"/>
    </odxf>
    <ndxf>
      <numFmt numFmtId="19" formatCode="dd/mm/yyyy"/>
    </ndxf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25" sId="6" numFmtId="19">
    <nc r="O142">
      <v>46239</v>
    </nc>
  </rcc>
  <rcc rId="3526" sId="6" numFmtId="19">
    <nc r="P142">
      <v>46240</v>
    </nc>
  </rcc>
  <rcc rId="3527" sId="7">
    <nc r="M143" t="inlineStr">
      <is>
        <t>S/M</t>
      </is>
    </nc>
  </rcc>
  <rcc rId="3528" sId="7">
    <nc r="N143" t="inlineStr">
      <is>
        <t>N/A</t>
      </is>
    </nc>
  </rcc>
  <rcc rId="3529" sId="7">
    <nc r="O143" t="inlineStr">
      <is>
        <t>N/A</t>
      </is>
    </nc>
  </rcc>
  <rcc rId="3530" sId="7">
    <nc r="P143" t="inlineStr">
      <is>
        <t>N/A</t>
      </is>
    </nc>
  </rcc>
  <rcc rId="3531" sId="7">
    <nc r="Q143" t="inlineStr">
      <is>
        <t>N/A</t>
      </is>
    </nc>
  </rcc>
  <rcc rId="3532" sId="8">
    <nc r="J142" t="inlineStr">
      <is>
        <t>S/M</t>
      </is>
    </nc>
  </rcc>
  <rcc rId="3533" sId="8" numFmtId="4">
    <nc r="K142">
      <v>46240</v>
    </nc>
  </rcc>
  <rcc rId="3534" sId="8">
    <nc r="Q142" t="inlineStr">
      <is>
        <t>S/M</t>
      </is>
    </nc>
  </rcc>
  <rcc rId="3535" sId="8">
    <nc r="R142" t="inlineStr">
      <is>
        <t>N/A</t>
      </is>
    </nc>
  </rcc>
  <rcc rId="3536" sId="8">
    <nc r="S142" t="inlineStr">
      <is>
        <t>N/A</t>
      </is>
    </nc>
  </rcc>
  <rcc rId="3537" sId="9">
    <nc r="K142" t="inlineStr">
      <is>
        <t>OK</t>
      </is>
    </nc>
  </rcc>
  <rcc rId="3538" sId="9">
    <nc r="L142" t="inlineStr">
      <is>
        <t>S/M</t>
      </is>
    </nc>
  </rcc>
  <rcc rId="3539" sId="9">
    <nc r="P142" t="inlineStr">
      <is>
        <t>S/M</t>
      </is>
    </nc>
  </rcc>
  <rcc rId="3540" sId="9">
    <nc r="Q142">
      <v>46240</v>
    </nc>
  </rcc>
  <rcc rId="3541" sId="9">
    <nc r="Y142" t="inlineStr">
      <is>
        <t>OK</t>
      </is>
    </nc>
  </rcc>
  <rcc rId="3542" sId="9">
    <nc r="Z142">
      <v>46240</v>
    </nc>
  </rcc>
  <rcc rId="3543" sId="9">
    <nc r="AA142" t="inlineStr">
      <is>
        <t>N/A</t>
      </is>
    </nc>
  </rcc>
  <rcc rId="3544" sId="9">
    <nc r="AB142" t="inlineStr">
      <is>
        <t>N/A</t>
      </is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56" sId="6" numFmtId="19">
    <nc r="O101">
      <v>46240</v>
    </nc>
  </rcc>
  <rcc rId="3557" sId="6" numFmtId="19">
    <nc r="O144">
      <v>46240</v>
    </nc>
  </rcc>
  <rcc rId="3558" sId="6" numFmtId="19">
    <nc r="O145">
      <v>46240</v>
    </nc>
  </rcc>
  <rcc rId="3559" sId="6" numFmtId="19">
    <nc r="O146">
      <v>46240</v>
    </nc>
  </rcc>
  <rcc rId="3560" sId="6" numFmtId="19">
    <nc r="P101">
      <v>46240</v>
    </nc>
  </rcc>
  <rcc rId="3561" sId="6" numFmtId="19">
    <nc r="P144">
      <v>46240</v>
    </nc>
  </rcc>
  <rcc rId="3562" sId="6" numFmtId="19">
    <nc r="P145">
      <v>46240</v>
    </nc>
  </rcc>
  <rcc rId="3563" sId="6" numFmtId="19">
    <nc r="P146">
      <v>46240</v>
    </nc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64" sId="7">
    <nc r="K102" t="inlineStr">
      <is>
        <t>S/M</t>
      </is>
    </nc>
  </rcc>
  <rcc rId="3565" sId="7">
    <nc r="K145" t="inlineStr">
      <is>
        <t>S/M</t>
      </is>
    </nc>
  </rcc>
  <rcc rId="3566" sId="7">
    <nc r="K146" t="inlineStr">
      <is>
        <t>S/M</t>
      </is>
    </nc>
  </rcc>
  <rcc rId="3567" sId="7">
    <nc r="K147" t="inlineStr">
      <is>
        <t>S/M</t>
      </is>
    </nc>
  </rcc>
  <rcc rId="3568" sId="7">
    <nc r="M147" t="inlineStr">
      <is>
        <t>S/M</t>
      </is>
    </nc>
  </rcc>
  <rcc rId="3569" sId="7">
    <nc r="M102" t="inlineStr">
      <is>
        <t>S/M</t>
      </is>
    </nc>
  </rcc>
  <rcc rId="3570" sId="7">
    <nc r="M145" t="inlineStr">
      <is>
        <t>S/M</t>
      </is>
    </nc>
  </rcc>
  <rcc rId="3571" sId="7">
    <nc r="M146" t="inlineStr">
      <is>
        <t>S/M</t>
      </is>
    </nc>
  </rcc>
  <rcc rId="3572" sId="7">
    <nc r="N102" t="inlineStr">
      <is>
        <t>N/A</t>
      </is>
    </nc>
  </rcc>
  <rcc rId="3573" sId="7">
    <nc r="N145" t="inlineStr">
      <is>
        <t>N/A</t>
      </is>
    </nc>
  </rcc>
  <rcc rId="3574" sId="7">
    <nc r="N146" t="inlineStr">
      <is>
        <t>N/A</t>
      </is>
    </nc>
  </rcc>
  <rcc rId="3575" sId="7">
    <nc r="N147" t="inlineStr">
      <is>
        <t>N/A</t>
      </is>
    </nc>
  </rcc>
  <rcc rId="3576" sId="7">
    <nc r="O147" t="inlineStr">
      <is>
        <t>N/A</t>
      </is>
    </nc>
  </rcc>
  <rcc rId="3577" sId="7">
    <nc r="O102" t="inlineStr">
      <is>
        <t>N/A</t>
      </is>
    </nc>
  </rcc>
  <rcc rId="3578" sId="7">
    <nc r="O145" t="inlineStr">
      <is>
        <t>N/A</t>
      </is>
    </nc>
  </rcc>
  <rcc rId="3579" sId="7">
    <nc r="O146" t="inlineStr">
      <is>
        <t>N/A</t>
      </is>
    </nc>
  </rcc>
  <rcc rId="3580" sId="7">
    <nc r="P102" t="inlineStr">
      <is>
        <t>N/A</t>
      </is>
    </nc>
  </rcc>
  <rcc rId="3581" sId="7">
    <nc r="P103" t="inlineStr">
      <is>
        <t>N/A</t>
      </is>
    </nc>
  </rcc>
  <rcc rId="3582" sId="7">
    <nc r="P145" t="inlineStr">
      <is>
        <t>N/A</t>
      </is>
    </nc>
  </rcc>
  <rcc rId="3583" sId="7">
    <nc r="P146" t="inlineStr">
      <is>
        <t>N/A</t>
      </is>
    </nc>
  </rcc>
  <rcc rId="3584" sId="7">
    <nc r="P147" t="inlineStr">
      <is>
        <t>N/A</t>
      </is>
    </nc>
  </rcc>
  <rcc rId="3585" sId="7">
    <nc r="P148" t="inlineStr">
      <is>
        <t>N/A</t>
      </is>
    </nc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86" sId="8">
    <nc r="J101" t="inlineStr">
      <is>
        <t>S/M</t>
      </is>
    </nc>
  </rcc>
  <rcc rId="3587" sId="8">
    <nc r="J144" t="inlineStr">
      <is>
        <t>S/M</t>
      </is>
    </nc>
  </rcc>
  <rcc rId="3588" sId="8">
    <nc r="J145" t="inlineStr">
      <is>
        <t>S/M</t>
      </is>
    </nc>
  </rcc>
  <rcc rId="3589" sId="8">
    <nc r="J146" t="inlineStr">
      <is>
        <t>S/M</t>
      </is>
    </nc>
  </rcc>
  <rcc rId="3590" sId="8">
    <nc r="O101" t="inlineStr">
      <is>
        <t>S/M</t>
      </is>
    </nc>
  </rcc>
  <rcc rId="3591" sId="8">
    <nc r="O144" t="inlineStr">
      <is>
        <t>S/M</t>
      </is>
    </nc>
  </rcc>
  <rcc rId="3592" sId="8">
    <nc r="O145" t="inlineStr">
      <is>
        <t>S/M</t>
      </is>
    </nc>
  </rcc>
  <rcc rId="3593" sId="8">
    <nc r="O146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05" sId="9">
    <nc r="G101" t="inlineStr">
      <is>
        <t>S/M</t>
      </is>
    </nc>
  </rcc>
  <rcc rId="3606" sId="9">
    <nc r="G144" t="inlineStr">
      <is>
        <t>S/M</t>
      </is>
    </nc>
  </rcc>
  <rcc rId="3607" sId="9">
    <nc r="G146" t="inlineStr">
      <is>
        <t>S/M</t>
      </is>
    </nc>
  </rcc>
  <rcc rId="3608" sId="9">
    <nc r="G145" t="inlineStr">
      <is>
        <t>S/M</t>
      </is>
    </nc>
  </rcc>
  <rcc rId="3609" sId="9">
    <nc r="K101" t="inlineStr">
      <is>
        <t>S/M</t>
      </is>
    </nc>
  </rcc>
  <rcc rId="3610" sId="9">
    <nc r="K144" t="inlineStr">
      <is>
        <t>S/M</t>
      </is>
    </nc>
  </rcc>
  <rcc rId="3611" sId="9">
    <nc r="K145" t="inlineStr">
      <is>
        <t>N/A</t>
      </is>
    </nc>
  </rcc>
  <rcc rId="3612" sId="9">
    <nc r="K146" t="inlineStr">
      <is>
        <t>N/A</t>
      </is>
    </nc>
  </rcc>
  <rcc rId="3613" sId="9">
    <nc r="L101" t="inlineStr">
      <is>
        <t>N/A</t>
      </is>
    </nc>
  </rcc>
  <rcc rId="3614" sId="9">
    <nc r="L144" t="inlineStr">
      <is>
        <t>N/A</t>
      </is>
    </nc>
  </rcc>
  <rcc rId="3615" sId="9">
    <nc r="L145" t="inlineStr">
      <is>
        <t>N/A</t>
      </is>
    </nc>
  </rcc>
  <rcc rId="3616" sId="9">
    <nc r="L146" t="inlineStr">
      <is>
        <t>N/A</t>
      </is>
    </nc>
  </rcc>
  <rcc rId="3617" sId="9">
    <nc r="M101" t="inlineStr">
      <is>
        <t>N/A</t>
      </is>
    </nc>
  </rcc>
  <rcc rId="3618" sId="9">
    <nc r="M144" t="inlineStr">
      <is>
        <t>N/A</t>
      </is>
    </nc>
  </rcc>
  <rcc rId="3619" sId="9">
    <nc r="M145" t="inlineStr">
      <is>
        <t>N/A</t>
      </is>
    </nc>
  </rcc>
  <rcc rId="3620" sId="9">
    <nc r="M146" t="inlineStr">
      <is>
        <t>N/A</t>
      </is>
    </nc>
  </rcc>
  <rcc rId="3621" sId="9">
    <nc r="N101" t="inlineStr">
      <is>
        <t>N/A</t>
      </is>
    </nc>
  </rcc>
  <rcc rId="3622" sId="9">
    <nc r="N144" t="inlineStr">
      <is>
        <t>N/A</t>
      </is>
    </nc>
  </rcc>
  <rcc rId="3623" sId="9">
    <nc r="N145" t="inlineStr">
      <is>
        <t>N/A</t>
      </is>
    </nc>
  </rcc>
  <rcc rId="3624" sId="9">
    <nc r="N146" t="inlineStr">
      <is>
        <t>N/A</t>
      </is>
    </nc>
  </rcc>
  <rcc rId="3625" sId="9">
    <nc r="O101" t="inlineStr">
      <is>
        <t>N/A</t>
      </is>
    </nc>
  </rcc>
  <rcc rId="3626" sId="9">
    <nc r="O144" t="inlineStr">
      <is>
        <t>N/A</t>
      </is>
    </nc>
  </rcc>
  <rcc rId="3627" sId="9">
    <nc r="O145" t="inlineStr">
      <is>
        <t>N/A</t>
      </is>
    </nc>
  </rcc>
  <rcc rId="3628" sId="9">
    <nc r="O146" t="inlineStr">
      <is>
        <t>N/A</t>
      </is>
    </nc>
  </rcc>
  <rcc rId="3629" sId="9">
    <nc r="R101" t="inlineStr">
      <is>
        <t>N/A</t>
      </is>
    </nc>
  </rcc>
  <rcc rId="3630" sId="9">
    <nc r="R144" t="inlineStr">
      <is>
        <t>N/A</t>
      </is>
    </nc>
  </rcc>
  <rcc rId="3631" sId="9">
    <nc r="R145" t="inlineStr">
      <is>
        <t>N/A</t>
      </is>
    </nc>
  </rcc>
  <rcc rId="3632" sId="9">
    <nc r="R146" t="inlineStr">
      <is>
        <t>N/A</t>
      </is>
    </nc>
  </rcc>
  <rcc rId="3633" sId="9">
    <nc r="T101" t="inlineStr">
      <is>
        <t>N/A</t>
      </is>
    </nc>
  </rcc>
  <rcc rId="3634" sId="9">
    <nc r="T144" t="inlineStr">
      <is>
        <t>N/A</t>
      </is>
    </nc>
  </rcc>
  <rcc rId="3635" sId="9">
    <nc r="T145" t="inlineStr">
      <is>
        <t>N/A</t>
      </is>
    </nc>
  </rcc>
  <rcc rId="3636" sId="9">
    <nc r="T146" t="inlineStr">
      <is>
        <t>N/A</t>
      </is>
    </nc>
  </rcc>
  <rcc rId="3637" sId="9">
    <nc r="V101" t="inlineStr">
      <is>
        <t>S/M</t>
      </is>
    </nc>
  </rcc>
  <rcc rId="3638" sId="9">
    <nc r="V144" t="inlineStr">
      <is>
        <t>S/M</t>
      </is>
    </nc>
  </rcc>
  <rcc rId="3639" sId="9">
    <nc r="V145" t="inlineStr">
      <is>
        <t>N/A</t>
      </is>
    </nc>
  </rcc>
  <rcc rId="3640" sId="9">
    <nc r="V146" t="inlineStr">
      <is>
        <t>N/A</t>
      </is>
    </nc>
  </rcc>
  <rcc rId="3641" sId="9" odxf="1" dxf="1" numFmtId="19">
    <nc r="W101">
      <v>46240</v>
    </nc>
    <odxf>
      <numFmt numFmtId="0" formatCode="General"/>
    </odxf>
    <ndxf>
      <numFmt numFmtId="19" formatCode="dd/mm/yyyy"/>
    </ndxf>
  </rcc>
  <rcc rId="3642" sId="9" odxf="1" dxf="1" numFmtId="19">
    <nc r="W144">
      <v>46240</v>
    </nc>
    <odxf>
      <numFmt numFmtId="0" formatCode="General"/>
    </odxf>
    <ndxf>
      <numFmt numFmtId="19" formatCode="dd/mm/yyyy"/>
    </ndxf>
  </rcc>
  <rcc rId="3643" sId="9">
    <nc r="X101" t="inlineStr">
      <is>
        <t>S/M</t>
      </is>
    </nc>
  </rcc>
  <rcc rId="3644" sId="9">
    <nc r="X144" t="inlineStr">
      <is>
        <t>S/M</t>
      </is>
    </nc>
  </rcc>
  <rcc rId="3645" sId="9">
    <nc r="X145" t="inlineStr">
      <is>
        <t>N/A</t>
      </is>
    </nc>
  </rcc>
  <rcc rId="3646" sId="9">
    <nc r="X146" t="inlineStr">
      <is>
        <t>N/A</t>
      </is>
    </nc>
  </rcc>
  <rcc rId="3647" sId="9">
    <nc r="Y101" t="inlineStr">
      <is>
        <t>S/M</t>
      </is>
    </nc>
  </rcc>
  <rcc rId="3648" sId="9">
    <nc r="Y144" t="inlineStr">
      <is>
        <t>S/M</t>
      </is>
    </nc>
  </rcc>
  <rcc rId="3649" sId="9">
    <nc r="Y145" t="inlineStr">
      <is>
        <t>N/A</t>
      </is>
    </nc>
  </rcc>
  <rcc rId="3650" sId="9">
    <nc r="Y146" t="inlineStr">
      <is>
        <t>N/A</t>
      </is>
    </nc>
  </rcc>
  <rcc rId="3651" sId="9" odxf="1" dxf="1" numFmtId="19">
    <nc r="Z101">
      <v>46240</v>
    </nc>
    <odxf>
      <numFmt numFmtId="0" formatCode="General"/>
    </odxf>
    <ndxf>
      <numFmt numFmtId="19" formatCode="dd/mm/yyyy"/>
    </ndxf>
  </rcc>
  <rcc rId="3652" sId="9" odxf="1" dxf="1" numFmtId="19">
    <nc r="Z144">
      <v>46240</v>
    </nc>
    <odxf>
      <numFmt numFmtId="0" formatCode="General"/>
    </odxf>
    <ndxf>
      <numFmt numFmtId="19" formatCode="dd/mm/yyyy"/>
    </ndxf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64" sId="7" numFmtId="4">
    <nc r="J68">
      <v>10</v>
    </nc>
  </rcc>
  <rcc rId="3665" sId="7">
    <nc r="K68" t="inlineStr">
      <is>
        <t>OK</t>
      </is>
    </nc>
  </rcc>
  <rcc rId="3666" sId="7" numFmtId="4">
    <nc r="L68">
      <v>46244</v>
    </nc>
  </rcc>
  <rcc rId="3667" sId="7">
    <nc r="M68" t="inlineStr">
      <is>
        <t>OK</t>
      </is>
    </nc>
  </rcc>
  <rcc rId="3668" sId="7">
    <nc r="N68" t="inlineStr">
      <is>
        <t>N/A</t>
      </is>
    </nc>
  </rcc>
  <rcc rId="3669" sId="7">
    <nc r="O68" t="inlineStr">
      <is>
        <t>N/A</t>
      </is>
    </nc>
  </rcc>
  <rcc rId="3670" sId="7">
    <nc r="P68" t="inlineStr">
      <is>
        <t>N/A</t>
      </is>
    </nc>
  </rcc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BCF48EE-0E16-4C61-824B-DDCBB971B3DD}" action="delete"/>
  <rdn rId="0" localSheetId="1" customView="1" name="Z_4BCF48EE_0E16_4C61_824B_DDCBB971B3DD_.wvu.FilterData" hidden="1" oldHidden="1">
    <formula>'Lucros aos Sócios'!$A$1:$H$593</formula>
    <oldFormula>'Lucros aos Sócios'!$A$1:$H$593</oldFormula>
  </rdn>
  <rdn rId="0" localSheetId="5" customView="1" name="Z_4BCF48EE_0E16_4C61_824B_DDCBB971B3DD_.wvu.FilterData" hidden="1" oldHidden="1">
    <formula>Observações!$A$1:$E$368</formula>
    <oldFormula>Observações!$A$1:$E$368</oldFormula>
  </rdn>
  <rdn rId="0" localSheetId="6" customView="1" name="Z_4BCF48EE_0E16_4C61_824B_DDCBB971B3DD_.wvu.FilterData" hidden="1" oldHidden="1">
    <formula>Empresas!$A$1:$T$371</formula>
    <oldFormula>Empresas!$A$1:$T$371</oldFormula>
  </rdn>
  <rdn rId="0" localSheetId="7" customView="1" name="Z_4BCF48EE_0E16_4C61_824B_DDCBB971B3DD_.wvu.FilterData" hidden="1" oldHidden="1">
    <formula>Municipais!$A$1:$R$371</formula>
    <oldFormula>Municipais!$A$1:$R$371</oldFormula>
  </rdn>
  <rdn rId="0" localSheetId="8" customView="1" name="Z_4BCF48EE_0E16_4C61_824B_DDCBB971B3DD_.wvu.FilterData" hidden="1" oldHidden="1">
    <formula>Estaduais!$A$1:$S$371</formula>
    <oldFormula>Estaduais!$A$1:$S$371</oldFormula>
  </rdn>
  <rdn rId="0" localSheetId="9" customView="1" name="Z_4BCF48EE_0E16_4C61_824B_DDCBB971B3DD_.wvu.FilterData" hidden="1" oldHidden="1">
    <formula>Federais!$A$1:$AC$371</formula>
    <oldFormula>Federais!$A$1:$AC$371</oldFormula>
  </rdn>
  <rdn rId="0" localSheetId="10" customView="1" name="Z_4BCF48EE_0E16_4C61_824B_DDCBB971B3DD_.wvu.FilterData" hidden="1" oldHidden="1">
    <formula>'Obrigações Anuais'!$A$1:$N$371</formula>
    <oldFormula>'Obrigações Anuais'!$A$1:$N$371</oldFormula>
  </rdn>
  <rdn rId="0" localSheetId="11" customView="1" name="Z_4BCF48EE_0E16_4C61_824B_DDCBB971B3DD_.wvu.FilterData" hidden="1" oldHidden="1">
    <formula>Relatórios!$A$1:$P$1</formula>
    <oldFormula>Relatórios!$A$1:$P$1</oldFormula>
  </rdn>
  <rdn rId="0" localSheetId="13" customView="1" name="Z_4BCF48EE_0E16_4C61_824B_DDCBB971B3DD_.wvu.FilterData" hidden="1" oldHidden="1">
    <formula>'Controle Distribuição de Lucros'!$A$1:$Q$371</formula>
    <oldFormula>'Controle Distribuição de Lucros'!$A$1:$Q$371</oldFormula>
  </rdn>
  <rdn rId="0" localSheetId="14" customView="1" name="Z_4BCF48EE_0E16_4C61_824B_DDCBB971B3DD_.wvu.FilterData" hidden="1" oldHidden="1">
    <formula>'Apuração Contabilidade Aproxima'!$A$1:$M$368</formula>
    <oldFormula>'Apuração Contabilidade Aproxima'!$A$1:$M$368</oldFormula>
  </rdn>
  <rdn rId="0" localSheetId="15" customView="1" name="Z_4BCF48EE_0E16_4C61_824B_DDCBB971B3DD_.wvu.Rows" hidden="1" oldHidden="1">
    <formula>'Parcelamentos Encerrados'!$35:$35</formula>
    <oldFormula>'Parcelamentos Encerrados'!$35:$35</oldFormula>
  </rdn>
  <rcv guid="{4BCF48EE-0E16-4C61-824B-DDCBB971B3DD}" action="add"/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2" sId="6" numFmtId="19">
    <nc r="O157">
      <v>46240</v>
    </nc>
  </rcc>
  <rcc rId="3683" sId="6" numFmtId="19">
    <nc r="P157">
      <v>46240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4" sId="7">
    <nc r="K158" t="inlineStr">
      <is>
        <t>S/M</t>
      </is>
    </nc>
  </rcc>
  <rcc rId="3685" sId="7">
    <nc r="M158" t="inlineStr">
      <is>
        <t>S/M</t>
      </is>
    </nc>
  </rcc>
  <rcc rId="3686" sId="7">
    <nc r="N158" t="inlineStr">
      <is>
        <t>N/A</t>
      </is>
    </nc>
  </rcc>
  <rcc rId="3687" sId="7">
    <nc r="O158" t="inlineStr">
      <is>
        <t>N/A</t>
      </is>
    </nc>
  </rcc>
  <rcc rId="3688" sId="7">
    <nc r="P158" t="inlineStr">
      <is>
        <t>N/A</t>
      </is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89" sId="8">
    <nc r="H157" t="inlineStr">
      <is>
        <t>S/M</t>
      </is>
    </nc>
  </rcc>
  <rcc rId="3690" sId="8">
    <nc r="J157" t="inlineStr">
      <is>
        <t>S/M</t>
      </is>
    </nc>
  </rcc>
  <rcc rId="3691" sId="8">
    <nc r="L157" t="inlineStr">
      <is>
        <t>S/M</t>
      </is>
    </nc>
  </rcc>
  <rcc rId="3692" sId="8">
    <nc r="O157" t="inlineStr">
      <is>
        <t>S/M</t>
      </is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693" sId="9">
    <nc r="G157" t="inlineStr">
      <is>
        <t>S/M</t>
      </is>
    </nc>
  </rcc>
  <rcc rId="3694" sId="9">
    <nc r="K157" t="inlineStr">
      <is>
        <t>S/M</t>
      </is>
    </nc>
  </rcc>
  <rcc rId="3695" sId="9">
    <nc r="L157" t="inlineStr">
      <is>
        <t>N/A</t>
      </is>
    </nc>
  </rcc>
  <rcc rId="3696" sId="9">
    <nc r="M157" t="inlineStr">
      <is>
        <t>N/A</t>
      </is>
    </nc>
  </rcc>
  <rcc rId="3697" sId="9">
    <nc r="N157" t="inlineStr">
      <is>
        <t>N/A</t>
      </is>
    </nc>
  </rcc>
  <rcc rId="3698" sId="9">
    <nc r="O157" t="inlineStr">
      <is>
        <t>N/A</t>
      </is>
    </nc>
  </rcc>
  <rcc rId="3699" sId="9">
    <nc r="R157" t="inlineStr">
      <is>
        <t>S/M</t>
      </is>
    </nc>
  </rcc>
  <rcc rId="3700" sId="9">
    <nc r="T157" t="inlineStr">
      <is>
        <t>S/M</t>
      </is>
    </nc>
  </rcc>
  <rcc rId="3701" sId="9">
    <nc r="V157" t="inlineStr">
      <is>
        <t>S/M</t>
      </is>
    </nc>
  </rcc>
  <rcc rId="3702" sId="9" odxf="1" dxf="1" numFmtId="19">
    <nc r="W157">
      <v>46240</v>
    </nc>
    <odxf>
      <numFmt numFmtId="0" formatCode="General"/>
    </odxf>
    <ndxf>
      <numFmt numFmtId="19" formatCode="dd/mm/yyyy"/>
    </ndxf>
  </rcc>
  <rcc rId="3703" sId="9">
    <nc r="X157" t="inlineStr">
      <is>
        <t>S/M</t>
      </is>
    </nc>
  </rcc>
  <rcc rId="3704" sId="9">
    <nc r="Y157" t="inlineStr">
      <is>
        <t>S/M</t>
      </is>
    </nc>
  </rcc>
  <rcc rId="3705" sId="9" odxf="1" dxf="1" numFmtId="19">
    <nc r="Z157">
      <v>46240</v>
    </nc>
    <ndxf>
      <numFmt numFmtId="19" formatCode="dd/mm/yyyy"/>
    </ndxf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06" sId="6" numFmtId="19">
    <nc r="P166">
      <v>46240</v>
    </nc>
  </rcc>
  <rcc rId="3707" sId="7">
    <nc r="M167" t="inlineStr">
      <is>
        <t>Ok</t>
      </is>
    </nc>
  </rcc>
  <rcc rId="3708" sId="7">
    <nc r="N167" t="inlineStr">
      <is>
        <t>N/A</t>
      </is>
    </nc>
  </rcc>
  <rcc rId="3709" sId="7">
    <nc r="O167" t="inlineStr">
      <is>
        <t>N/A</t>
      </is>
    </nc>
  </rcc>
  <rcc rId="3710" sId="7">
    <nc r="P167" t="inlineStr">
      <is>
        <t>N/A</t>
      </is>
    </nc>
  </rcc>
  <rcc rId="3711" sId="7">
    <nc r="Q167" t="inlineStr">
      <is>
        <t>N/A</t>
      </is>
    </nc>
  </rcc>
  <rcc rId="3712" sId="7">
    <nc r="R167" t="inlineStr">
      <is>
        <t>N/A</t>
      </is>
    </nc>
  </rcc>
  <rcc rId="3713" sId="8">
    <nc r="H166" t="inlineStr">
      <is>
        <t>N/A</t>
      </is>
    </nc>
  </rcc>
  <rcc rId="3714" sId="8">
    <nc r="I166" t="inlineStr">
      <is>
        <t>N/A</t>
      </is>
    </nc>
  </rcc>
  <rcc rId="3715" sId="8">
    <nc r="J166" t="inlineStr">
      <is>
        <t>N/A</t>
      </is>
    </nc>
  </rcc>
  <rcc rId="3716" sId="8">
    <nc r="K166" t="inlineStr">
      <is>
        <t>N/A</t>
      </is>
    </nc>
  </rcc>
  <rcc rId="3717" sId="8">
    <nc r="L166" t="inlineStr">
      <is>
        <t>N/A</t>
      </is>
    </nc>
  </rcc>
  <rcc rId="3718" sId="8">
    <nc r="M166" t="inlineStr">
      <is>
        <t>N/A</t>
      </is>
    </nc>
  </rcc>
  <rcc rId="3719" sId="8">
    <nc r="N166" t="inlineStr">
      <is>
        <t>S/M</t>
      </is>
    </nc>
  </rcc>
  <rcc rId="3720" sId="8">
    <nc r="R166" t="inlineStr">
      <is>
        <t>N/A</t>
      </is>
    </nc>
  </rcc>
  <rcc rId="3721" sId="8">
    <nc r="S166" t="inlineStr">
      <is>
        <t>N/A</t>
      </is>
    </nc>
  </rcc>
  <rcc rId="3722" sId="9">
    <nc r="G166" t="inlineStr">
      <is>
        <t>N/A</t>
      </is>
    </nc>
  </rcc>
  <rcc rId="3723" sId="9">
    <nc r="H166" t="inlineStr">
      <is>
        <t>N/A</t>
      </is>
    </nc>
  </rcc>
  <rcc rId="3724" sId="9">
    <nc r="I166" t="inlineStr">
      <is>
        <t>N/A</t>
      </is>
    </nc>
  </rcc>
  <rcc rId="3725" sId="9">
    <nc r="J166" t="inlineStr">
      <is>
        <t>N/A</t>
      </is>
    </nc>
  </rcc>
  <rcc rId="3726" sId="9">
    <nc r="M166" t="inlineStr">
      <is>
        <t>N/A</t>
      </is>
    </nc>
  </rcc>
  <rcc rId="3727" sId="9">
    <nc r="N166" t="inlineStr">
      <is>
        <t>N/A</t>
      </is>
    </nc>
  </rcc>
  <rcc rId="3728" sId="9">
    <nc r="O166" t="inlineStr">
      <is>
        <t>N/A</t>
      </is>
    </nc>
  </rcc>
  <rcc rId="3729" sId="9">
    <nc r="R166" t="inlineStr">
      <is>
        <t>OK</t>
      </is>
    </nc>
  </rcc>
  <rcc rId="3730" sId="9">
    <nc r="T166" t="inlineStr">
      <is>
        <t>N/A</t>
      </is>
    </nc>
  </rcc>
  <rcc rId="3731" sId="9">
    <nc r="U166" t="inlineStr">
      <is>
        <t>N/A</t>
      </is>
    </nc>
  </rcc>
  <rcc rId="3732" sId="9">
    <nc r="AA166" t="inlineStr">
      <is>
        <t>N/A</t>
      </is>
    </nc>
  </rcc>
  <rcc rId="3733" sId="9">
    <nc r="AB166" t="inlineStr">
      <is>
        <t>N/A</t>
      </is>
    </nc>
  </rcc>
  <rcc rId="3734" sId="6" numFmtId="19">
    <nc r="O275">
      <v>46240</v>
    </nc>
  </rcc>
  <rcc rId="3735" sId="6" numFmtId="19">
    <nc r="P275">
      <v>46240</v>
    </nc>
  </rcc>
  <rcc rId="3736" sId="7">
    <nc r="Q276" t="inlineStr">
      <is>
        <t>N/A</t>
      </is>
    </nc>
  </rcc>
  <rcc rId="3737" sId="7">
    <nc r="R276" t="inlineStr">
      <is>
        <t>N/A</t>
      </is>
    </nc>
  </rcc>
  <rcc rId="3738" sId="7">
    <nc r="M276" t="inlineStr">
      <is>
        <t>N/A</t>
      </is>
    </nc>
  </rcc>
  <rcc rId="3739" sId="7">
    <nc r="N276" t="inlineStr">
      <is>
        <t>N/A</t>
      </is>
    </nc>
  </rcc>
  <rcc rId="3740" sId="7">
    <nc r="O276" t="inlineStr">
      <is>
        <t>N/A</t>
      </is>
    </nc>
  </rcc>
  <rcc rId="3741" sId="7">
    <nc r="P276" t="inlineStr">
      <is>
        <t>N/A</t>
      </is>
    </nc>
  </rcc>
  <rcc rId="3742" sId="8">
    <nc r="J275" t="inlineStr">
      <is>
        <t>Ok</t>
      </is>
    </nc>
  </rcc>
  <rcc rId="3743" sId="8">
    <nc r="R275" t="inlineStr">
      <is>
        <t>S/M</t>
      </is>
    </nc>
  </rcc>
  <rcc rId="3744" sId="8">
    <nc r="S275" t="inlineStr">
      <is>
        <t>S/M</t>
      </is>
    </nc>
  </rcc>
  <rcc rId="3745" sId="9">
    <nc r="M275" t="inlineStr">
      <is>
        <t>N/A</t>
      </is>
    </nc>
  </rcc>
  <rcc rId="3746" sId="9">
    <nc r="N275" t="inlineStr">
      <is>
        <t>N/A</t>
      </is>
    </nc>
  </rcc>
  <rcc rId="3747" sId="9">
    <nc r="O275" t="inlineStr">
      <is>
        <t>N/A</t>
      </is>
    </nc>
  </rcc>
  <rcc rId="3748" sId="9">
    <nc r="P275" t="inlineStr">
      <is>
        <t>Ok</t>
      </is>
    </nc>
  </rcc>
  <rcc rId="3749" sId="9">
    <nc r="X275" t="inlineStr">
      <is>
        <t>N/A</t>
      </is>
    </nc>
  </rcc>
  <rcc rId="3750" sId="9">
    <nc r="AA275" t="inlineStr">
      <is>
        <t>N/A</t>
      </is>
    </nc>
  </rcc>
  <rcc rId="3751" sId="9">
    <nc r="AB275" t="inlineStr">
      <is>
        <t>N/A</t>
      </is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52" sId="6" numFmtId="19">
    <nc r="O169">
      <v>46240</v>
    </nc>
  </rcc>
  <rcc rId="3753" sId="6" numFmtId="19">
    <nc r="P169">
      <v>46240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54" sId="7">
    <nc r="K170" t="inlineStr">
      <is>
        <t>S/M</t>
      </is>
    </nc>
  </rcc>
  <rcc rId="3755" sId="7">
    <nc r="M170" t="inlineStr">
      <is>
        <t>S/M</t>
      </is>
    </nc>
  </rcc>
  <rcc rId="3756" sId="7">
    <nc r="N170" t="inlineStr">
      <is>
        <t>N/A</t>
      </is>
    </nc>
  </rcc>
  <rcc rId="3757" sId="7">
    <nc r="O170" t="inlineStr">
      <is>
        <t>N/A</t>
      </is>
    </nc>
  </rcc>
  <rcc rId="3758" sId="7">
    <nc r="P170" t="inlineStr">
      <is>
        <t>N/A</t>
      </is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59" sId="8">
    <nc r="H169" t="inlineStr">
      <is>
        <t>S/M</t>
      </is>
    </nc>
  </rcc>
  <rcc rId="3760" sId="8">
    <nc r="J169" t="inlineStr">
      <is>
        <t>S/M</t>
      </is>
    </nc>
  </rcc>
  <rcc rId="3761" sId="8">
    <nc r="L169" t="inlineStr">
      <is>
        <t>S/M</t>
      </is>
    </nc>
  </rcc>
  <rcc rId="3762" sId="8">
    <nc r="O169" t="inlineStr">
      <is>
        <t>S/M</t>
      </is>
    </nc>
  </rcc>
  <rcc rId="3763" sId="8">
    <nc r="N169" t="inlineStr">
      <is>
        <t>S/M</t>
      </is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64" sId="9">
    <nc r="G169" t="inlineStr">
      <is>
        <t>S/M</t>
      </is>
    </nc>
  </rcc>
  <rcc rId="3765" sId="9">
    <nc r="K169" t="inlineStr">
      <is>
        <t>S/M</t>
      </is>
    </nc>
  </rcc>
  <rcc rId="3766" sId="9">
    <nc r="L169" t="inlineStr">
      <is>
        <t>N/A</t>
      </is>
    </nc>
  </rcc>
  <rcc rId="3767" sId="9">
    <nc r="M169" t="inlineStr">
      <is>
        <t>N/A</t>
      </is>
    </nc>
  </rcc>
  <rcc rId="3768" sId="9">
    <nc r="N169" t="inlineStr">
      <is>
        <t>N/A</t>
      </is>
    </nc>
  </rcc>
  <rcc rId="3769" sId="9">
    <nc r="O169" t="inlineStr">
      <is>
        <t>N/A</t>
      </is>
    </nc>
  </rcc>
  <rcc rId="3770" sId="9">
    <nc r="R169" t="inlineStr">
      <is>
        <t>S/M</t>
      </is>
    </nc>
  </rcc>
  <rcc rId="3771" sId="9">
    <nc r="T169" t="inlineStr">
      <is>
        <t>S/M</t>
      </is>
    </nc>
  </rcc>
  <rcc rId="3772" sId="9">
    <nc r="V169" t="inlineStr">
      <is>
        <t>S/M</t>
      </is>
    </nc>
  </rcc>
  <rcc rId="3773" sId="9" odxf="1" dxf="1" numFmtId="19">
    <nc r="W169">
      <v>46240</v>
    </nc>
    <odxf>
      <numFmt numFmtId="0" formatCode="General"/>
    </odxf>
    <ndxf>
      <numFmt numFmtId="19" formatCode="dd/mm/yyyy"/>
    </ndxf>
  </rcc>
  <rcc rId="3774" sId="9">
    <nc r="X169" t="inlineStr">
      <is>
        <t>S/M</t>
      </is>
    </nc>
  </rcc>
  <rcc rId="3775" sId="9">
    <nc r="Y169" t="inlineStr">
      <is>
        <t>S/M</t>
      </is>
    </nc>
  </rcc>
  <rcc rId="3776" sId="9" odxf="1" dxf="1" numFmtId="19">
    <nc r="Z169">
      <v>46240</v>
    </nc>
    <odxf>
      <numFmt numFmtId="0" formatCode="General"/>
    </odxf>
    <ndxf>
      <numFmt numFmtId="19" formatCode="dd/mm/yyyy"/>
    </ndxf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7" sId="6" numFmtId="19">
    <nc r="O199">
      <v>46240</v>
    </nc>
  </rcc>
  <rcc rId="3778" sId="6" numFmtId="19">
    <nc r="P199">
      <v>46240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79" sId="7">
    <nc r="K200" t="inlineStr">
      <is>
        <t>S/M</t>
      </is>
    </nc>
  </rcc>
  <rcc rId="3780" sId="7">
    <nc r="M200" t="inlineStr">
      <is>
        <t>S/M</t>
      </is>
    </nc>
  </rcc>
  <rcc rId="3781" sId="7">
    <nc r="N200" t="inlineStr">
      <is>
        <t>N/A</t>
      </is>
    </nc>
  </rcc>
  <rcc rId="3782" sId="7">
    <nc r="O200" t="inlineStr">
      <is>
        <t>N/A</t>
      </is>
    </nc>
  </rcc>
  <rcc rId="3783" sId="7">
    <nc r="P200" t="inlineStr">
      <is>
        <t>N/A</t>
      </is>
    </nc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4" sId="8">
    <nc r="J199" t="inlineStr">
      <is>
        <t>S/M</t>
      </is>
    </nc>
  </rcc>
  <rcc rId="3785" sId="8">
    <nc r="O199" t="inlineStr">
      <is>
        <t>S/M</t>
      </is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86" sId="9">
    <nc r="G199" t="inlineStr">
      <is>
        <t>S/M</t>
      </is>
    </nc>
  </rcc>
  <rcc rId="3787" sId="9">
    <nc r="K199" t="inlineStr">
      <is>
        <t>S/M</t>
      </is>
    </nc>
  </rcc>
  <rcc rId="3788" sId="9">
    <nc r="L199" t="inlineStr">
      <is>
        <t>N/A</t>
      </is>
    </nc>
  </rcc>
  <rcc rId="3789" sId="9">
    <nc r="M199" t="inlineStr">
      <is>
        <t>N/A</t>
      </is>
    </nc>
  </rcc>
  <rcc rId="3790" sId="9">
    <nc r="N199" t="inlineStr">
      <is>
        <t>N/A</t>
      </is>
    </nc>
  </rcc>
  <rcc rId="3791" sId="9">
    <nc r="O199" t="inlineStr">
      <is>
        <t>N/A</t>
      </is>
    </nc>
  </rcc>
  <rcc rId="3792" sId="9">
    <nc r="R199" t="inlineStr">
      <is>
        <t>S/M</t>
      </is>
    </nc>
  </rcc>
  <rcc rId="3793" sId="9">
    <nc r="T199" t="inlineStr">
      <is>
        <t>S/M</t>
      </is>
    </nc>
  </rcc>
  <rcc rId="3794" sId="9">
    <nc r="V199" t="inlineStr">
      <is>
        <t>S/M</t>
      </is>
    </nc>
  </rcc>
  <rcc rId="3795" sId="9" odxf="1" dxf="1" numFmtId="19">
    <nc r="W199">
      <v>46240</v>
    </nc>
    <odxf>
      <numFmt numFmtId="0" formatCode="General"/>
    </odxf>
    <ndxf>
      <numFmt numFmtId="19" formatCode="dd/mm/yyyy"/>
    </ndxf>
  </rcc>
  <rcc rId="3796" sId="9">
    <nc r="X199" t="inlineStr">
      <is>
        <t>S/M</t>
      </is>
    </nc>
  </rcc>
  <rcc rId="3797" sId="9">
    <nc r="Y199" t="inlineStr">
      <is>
        <t>S/M</t>
      </is>
    </nc>
  </rcc>
  <rcc rId="3798" sId="9" odxf="1" dxf="1" numFmtId="19">
    <nc r="Z199">
      <v>46240</v>
    </nc>
    <odxf>
      <numFmt numFmtId="0" formatCode="General"/>
    </odxf>
    <ndxf>
      <numFmt numFmtId="19" formatCode="dd/mm/yyyy"/>
    </ndxf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799" sId="7">
    <nc r="K24" t="inlineStr">
      <is>
        <t>S/M</t>
      </is>
    </nc>
  </rcc>
  <rcc rId="3800" sId="7">
    <nc r="K50" t="inlineStr">
      <is>
        <t>S/M</t>
      </is>
    </nc>
  </rcc>
  <rcc rId="3801" sId="7">
    <nc r="K52" t="inlineStr">
      <is>
        <t>S/M</t>
      </is>
    </nc>
  </rcc>
  <rcc rId="3802" sId="7">
    <nc r="K57" t="inlineStr">
      <is>
        <t>S/M</t>
      </is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Lucros'!$A$1:$Q$371</formula>
    <oldFormula>'Controle Distribuição de Lucros'!$A$1:$Q$371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14" sId="7">
    <nc r="K135" t="inlineStr">
      <is>
        <t>N/A</t>
      </is>
    </nc>
  </rcc>
  <rcc rId="3815" sId="7">
    <nc r="K211" t="inlineStr">
      <is>
        <t>N/A</t>
      </is>
    </nc>
  </rcc>
  <rcc rId="3816" sId="7">
    <nc r="K268" t="inlineStr">
      <is>
        <t>N/A</t>
      </is>
    </nc>
  </rcc>
  <rcc rId="3817" sId="7">
    <nc r="K222" t="inlineStr">
      <is>
        <t>N/A</t>
      </is>
    </nc>
  </rcc>
  <rcc rId="3818" sId="7">
    <nc r="K203" t="inlineStr">
      <is>
        <t>N/A</t>
      </is>
    </nc>
  </rcc>
  <rcc rId="3819" sId="7">
    <nc r="K368" t="inlineStr">
      <is>
        <t>N/A</t>
      </is>
    </nc>
  </rcc>
  <rcc rId="3820" sId="7">
    <nc r="K129" t="inlineStr">
      <is>
        <t>N/A</t>
      </is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1" sId="7" numFmtId="4">
    <nc r="J67">
      <v>12</v>
    </nc>
  </rcc>
  <rcc rId="3822" sId="7">
    <nc r="K67" t="inlineStr">
      <is>
        <t>OK</t>
      </is>
    </nc>
  </rcc>
  <rcc rId="3823" sId="7" numFmtId="4">
    <nc r="L67">
      <v>46246</v>
    </nc>
  </rcc>
  <rcc rId="3824" sId="7">
    <nc r="M67" t="inlineStr">
      <is>
        <t>OK</t>
      </is>
    </nc>
  </rcc>
  <rcc rId="3825" sId="7">
    <nc r="N67" t="inlineStr">
      <is>
        <t>N/A</t>
      </is>
    </nc>
  </rcc>
  <rcc rId="3826" sId="7">
    <nc r="O67" t="inlineStr">
      <is>
        <t>N/A</t>
      </is>
    </nc>
  </rcc>
  <rcc rId="3827" sId="7">
    <nc r="P67" t="inlineStr">
      <is>
        <t>N/A</t>
      </is>
    </nc>
  </rcc>
  <rcc rId="3828" sId="7">
    <nc r="Q67" t="inlineStr">
      <is>
        <t>N/A</t>
      </is>
    </nc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29" sId="6" numFmtId="19">
    <nc r="O219">
      <v>46240</v>
    </nc>
  </rcc>
  <rcc rId="3830" sId="6" numFmtId="19">
    <nc r="O239">
      <v>46240</v>
    </nc>
  </rcc>
  <rcc rId="3831" sId="6" numFmtId="19">
    <nc r="P219">
      <v>46240</v>
    </nc>
  </rcc>
  <rcc rId="3832" sId="6" numFmtId="19">
    <nc r="P220">
      <v>46240</v>
    </nc>
  </rcc>
  <rcc rId="3833" sId="6" numFmtId="19">
    <nc r="P239">
      <v>46240</v>
    </nc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34" sId="7">
    <nc r="K220" t="inlineStr">
      <is>
        <t>S/M</t>
      </is>
    </nc>
  </rcc>
  <rcc rId="3835" sId="7">
    <nc r="K240" t="inlineStr">
      <is>
        <t>S/M</t>
      </is>
    </nc>
  </rcc>
  <rcc rId="3836" sId="7">
    <nc r="M240" t="inlineStr">
      <is>
        <t>S/M</t>
      </is>
    </nc>
  </rcc>
  <rcc rId="3837" sId="7">
    <nc r="M220" t="inlineStr">
      <is>
        <t>S/M</t>
      </is>
    </nc>
  </rcc>
  <rcc rId="3838" sId="7">
    <nc r="N220" t="inlineStr">
      <is>
        <t>S/M</t>
      </is>
    </nc>
  </rcc>
  <rcc rId="3839" sId="7">
    <nc r="N240" t="inlineStr">
      <is>
        <t>S/M</t>
      </is>
    </nc>
  </rcc>
  <rcc rId="3840" sId="7">
    <nc r="O240" t="inlineStr">
      <is>
        <t>N/A</t>
      </is>
    </nc>
  </rcc>
  <rcc rId="3841" sId="7">
    <nc r="O220" t="inlineStr">
      <is>
        <t>N/A</t>
      </is>
    </nc>
  </rcc>
  <rcc rId="3842" sId="7">
    <nc r="P220" t="inlineStr">
      <is>
        <t>N/A</t>
      </is>
    </nc>
  </rcc>
  <rcc rId="3843" sId="7">
    <nc r="P240" t="inlineStr">
      <is>
        <t>N/A</t>
      </is>
    </nc>
  </rcc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44" sId="8">
    <nc r="J219" t="inlineStr">
      <is>
        <t>S/M</t>
      </is>
    </nc>
  </rcc>
  <rcc rId="3845" sId="8">
    <nc r="J239" t="inlineStr">
      <is>
        <t>S/M</t>
      </is>
    </nc>
  </rcc>
  <rcc rId="3846" sId="8">
    <nc r="O219" t="inlineStr">
      <is>
        <t>S/M</t>
      </is>
    </nc>
  </rcc>
  <rcc rId="3847" sId="8">
    <nc r="O239" t="inlineStr">
      <is>
        <t>S/M</t>
      </is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48" sId="9">
    <nc r="G219" t="inlineStr">
      <is>
        <t>S/M</t>
      </is>
    </nc>
  </rcc>
  <rcc rId="3849" sId="9">
    <nc r="G239" t="inlineStr">
      <is>
        <t>S/M</t>
      </is>
    </nc>
  </rcc>
  <rcc rId="3850" sId="9">
    <nc r="K219" t="inlineStr">
      <is>
        <t>S/M</t>
      </is>
    </nc>
  </rcc>
  <rcc rId="3851" sId="9">
    <nc r="K239" t="inlineStr">
      <is>
        <t>S/M</t>
      </is>
    </nc>
  </rcc>
  <rcc rId="3852" sId="9">
    <nc r="L219" t="inlineStr">
      <is>
        <t>N/A</t>
      </is>
    </nc>
  </rcc>
  <rcc rId="3853" sId="9">
    <nc r="L239" t="inlineStr">
      <is>
        <t>N/A</t>
      </is>
    </nc>
  </rcc>
  <rcc rId="3854" sId="9">
    <nc r="M219" t="inlineStr">
      <is>
        <t>N/A</t>
      </is>
    </nc>
  </rcc>
  <rcc rId="3855" sId="9">
    <nc r="M239" t="inlineStr">
      <is>
        <t>N/A</t>
      </is>
    </nc>
  </rcc>
  <rcc rId="3856" sId="9">
    <nc r="N220" t="inlineStr">
      <is>
        <t>S/M</t>
      </is>
    </nc>
  </rcc>
  <rcc rId="3857" sId="9">
    <nc r="N219" t="inlineStr">
      <is>
        <t>N/A</t>
      </is>
    </nc>
  </rcc>
  <rcc rId="3858" sId="9">
    <nc r="N239" t="inlineStr">
      <is>
        <t>N/A</t>
      </is>
    </nc>
  </rcc>
  <rcc rId="3859" sId="9">
    <nc r="O219" t="inlineStr">
      <is>
        <t>N/A</t>
      </is>
    </nc>
  </rcc>
  <rcc rId="3860" sId="9">
    <nc r="O239" t="inlineStr">
      <is>
        <t>N/A</t>
      </is>
    </nc>
  </rcc>
  <rcc rId="3861" sId="9">
    <nc r="R239" t="inlineStr">
      <is>
        <t>S/M</t>
      </is>
    </nc>
  </rcc>
  <rcc rId="3862" sId="9">
    <nc r="R219" t="inlineStr">
      <is>
        <t>S/M</t>
      </is>
    </nc>
  </rcc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63" sId="9">
    <nc r="T219" t="inlineStr">
      <is>
        <t>S/M</t>
      </is>
    </nc>
  </rcc>
  <rcc rId="3864" sId="9">
    <nc r="T239" t="inlineStr">
      <is>
        <t>S/M</t>
      </is>
    </nc>
  </rcc>
  <rcc rId="3865" sId="9">
    <nc r="V219" t="inlineStr">
      <is>
        <t>S/M</t>
      </is>
    </nc>
  </rcc>
  <rcc rId="3866" sId="9">
    <nc r="V239" t="inlineStr">
      <is>
        <t>S/M</t>
      </is>
    </nc>
  </rcc>
  <rcc rId="3867" sId="9" odxf="1" dxf="1" numFmtId="19">
    <nc r="W219">
      <v>46240</v>
    </nc>
    <odxf>
      <numFmt numFmtId="0" formatCode="General"/>
    </odxf>
    <ndxf>
      <numFmt numFmtId="19" formatCode="dd/mm/yyyy"/>
    </ndxf>
  </rcc>
  <rcc rId="3868" sId="9" odxf="1" dxf="1" numFmtId="19">
    <nc r="W239">
      <v>46240</v>
    </nc>
    <odxf>
      <numFmt numFmtId="0" formatCode="General"/>
    </odxf>
    <ndxf>
      <numFmt numFmtId="19" formatCode="dd/mm/yyyy"/>
    </ndxf>
  </rcc>
  <rcc rId="3869" sId="9">
    <nc r="X219" t="inlineStr">
      <is>
        <t>S/M</t>
      </is>
    </nc>
  </rcc>
  <rcc rId="3870" sId="9">
    <nc r="X239" t="inlineStr">
      <is>
        <t>S/M</t>
      </is>
    </nc>
  </rcc>
  <rcc rId="3871" sId="9">
    <nc r="Y219" t="inlineStr">
      <is>
        <t>S/M</t>
      </is>
    </nc>
  </rcc>
  <rcc rId="3872" sId="9">
    <nc r="Y239" t="inlineStr">
      <is>
        <t>S/M</t>
      </is>
    </nc>
  </rcc>
  <rcc rId="3873" sId="9" odxf="1" dxf="1" numFmtId="19">
    <nc r="Z239">
      <v>46240</v>
    </nc>
    <odxf>
      <numFmt numFmtId="0" formatCode="General"/>
    </odxf>
    <ndxf>
      <numFmt numFmtId="19" formatCode="dd/mm/yyyy"/>
    </ndxf>
  </rcc>
  <rcc rId="3874" sId="9" odxf="1" dxf="1" numFmtId="19">
    <nc r="Z219">
      <v>46240</v>
    </nc>
    <odxf>
      <numFmt numFmtId="0" formatCode="General"/>
    </odxf>
    <ndxf>
      <numFmt numFmtId="19" formatCode="dd/mm/yyyy"/>
    </ndxf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75" sId="6" numFmtId="19">
    <nc r="O238">
      <v>46240</v>
    </nc>
  </rcc>
  <rcc rId="3876" sId="13" numFmtId="4">
    <nc r="H238">
      <v>0</v>
    </nc>
  </rcc>
  <rcc rId="3877" sId="13" numFmtId="4">
    <nc r="I238">
      <v>0</v>
    </nc>
  </rcc>
  <rcc rId="3878" sId="13" numFmtId="4">
    <nc r="J238">
      <v>627315.39</v>
    </nc>
  </rcc>
  <rcc rId="3879" sId="13" numFmtId="4">
    <nc r="M238">
      <v>3975.66</v>
    </nc>
  </rcc>
  <rcc rId="3880" sId="13" numFmtId="4">
    <nc r="N238">
      <v>18349.22</v>
    </nc>
  </rcc>
  <rcc rId="3881" sId="13" numFmtId="4">
    <nc r="O238">
      <v>25814.52</v>
    </nc>
  </rcc>
  <rcc rId="3882" sId="13" numFmtId="4">
    <nc r="P238">
      <v>18638.64</v>
    </nc>
  </rcc>
  <rcc rId="3883" sId="6" numFmtId="19">
    <nc r="P238">
      <v>46240</v>
    </nc>
  </rcc>
  <rcc rId="3884" sId="7">
    <nc r="M239" t="inlineStr">
      <is>
        <t>OK</t>
      </is>
    </nc>
  </rcc>
  <rcc rId="3885" sId="7">
    <nc r="N239" t="inlineStr">
      <is>
        <t>N/A</t>
      </is>
    </nc>
  </rcc>
  <rcc rId="3886" sId="7">
    <nc r="O239" t="inlineStr">
      <is>
        <t>N/A</t>
      </is>
    </nc>
  </rcc>
  <rcc rId="3887" sId="7">
    <nc r="P239" t="inlineStr">
      <is>
        <t>N/A</t>
      </is>
    </nc>
  </rcc>
  <rcc rId="3888" sId="7">
    <nc r="Q239" t="inlineStr">
      <is>
        <t>OK</t>
      </is>
    </nc>
  </rcc>
  <rcc rId="3889" sId="7">
    <nc r="R239">
      <v>46240</v>
    </nc>
  </rcc>
  <rcc rId="3890" sId="8">
    <nc r="H238" t="inlineStr">
      <is>
        <t>S/M</t>
      </is>
    </nc>
  </rcc>
  <rcc rId="3891" sId="8" numFmtId="4">
    <nc r="I238">
      <v>46240</v>
    </nc>
  </rcc>
  <rcc rId="3892" sId="8">
    <nc r="J238" t="inlineStr">
      <is>
        <t>S/M</t>
      </is>
    </nc>
  </rcc>
  <rcc rId="3893" sId="8" numFmtId="4">
    <nc r="K238">
      <v>46240</v>
    </nc>
  </rcc>
  <rcc rId="3894" sId="8">
    <nc r="L238" t="inlineStr">
      <is>
        <t>N/A</t>
      </is>
    </nc>
  </rcc>
  <rcc rId="3895" sId="8">
    <nc r="M238" t="inlineStr">
      <is>
        <t>N/A</t>
      </is>
    </nc>
  </rcc>
  <rcc rId="3896" sId="8">
    <nc r="N238" t="inlineStr">
      <is>
        <t>N/A</t>
      </is>
    </nc>
  </rcc>
  <rcc rId="3897" sId="8">
    <nc r="O238" t="inlineStr">
      <is>
        <t>OK</t>
      </is>
    </nc>
  </rcc>
  <rcc rId="3898" sId="8" numFmtId="4">
    <nc r="P238">
      <v>46240</v>
    </nc>
  </rcc>
  <rcc rId="3899" sId="8">
    <nc r="R238" t="inlineStr">
      <is>
        <t>S/M</t>
      </is>
    </nc>
  </rcc>
  <rcc rId="3900" sId="8" numFmtId="4">
    <nc r="S238">
      <v>46240</v>
    </nc>
  </rcc>
  <rcc rId="3901" sId="9">
    <nc r="G238" t="inlineStr">
      <is>
        <t>OK</t>
      </is>
    </nc>
  </rcc>
  <rcc rId="3902" sId="9">
    <nc r="H238">
      <v>46240</v>
    </nc>
  </rcc>
  <rcc rId="3903" sId="9">
    <nc r="K238" t="inlineStr">
      <is>
        <t>OK</t>
      </is>
    </nc>
  </rcc>
  <rcc rId="3904" sId="9">
    <nc r="L238" t="inlineStr">
      <is>
        <t>OK</t>
      </is>
    </nc>
  </rcc>
  <rcc rId="3905" sId="9">
    <oc r="M238" t="inlineStr">
      <is>
        <t>N/A</t>
      </is>
    </oc>
    <nc r="M238" t="inlineStr">
      <is>
        <t>OK</t>
      </is>
    </nc>
  </rcc>
  <rcc rId="3906" sId="9">
    <nc r="R238" t="inlineStr">
      <is>
        <t>OK</t>
      </is>
    </nc>
  </rcc>
  <rcc rId="3907" sId="9">
    <nc r="S238">
      <v>46240</v>
    </nc>
  </rcc>
  <rcc rId="3908" sId="9">
    <nc r="T238" t="inlineStr">
      <is>
        <t>OK</t>
      </is>
    </nc>
  </rcc>
  <rcc rId="3909" sId="9">
    <nc r="U238">
      <v>46240</v>
    </nc>
  </rcc>
  <rcc rId="3910" sId="9">
    <nc r="V238" t="inlineStr">
      <is>
        <t>OK</t>
      </is>
    </nc>
  </rcc>
  <rcc rId="3911" sId="9">
    <nc r="W238">
      <v>46240</v>
    </nc>
  </rcc>
  <rcc rId="3912" sId="9">
    <nc r="X238" t="inlineStr">
      <is>
        <t>OK</t>
      </is>
    </nc>
  </rcc>
  <rcc rId="3913" sId="9">
    <nc r="Y238" t="inlineStr">
      <is>
        <t>OK</t>
      </is>
    </nc>
  </rcc>
  <rcc rId="3914" sId="9">
    <nc r="Z238">
      <v>46240</v>
    </nc>
  </rcc>
  <rcc rId="3915" sId="9">
    <nc r="AA238" t="inlineStr">
      <is>
        <t>Ok</t>
      </is>
    </nc>
  </rcc>
  <rcc rId="3916" sId="9" odxf="1" dxf="1" numFmtId="19">
    <nc r="AB238">
      <v>46240</v>
    </nc>
    <odxf>
      <numFmt numFmtId="0" formatCode="General"/>
    </odxf>
    <ndxf>
      <numFmt numFmtId="19" formatCode="dd/mm/yyyy"/>
    </ndxf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17" sId="7" numFmtId="4">
    <nc r="J96">
      <v>10</v>
    </nc>
  </rcc>
  <rcc rId="3918" sId="7">
    <nc r="K96" t="inlineStr">
      <is>
        <t>OK</t>
      </is>
    </nc>
  </rcc>
  <rcc rId="3919" sId="7" numFmtId="4">
    <nc r="L96">
      <v>46244</v>
    </nc>
  </rcc>
  <rcc rId="3920" sId="7">
    <nc r="M96" t="inlineStr">
      <is>
        <t>OK</t>
      </is>
    </nc>
  </rcc>
  <rcc rId="3921" sId="7">
    <nc r="N96" t="inlineStr">
      <is>
        <t>N/A</t>
      </is>
    </nc>
  </rcc>
  <rcc rId="3922" sId="7">
    <nc r="O96" t="inlineStr">
      <is>
        <t>N/A</t>
      </is>
    </nc>
  </rcc>
  <rcc rId="3923" sId="7">
    <nc r="P96" t="inlineStr">
      <is>
        <t>N/A</t>
      </is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24" sId="7" numFmtId="4">
    <oc r="J190">
      <v>15</v>
    </oc>
    <nc r="J190" t="inlineStr">
      <is>
        <t>15 e 20</t>
      </is>
    </nc>
  </rcc>
  <rcc rId="3925" sId="7">
    <nc r="K190" t="inlineStr">
      <is>
        <t>Ok</t>
      </is>
    </nc>
  </rcc>
  <rcc rId="3926" sId="7" numFmtId="4">
    <nc r="L190">
      <v>46240</v>
    </nc>
  </rcc>
  <rcc rId="3927" sId="7">
    <nc r="M190" t="inlineStr">
      <is>
        <t>OK</t>
      </is>
    </nc>
  </rcc>
  <rcc rId="3928" sId="7">
    <nc r="N190" t="inlineStr">
      <is>
        <t>N/A</t>
      </is>
    </nc>
  </rcc>
  <rcc rId="3929" sId="7">
    <nc r="O190" t="inlineStr">
      <is>
        <t>N/A</t>
      </is>
    </nc>
  </rcc>
  <rcc rId="3930" sId="7">
    <nc r="P190" t="inlineStr">
      <is>
        <t>N/A</t>
      </is>
    </nc>
  </rcc>
  <rcc rId="3931" sId="7">
    <nc r="Q190" t="inlineStr">
      <is>
        <t>N/A</t>
      </is>
    </nc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32" sId="7">
    <nc r="M107" t="inlineStr">
      <is>
        <t>N/A</t>
      </is>
    </nc>
  </rcc>
  <rcc rId="3933" sId="7">
    <nc r="N107" t="inlineStr">
      <is>
        <t>S/M</t>
      </is>
    </nc>
  </rcc>
  <rcc rId="3934" sId="7">
    <nc r="O107" t="inlineStr">
      <is>
        <t>N/A</t>
      </is>
    </nc>
  </rcc>
  <rcc rId="3935" sId="7">
    <nc r="P107" t="inlineStr">
      <is>
        <t>N/A</t>
      </is>
    </nc>
  </rcc>
  <rcc rId="3936" sId="7">
    <nc r="Q107" t="inlineStr">
      <is>
        <t>N/A</t>
      </is>
    </nc>
  </rcc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37" sId="6" numFmtId="19">
    <nc r="O288">
      <v>46240</v>
    </nc>
  </rcc>
  <rcc rId="3938" sId="6" numFmtId="19">
    <nc r="P288">
      <v>46240</v>
    </nc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39" sId="7">
    <nc r="M289" t="inlineStr">
      <is>
        <t>S/M</t>
      </is>
    </nc>
  </rcc>
  <rcc rId="3940" sId="7">
    <nc r="N289" t="inlineStr">
      <is>
        <t>N/A</t>
      </is>
    </nc>
  </rcc>
  <rcc rId="3941" sId="7">
    <nc r="O289" t="inlineStr">
      <is>
        <t>N/A</t>
      </is>
    </nc>
  </rcc>
  <rcc rId="3942" sId="7">
    <nc r="P289" t="inlineStr">
      <is>
        <t>N/A</t>
      </is>
    </nc>
  </rcc>
  <rcc rId="3943" sId="7">
    <nc r="Q289" t="inlineStr">
      <is>
        <t>N/A</t>
      </is>
    </nc>
  </rcc>
  <rcc rId="3944" sId="8">
    <nc r="J288" t="inlineStr">
      <is>
        <t>S/M</t>
      </is>
    </nc>
  </rcc>
  <rcc rId="3945" sId="8" numFmtId="4">
    <nc r="K288">
      <v>46240</v>
    </nc>
  </rcc>
  <rcc rId="3946" sId="8">
    <nc r="O288" t="inlineStr">
      <is>
        <t>N/A</t>
      </is>
    </nc>
  </rcc>
  <rcc rId="3947" sId="8">
    <nc r="P288" t="inlineStr">
      <is>
        <t>N/A</t>
      </is>
    </nc>
  </rcc>
  <rcc rId="3948" sId="8">
    <nc r="R288" t="inlineStr">
      <is>
        <t>N/A</t>
      </is>
    </nc>
  </rcc>
  <rcc rId="3949" sId="8">
    <nc r="S288" t="inlineStr">
      <is>
        <t>N/A</t>
      </is>
    </nc>
  </rcc>
  <rcc rId="3950" sId="9">
    <nc r="G288" t="inlineStr">
      <is>
        <t>S/M</t>
      </is>
    </nc>
  </rcc>
  <rcc rId="3951" sId="9">
    <nc r="H288">
      <v>46240</v>
    </nc>
  </rcc>
  <rcc rId="3952" sId="9">
    <nc r="K288" t="inlineStr">
      <is>
        <t>OK</t>
      </is>
    </nc>
  </rcc>
  <rcc rId="3953" sId="9">
    <nc r="L288" t="inlineStr">
      <is>
        <t>S/M</t>
      </is>
    </nc>
  </rcc>
  <rcc rId="3954" sId="9">
    <nc r="R288" t="inlineStr">
      <is>
        <t>S/M</t>
      </is>
    </nc>
  </rcc>
  <rcc rId="3955" sId="9">
    <nc r="S288">
      <v>46240</v>
    </nc>
  </rcc>
  <rcc rId="3956" sId="9">
    <nc r="T288" t="inlineStr">
      <is>
        <t>S/M</t>
      </is>
    </nc>
  </rcc>
  <rcc rId="3957" sId="9">
    <nc r="U288">
      <v>46240</v>
    </nc>
  </rcc>
  <rcc rId="3958" sId="9">
    <nc r="V288" t="inlineStr">
      <is>
        <t>OK</t>
      </is>
    </nc>
  </rcc>
  <rcc rId="3959" sId="9">
    <nc r="W288">
      <v>46240</v>
    </nc>
  </rcc>
  <rcc rId="3960" sId="9">
    <nc r="X288" t="inlineStr">
      <is>
        <t>OK</t>
      </is>
    </nc>
  </rcc>
  <rcc rId="3961" sId="9">
    <nc r="Y288" t="inlineStr">
      <is>
        <t>OK</t>
      </is>
    </nc>
  </rcc>
  <rcc rId="3962" sId="9">
    <nc r="Z288">
      <v>46240</v>
    </nc>
  </rcc>
  <rcc rId="3963" sId="9">
    <nc r="AA288" t="inlineStr">
      <is>
        <t>N/A</t>
      </is>
    </nc>
  </rcc>
  <rcc rId="3964" sId="9">
    <nc r="AB288" t="inlineStr">
      <is>
        <t>N/A</t>
      </is>
    </nc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65" sId="7">
    <nc r="K191" t="inlineStr">
      <is>
        <t>S/M</t>
      </is>
    </nc>
  </rcc>
  <rcc rId="3966" sId="7" numFmtId="4">
    <nc r="L191">
      <v>46240</v>
    </nc>
  </rcc>
  <rcc rId="3967" sId="7">
    <nc r="M191" t="inlineStr">
      <is>
        <t>N/A</t>
      </is>
    </nc>
  </rcc>
  <rcc rId="3968" sId="7">
    <nc r="N191" t="inlineStr">
      <is>
        <t>N/A</t>
      </is>
    </nc>
  </rcc>
  <rcc rId="3969" sId="7">
    <nc r="O191" t="inlineStr">
      <is>
        <t>N/A</t>
      </is>
    </nc>
  </rcc>
  <rcc rId="3970" sId="7">
    <nc r="P191" t="inlineStr">
      <is>
        <t>N/A</t>
      </is>
    </nc>
  </rcc>
  <rcc rId="3971" sId="7">
    <nc r="Q191" t="inlineStr">
      <is>
        <t>N/A</t>
      </is>
    </nc>
  </rcc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72" sId="6" numFmtId="19">
    <nc r="O289">
      <v>46240</v>
    </nc>
  </rcc>
  <rcc rId="3973" sId="6" numFmtId="19">
    <nc r="P289">
      <v>46240</v>
    </nc>
  </rcc>
  <rcc rId="3974" sId="13" numFmtId="4">
    <nc r="H289">
      <v>0</v>
    </nc>
  </rcc>
  <rcc rId="3975" sId="13" numFmtId="4">
    <nc r="H288">
      <v>0</v>
    </nc>
  </rcc>
  <rcc rId="3976" sId="13" numFmtId="4">
    <nc r="I288">
      <v>0</v>
    </nc>
  </rcc>
  <rcc rId="3977" sId="13" numFmtId="4">
    <nc r="J288">
      <v>0</v>
    </nc>
  </rcc>
  <rcc rId="3978" sId="13" numFmtId="4">
    <nc r="I289">
      <v>0</v>
    </nc>
  </rcc>
  <rcc rId="3979" sId="13" numFmtId="4">
    <nc r="J289">
      <v>0</v>
    </nc>
  </rcc>
  <rcc rId="3980" sId="13" numFmtId="4">
    <oc r="K288">
      <f>SUM(H288:J288)</f>
    </oc>
    <nc r="K288">
      <v>0</v>
    </nc>
  </rcc>
  <rcc rId="3981" sId="13" numFmtId="4">
    <nc r="M288">
      <v>0</v>
    </nc>
  </rcc>
  <rcc rId="3982" sId="13" numFmtId="4">
    <nc r="N288">
      <v>0</v>
    </nc>
  </rcc>
  <rcc rId="3983" sId="13" numFmtId="4">
    <nc r="O288">
      <v>0</v>
    </nc>
  </rcc>
  <rcc rId="3984" sId="13" numFmtId="4">
    <nc r="P288">
      <v>0</v>
    </nc>
  </rcc>
  <rcc rId="3985" sId="13" numFmtId="4">
    <nc r="M289">
      <v>0</v>
    </nc>
  </rcc>
  <rcc rId="3986" sId="13" numFmtId="4">
    <nc r="N289">
      <v>0</v>
    </nc>
  </rcc>
  <rcc rId="3987" sId="13" numFmtId="4">
    <nc r="O289">
      <v>0</v>
    </nc>
  </rcc>
  <rcc rId="3988" sId="13" numFmtId="4">
    <nc r="P289">
      <v>0</v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89" sId="7" numFmtId="4">
    <nc r="J363">
      <v>10</v>
    </nc>
  </rcc>
  <rcc rId="3990" sId="7">
    <nc r="K363" t="inlineStr">
      <is>
        <t>OK</t>
      </is>
    </nc>
  </rcc>
  <rcc rId="3991" sId="7" numFmtId="4">
    <nc r="L363">
      <v>46244</v>
    </nc>
  </rcc>
  <rcc rId="3992" sId="7">
    <nc r="M363" t="inlineStr">
      <is>
        <t>OK</t>
      </is>
    </nc>
  </rcc>
  <rcc rId="3993" sId="7">
    <nc r="N363" t="inlineStr">
      <is>
        <t>N/A</t>
      </is>
    </nc>
  </rcc>
  <rcc rId="3994" sId="7">
    <nc r="O363" t="inlineStr">
      <is>
        <t>N/A</t>
      </is>
    </nc>
  </rcc>
  <rcc rId="3995" sId="7">
    <nc r="P363" t="inlineStr">
      <is>
        <t>N/A</t>
      </is>
    </nc>
  </rcc>
  <rcc rId="3996" sId="7">
    <nc r="Q363" t="inlineStr">
      <is>
        <t>N/A</t>
      </is>
    </nc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97" sId="7" numFmtId="4">
    <nc r="J32">
      <v>10</v>
    </nc>
  </rcc>
  <rcc rId="3998" sId="7" numFmtId="4">
    <nc r="L32">
      <v>46244</v>
    </nc>
  </rcc>
  <rcc rId="3999" sId="7">
    <nc r="M32" t="inlineStr">
      <is>
        <t>OK</t>
      </is>
    </nc>
  </rcc>
  <rcc rId="4000" sId="7">
    <nc r="N32" t="inlineStr">
      <is>
        <t>N/A</t>
      </is>
    </nc>
  </rcc>
  <rcc rId="4001" sId="7">
    <nc r="K32" t="inlineStr">
      <is>
        <t>N/A</t>
      </is>
    </nc>
  </rcc>
  <rcc rId="4002" sId="7">
    <nc r="O32" t="inlineStr">
      <is>
        <t>N/A</t>
      </is>
    </nc>
  </rcc>
  <rcc rId="4003" sId="7">
    <nc r="P32" t="inlineStr">
      <is>
        <t>N/A</t>
      </is>
    </nc>
  </rcc>
  <rcc rId="4004" sId="7">
    <nc r="N38" t="inlineStr">
      <is>
        <t>N/A</t>
      </is>
    </nc>
  </rcc>
  <rcc rId="4005" sId="7">
    <nc r="O38" t="inlineStr">
      <is>
        <t>N/A</t>
      </is>
    </nc>
  </rcc>
  <rcc rId="4006" sId="7">
    <nc r="P38" t="inlineStr">
      <is>
        <t>N/A</t>
      </is>
    </nc>
  </rcc>
  <rcc rId="4007" sId="7">
    <nc r="N44" t="inlineStr">
      <is>
        <t>N/A</t>
      </is>
    </nc>
  </rcc>
  <rcc rId="4008" sId="7">
    <nc r="O44" t="inlineStr">
      <is>
        <t>N/A</t>
      </is>
    </nc>
  </rcc>
  <rcc rId="4009" sId="7">
    <nc r="P44" t="inlineStr">
      <is>
        <t>N/A</t>
      </is>
    </nc>
  </rcc>
  <rcc rId="4010" sId="7">
    <nc r="N45" t="inlineStr">
      <is>
        <t>N/A</t>
      </is>
    </nc>
  </rcc>
  <rcc rId="4011" sId="7">
    <nc r="O45" t="inlineStr">
      <is>
        <t>N/A</t>
      </is>
    </nc>
  </rcc>
  <rcc rId="4012" sId="7">
    <nc r="P45" t="inlineStr">
      <is>
        <t>N/A</t>
      </is>
    </nc>
  </rcc>
  <rcc rId="4013" sId="7">
    <nc r="N78" t="inlineStr">
      <is>
        <t>N/A</t>
      </is>
    </nc>
  </rcc>
  <rcc rId="4014" sId="7">
    <nc r="O78" t="inlineStr">
      <is>
        <t>N/A</t>
      </is>
    </nc>
  </rcc>
  <rcc rId="4015" sId="7">
    <nc r="P78" t="inlineStr">
      <is>
        <t>N/A</t>
      </is>
    </nc>
  </rcc>
  <rcc rId="4016" sId="7">
    <nc r="N90" t="inlineStr">
      <is>
        <t>N/A</t>
      </is>
    </nc>
  </rcc>
  <rcc rId="4017" sId="7">
    <nc r="O90" t="inlineStr">
      <is>
        <t>N/A</t>
      </is>
    </nc>
  </rcc>
  <rcc rId="4018" sId="7">
    <nc r="P90" t="inlineStr">
      <is>
        <t>N/A</t>
      </is>
    </nc>
  </rcc>
  <rcc rId="4019" sId="7">
    <nc r="N91" t="inlineStr">
      <is>
        <t>N/A</t>
      </is>
    </nc>
  </rcc>
  <rcc rId="4020" sId="7">
    <nc r="O91" t="inlineStr">
      <is>
        <t>N/A</t>
      </is>
    </nc>
  </rcc>
  <rcc rId="4021" sId="7">
    <nc r="P91" t="inlineStr">
      <is>
        <t>N/A</t>
      </is>
    </nc>
  </rcc>
  <rcc rId="4022" sId="7">
    <nc r="N103" t="inlineStr">
      <is>
        <t>N/A</t>
      </is>
    </nc>
  </rcc>
  <rcc rId="4023" sId="7">
    <nc r="O103" t="inlineStr">
      <is>
        <t>N/A</t>
      </is>
    </nc>
  </rcc>
  <rcc rId="4024" sId="7">
    <oc r="N107" t="inlineStr">
      <is>
        <t>S/M</t>
      </is>
    </oc>
    <nc r="N107" t="inlineStr">
      <is>
        <t>N/A</t>
      </is>
    </nc>
  </rcc>
  <rcc rId="4025" sId="7">
    <nc r="N133" t="inlineStr">
      <is>
        <t>N/A</t>
      </is>
    </nc>
  </rcc>
  <rcc rId="4026" sId="7">
    <nc r="O133" t="inlineStr">
      <is>
        <t>N/A</t>
      </is>
    </nc>
  </rcc>
  <rcc rId="4027" sId="7">
    <nc r="P133" t="inlineStr">
      <is>
        <t>N/A</t>
      </is>
    </nc>
  </rcc>
  <rcc rId="4028" sId="7">
    <nc r="N148" t="inlineStr">
      <is>
        <t>N/A</t>
      </is>
    </nc>
  </rcc>
  <rcc rId="4029" sId="7">
    <nc r="O148" t="inlineStr">
      <is>
        <t>N/A</t>
      </is>
    </nc>
  </rcc>
  <rcc rId="4030" sId="7">
    <nc r="N150" t="inlineStr">
      <is>
        <t>N/A</t>
      </is>
    </nc>
  </rcc>
  <rcc rId="4031" sId="7">
    <nc r="O150" t="inlineStr">
      <is>
        <t>N/A</t>
      </is>
    </nc>
  </rcc>
  <rcc rId="4032" sId="7">
    <nc r="P150" t="inlineStr">
      <is>
        <t>N/A</t>
      </is>
    </nc>
  </rcc>
  <rcc rId="4033" sId="7">
    <nc r="N155" t="inlineStr">
      <is>
        <t>N/A</t>
      </is>
    </nc>
  </rcc>
  <rcc rId="4034" sId="7">
    <nc r="O155" t="inlineStr">
      <is>
        <t>N/A</t>
      </is>
    </nc>
  </rcc>
  <rcc rId="4035" sId="7">
    <nc r="P155" t="inlineStr">
      <is>
        <t>N/A</t>
      </is>
    </nc>
  </rcc>
  <rcc rId="4036" sId="7">
    <nc r="N157" t="inlineStr">
      <is>
        <t>N/A</t>
      </is>
    </nc>
  </rcc>
  <rcc rId="4037" sId="7">
    <nc r="O157" t="inlineStr">
      <is>
        <t>N/A</t>
      </is>
    </nc>
  </rcc>
  <rcc rId="4038" sId="7">
    <nc r="P157" t="inlineStr">
      <is>
        <t>N/A</t>
      </is>
    </nc>
  </rcc>
  <rcc rId="4039" sId="7">
    <nc r="N175" t="inlineStr">
      <is>
        <t>N/A</t>
      </is>
    </nc>
  </rcc>
  <rcc rId="4040" sId="7">
    <nc r="O175" t="inlineStr">
      <is>
        <t>N/A</t>
      </is>
    </nc>
  </rcc>
  <rcc rId="4041" sId="7">
    <nc r="P175" t="inlineStr">
      <is>
        <t>N/A</t>
      </is>
    </nc>
  </rcc>
  <rcc rId="4042" sId="7">
    <nc r="N179" t="inlineStr">
      <is>
        <t>N/A</t>
      </is>
    </nc>
  </rcc>
  <rcc rId="4043" sId="7">
    <nc r="O179" t="inlineStr">
      <is>
        <t>N/A</t>
      </is>
    </nc>
  </rcc>
  <rcc rId="4044" sId="7">
    <nc r="P179" t="inlineStr">
      <is>
        <t>N/A</t>
      </is>
    </nc>
  </rcc>
  <rcc rId="4045" sId="7">
    <nc r="N195" t="inlineStr">
      <is>
        <t>N/A</t>
      </is>
    </nc>
  </rcc>
  <rcc rId="4046" sId="7">
    <nc r="O195" t="inlineStr">
      <is>
        <t>N/A</t>
      </is>
    </nc>
  </rcc>
  <rcc rId="4047" sId="7">
    <nc r="P195" t="inlineStr">
      <is>
        <t>N/A</t>
      </is>
    </nc>
  </rcc>
  <rcc rId="4048" sId="7">
    <nc r="N218" t="inlineStr">
      <is>
        <t>N/A</t>
      </is>
    </nc>
  </rcc>
  <rcc rId="4049" sId="7">
    <nc r="O218" t="inlineStr">
      <is>
        <t>N/A</t>
      </is>
    </nc>
  </rcc>
  <rcc rId="4050" sId="7">
    <nc r="P218" t="inlineStr">
      <is>
        <t>N/A</t>
      </is>
    </nc>
  </rcc>
  <rcc rId="4051" sId="7">
    <nc r="N230" t="inlineStr">
      <is>
        <t>N/A</t>
      </is>
    </nc>
  </rcc>
  <rcc rId="4052" sId="7">
    <nc r="O230" t="inlineStr">
      <is>
        <t>N/A</t>
      </is>
    </nc>
  </rcc>
  <rcc rId="4053" sId="7">
    <nc r="P230" t="inlineStr">
      <is>
        <t>N/A</t>
      </is>
    </nc>
  </rcc>
  <rcc rId="4054" sId="7">
    <nc r="N260" t="inlineStr">
      <is>
        <t>N/A</t>
      </is>
    </nc>
  </rcc>
  <rcc rId="4055" sId="7">
    <nc r="O260" t="inlineStr">
      <is>
        <t>N/A</t>
      </is>
    </nc>
  </rcc>
  <rcc rId="4056" sId="7">
    <nc r="P260" t="inlineStr">
      <is>
        <t>N/A</t>
      </is>
    </nc>
  </rcc>
  <rcc rId="4057" sId="7">
    <nc r="N280" t="inlineStr">
      <is>
        <t>N/A</t>
      </is>
    </nc>
  </rcc>
  <rcc rId="4058" sId="7">
    <nc r="O280" t="inlineStr">
      <is>
        <t>N/A</t>
      </is>
    </nc>
  </rcc>
  <rcc rId="4059" sId="7">
    <nc r="P280" t="inlineStr">
      <is>
        <t>N/A</t>
      </is>
    </nc>
  </rcc>
  <rcc rId="4060" sId="7">
    <nc r="N283" t="inlineStr">
      <is>
        <t>N/A</t>
      </is>
    </nc>
  </rcc>
  <rcc rId="4061" sId="7">
    <nc r="O283" t="inlineStr">
      <is>
        <t>N/A</t>
      </is>
    </nc>
  </rcc>
  <rcc rId="4062" sId="7">
    <nc r="P283" t="inlineStr">
      <is>
        <t>N/A</t>
      </is>
    </nc>
  </rcc>
  <rcc rId="4063" sId="7">
    <nc r="N299" t="inlineStr">
      <is>
        <t>N/A</t>
      </is>
    </nc>
  </rcc>
  <rcc rId="4064" sId="7">
    <nc r="O299" t="inlineStr">
      <is>
        <t>N/A</t>
      </is>
    </nc>
  </rcc>
  <rcc rId="4065" sId="7">
    <nc r="P299" t="inlineStr">
      <is>
        <t>N/A</t>
      </is>
    </nc>
  </rcc>
  <rcc rId="4066" sId="7">
    <nc r="N303" t="inlineStr">
      <is>
        <t>N/A</t>
      </is>
    </nc>
  </rcc>
  <rcc rId="4067" sId="7">
    <nc r="O303" t="inlineStr">
      <is>
        <t>N/A</t>
      </is>
    </nc>
  </rcc>
  <rcc rId="4068" sId="7">
    <nc r="P303" t="inlineStr">
      <is>
        <t>N/A</t>
      </is>
    </nc>
  </rcc>
  <rcc rId="4069" sId="7">
    <nc r="N313" t="inlineStr">
      <is>
        <t>N/A</t>
      </is>
    </nc>
  </rcc>
  <rcc rId="4070" sId="7">
    <nc r="O313" t="inlineStr">
      <is>
        <t>N/A</t>
      </is>
    </nc>
  </rcc>
  <rcc rId="4071" sId="7">
    <nc r="P313" t="inlineStr">
      <is>
        <t>N/A</t>
      </is>
    </nc>
  </rcc>
  <rcc rId="4072" sId="7">
    <nc r="N315" t="inlineStr">
      <is>
        <t>N/A</t>
      </is>
    </nc>
  </rcc>
  <rcc rId="4073" sId="7">
    <nc r="O315" t="inlineStr">
      <is>
        <t>N/A</t>
      </is>
    </nc>
  </rcc>
  <rcc rId="4074" sId="7">
    <nc r="P315" t="inlineStr">
      <is>
        <t>N/A</t>
      </is>
    </nc>
  </rcc>
  <rcc rId="4075" sId="7">
    <nc r="N316" t="inlineStr">
      <is>
        <t>N/A</t>
      </is>
    </nc>
  </rcc>
  <rcc rId="4076" sId="7">
    <nc r="O316" t="inlineStr">
      <is>
        <t>N/A</t>
      </is>
    </nc>
  </rcc>
  <rcc rId="4077" sId="7">
    <nc r="P316" t="inlineStr">
      <is>
        <t>N/A</t>
      </is>
    </nc>
  </rcc>
  <rcc rId="4078" sId="7">
    <nc r="N317" t="inlineStr">
      <is>
        <t>N/A</t>
      </is>
    </nc>
  </rcc>
  <rcc rId="4079" sId="7">
    <nc r="O317" t="inlineStr">
      <is>
        <t>N/A</t>
      </is>
    </nc>
  </rcc>
  <rcc rId="4080" sId="7">
    <nc r="P317" t="inlineStr">
      <is>
        <t>N/A</t>
      </is>
    </nc>
  </rcc>
  <rcc rId="4081" sId="7">
    <nc r="N318" t="inlineStr">
      <is>
        <t>N/A</t>
      </is>
    </nc>
  </rcc>
  <rcc rId="4082" sId="7">
    <nc r="O318" t="inlineStr">
      <is>
        <t>N/A</t>
      </is>
    </nc>
  </rcc>
  <rcc rId="4083" sId="7">
    <nc r="P318" t="inlineStr">
      <is>
        <t>N/A</t>
      </is>
    </nc>
  </rcc>
  <rcc rId="4084" sId="7" odxf="1" dxf="1">
    <nc r="N371" t="inlineStr">
      <is>
        <t>N/A</t>
      </is>
    </nc>
    <odxf>
      <border outline="0">
        <bottom style="medium">
          <color indexed="64"/>
        </bottom>
      </border>
    </odxf>
    <ndxf>
      <border outline="0">
        <bottom style="dotted">
          <color indexed="64"/>
        </bottom>
      </border>
    </ndxf>
  </rcc>
  <rcc rId="4085" sId="7" odxf="1" dxf="1">
    <nc r="O371" t="inlineStr">
      <is>
        <t>N/A</t>
      </is>
    </nc>
    <odxf>
      <border outline="0">
        <bottom style="medium">
          <color indexed="64"/>
        </bottom>
      </border>
    </odxf>
    <ndxf>
      <border outline="0">
        <bottom style="dotted">
          <color indexed="64"/>
        </bottom>
      </border>
    </ndxf>
  </rcc>
  <rcc rId="4086" sId="7" odxf="1" dxf="1">
    <nc r="P371" t="inlineStr">
      <is>
        <t>N/A</t>
      </is>
    </nc>
    <odxf>
      <border outline="0">
        <bottom style="medium">
          <color indexed="64"/>
        </bottom>
      </border>
    </odxf>
    <ndxf>
      <border outline="0">
        <bottom style="dotted">
          <color indexed="64"/>
        </bottom>
      </border>
    </ndxf>
  </rcc>
  <rcc rId="4087" sId="7" numFmtId="4">
    <nc r="J44">
      <v>10</v>
    </nc>
  </rcc>
  <rcc rId="4088" sId="7">
    <nc r="K44" t="inlineStr">
      <is>
        <t>N/A</t>
      </is>
    </nc>
  </rcc>
  <rcc rId="4089" sId="7" numFmtId="4">
    <nc r="L44">
      <v>46244</v>
    </nc>
  </rcc>
  <rcc rId="4090" sId="7">
    <nc r="M44" t="inlineStr">
      <is>
        <t>OK</t>
      </is>
    </nc>
  </rcc>
  <rcc rId="4091" sId="7" numFmtId="4">
    <oc r="J57" t="inlineStr">
      <is>
        <t>-</t>
      </is>
    </oc>
    <nc r="J57">
      <v>10</v>
    </nc>
  </rcc>
  <rcc rId="4092" sId="7">
    <oc r="K57" t="inlineStr">
      <is>
        <t>S/M</t>
      </is>
    </oc>
    <nc r="K57" t="inlineStr">
      <is>
        <t>N/A</t>
      </is>
    </nc>
  </rcc>
  <rcc rId="4093" sId="7" numFmtId="4">
    <nc r="L57">
      <v>46244</v>
    </nc>
  </rcc>
  <rcc rId="4094" sId="7" odxf="1" dxf="1">
    <nc r="K90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095" sId="7" odxf="1" dxf="1" numFmtId="4">
    <nc r="L90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096" sId="7">
    <nc r="M90" t="inlineStr">
      <is>
        <t>OK</t>
      </is>
    </nc>
  </rcc>
  <rcc rId="4097" sId="7" odxf="1" dxf="1">
    <nc r="K91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098" sId="7" odxf="1" dxf="1" numFmtId="4">
    <nc r="L91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099" sId="7">
    <nc r="M91" t="inlineStr">
      <is>
        <t>OK</t>
      </is>
    </nc>
  </rcc>
  <rcc rId="4100" sId="7" odxf="1" dxf="1">
    <nc r="K103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01" sId="7" odxf="1" dxf="1" numFmtId="4">
    <nc r="L103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02" sId="7">
    <nc r="M103" t="inlineStr">
      <is>
        <t>OK</t>
      </is>
    </nc>
  </rcc>
  <rcc rId="4103" sId="7" odxf="1" dxf="1">
    <nc r="K148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04" sId="7" odxf="1" dxf="1" numFmtId="4">
    <nc r="L148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05" sId="7">
    <nc r="M148" t="inlineStr">
      <is>
        <t>OK</t>
      </is>
    </nc>
  </rcc>
  <rcc rId="4106" sId="7" odxf="1" dxf="1">
    <nc r="K155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07" sId="7" odxf="1" dxf="1" numFmtId="4">
    <nc r="L155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08" sId="7">
    <nc r="M155" t="inlineStr">
      <is>
        <t>OK</t>
      </is>
    </nc>
  </rcc>
  <rcc rId="4109" sId="7" odxf="1" dxf="1">
    <nc r="K157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10" sId="7" odxf="1" dxf="1" numFmtId="4">
    <nc r="L157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11" sId="7">
    <nc r="M157" t="inlineStr">
      <is>
        <t>OK</t>
      </is>
    </nc>
  </rcc>
  <rcc rId="4112" sId="7" odxf="1" dxf="1">
    <nc r="K179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13" sId="7" odxf="1" dxf="1" numFmtId="4">
    <nc r="L179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14" sId="7">
    <nc r="M179" t="inlineStr">
      <is>
        <t>OK</t>
      </is>
    </nc>
  </rcc>
  <rcc rId="4115" sId="7" odxf="1" dxf="1">
    <nc r="K195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16" sId="7" odxf="1" dxf="1" numFmtId="4">
    <nc r="L195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17" sId="7">
    <nc r="M195" t="inlineStr">
      <is>
        <t>OK</t>
      </is>
    </nc>
  </rcc>
  <rcc rId="4118" sId="7" odxf="1" dxf="1">
    <nc r="K260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19" sId="7" odxf="1" dxf="1" numFmtId="4">
    <nc r="L260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20" sId="7">
    <nc r="M260" t="inlineStr">
      <is>
        <t>OK</t>
      </is>
    </nc>
  </rcc>
  <rcc rId="4121" sId="7" odxf="1" dxf="1">
    <nc r="K280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22" sId="7" odxf="1" dxf="1" numFmtId="4">
    <nc r="L280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23" sId="7">
    <nc r="M280" t="inlineStr">
      <is>
        <t>OK</t>
      </is>
    </nc>
  </rcc>
  <rcc rId="4124" sId="7" odxf="1" dxf="1">
    <nc r="K283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25" sId="7" odxf="1" dxf="1" numFmtId="4">
    <nc r="L283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26" sId="7">
    <nc r="M283" t="inlineStr">
      <is>
        <t>OK</t>
      </is>
    </nc>
  </rcc>
  <rcc rId="4127" sId="7" odxf="1" dxf="1">
    <nc r="K303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28" sId="7" odxf="1" dxf="1" numFmtId="4">
    <nc r="L303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29" sId="7">
    <nc r="M303" t="inlineStr">
      <is>
        <t>OK</t>
      </is>
    </nc>
  </rcc>
  <rcc rId="4130" sId="7" odxf="1" dxf="1">
    <nc r="K313" t="inlineStr">
      <is>
        <t>N/A</t>
      </is>
    </nc>
    <odxf>
      <font>
        <sz val="12"/>
        <name val="Garamond"/>
        <family val="1"/>
        <scheme val="none"/>
      </font>
      <fill>
        <patternFill>
          <fgColor indexed="64"/>
          <bgColor theme="0"/>
        </patternFill>
      </fill>
    </odxf>
    <ndxf>
      <font>
        <sz val="12"/>
        <color rgb="FF000000"/>
        <name val="Garamond"/>
        <family val="1"/>
        <scheme val="none"/>
      </font>
      <fill>
        <patternFill>
          <fgColor rgb="FF000000"/>
          <bgColor rgb="FFFFFFFF"/>
        </patternFill>
      </fill>
    </ndxf>
  </rcc>
  <rcc rId="4131" sId="7" odxf="1" dxf="1" numFmtId="4">
    <nc r="L313">
      <v>46244</v>
    </nc>
    <odxf>
      <fill>
        <patternFill>
          <fgColor indexed="64"/>
          <bgColor theme="0"/>
        </patternFill>
      </fill>
    </odxf>
    <ndxf>
      <fill>
        <patternFill>
          <fgColor rgb="FF000000"/>
          <bgColor rgb="FFFFFFFF"/>
        </patternFill>
      </fill>
    </ndxf>
  </rcc>
  <rcc rId="4132" sId="7">
    <nc r="M313" t="inlineStr">
      <is>
        <t>OK</t>
      </is>
    </nc>
  </rcc>
  <rcc rId="4133" sId="7" numFmtId="4">
    <nc r="J90">
      <v>10</v>
    </nc>
  </rcc>
  <rcc rId="4134" sId="7" numFmtId="4">
    <nc r="J91">
      <v>10</v>
    </nc>
  </rcc>
  <rcc rId="4135" sId="7" numFmtId="4">
    <nc r="J103">
      <v>10</v>
    </nc>
  </rcc>
  <rcc rId="4136" sId="7" numFmtId="4">
    <nc r="J148">
      <v>10</v>
    </nc>
  </rcc>
  <rcc rId="4137" sId="7" numFmtId="4">
    <nc r="J157">
      <v>10</v>
    </nc>
  </rcc>
  <rcc rId="4138" sId="7" numFmtId="4">
    <nc r="J195">
      <v>10</v>
    </nc>
  </rcc>
  <rcc rId="4139" sId="7" numFmtId="4">
    <nc r="J260">
      <v>10</v>
    </nc>
  </rcc>
  <rcc rId="4140" sId="7" numFmtId="4">
    <nc r="J280">
      <v>10</v>
    </nc>
  </rcc>
  <rcc rId="4141" sId="7" numFmtId="4">
    <nc r="J283">
      <v>10</v>
    </nc>
  </rcc>
  <rcc rId="4142" sId="7" numFmtId="4">
    <nc r="J303">
      <v>10</v>
    </nc>
  </rcc>
  <rcc rId="4143" sId="7" numFmtId="4">
    <nc r="J155">
      <v>12</v>
    </nc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44" sId="7">
    <nc r="J290" t="inlineStr">
      <is>
        <t>-</t>
      </is>
    </nc>
  </rcc>
  <rcc rId="4145" sId="7">
    <nc r="M290" t="inlineStr">
      <is>
        <t>S/M</t>
      </is>
    </nc>
  </rcc>
  <rcc rId="4146" sId="7">
    <nc r="N290" t="inlineStr">
      <is>
        <t>N/A</t>
      </is>
    </nc>
  </rcc>
  <rcc rId="4147" sId="7">
    <nc r="O290" t="inlineStr">
      <is>
        <t>N/A</t>
      </is>
    </nc>
  </rcc>
  <rcc rId="4148" sId="7">
    <nc r="P290" t="inlineStr">
      <is>
        <t>N/A</t>
      </is>
    </nc>
  </rcc>
  <rcc rId="4149" sId="7">
    <nc r="Q290" t="inlineStr">
      <is>
        <t>N/A</t>
      </is>
    </nc>
  </rcc>
  <rcc rId="4150" sId="8">
    <nc r="J289" t="inlineStr">
      <is>
        <t>S/M</t>
      </is>
    </nc>
  </rcc>
  <rcc rId="4151" sId="8" numFmtId="4">
    <nc r="K289">
      <v>46240</v>
    </nc>
  </rcc>
  <rcc rId="4152" sId="8">
    <nc r="Q289" t="inlineStr">
      <is>
        <t>S/M</t>
      </is>
    </nc>
  </rcc>
  <rcc rId="4153" sId="8">
    <nc r="R289" t="inlineStr">
      <is>
        <t>N/A</t>
      </is>
    </nc>
  </rcc>
  <rcc rId="4154" sId="8">
    <nc r="S289" t="inlineStr">
      <is>
        <t>N/A</t>
      </is>
    </nc>
  </rcc>
  <rcc rId="4155" sId="8">
    <oc r="R300" t="inlineStr">
      <is>
        <t>S/M</t>
      </is>
    </oc>
    <nc r="R300" t="inlineStr">
      <is>
        <t>N/A</t>
      </is>
    </nc>
  </rcc>
  <rcc rId="4156" sId="8">
    <nc r="S300" t="inlineStr">
      <is>
        <t>N/A</t>
      </is>
    </nc>
  </rcc>
  <rcc rId="4157" sId="9">
    <nc r="K289" t="inlineStr">
      <is>
        <t>OK</t>
      </is>
    </nc>
  </rcc>
  <rcc rId="4158" sId="9">
    <nc r="L289" t="inlineStr">
      <is>
        <t>S/M</t>
      </is>
    </nc>
  </rcc>
  <rcc rId="4159" sId="9">
    <nc r="P289" t="inlineStr">
      <is>
        <t>S/M</t>
      </is>
    </nc>
  </rcc>
  <rcc rId="4160" sId="9">
    <nc r="Q289">
      <v>46240</v>
    </nc>
  </rcc>
  <rcc rId="4161" sId="9">
    <nc r="Y289" t="inlineStr">
      <is>
        <t>OK</t>
      </is>
    </nc>
  </rcc>
  <rcc rId="4162" sId="9">
    <nc r="Z289">
      <v>46240</v>
    </nc>
  </rcc>
  <rcc rId="4163" sId="9">
    <nc r="AA289" t="inlineStr">
      <is>
        <t>N/A</t>
      </is>
    </nc>
  </rcc>
  <rcc rId="4164" sId="9">
    <nc r="AB289" t="inlineStr">
      <is>
        <t>N/A</t>
      </is>
    </nc>
  </rcc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65" sId="7" numFmtId="4">
    <nc r="J230">
      <v>10</v>
    </nc>
  </rcc>
  <rcc rId="4166" sId="7">
    <nc r="K230" t="inlineStr">
      <is>
        <t>S/M</t>
      </is>
    </nc>
  </rcc>
  <rcc rId="4167" sId="7" numFmtId="4">
    <nc r="L230">
      <v>46244</v>
    </nc>
  </rcc>
  <rcc rId="4168" sId="7">
    <nc r="M230" t="inlineStr">
      <is>
        <t>S/M</t>
      </is>
    </nc>
  </rcc>
  <rcc rId="4169" sId="7">
    <nc r="Q230" t="inlineStr">
      <is>
        <t>N/A</t>
      </is>
    </nc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0" sId="7">
    <nc r="K192" t="inlineStr">
      <is>
        <t>S/M</t>
      </is>
    </nc>
  </rcc>
  <rcc rId="4171" sId="7" numFmtId="4">
    <nc r="L192">
      <v>46240</v>
    </nc>
  </rcc>
  <rcc rId="4172" sId="7">
    <nc r="M192" t="inlineStr">
      <is>
        <t>N/A</t>
      </is>
    </nc>
  </rcc>
  <rcc rId="4173" sId="7">
    <nc r="N192" t="inlineStr">
      <is>
        <t>N/A</t>
      </is>
    </nc>
  </rcc>
  <rcc rId="4174" sId="7">
    <nc r="O192" t="inlineStr">
      <is>
        <t>N/A</t>
      </is>
    </nc>
  </rcc>
  <rcc rId="4175" sId="7">
    <nc r="P192" t="inlineStr">
      <is>
        <t>N/A</t>
      </is>
    </nc>
  </rcc>
  <rcc rId="4176" sId="7">
    <nc r="Q192" t="inlineStr">
      <is>
        <t>N/A</t>
      </is>
    </nc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7" sId="7">
    <nc r="Q103" t="inlineStr">
      <is>
        <t>N/A</t>
      </is>
    </nc>
  </rcc>
  <rcc rId="4178" sId="7">
    <oc r="K303" t="inlineStr">
      <is>
        <t>N/A</t>
      </is>
    </oc>
    <nc r="K303" t="inlineStr">
      <is>
        <t>OK</t>
      </is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9" sId="6" numFmtId="19">
    <nc r="O348">
      <v>46240</v>
    </nc>
  </rcc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80" sId="13" numFmtId="4">
    <nc r="H2">
      <v>10</v>
    </nc>
  </rcc>
  <rcc rId="4181" sId="13" numFmtId="4">
    <nc r="J2">
      <v>20</v>
    </nc>
  </rcc>
  <rcc rId="4182" sId="13" numFmtId="4">
    <nc r="M2">
      <v>1</v>
    </nc>
  </rcc>
  <rcc rId="4183" sId="13" numFmtId="4">
    <nc r="N2">
      <v>2</v>
    </nc>
  </rcc>
  <rcc rId="4184" sId="13" numFmtId="4">
    <nc r="O2">
      <v>3</v>
    </nc>
  </rcc>
  <rcc rId="4185" sId="14" numFmtId="4">
    <oc r="H3">
      <f>IF(G3="Contabilidade Aproximada",'C:\Users\dyego.oliveira\Desktop\Planilha Controle Agosto\[Controle Agosto 2026_Atualizada.xlsx]Controle Distribuição de Lucros'!K3,"Não se Aplica")</f>
    </oc>
    <nc r="H3">
      <v>100</v>
    </nc>
  </rcc>
  <rcc rId="4186" sId="14" numFmtId="4">
    <oc r="I3">
      <f>IF(G3="Contabilidade Aproximada"," ","Não se Aplica")</f>
    </oc>
    <nc r="I3">
      <v>10</v>
    </nc>
  </rcc>
  <rcc rId="4187" sId="14" numFmtId="4">
    <oc r="J3">
      <f>IF(G3="Contabilidade Aproximada"," ","Não se Aplica")</f>
    </oc>
    <nc r="J3">
      <v>5</v>
    </nc>
  </rcc>
  <rcc rId="4188" sId="13">
    <nc r="H18">
      <f>1+5+7</f>
    </nc>
  </rcc>
  <rcc rId="4189" sId="7">
    <nc r="K78" t="inlineStr">
      <is>
        <t>S/M</t>
      </is>
    </nc>
  </rcc>
  <rcc rId="4190" sId="7">
    <nc r="K107" t="inlineStr">
      <is>
        <t>S/M</t>
      </is>
    </nc>
  </rcc>
  <rcc rId="4191" sId="7">
    <nc r="K133" t="inlineStr">
      <is>
        <t>S/M</t>
      </is>
    </nc>
  </rcc>
  <rcc rId="4192" sId="7">
    <nc r="K150" t="inlineStr">
      <is>
        <t>S/M</t>
      </is>
    </nc>
  </rcc>
  <rcc rId="4193" sId="7">
    <nc r="K299" t="inlineStr">
      <is>
        <t>S/M</t>
      </is>
    </nc>
  </rcc>
  <rcc rId="4194" sId="7">
    <nc r="K318" t="inlineStr">
      <is>
        <t>S/M</t>
      </is>
    </nc>
  </rcc>
  <rcc rId="4195" sId="7">
    <nc r="K371" t="inlineStr">
      <is>
        <t>S/M</t>
      </is>
    </nc>
  </rcc>
  <rcc rId="4196" sId="7">
    <nc r="K317" t="inlineStr">
      <is>
        <t>OK</t>
      </is>
    </nc>
  </rcc>
  <rcc rId="4197" sId="7">
    <nc r="K316" t="inlineStr">
      <is>
        <t>OK</t>
      </is>
    </nc>
  </rcc>
  <rcc rId="4198" sId="7">
    <nc r="K315" t="inlineStr">
      <is>
        <t>OK</t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99" sId="7">
    <nc r="K17" t="inlineStr">
      <is>
        <t>OK</t>
      </is>
    </nc>
  </rcc>
  <rcc rId="4200" sId="7" numFmtId="4">
    <nc r="L17">
      <v>46238</v>
    </nc>
  </rcc>
  <rcc rId="4201" sId="7">
    <nc r="K38" t="inlineStr">
      <is>
        <t>S/M</t>
      </is>
    </nc>
  </rcc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02" sId="6" numFmtId="19">
    <nc r="O152">
      <v>46240</v>
    </nc>
  </rcc>
  <rcc rId="4203" sId="6" numFmtId="19">
    <nc r="P152">
      <v>46240</v>
    </nc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04" sId="6" numFmtId="19">
    <nc r="O35">
      <v>46240</v>
    </nc>
  </rcc>
  <rcc rId="4205" sId="13" numFmtId="4">
    <nc r="H35">
      <v>0</v>
    </nc>
  </rcc>
  <rcc rId="4206" sId="13" numFmtId="4">
    <nc r="I35">
      <v>0</v>
    </nc>
  </rcc>
  <rcc rId="4207" sId="13" numFmtId="4">
    <nc r="J35">
      <v>9091.5499999999993</v>
    </nc>
  </rcc>
  <rcc rId="4208" sId="13" numFmtId="4">
    <nc r="M35">
      <v>0</v>
    </nc>
  </rcc>
  <rcc rId="4209" sId="13" numFmtId="4">
    <nc r="N35">
      <v>0</v>
    </nc>
  </rcc>
  <rcc rId="4210" sId="13" numFmtId="4">
    <nc r="O35">
      <v>21.82</v>
    </nc>
  </rcc>
  <rcc rId="4211" sId="13" numFmtId="4">
    <nc r="P35">
      <v>0</v>
    </nc>
  </rcc>
  <rcc rId="4212" sId="6" numFmtId="19">
    <nc r="P35">
      <v>46240</v>
    </nc>
  </rcc>
  <rcc rId="4213" sId="7">
    <nc r="M35" t="inlineStr">
      <is>
        <t>OK</t>
      </is>
    </nc>
  </rcc>
  <rcc rId="4214" sId="7">
    <nc r="N35" t="inlineStr">
      <is>
        <t>N/A</t>
      </is>
    </nc>
  </rcc>
  <rcc rId="4215" sId="7">
    <nc r="O35" t="inlineStr">
      <is>
        <t>N/A</t>
      </is>
    </nc>
  </rcc>
  <rcc rId="4216" sId="7">
    <nc r="P35" t="inlineStr">
      <is>
        <t>N/A</t>
      </is>
    </nc>
  </rcc>
  <rcc rId="4217" sId="7">
    <nc r="Q35" t="inlineStr">
      <is>
        <t>N/A</t>
      </is>
    </nc>
  </rcc>
  <rcc rId="4218" sId="8">
    <nc r="J35" t="inlineStr">
      <is>
        <t>S/M</t>
      </is>
    </nc>
  </rcc>
  <rcc rId="4219" sId="8" numFmtId="4">
    <nc r="K35">
      <v>46240</v>
    </nc>
  </rcc>
  <rcc rId="4220" sId="8">
    <nc r="Q35" t="inlineStr">
      <is>
        <t>S/M</t>
      </is>
    </nc>
  </rcc>
  <rcc rId="4221" sId="8">
    <nc r="R35" t="inlineStr">
      <is>
        <t>N/A</t>
      </is>
    </nc>
  </rcc>
  <rcc rId="4222" sId="8">
    <nc r="S35" t="inlineStr">
      <is>
        <t>N/A</t>
      </is>
    </nc>
  </rcc>
  <rcc rId="4223" sId="9">
    <nc r="K35" t="inlineStr">
      <is>
        <t>OK</t>
      </is>
    </nc>
  </rcc>
  <rcc rId="4224" sId="9">
    <nc r="L35" t="inlineStr">
      <is>
        <t>OK</t>
      </is>
    </nc>
  </rcc>
  <rcc rId="4225" sId="9">
    <nc r="P35" t="inlineStr">
      <is>
        <t>OK</t>
      </is>
    </nc>
  </rcc>
  <rcc rId="4226" sId="9">
    <nc r="Q35">
      <v>46240</v>
    </nc>
  </rcc>
  <rcc rId="4227" sId="9">
    <nc r="Y35" t="inlineStr">
      <is>
        <t>OK</t>
      </is>
    </nc>
  </rcc>
  <rcc rId="4228" sId="9">
    <nc r="Z35">
      <v>46240</v>
    </nc>
  </rcc>
  <rcc rId="4229" sId="9">
    <nc r="AA35" t="inlineStr">
      <is>
        <t>N/A</t>
      </is>
    </nc>
  </rcc>
  <rcc rId="4230" sId="9">
    <nc r="AB35" t="inlineStr">
      <is>
        <t>N/A</t>
      </is>
    </nc>
  </rcc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1" sId="7">
    <nc r="J153" t="inlineStr">
      <is>
        <t>-</t>
      </is>
    </nc>
  </rcc>
  <rcc rId="4232" sId="7">
    <nc r="K153" t="inlineStr">
      <is>
        <t>S/M</t>
      </is>
    </nc>
  </rcc>
  <rcc rId="4233" sId="7">
    <nc r="M153" t="inlineStr">
      <is>
        <t>S/M</t>
      </is>
    </nc>
  </rcc>
  <rcc rId="4234" sId="7">
    <nc r="N153" t="inlineStr">
      <is>
        <t>N/A</t>
      </is>
    </nc>
  </rcc>
  <rcc rId="4235" sId="7">
    <nc r="O153" t="inlineStr">
      <is>
        <t>N/A</t>
      </is>
    </nc>
  </rcc>
  <rcc rId="4236" sId="7">
    <nc r="P153" t="inlineStr">
      <is>
        <t>N/A</t>
      </is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7" sId="8">
    <nc r="J152" t="inlineStr">
      <is>
        <t>S/M</t>
      </is>
    </nc>
  </rcc>
  <rcc rId="4238" sId="8">
    <nc r="O152" t="inlineStr">
      <is>
        <t>S/M</t>
      </is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9" sId="6" numFmtId="19">
    <nc r="O244">
      <v>46240</v>
    </nc>
  </rcc>
  <rcc rId="4240" sId="6" numFmtId="19">
    <nc r="P244">
      <v>46240</v>
    </nc>
  </rcc>
  <rcc rId="4241" sId="6" numFmtId="19">
    <nc r="O281">
      <v>46240</v>
    </nc>
  </rcc>
  <rcc rId="4242" sId="6" numFmtId="19">
    <nc r="P281">
      <v>46240</v>
    </nc>
  </rcc>
  <rcc rId="4243" sId="6" numFmtId="19">
    <nc r="O209">
      <v>46240</v>
    </nc>
  </rcc>
  <rcc rId="4244" sId="6" numFmtId="19">
    <nc r="P209">
      <v>46240</v>
    </nc>
  </rcc>
  <rcc rId="4245" sId="6" numFmtId="19">
    <nc r="O226">
      <v>46240</v>
    </nc>
  </rcc>
  <rcc rId="4246" sId="6" numFmtId="19">
    <nc r="P226">
      <v>46240</v>
    </nc>
  </rcc>
  <rcc rId="4247" sId="6" numFmtId="19">
    <nc r="O245">
      <v>46240</v>
    </nc>
  </rcc>
  <rcc rId="4248" sId="6" numFmtId="19">
    <nc r="P245">
      <v>46240</v>
    </nc>
  </rcc>
  <rcc rId="4249" sId="6" numFmtId="19">
    <nc r="O113">
      <v>46240</v>
    </nc>
  </rcc>
  <rcc rId="4250" sId="6" numFmtId="19">
    <nc r="P113">
      <v>46240</v>
    </nc>
  </rcc>
  <rcc rId="4251" sId="6" numFmtId="19">
    <nc r="O214">
      <v>46240</v>
    </nc>
  </rcc>
  <rcc rId="4252" sId="6" numFmtId="19">
    <nc r="P214">
      <v>46240</v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Cols" hidden="1" oldHidden="1">
    <formula>'Controle Distribuição de Lucros'!$I:$I</formula>
  </rdn>
  <rdn rId="0" localSheetId="13" customView="1" name="Z_A6FBC0DC_A19A_4037_80FE_83E24AD9E190_.wvu.FilterData" hidden="1" oldHidden="1">
    <formula>'Controle Distribuição de Lucros'!$A$1:$Q$371</formula>
    <oldFormula>'Controle Distribuição de Lucros'!$A$1:$Q$371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65" sId="9">
    <nc r="G152" t="inlineStr">
      <is>
        <t>S/M</t>
      </is>
    </nc>
  </rcc>
  <rcc rId="4266" sId="9">
    <nc r="K152" t="inlineStr">
      <is>
        <t>S/M</t>
      </is>
    </nc>
  </rcc>
  <rcc rId="4267" sId="9">
    <nc r="L152" t="inlineStr">
      <is>
        <t>N/A</t>
      </is>
    </nc>
  </rcc>
  <rcc rId="4268" sId="9">
    <nc r="M152" t="inlineStr">
      <is>
        <t>N/A</t>
      </is>
    </nc>
  </rcc>
  <rcc rId="4269" sId="9">
    <nc r="N152" t="inlineStr">
      <is>
        <t>N/A</t>
      </is>
    </nc>
  </rcc>
  <rcc rId="4270" sId="9">
    <nc r="O152" t="inlineStr">
      <is>
        <t>N/A</t>
      </is>
    </nc>
  </rcc>
  <rcc rId="4271" sId="9">
    <nc r="R152" t="inlineStr">
      <is>
        <t>S/M</t>
      </is>
    </nc>
  </rcc>
  <rcc rId="4272" sId="9">
    <nc r="T152" t="inlineStr">
      <is>
        <t>S/M</t>
      </is>
    </nc>
  </rcc>
  <rcc rId="4273" sId="9">
    <nc r="V152" t="inlineStr">
      <is>
        <t>S/M</t>
      </is>
    </nc>
  </rcc>
  <rcc rId="4274" sId="9" odxf="1" dxf="1" numFmtId="19">
    <nc r="W152">
      <v>46240</v>
    </nc>
    <odxf>
      <numFmt numFmtId="0" formatCode="General"/>
    </odxf>
    <ndxf>
      <numFmt numFmtId="19" formatCode="dd/mm/yyyy"/>
    </ndxf>
  </rcc>
  <rcc rId="4275" sId="9">
    <nc r="X152" t="inlineStr">
      <is>
        <t>N/A</t>
      </is>
    </nc>
  </rcc>
  <rcc rId="4276" sId="9">
    <nc r="Y152" t="inlineStr">
      <is>
        <t>S/M</t>
      </is>
    </nc>
  </rcc>
  <rcc rId="4277" sId="9" odxf="1" dxf="1" numFmtId="19">
    <nc r="Z152">
      <v>46240</v>
    </nc>
    <odxf>
      <numFmt numFmtId="0" formatCode="General"/>
    </odxf>
    <ndxf>
      <numFmt numFmtId="19" formatCode="dd/mm/yyyy"/>
    </ndxf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78" sId="7">
    <nc r="K114" t="inlineStr">
      <is>
        <t>N/A</t>
      </is>
    </nc>
  </rcc>
  <rcc rId="4279" sId="7">
    <nc r="M114" t="inlineStr">
      <is>
        <t>OK</t>
      </is>
    </nc>
  </rcc>
  <rcc rId="4280" sId="7">
    <nc r="N114" t="inlineStr">
      <is>
        <t>N/A</t>
      </is>
    </nc>
  </rcc>
  <rcc rId="4281" sId="7">
    <nc r="O114" t="inlineStr">
      <is>
        <t>N/A</t>
      </is>
    </nc>
  </rcc>
  <rcc rId="4282" sId="7">
    <nc r="P114" t="inlineStr">
      <is>
        <t>N/A</t>
      </is>
    </nc>
  </rcc>
  <rcc rId="4283" sId="7">
    <nc r="K210" t="inlineStr">
      <is>
        <t>N/A</t>
      </is>
    </nc>
  </rcc>
  <rcc rId="4284" sId="7">
    <nc r="M210" t="inlineStr">
      <is>
        <t>OK</t>
      </is>
    </nc>
  </rcc>
  <rcc rId="4285" sId="7">
    <nc r="N210" t="inlineStr">
      <is>
        <t>N/A</t>
      </is>
    </nc>
  </rcc>
  <rcc rId="4286" sId="7">
    <nc r="O210" t="inlineStr">
      <is>
        <t>N/A</t>
      </is>
    </nc>
  </rcc>
  <rcc rId="4287" sId="7">
    <nc r="P210" t="inlineStr">
      <is>
        <t>N/A</t>
      </is>
    </nc>
  </rcc>
  <rcc rId="4288" sId="7">
    <nc r="K215" t="inlineStr">
      <is>
        <t>N/A</t>
      </is>
    </nc>
  </rcc>
  <rcc rId="4289" sId="7">
    <nc r="M215" t="inlineStr">
      <is>
        <t>OK</t>
      </is>
    </nc>
  </rcc>
  <rcc rId="4290" sId="7">
    <nc r="N215" t="inlineStr">
      <is>
        <t>N/A</t>
      </is>
    </nc>
  </rcc>
  <rcc rId="4291" sId="7">
    <nc r="O215" t="inlineStr">
      <is>
        <t>N/A</t>
      </is>
    </nc>
  </rcc>
  <rcc rId="4292" sId="7">
    <nc r="P215" t="inlineStr">
      <is>
        <t>N/A</t>
      </is>
    </nc>
  </rcc>
  <rcc rId="4293" sId="7">
    <nc r="K227" t="inlineStr">
      <is>
        <t>S/M</t>
      </is>
    </nc>
  </rcc>
  <rcc rId="4294" sId="7">
    <nc r="M227" t="inlineStr">
      <is>
        <t>OK</t>
      </is>
    </nc>
  </rcc>
  <rcc rId="4295" sId="7">
    <nc r="N227" t="inlineStr">
      <is>
        <t>N/A</t>
      </is>
    </nc>
  </rcc>
  <rcc rId="4296" sId="7">
    <nc r="O227" t="inlineStr">
      <is>
        <t>N/A</t>
      </is>
    </nc>
  </rcc>
  <rcc rId="4297" sId="7">
    <nc r="P227" t="inlineStr">
      <is>
        <t>N/A</t>
      </is>
    </nc>
  </rcc>
  <rcc rId="4298" sId="7">
    <nc r="M245" t="inlineStr">
      <is>
        <t>S/M</t>
      </is>
    </nc>
  </rcc>
  <rcc rId="4299" sId="7">
    <nc r="N245" t="inlineStr">
      <is>
        <t>S/M</t>
      </is>
    </nc>
  </rcc>
  <rcc rId="4300" sId="7">
    <nc r="O245" t="inlineStr">
      <is>
        <t>S/M</t>
      </is>
    </nc>
  </rcc>
  <rcc rId="4301" sId="7">
    <nc r="P245" t="inlineStr">
      <is>
        <t>S/M</t>
      </is>
    </nc>
  </rcc>
  <rcc rId="4302" sId="7">
    <nc r="K245" t="inlineStr">
      <is>
        <t>S/M</t>
      </is>
    </nc>
  </rcc>
  <rcc rId="4303" sId="7">
    <nc r="K246" t="inlineStr">
      <is>
        <t>N/A</t>
      </is>
    </nc>
  </rcc>
  <rcc rId="4304" sId="7">
    <nc r="M246" t="inlineStr">
      <is>
        <t>OK</t>
      </is>
    </nc>
  </rcc>
  <rcc rId="4305" sId="7">
    <nc r="N246" t="inlineStr">
      <is>
        <t>N/A</t>
      </is>
    </nc>
  </rcc>
  <rcc rId="4306" sId="7">
    <nc r="O246" t="inlineStr">
      <is>
        <t>N/A</t>
      </is>
    </nc>
  </rcc>
  <rcc rId="4307" sId="7">
    <nc r="P246" t="inlineStr">
      <is>
        <t>N/A</t>
      </is>
    </nc>
  </rcc>
  <rcc rId="4308" sId="7">
    <nc r="K282" t="inlineStr">
      <is>
        <t>N/A</t>
      </is>
    </nc>
  </rcc>
  <rcc rId="4309" sId="7">
    <nc r="M282" t="inlineStr">
      <is>
        <t>OK</t>
      </is>
    </nc>
  </rcc>
  <rcc rId="4310" sId="7">
    <nc r="N282" t="inlineStr">
      <is>
        <t>N/A</t>
      </is>
    </nc>
  </rcc>
  <rcc rId="4311" sId="7">
    <nc r="O282" t="inlineStr">
      <is>
        <t>N/A</t>
      </is>
    </nc>
  </rcc>
  <rcc rId="4312" sId="7">
    <nc r="P282" t="inlineStr">
      <is>
        <t>N/A</t>
      </is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13" sId="6" numFmtId="19">
    <nc r="O18">
      <v>46237</v>
    </nc>
  </rcc>
  <rcc rId="4314" sId="6" numFmtId="19">
    <nc r="P18">
      <v>46240</v>
    </nc>
  </rcc>
  <rcc rId="4315" sId="9">
    <nc r="I18" t="inlineStr">
      <is>
        <t>N/A</t>
      </is>
    </nc>
  </rcc>
  <rcc rId="4316" sId="9">
    <nc r="K18" t="inlineStr">
      <is>
        <t>S/M</t>
      </is>
    </nc>
  </rcc>
  <rcc rId="4317" sId="9">
    <nc r="L18" t="inlineStr">
      <is>
        <t>OK</t>
      </is>
    </nc>
  </rcc>
  <rcc rId="4318" sId="9">
    <oc r="G18" t="inlineStr">
      <is>
        <t>N/A</t>
      </is>
    </oc>
    <nc r="G18" t="inlineStr">
      <is>
        <t>OK</t>
      </is>
    </nc>
  </rcc>
  <rcc rId="4319" sId="9">
    <oc r="H18" t="inlineStr">
      <is>
        <t>N/A</t>
      </is>
    </oc>
    <nc r="H18" t="inlineStr">
      <is>
        <t>OK</t>
      </is>
    </nc>
  </rcc>
  <rcc rId="4320" sId="9">
    <nc r="M18" t="inlineStr">
      <is>
        <t>N/A</t>
      </is>
    </nc>
  </rcc>
  <rcc rId="4321" sId="9">
    <nc r="N18" t="inlineStr">
      <is>
        <t>N/A</t>
      </is>
    </nc>
  </rcc>
  <rcc rId="4322" sId="9">
    <nc r="O18" t="inlineStr">
      <is>
        <t>N/A</t>
      </is>
    </nc>
  </rcc>
  <rcc rId="4323" sId="9">
    <nc r="P18" t="inlineStr">
      <is>
        <t>S/M</t>
      </is>
    </nc>
  </rcc>
  <rcc rId="4324" sId="9">
    <nc r="Q18">
      <v>46240</v>
    </nc>
  </rcc>
  <rcc rId="4325" sId="9">
    <nc r="X18" t="inlineStr">
      <is>
        <t>N/A</t>
      </is>
    </nc>
  </rcc>
  <rcc rId="4326" sId="9">
    <nc r="Y18" t="inlineStr">
      <is>
        <t>OK</t>
      </is>
    </nc>
  </rcc>
  <rcc rId="4327" sId="9" odxf="1" dxf="1" numFmtId="19">
    <nc r="Z18">
      <v>46240</v>
    </nc>
    <odxf>
      <numFmt numFmtId="0" formatCode="General"/>
    </odxf>
    <ndxf>
      <numFmt numFmtId="19" formatCode="dd/mm/yyyy"/>
    </ndxf>
  </rcc>
  <rcc rId="4328" sId="6" numFmtId="19">
    <nc r="O54">
      <v>46237</v>
    </nc>
  </rcc>
  <rcc rId="4329" sId="6" numFmtId="19">
    <nc r="P54">
      <v>46240</v>
    </nc>
  </rcc>
  <rcc rId="4330" sId="6" numFmtId="19">
    <nc r="O85">
      <v>46237</v>
    </nc>
  </rcc>
  <rcc rId="4331" sId="6" numFmtId="19">
    <nc r="P85">
      <v>46240</v>
    </nc>
  </rcc>
  <rcc rId="4332" sId="9">
    <nc r="G85" t="inlineStr">
      <is>
        <t>S/M</t>
      </is>
    </nc>
  </rcc>
  <rcc rId="4333" sId="9">
    <nc r="H85">
      <v>46240</v>
    </nc>
  </rcc>
  <rcc rId="4334" sId="9">
    <nc r="I85" t="inlineStr">
      <is>
        <t>N/A</t>
      </is>
    </nc>
  </rcc>
  <rcc rId="4335" sId="9">
    <nc r="K85" t="inlineStr">
      <is>
        <t>S/M</t>
      </is>
    </nc>
  </rcc>
  <rcc rId="4336" sId="9">
    <nc r="L85" t="inlineStr">
      <is>
        <t>N/A</t>
      </is>
    </nc>
  </rcc>
  <rcc rId="4337" sId="9">
    <nc r="M85" t="inlineStr">
      <is>
        <t>N/A</t>
      </is>
    </nc>
  </rcc>
  <rcc rId="4338" sId="9">
    <nc r="N85" t="inlineStr">
      <is>
        <t>N/A</t>
      </is>
    </nc>
  </rcc>
  <rcc rId="4339" sId="9">
    <nc r="O85" t="inlineStr">
      <is>
        <t>N/A</t>
      </is>
    </nc>
  </rcc>
  <rcc rId="4340" sId="9">
    <nc r="R85" t="inlineStr">
      <is>
        <t>S/M</t>
      </is>
    </nc>
  </rcc>
  <rcc rId="4341" sId="9" odxf="1" dxf="1" numFmtId="19">
    <nc r="S85">
      <v>46240</v>
    </nc>
    <odxf>
      <numFmt numFmtId="0" formatCode="General"/>
    </odxf>
    <ndxf>
      <numFmt numFmtId="19" formatCode="dd/mm/yyyy"/>
    </ndxf>
  </rcc>
  <rcc rId="4342" sId="9">
    <nc r="T85" t="inlineStr">
      <is>
        <t>N/A</t>
      </is>
    </nc>
  </rcc>
  <rcc rId="4343" sId="9" odxf="1" dxf="1" numFmtId="19">
    <nc r="U85">
      <v>46240</v>
    </nc>
    <odxf>
      <numFmt numFmtId="0" formatCode="General"/>
    </odxf>
    <ndxf>
      <numFmt numFmtId="19" formatCode="dd/mm/yyyy"/>
    </ndxf>
  </rcc>
  <rcc rId="4344" sId="9">
    <nc r="V85" t="inlineStr">
      <is>
        <t>OK</t>
      </is>
    </nc>
  </rcc>
  <rcc rId="4345" sId="9" odxf="1" dxf="1" numFmtId="19">
    <nc r="W85">
      <v>46240</v>
    </nc>
    <odxf>
      <numFmt numFmtId="0" formatCode="General"/>
    </odxf>
    <ndxf>
      <numFmt numFmtId="19" formatCode="dd/mm/yyyy"/>
    </ndxf>
  </rcc>
  <rcc rId="4346" sId="9">
    <nc r="X85" t="inlineStr">
      <is>
        <t>S/M</t>
      </is>
    </nc>
  </rcc>
  <rcc rId="4347" sId="9">
    <nc r="Y85" t="inlineStr">
      <is>
        <t>OK</t>
      </is>
    </nc>
  </rcc>
  <rcc rId="4348" sId="9" odxf="1" dxf="1" numFmtId="19">
    <nc r="Z85">
      <v>46240</v>
    </nc>
    <odxf>
      <numFmt numFmtId="0" formatCode="General"/>
    </odxf>
    <ndxf>
      <numFmt numFmtId="19" formatCode="dd/mm/yyyy"/>
    </ndxf>
  </rcc>
  <rcc rId="4349" sId="6" numFmtId="19">
    <nc r="O114">
      <v>46237</v>
    </nc>
  </rcc>
  <rcc rId="4350" sId="6" numFmtId="19">
    <nc r="P114">
      <v>46240</v>
    </nc>
  </rcc>
  <rcc rId="4351" sId="8">
    <nc r="H114" t="inlineStr">
      <is>
        <t>Saldo Credor</t>
      </is>
    </nc>
  </rcc>
  <rcc rId="4352" sId="8" numFmtId="4">
    <nc r="I114">
      <v>46240</v>
    </nc>
  </rcc>
  <rcc rId="4353" sId="8">
    <nc r="J114" t="inlineStr">
      <is>
        <t>S/M</t>
      </is>
    </nc>
  </rcc>
  <rcc rId="4354" sId="8" numFmtId="4">
    <nc r="K114">
      <v>46240</v>
    </nc>
  </rcc>
  <rcc rId="4355" sId="8">
    <nc r="L114" t="inlineStr">
      <is>
        <t>N/A</t>
      </is>
    </nc>
  </rcc>
  <rcc rId="4356" sId="8" numFmtId="4">
    <nc r="M114">
      <v>46240</v>
    </nc>
  </rcc>
  <rcc rId="4357" sId="8">
    <nc r="N114" t="inlineStr">
      <is>
        <t>S/M</t>
      </is>
    </nc>
  </rcc>
  <rcc rId="4358" sId="8">
    <nc r="O114" t="inlineStr">
      <is>
        <t>OK</t>
      </is>
    </nc>
  </rcc>
  <rcc rId="4359" sId="8" numFmtId="4">
    <nc r="P114">
      <v>46240</v>
    </nc>
  </rcc>
  <rcc rId="4360" sId="8">
    <nc r="R114" t="inlineStr">
      <is>
        <t>S/M</t>
      </is>
    </nc>
  </rcc>
  <rcc rId="4361" sId="9">
    <nc r="G114" t="inlineStr">
      <is>
        <t>N/A</t>
      </is>
    </nc>
  </rcc>
  <rcc rId="4362" sId="9" odxf="1" dxf="1" numFmtId="19">
    <nc r="H114">
      <v>46240</v>
    </nc>
    <odxf>
      <numFmt numFmtId="0" formatCode="General"/>
    </odxf>
    <ndxf>
      <numFmt numFmtId="19" formatCode="dd/mm/yyyy"/>
    </ndxf>
  </rcc>
  <rcc rId="4363" sId="9">
    <nc r="I114" t="inlineStr">
      <is>
        <t>N/A</t>
      </is>
    </nc>
  </rcc>
  <rcc rId="4364" sId="9" odxf="1" dxf="1" numFmtId="19">
    <nc r="J114">
      <v>46240</v>
    </nc>
    <odxf>
      <numFmt numFmtId="0" formatCode="General"/>
    </odxf>
    <ndxf>
      <numFmt numFmtId="19" formatCode="dd/mm/yyyy"/>
    </ndxf>
  </rcc>
  <rcc rId="4365" sId="9">
    <nc r="K114" t="inlineStr">
      <is>
        <t>S/M</t>
      </is>
    </nc>
  </rcc>
  <rcc rId="4366" sId="9">
    <nc r="L114" t="inlineStr">
      <is>
        <t>N/A</t>
      </is>
    </nc>
  </rcc>
  <rcc rId="4367" sId="9">
    <nc r="M114" t="inlineStr">
      <is>
        <t>N/A</t>
      </is>
    </nc>
  </rcc>
  <rcc rId="4368" sId="9">
    <nc r="N114" t="inlineStr">
      <is>
        <t>N/A</t>
      </is>
    </nc>
  </rcc>
  <rcc rId="4369" sId="9">
    <nc r="O114" t="inlineStr">
      <is>
        <t>N/A</t>
      </is>
    </nc>
  </rcc>
  <rcc rId="4370" sId="9">
    <nc r="R114" t="inlineStr">
      <is>
        <t>S/M</t>
      </is>
    </nc>
  </rcc>
  <rcc rId="4371" sId="9" odxf="1" dxf="1" numFmtId="19">
    <nc r="S114">
      <v>46240</v>
    </nc>
    <odxf>
      <numFmt numFmtId="0" formatCode="General"/>
    </odxf>
    <ndxf>
      <numFmt numFmtId="19" formatCode="dd/mm/yyyy"/>
    </ndxf>
  </rcc>
  <rcc rId="4372" sId="9">
    <nc r="T114" t="inlineStr">
      <is>
        <t>N/A</t>
      </is>
    </nc>
  </rcc>
  <rcc rId="4373" sId="9" odxf="1" dxf="1" numFmtId="19">
    <nc r="U114">
      <v>46240</v>
    </nc>
    <odxf>
      <numFmt numFmtId="0" formatCode="General"/>
    </odxf>
    <ndxf>
      <numFmt numFmtId="19" formatCode="dd/mm/yyyy"/>
    </ndxf>
  </rcc>
  <rcc rId="4374" sId="9">
    <nc r="V114" t="inlineStr">
      <is>
        <t>OK</t>
      </is>
    </nc>
  </rcc>
  <rcc rId="4375" sId="9" odxf="1" dxf="1" numFmtId="19">
    <nc r="W114">
      <v>46240</v>
    </nc>
    <odxf>
      <numFmt numFmtId="0" formatCode="General"/>
    </odxf>
    <ndxf>
      <numFmt numFmtId="19" formatCode="dd/mm/yyyy"/>
    </ndxf>
  </rcc>
  <rcc rId="4376" sId="9">
    <nc r="X114" t="inlineStr">
      <is>
        <t>S/M</t>
      </is>
    </nc>
  </rcc>
  <rcc rId="4377" sId="9">
    <nc r="Y114" t="inlineStr">
      <is>
        <t>OK</t>
      </is>
    </nc>
  </rcc>
  <rcc rId="4378" sId="9" odxf="1" dxf="1" numFmtId="19">
    <nc r="Z114">
      <v>46240</v>
    </nc>
    <odxf>
      <numFmt numFmtId="0" formatCode="General"/>
    </odxf>
    <ndxf>
      <numFmt numFmtId="19" formatCode="dd/mm/yyyy"/>
    </ndxf>
  </rcc>
  <rcc rId="4379" sId="9">
    <nc r="AA114" t="inlineStr">
      <is>
        <t>-</t>
      </is>
    </nc>
  </rcc>
  <rcc rId="4380" sId="9">
    <nc r="AB114" t="inlineStr">
      <is>
        <t>-</t>
      </is>
    </nc>
  </rcc>
  <rcc rId="4381" sId="6" numFmtId="19">
    <nc r="O159">
      <v>46237</v>
    </nc>
  </rcc>
  <rcc rId="4382" sId="6" numFmtId="19">
    <nc r="P159">
      <v>46240</v>
    </nc>
  </rcc>
  <rcc rId="4383" sId="9">
    <nc r="G159" t="inlineStr">
      <is>
        <t>N/A</t>
      </is>
    </nc>
  </rcc>
  <rcc rId="4384" sId="9" odxf="1" dxf="1" numFmtId="19">
    <nc r="H159">
      <v>46240</v>
    </nc>
    <odxf>
      <numFmt numFmtId="0" formatCode="General"/>
    </odxf>
    <ndxf>
      <numFmt numFmtId="19" formatCode="dd/mm/yyyy"/>
    </ndxf>
  </rcc>
  <rcc rId="4385" sId="9">
    <nc r="K159" t="inlineStr">
      <is>
        <t>S/M</t>
      </is>
    </nc>
  </rcc>
  <rcc rId="4386" sId="9">
    <nc r="L159" t="inlineStr">
      <is>
        <t>N/A</t>
      </is>
    </nc>
  </rcc>
  <rcc rId="4387" sId="9">
    <nc r="M159" t="inlineStr">
      <is>
        <t>N/A</t>
      </is>
    </nc>
  </rcc>
  <rcc rId="4388" sId="9">
    <nc r="N159" t="inlineStr">
      <is>
        <t>N/A</t>
      </is>
    </nc>
  </rcc>
  <rcc rId="4389" sId="9">
    <nc r="O159" t="inlineStr">
      <is>
        <t>N/A</t>
      </is>
    </nc>
  </rcc>
  <rcc rId="4390" sId="9">
    <nc r="R159" t="inlineStr">
      <is>
        <t>S/M</t>
      </is>
    </nc>
  </rcc>
  <rcc rId="4391" sId="9" odxf="1" dxf="1" numFmtId="19">
    <nc r="S159">
      <v>46240</v>
    </nc>
    <odxf>
      <numFmt numFmtId="0" formatCode="General"/>
    </odxf>
    <ndxf>
      <numFmt numFmtId="19" formatCode="dd/mm/yyyy"/>
    </ndxf>
  </rcc>
  <rcc rId="4392" sId="9">
    <nc r="T159" t="inlineStr">
      <is>
        <t>S/M</t>
      </is>
    </nc>
  </rcc>
  <rcc rId="4393" sId="9" odxf="1" dxf="1" numFmtId="19">
    <nc r="U159">
      <v>46240</v>
    </nc>
    <odxf>
      <numFmt numFmtId="0" formatCode="General"/>
    </odxf>
    <ndxf>
      <numFmt numFmtId="19" formatCode="dd/mm/yyyy"/>
    </ndxf>
  </rcc>
  <rcc rId="4394" sId="9">
    <nc r="V159" t="inlineStr">
      <is>
        <t>OK</t>
      </is>
    </nc>
  </rcc>
  <rcc rId="4395" sId="9" odxf="1" dxf="1" numFmtId="19">
    <nc r="W159">
      <v>46240</v>
    </nc>
    <odxf>
      <numFmt numFmtId="0" formatCode="General"/>
    </odxf>
    <ndxf>
      <numFmt numFmtId="19" formatCode="dd/mm/yyyy"/>
    </ndxf>
  </rcc>
  <rcc rId="4396" sId="9">
    <nc r="X159" t="inlineStr">
      <is>
        <t>S/M</t>
      </is>
    </nc>
  </rcc>
  <rcc rId="4397" sId="9">
    <nc r="Y159" t="inlineStr">
      <is>
        <t>OK</t>
      </is>
    </nc>
  </rcc>
  <rcc rId="4398" sId="9" odxf="1" dxf="1" numFmtId="19">
    <nc r="Z159">
      <v>46240</v>
    </nc>
    <odxf>
      <numFmt numFmtId="0" formatCode="General"/>
    </odxf>
    <ndxf>
      <numFmt numFmtId="19" formatCode="dd/mm/yyyy"/>
    </ndxf>
  </rcc>
  <rcc rId="4399" sId="8">
    <nc r="H151" t="inlineStr">
      <is>
        <t>OK</t>
      </is>
    </nc>
  </rcc>
  <rcc rId="4400" sId="8">
    <nc r="H159" t="inlineStr">
      <is>
        <t>Saldo Credor</t>
      </is>
    </nc>
  </rcc>
  <rcc rId="4401" sId="8" numFmtId="4">
    <nc r="I159">
      <v>46240</v>
    </nc>
  </rcc>
  <rcc rId="4402" sId="8">
    <nc r="J159" t="inlineStr">
      <is>
        <t>S/M</t>
      </is>
    </nc>
  </rcc>
  <rcc rId="4403" sId="8" numFmtId="4">
    <nc r="K159">
      <v>46240</v>
    </nc>
  </rcc>
  <rcc rId="4404" sId="8">
    <nc r="L159" t="inlineStr">
      <is>
        <t>Saldo Credor</t>
      </is>
    </nc>
  </rcc>
  <rcc rId="4405" sId="8" numFmtId="4">
    <nc r="M159">
      <v>46240</v>
    </nc>
  </rcc>
  <rcc rId="4406" sId="8">
    <nc r="N159" t="inlineStr">
      <is>
        <t>S/M</t>
      </is>
    </nc>
  </rcc>
  <rcc rId="4407" sId="8">
    <nc r="O159" t="inlineStr">
      <is>
        <t>OK</t>
      </is>
    </nc>
  </rcc>
  <rcc rId="4408" sId="8" numFmtId="4">
    <nc r="P159">
      <v>46240</v>
    </nc>
  </rcc>
  <rcc rId="4409" sId="8">
    <nc r="R159" t="inlineStr">
      <is>
        <t>S/M</t>
      </is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10" sId="7" numFmtId="4">
    <nc r="J175">
      <v>10</v>
    </nc>
  </rcc>
  <rcc rId="4411" sId="7">
    <nc r="K175" t="inlineStr">
      <is>
        <t>OK</t>
      </is>
    </nc>
  </rcc>
  <rcc rId="4412" sId="7" numFmtId="4">
    <nc r="L175">
      <v>46240</v>
    </nc>
  </rcc>
  <rcc rId="4413" sId="7">
    <nc r="M175" t="inlineStr">
      <is>
        <t>OK</t>
      </is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14" sId="8">
    <nc r="J113" t="inlineStr">
      <is>
        <t>S/M</t>
      </is>
    </nc>
  </rcc>
  <rcc rId="4415" sId="8">
    <nc r="Q113" t="inlineStr">
      <is>
        <t>S/M</t>
      </is>
    </nc>
  </rcc>
  <rcc rId="4416" sId="8">
    <nc r="J209" t="inlineStr">
      <is>
        <t>S/M</t>
      </is>
    </nc>
  </rcc>
  <rcc rId="4417" sId="8">
    <nc r="Q209" t="inlineStr">
      <is>
        <t>S/M</t>
      </is>
    </nc>
  </rcc>
  <rcc rId="4418" sId="8">
    <nc r="J214" t="inlineStr">
      <is>
        <t>S/M</t>
      </is>
    </nc>
  </rcc>
  <rcc rId="4419" sId="8">
    <nc r="Q214" t="inlineStr">
      <is>
        <t>S/M</t>
      </is>
    </nc>
  </rcc>
  <rcc rId="4420" sId="8">
    <nc r="J226" t="inlineStr">
      <is>
        <t>S/M</t>
      </is>
    </nc>
  </rcc>
  <rcc rId="4421" sId="8">
    <nc r="O226" t="inlineStr">
      <is>
        <t>S/M</t>
      </is>
    </nc>
  </rcc>
  <rcc rId="4422" sId="8">
    <nc r="J244" t="inlineStr">
      <is>
        <t>S/M</t>
      </is>
    </nc>
  </rcc>
  <rcc rId="4423" sId="8">
    <nc r="O244" t="inlineStr">
      <is>
        <t>S/M</t>
      </is>
    </nc>
  </rcc>
  <rcc rId="4424" sId="8">
    <nc r="J245" t="inlineStr">
      <is>
        <t>S/M</t>
      </is>
    </nc>
  </rcc>
  <rcc rId="4425" sId="8">
    <nc r="Q245" t="inlineStr">
      <is>
        <t>S/M</t>
      </is>
    </nc>
  </rcc>
  <rcc rId="4426" sId="8">
    <nc r="J281" t="inlineStr">
      <is>
        <t>S/M</t>
      </is>
    </nc>
  </rcc>
  <rcc rId="4427" sId="8">
    <nc r="Q281" t="inlineStr">
      <is>
        <t>S/M</t>
      </is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8" sId="9">
    <nc r="I113" t="inlineStr">
      <is>
        <t>N/A</t>
      </is>
    </nc>
  </rcc>
  <rcc rId="4429" sId="9">
    <nc r="L113" t="inlineStr">
      <is>
        <t>S/M</t>
      </is>
    </nc>
  </rcc>
  <rcc rId="4430" sId="9">
    <nc r="M113" t="inlineStr">
      <is>
        <t>N/A</t>
      </is>
    </nc>
  </rcc>
  <rcc rId="4431" sId="9">
    <nc r="N113" t="inlineStr">
      <is>
        <t>N/A</t>
      </is>
    </nc>
  </rcc>
  <rcc rId="4432" sId="9">
    <nc r="O113" t="inlineStr">
      <is>
        <t>N/A</t>
      </is>
    </nc>
  </rcc>
  <rcc rId="4433" sId="9">
    <nc r="P113" t="inlineStr">
      <is>
        <t>OK</t>
      </is>
    </nc>
  </rcc>
  <rcc rId="4434" sId="9">
    <nc r="Q113">
      <v>46240</v>
    </nc>
  </rcc>
  <rcc rId="4435" sId="9">
    <nc r="X113" t="inlineStr">
      <is>
        <t>N/A</t>
      </is>
    </nc>
  </rcc>
  <rcc rId="4436" sId="9">
    <nc r="I209" t="inlineStr">
      <is>
        <t>N/A</t>
      </is>
    </nc>
  </rcc>
  <rcc rId="4437" sId="9">
    <nc r="L209" t="inlineStr">
      <is>
        <t>S/M</t>
      </is>
    </nc>
  </rcc>
  <rcc rId="4438" sId="9">
    <nc r="M209" t="inlineStr">
      <is>
        <t>N/A</t>
      </is>
    </nc>
  </rcc>
  <rcc rId="4439" sId="9">
    <nc r="N209" t="inlineStr">
      <is>
        <t>N/A</t>
      </is>
    </nc>
  </rcc>
  <rcc rId="4440" sId="9">
    <nc r="O209" t="inlineStr">
      <is>
        <t>N/A</t>
      </is>
    </nc>
  </rcc>
  <rcc rId="4441" sId="9">
    <nc r="P209" t="inlineStr">
      <is>
        <t>OK</t>
      </is>
    </nc>
  </rcc>
  <rcc rId="4442" sId="9">
    <nc r="Q209">
      <v>46240</v>
    </nc>
  </rcc>
  <rcc rId="4443" sId="9">
    <nc r="X209" t="inlineStr">
      <is>
        <t>N/A</t>
      </is>
    </nc>
  </rcc>
  <rcc rId="4444" sId="9">
    <nc r="I214" t="inlineStr">
      <is>
        <t>N/A</t>
      </is>
    </nc>
  </rcc>
  <rcc rId="4445" sId="9">
    <nc r="L214" t="inlineStr">
      <is>
        <t>S/M</t>
      </is>
    </nc>
  </rcc>
  <rcc rId="4446" sId="9">
    <nc r="M214" t="inlineStr">
      <is>
        <t>N/A</t>
      </is>
    </nc>
  </rcc>
  <rcc rId="4447" sId="9">
    <nc r="N214" t="inlineStr">
      <is>
        <t>N/A</t>
      </is>
    </nc>
  </rcc>
  <rcc rId="4448" sId="9">
    <nc r="O214" t="inlineStr">
      <is>
        <t>N/A</t>
      </is>
    </nc>
  </rcc>
  <rcc rId="4449" sId="9">
    <nc r="P214" t="inlineStr">
      <is>
        <t>OK</t>
      </is>
    </nc>
  </rcc>
  <rcc rId="4450" sId="9">
    <nc r="Q214">
      <v>46240</v>
    </nc>
  </rcc>
  <rcc rId="4451" sId="9">
    <nc r="X214" t="inlineStr">
      <is>
        <t>N/A</t>
      </is>
    </nc>
  </rcc>
  <rcc rId="4452" sId="9">
    <nc r="G226" t="inlineStr">
      <is>
        <t>S/M</t>
      </is>
    </nc>
  </rcc>
  <rcc rId="4453" sId="9">
    <nc r="L226" t="inlineStr">
      <is>
        <t>S/M</t>
      </is>
    </nc>
  </rcc>
  <rcc rId="4454" sId="9">
    <nc r="M226" t="inlineStr">
      <is>
        <t>N/A</t>
      </is>
    </nc>
  </rcc>
  <rcc rId="4455" sId="9">
    <nc r="N226" t="inlineStr">
      <is>
        <t>N/A</t>
      </is>
    </nc>
  </rcc>
  <rcc rId="4456" sId="9">
    <nc r="O226" t="inlineStr">
      <is>
        <t>N/A</t>
      </is>
    </nc>
  </rcc>
  <rcc rId="4457" sId="9">
    <nc r="R226" t="inlineStr">
      <is>
        <t>OK</t>
      </is>
    </nc>
  </rcc>
  <rcc rId="4458" sId="9">
    <nc r="S226">
      <v>46240</v>
    </nc>
  </rcc>
  <rcc rId="4459" sId="9">
    <nc r="T226" t="inlineStr">
      <is>
        <t>N/A</t>
      </is>
    </nc>
  </rcc>
  <rcc rId="4460" sId="9">
    <nc r="X226" t="inlineStr">
      <is>
        <t>N/A</t>
      </is>
    </nc>
  </rcc>
  <rcc rId="4461" sId="9">
    <nc r="G244" t="inlineStr">
      <is>
        <t>S/M</t>
      </is>
    </nc>
  </rcc>
  <rcc rId="4462" sId="9">
    <nc r="I244" t="inlineStr">
      <is>
        <t>S/M</t>
      </is>
    </nc>
  </rcc>
  <rcc rId="4463" sId="9">
    <nc r="L244" t="inlineStr">
      <is>
        <t>S/M</t>
      </is>
    </nc>
  </rcc>
  <rcc rId="4464" sId="9">
    <nc r="M244" t="inlineStr">
      <is>
        <t>N/A</t>
      </is>
    </nc>
  </rcc>
  <rcc rId="4465" sId="9">
    <nc r="N244" t="inlineStr">
      <is>
        <t>N/A</t>
      </is>
    </nc>
  </rcc>
  <rcc rId="4466" sId="9">
    <nc r="O244" t="inlineStr">
      <is>
        <t>N/A</t>
      </is>
    </nc>
  </rcc>
  <rcc rId="4467" sId="9">
    <nc r="R244" t="inlineStr">
      <is>
        <t>S/M</t>
      </is>
    </nc>
  </rcc>
  <rcc rId="4468" sId="9">
    <nc r="T244" t="inlineStr">
      <is>
        <t>S/M</t>
      </is>
    </nc>
  </rcc>
  <rcc rId="4469" sId="9">
    <nc r="V244" t="inlineStr">
      <is>
        <t>OK</t>
      </is>
    </nc>
  </rcc>
  <rcc rId="4470" sId="9">
    <nc r="W244">
      <v>46240</v>
    </nc>
  </rcc>
  <rcc rId="4471" sId="9">
    <nc r="X244" t="inlineStr">
      <is>
        <t>OK</t>
      </is>
    </nc>
  </rcc>
  <rcc rId="4472" sId="9">
    <nc r="L245" t="inlineStr">
      <is>
        <t>S/M</t>
      </is>
    </nc>
  </rcc>
  <rcc rId="4473" sId="9">
    <nc r="I245" t="inlineStr">
      <is>
        <t>N/A</t>
      </is>
    </nc>
  </rcc>
  <rcc rId="4474" sId="9">
    <nc r="M245" t="inlineStr">
      <is>
        <t>N/A</t>
      </is>
    </nc>
  </rcc>
  <rcc rId="4475" sId="9">
    <nc r="N245" t="inlineStr">
      <is>
        <t>N/A</t>
      </is>
    </nc>
  </rcc>
  <rcc rId="4476" sId="9">
    <nc r="O245" t="inlineStr">
      <is>
        <t>N/A</t>
      </is>
    </nc>
  </rcc>
  <rcc rId="4477" sId="9">
    <nc r="P245" t="inlineStr">
      <is>
        <t>OK</t>
      </is>
    </nc>
  </rcc>
  <rcc rId="4478" sId="9">
    <nc r="Q245">
      <v>46240</v>
    </nc>
  </rcc>
  <rcc rId="4479" sId="9">
    <nc r="X245" t="inlineStr">
      <is>
        <t>N/A</t>
      </is>
    </nc>
  </rcc>
  <rcc rId="4480" sId="9">
    <nc r="I281" t="inlineStr">
      <is>
        <t>N/A</t>
      </is>
    </nc>
  </rcc>
  <rcc rId="4481" sId="9">
    <nc r="L281" t="inlineStr">
      <is>
        <t>S/M</t>
      </is>
    </nc>
  </rcc>
  <rcc rId="4482" sId="9">
    <nc r="N281" t="inlineStr">
      <is>
        <t>N/A</t>
      </is>
    </nc>
  </rcc>
  <rcc rId="4483" sId="9">
    <nc r="M281" t="inlineStr">
      <is>
        <t>N/A</t>
      </is>
    </nc>
  </rcc>
  <rcc rId="4484" sId="9">
    <nc r="O281" t="inlineStr">
      <is>
        <t>N/A</t>
      </is>
    </nc>
  </rcc>
  <rcc rId="4485" sId="9">
    <nc r="P281" t="inlineStr">
      <is>
        <t>OK</t>
      </is>
    </nc>
  </rcc>
  <rcc rId="4486" sId="9">
    <nc r="Q281">
      <v>46240</v>
    </nc>
  </rcc>
  <rcc rId="4487" sId="9">
    <nc r="X281" t="inlineStr">
      <is>
        <t>N/A</t>
      </is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Cols" hidden="1" oldHidden="1">
    <formula>'Controle Distribuição de Lucros'!$I:$I</formula>
    <oldFormula>'Controle Distribuição de Lucros'!$I:$I</oldFormula>
  </rdn>
  <rdn rId="0" localSheetId="13" customView="1" name="Z_A6FBC0DC_A19A_4037_80FE_83E24AD9E190_.wvu.FilterData" hidden="1" oldHidden="1">
    <formula>'Controle Distribuição de Lucros'!$A$1:$Q$371</formula>
    <oldFormula>'Controle Distribuição de Lucros'!$A$1:$Q$371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00" sId="6" numFmtId="19">
    <nc r="O64">
      <v>46240</v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12" sId="6" numFmtId="19">
    <nc r="P140">
      <v>46240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13" sId="7">
    <nc r="M141" t="inlineStr">
      <is>
        <t>OK</t>
      </is>
    </nc>
  </rcc>
  <rcc rId="4514" sId="7">
    <nc r="N141" t="inlineStr">
      <is>
        <t>N/A</t>
      </is>
    </nc>
  </rcc>
  <rcc rId="4515" sId="7">
    <nc r="O141" t="inlineStr">
      <is>
        <t>N/A</t>
      </is>
    </nc>
  </rcc>
  <rcc rId="4516" sId="7">
    <nc r="P141" t="inlineStr">
      <is>
        <t>N/A</t>
      </is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17" sId="8">
    <nc r="J140" t="inlineStr">
      <is>
        <t>S/M</t>
      </is>
    </nc>
  </rcc>
  <rcc rId="4518" sId="8">
    <nc r="Q140" t="inlineStr">
      <is>
        <t>S/M</t>
      </is>
    </nc>
  </rcc>
  <rcc rId="4519" sId="9">
    <nc r="I140" t="inlineStr">
      <is>
        <t>N/A</t>
      </is>
    </nc>
  </rcc>
  <rcc rId="4520" sId="9">
    <nc r="K140" t="inlineStr">
      <is>
        <t>S/M</t>
      </is>
    </nc>
  </rcc>
  <rcc rId="4521" sId="9">
    <nc r="L140" t="inlineStr">
      <is>
        <t>N/A</t>
      </is>
    </nc>
  </rcc>
  <rcc rId="4522" sId="9">
    <nc r="M140" t="inlineStr">
      <is>
        <t>N/A</t>
      </is>
    </nc>
  </rcc>
  <rcc rId="4523" sId="9">
    <nc r="N140" t="inlineStr">
      <is>
        <t>N/A</t>
      </is>
    </nc>
  </rcc>
  <rcc rId="4524" sId="9">
    <nc r="O140" t="inlineStr">
      <is>
        <t>N/A</t>
      </is>
    </nc>
  </rcc>
  <rcc rId="4525" sId="9">
    <nc r="P140" t="inlineStr">
      <is>
        <t>OK</t>
      </is>
    </nc>
  </rcc>
  <rcc rId="4526" sId="9" odxf="1" dxf="1" numFmtId="19">
    <nc r="Q140">
      <v>46240</v>
    </nc>
    <odxf>
      <numFmt numFmtId="0" formatCode="General"/>
    </odxf>
    <ndxf>
      <numFmt numFmtId="19" formatCode="dd/mm/yyyy"/>
    </ndxf>
  </rcc>
  <rcc rId="4527" sId="9">
    <nc r="X140" t="inlineStr">
      <is>
        <t>N/A</t>
      </is>
    </nc>
  </rcc>
  <rcc rId="4528" sId="9">
    <nc r="Y140" t="inlineStr">
      <is>
        <t>OK</t>
      </is>
    </nc>
  </rcc>
  <rcc rId="4529" sId="9" odxf="1" dxf="1" numFmtId="19">
    <nc r="Z140">
      <v>46240</v>
    </nc>
    <odxf>
      <numFmt numFmtId="0" formatCode="General"/>
    </odxf>
    <ndxf>
      <numFmt numFmtId="19" formatCode="dd/mm/yyyy"/>
    </ndxf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Lucros'!$A$1:$Q$371</formula>
    <oldFormula>'Controle Distribuição de Lucros'!$A$1:$Q$371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2" sId="6" numFmtId="19">
    <nc r="P141">
      <v>46240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3" sId="7">
    <nc r="M142" t="inlineStr">
      <is>
        <t>S/M</t>
      </is>
    </nc>
  </rcc>
  <rcc rId="4554" sId="7">
    <nc r="N142" t="inlineStr">
      <is>
        <t>N/A</t>
      </is>
    </nc>
  </rcc>
  <rcc rId="4555" sId="7">
    <nc r="O142" t="inlineStr">
      <is>
        <t>N/A</t>
      </is>
    </nc>
  </rcc>
  <rcc rId="4556" sId="7">
    <nc r="P142" t="inlineStr">
      <is>
        <t>N/A</t>
      </is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7" sId="8">
    <nc r="J141" t="inlineStr">
      <is>
        <t>S/M</t>
      </is>
    </nc>
  </rcc>
  <rcc rId="4558" sId="8">
    <nc r="Q141" t="inlineStr">
      <is>
        <t>S/M</t>
      </is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59" sId="9">
    <nc r="I141" t="inlineStr">
      <is>
        <t>N/A</t>
      </is>
    </nc>
  </rcc>
  <rcc rId="4560" sId="9">
    <nc r="K141" t="inlineStr">
      <is>
        <t>S/M</t>
      </is>
    </nc>
  </rcc>
  <rcc rId="4561" sId="9">
    <nc r="L141" t="inlineStr">
      <is>
        <t>N/A</t>
      </is>
    </nc>
  </rcc>
  <rcc rId="4562" sId="9">
    <nc r="M141" t="inlineStr">
      <is>
        <t>N/A</t>
      </is>
    </nc>
  </rcc>
  <rcc rId="4563" sId="9">
    <nc r="N141" t="inlineStr">
      <is>
        <t>N/A</t>
      </is>
    </nc>
  </rcc>
  <rcc rId="4564" sId="9">
    <nc r="O141" t="inlineStr">
      <is>
        <t>N/A</t>
      </is>
    </nc>
  </rcc>
  <rcc rId="4565" sId="9">
    <nc r="P141" t="inlineStr">
      <is>
        <t>S/M</t>
      </is>
    </nc>
  </rcc>
  <rcc rId="4566" sId="9" odxf="1" dxf="1" numFmtId="19">
    <nc r="Q141">
      <v>46240</v>
    </nc>
    <odxf>
      <numFmt numFmtId="0" formatCode="General"/>
    </odxf>
    <ndxf>
      <numFmt numFmtId="19" formatCode="dd/mm/yyyy"/>
    </ndxf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7" sId="9">
    <nc r="X141" t="inlineStr">
      <is>
        <t>N/A</t>
      </is>
    </nc>
  </rcc>
  <rcc rId="4568" sId="9">
    <nc r="Y141" t="inlineStr">
      <is>
        <t>OK</t>
      </is>
    </nc>
  </rcc>
  <rcc rId="4569" sId="9" odxf="1" dxf="1" numFmtId="19">
    <nc r="Z141">
      <v>46240</v>
    </nc>
    <odxf>
      <numFmt numFmtId="0" formatCode="General"/>
    </odxf>
    <ndxf>
      <numFmt numFmtId="19" formatCode="dd/mm/yyyy"/>
    </ndxf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70" sId="13" numFmtId="4">
    <nc r="H64">
      <v>170165.18</v>
    </nc>
  </rcc>
  <rcc rId="4571" sId="13" numFmtId="4">
    <nc r="I64">
      <v>0</v>
    </nc>
  </rcc>
  <rcc rId="4572" sId="13" numFmtId="4">
    <nc r="J64">
      <v>0</v>
    </nc>
  </rcc>
  <rcc rId="4573" sId="13" numFmtId="4">
    <nc r="M64">
      <v>0</v>
    </nc>
  </rcc>
  <rcc rId="4574" sId="13" numFmtId="4">
    <nc r="N64">
      <v>0</v>
    </nc>
  </rcc>
  <rcc rId="4575" sId="13" numFmtId="4">
    <nc r="O64">
      <v>879.6</v>
    </nc>
  </rcc>
  <rcc rId="4576" sId="13" numFmtId="4">
    <nc r="P64">
      <v>0</v>
    </nc>
  </rcc>
  <rcc rId="4577" sId="13" numFmtId="4">
    <nc r="H268">
      <v>0</v>
    </nc>
  </rcc>
  <rcc rId="4578" sId="13" numFmtId="4">
    <nc r="I268">
      <v>0</v>
    </nc>
  </rcc>
  <rcc rId="4579" sId="13" numFmtId="4">
    <nc r="J268">
      <v>0</v>
    </nc>
  </rcc>
  <rcc rId="4580" sId="13" numFmtId="4">
    <nc r="M268">
      <v>0</v>
    </nc>
  </rcc>
  <rcc rId="4581" sId="13" numFmtId="4">
    <nc r="N268">
      <v>0</v>
    </nc>
  </rcc>
  <rcc rId="4582" sId="13" numFmtId="4">
    <nc r="O268">
      <v>0</v>
    </nc>
  </rcc>
  <rcc rId="4583" sId="13" numFmtId="4">
    <nc r="P268">
      <v>0</v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84" sId="7" numFmtId="4">
    <nc r="J365">
      <v>10</v>
    </nc>
  </rcc>
  <rcc rId="4585" sId="7">
    <nc r="K365" t="inlineStr">
      <is>
        <t>Ok</t>
      </is>
    </nc>
  </rcc>
  <rcc rId="4586" sId="7" numFmtId="4">
    <nc r="L365">
      <v>46240</v>
    </nc>
  </rcc>
  <rcc rId="4587" sId="7">
    <nc r="M365" t="inlineStr">
      <is>
        <t>N/A</t>
      </is>
    </nc>
  </rcc>
  <rcc rId="4588" sId="7">
    <nc r="N365" t="inlineStr">
      <is>
        <t>N/A</t>
      </is>
    </nc>
  </rcc>
  <rcc rId="4589" sId="7">
    <nc r="O365" t="inlineStr">
      <is>
        <t>N/A</t>
      </is>
    </nc>
  </rcc>
  <rcc rId="4590" sId="7">
    <nc r="P365" t="inlineStr">
      <is>
        <t>N/A</t>
      </is>
    </nc>
  </rcc>
  <rcc rId="4591" sId="7">
    <nc r="Q365" t="inlineStr">
      <is>
        <t>N/A</t>
      </is>
    </nc>
  </rcc>
  <rcc rId="4592" sId="7" numFmtId="4">
    <nc r="J366">
      <v>10</v>
    </nc>
  </rcc>
  <rcc rId="4593" sId="7">
    <nc r="K366" t="inlineStr">
      <is>
        <t>S/M</t>
      </is>
    </nc>
  </rcc>
  <rcc rId="4594" sId="7" numFmtId="4">
    <nc r="L366">
      <v>46240</v>
    </nc>
  </rcc>
  <rcc rId="4595" sId="7">
    <nc r="M366" t="inlineStr">
      <is>
        <t>N/A</t>
      </is>
    </nc>
  </rcc>
  <rcc rId="4596" sId="7">
    <nc r="N366" t="inlineStr">
      <is>
        <t>N/A</t>
      </is>
    </nc>
  </rcc>
  <rcc rId="4597" sId="7">
    <nc r="O366" t="inlineStr">
      <is>
        <t>N/A</t>
      </is>
    </nc>
  </rcc>
  <rcc rId="4598" sId="7">
    <nc r="P366" t="inlineStr">
      <is>
        <t>N/A</t>
      </is>
    </nc>
  </rcc>
  <rcc rId="4599" sId="7">
    <nc r="Q366" t="inlineStr">
      <is>
        <t>N/A</t>
      </is>
    </nc>
  </rcc>
  <rcc rId="4600" sId="7" numFmtId="4">
    <nc r="J367">
      <v>10</v>
    </nc>
  </rcc>
  <rcc rId="4601" sId="7">
    <nc r="K367" t="inlineStr">
      <is>
        <t>Ok</t>
      </is>
    </nc>
  </rcc>
  <rcc rId="4602" sId="7" numFmtId="4">
    <nc r="L367">
      <v>46240</v>
    </nc>
  </rcc>
  <rcc rId="4603" sId="7">
    <nc r="M367" t="inlineStr">
      <is>
        <t>N/A</t>
      </is>
    </nc>
  </rcc>
  <rcc rId="4604" sId="7">
    <nc r="N367" t="inlineStr">
      <is>
        <t>N/A</t>
      </is>
    </nc>
  </rcc>
  <rcc rId="4605" sId="7">
    <nc r="O367" t="inlineStr">
      <is>
        <t>N/A</t>
      </is>
    </nc>
  </rcc>
  <rcc rId="4606" sId="7">
    <nc r="P367" t="inlineStr">
      <is>
        <t>N/A</t>
      </is>
    </nc>
  </rcc>
  <rcc rId="4607" sId="7">
    <nc r="Q367" t="inlineStr">
      <is>
        <t>N/A</t>
      </is>
    </nc>
  </rcc>
  <rcc rId="4608" sId="7">
    <nc r="K338" t="inlineStr">
      <is>
        <t>S/M</t>
      </is>
    </nc>
  </rcc>
  <rcc rId="4609" sId="7" numFmtId="4">
    <nc r="L338">
      <v>46240</v>
    </nc>
  </rcc>
  <rcc rId="4610" sId="7">
    <nc r="M338" t="inlineStr">
      <is>
        <t>N/A</t>
      </is>
    </nc>
  </rcc>
  <rcc rId="4611" sId="7">
    <nc r="N338" t="inlineStr">
      <is>
        <t>N/A</t>
      </is>
    </nc>
  </rcc>
  <rcc rId="4612" sId="7">
    <nc r="O338" t="inlineStr">
      <is>
        <t>N/A</t>
      </is>
    </nc>
  </rcc>
  <rcc rId="4613" sId="7">
    <nc r="P338" t="inlineStr">
      <is>
        <t>N/A</t>
      </is>
    </nc>
  </rcc>
  <rcc rId="4614" sId="7">
    <nc r="Q338" t="inlineStr">
      <is>
        <t>N/A</t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15" sId="6" numFmtId="19">
    <nc r="O268">
      <v>46240</v>
    </nc>
  </rcc>
  <rcc rId="4616" sId="6" numFmtId="19">
    <nc r="P268">
      <v>46240</v>
    </nc>
  </rcc>
  <rcc rId="4617" sId="7">
    <nc r="K269" t="inlineStr">
      <is>
        <t>S/M</t>
      </is>
    </nc>
  </rcc>
  <rcc rId="4618" sId="7" numFmtId="4">
    <nc r="L269">
      <v>46240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19" sId="7">
    <nc r="M269" t="inlineStr">
      <is>
        <t>OK</t>
      </is>
    </nc>
  </rcc>
  <rcc rId="4620" sId="7">
    <nc r="N269" t="inlineStr">
      <is>
        <t>N/A</t>
      </is>
    </nc>
  </rcc>
  <rcc rId="4621" sId="7">
    <nc r="O269" t="inlineStr">
      <is>
        <t>N/A</t>
      </is>
    </nc>
  </rcc>
  <rcc rId="4622" sId="7">
    <nc r="P269" t="inlineStr">
      <is>
        <t>N/A</t>
      </is>
    </nc>
  </rcc>
  <rcc rId="4623" sId="7">
    <nc r="Q269" t="inlineStr">
      <is>
        <t>N/A</t>
      </is>
    </nc>
  </rcc>
  <rcc rId="4624" sId="8">
    <nc r="J268" t="inlineStr">
      <is>
        <t>S/M</t>
      </is>
    </nc>
  </rcc>
  <rcc rId="4625" sId="8" numFmtId="4">
    <nc r="K268">
      <v>46240</v>
    </nc>
  </rcc>
  <rcc rId="4626" sId="8">
    <nc r="O268" t="inlineStr">
      <is>
        <t>N/A</t>
      </is>
    </nc>
  </rcc>
  <rcc rId="4627" sId="8">
    <nc r="P268" t="inlineStr">
      <is>
        <t>N/A</t>
      </is>
    </nc>
  </rcc>
  <rcc rId="4628" sId="8">
    <nc r="R268" t="inlineStr">
      <is>
        <t>N/A</t>
      </is>
    </nc>
  </rcc>
  <rcc rId="4629" sId="8">
    <nc r="S268" t="inlineStr">
      <is>
        <t>N/A</t>
      </is>
    </nc>
  </rcc>
  <rcc rId="4630" sId="9">
    <nc r="G268" t="inlineStr">
      <is>
        <t>S/M</t>
      </is>
    </nc>
  </rcc>
  <rcc rId="4631" sId="9">
    <nc r="H268">
      <v>46240</v>
    </nc>
  </rcc>
  <rcc rId="4632" sId="9">
    <nc r="K268" t="inlineStr">
      <is>
        <t>OK</t>
      </is>
    </nc>
  </rcc>
  <rcc rId="4633" sId="9">
    <nc r="L268" t="inlineStr">
      <is>
        <t>S/M</t>
      </is>
    </nc>
  </rcc>
  <rcc rId="4634" sId="9">
    <nc r="M268" t="inlineStr">
      <is>
        <t>N/A</t>
      </is>
    </nc>
  </rcc>
  <rcc rId="4635" sId="9">
    <nc r="N268" t="inlineStr">
      <is>
        <t>N/A</t>
      </is>
    </nc>
  </rcc>
  <rcc rId="4636" sId="9">
    <nc r="O268" t="inlineStr">
      <is>
        <t>N/A</t>
      </is>
    </nc>
  </rcc>
  <rcc rId="4637" sId="9">
    <nc r="R268" t="inlineStr">
      <is>
        <t>S/M</t>
      </is>
    </nc>
  </rcc>
  <rcc rId="4638" sId="9">
    <nc r="S268">
      <v>46240</v>
    </nc>
  </rcc>
  <rcc rId="4639" sId="9">
    <nc r="T268" t="inlineStr">
      <is>
        <t>S/M</t>
      </is>
    </nc>
  </rcc>
  <rcc rId="4640" sId="9">
    <nc r="U268">
      <v>46240</v>
    </nc>
  </rcc>
  <rcc rId="4641" sId="9">
    <nc r="V268" t="inlineStr">
      <is>
        <t>OK</t>
      </is>
    </nc>
  </rcc>
  <rcc rId="4642" sId="9">
    <nc r="W268">
      <v>46240</v>
    </nc>
  </rcc>
  <rcc rId="4643" sId="9">
    <nc r="X268" t="inlineStr">
      <is>
        <t>OK</t>
      </is>
    </nc>
  </rcc>
  <rcc rId="4644" sId="9">
    <nc r="Y268" t="inlineStr">
      <is>
        <t>OK</t>
      </is>
    </nc>
  </rcc>
  <rcc rId="4645" sId="9">
    <nc r="Z268">
      <v>46240</v>
    </nc>
  </rcc>
  <rcc rId="4646" sId="9">
    <nc r="AA268" t="inlineStr">
      <is>
        <t>Ok</t>
      </is>
    </nc>
  </rcc>
  <rcc rId="4647" sId="9" odxf="1" dxf="1" numFmtId="19">
    <nc r="AB268">
      <v>46240</v>
    </nc>
    <odxf>
      <numFmt numFmtId="0" formatCode="General"/>
    </odxf>
    <ndxf>
      <numFmt numFmtId="19" formatCode="dd/mm/yyyy"/>
    </ndxf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48" sId="7">
    <nc r="K273" t="inlineStr">
      <is>
        <t>N/A</t>
      </is>
    </nc>
  </rcc>
  <rcc rId="4649" sId="7" numFmtId="4">
    <nc r="L273">
      <v>46240</v>
    </nc>
  </rcc>
  <rcc rId="4650" sId="7">
    <nc r="M273" t="inlineStr">
      <is>
        <t>N/A</t>
      </is>
    </nc>
  </rcc>
  <rcc rId="4651" sId="7">
    <nc r="N273" t="inlineStr">
      <is>
        <t>N/A</t>
      </is>
    </nc>
  </rcc>
  <rcc rId="4652" sId="7">
    <nc r="O273" t="inlineStr">
      <is>
        <t>N/A</t>
      </is>
    </nc>
  </rcc>
  <rcc rId="4653" sId="7">
    <nc r="P273" t="inlineStr">
      <is>
        <t>N/A</t>
      </is>
    </nc>
  </rcc>
  <rcc rId="4654" sId="7">
    <nc r="Q273" t="inlineStr">
      <is>
        <t>N/A</t>
      </is>
    </nc>
  </rcc>
  <rcc rId="4655" sId="7">
    <nc r="K291" t="inlineStr">
      <is>
        <t>S/M</t>
      </is>
    </nc>
  </rcc>
  <rcc rId="4656" sId="7" numFmtId="4">
    <nc r="L291">
      <v>46240</v>
    </nc>
  </rcc>
  <rcc rId="4657" sId="7">
    <nc r="M291" t="inlineStr">
      <is>
        <t>N/A</t>
      </is>
    </nc>
  </rcc>
  <rcc rId="4658" sId="7">
    <nc r="N291" t="inlineStr">
      <is>
        <t>N/A</t>
      </is>
    </nc>
  </rcc>
  <rcc rId="4659" sId="7">
    <nc r="O291" t="inlineStr">
      <is>
        <t>N/A</t>
      </is>
    </nc>
  </rcc>
  <rcc rId="4660" sId="7">
    <nc r="P291" t="inlineStr">
      <is>
        <t>N/A</t>
      </is>
    </nc>
  </rcc>
  <rcc rId="4661" sId="7">
    <nc r="Q291" t="inlineStr">
      <is>
        <t>N/A</t>
      </is>
    </nc>
  </rcc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2" sId="7">
    <nc r="K339" t="inlineStr">
      <is>
        <t>S/M</t>
      </is>
    </nc>
  </rcc>
  <rcc rId="4663" sId="7" numFmtId="4">
    <nc r="L339">
      <v>46240</v>
    </nc>
  </rcc>
  <rcc rId="4664" sId="7">
    <nc r="M339" t="inlineStr">
      <is>
        <t>N/A</t>
      </is>
    </nc>
  </rcc>
  <rcc rId="4665" sId="7">
    <nc r="N339" t="inlineStr">
      <is>
        <t>N/A</t>
      </is>
    </nc>
  </rcc>
  <rcc rId="4666" sId="7">
    <nc r="O339" t="inlineStr">
      <is>
        <t>N/A</t>
      </is>
    </nc>
  </rcc>
  <rcc rId="4667" sId="7">
    <nc r="Q339" t="inlineStr">
      <is>
        <t>N/A</t>
      </is>
    </nc>
  </rcc>
  <rcc rId="4668" sId="7">
    <nc r="P339" t="inlineStr">
      <is>
        <t>N/A</t>
      </is>
    </nc>
  </rcc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69" sId="6" numFmtId="19">
    <nc r="P215">
      <v>46240</v>
    </nc>
  </rcc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0" sId="7">
    <nc r="M216" t="inlineStr">
      <is>
        <t>S/M</t>
      </is>
    </nc>
  </rcc>
  <rcc rId="4671" sId="7">
    <nc r="N216" t="inlineStr">
      <is>
        <t>N/A</t>
      </is>
    </nc>
  </rcc>
  <rcc rId="4672" sId="7">
    <nc r="O216" t="inlineStr">
      <is>
        <t>N/A</t>
      </is>
    </nc>
  </rcc>
  <rcc rId="4673" sId="7">
    <nc r="P216" t="inlineStr">
      <is>
        <t>N/A</t>
      </is>
    </nc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4" sId="8">
    <nc r="J215" t="inlineStr">
      <is>
        <t>S/M</t>
      </is>
    </nc>
  </rcc>
  <rcc rId="4675" sId="8">
    <nc r="Q215" t="inlineStr">
      <is>
        <t>S/M</t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6" sId="9">
    <nc r="I215" t="inlineStr">
      <is>
        <t>N/A</t>
      </is>
    </nc>
  </rcc>
  <rcc rId="4677" sId="9">
    <nc r="K215" t="inlineStr">
      <is>
        <t>S/M</t>
      </is>
    </nc>
  </rcc>
  <rcc rId="4678" sId="9">
    <nc r="L215" t="inlineStr">
      <is>
        <t>N/A</t>
      </is>
    </nc>
  </rcc>
  <rcc rId="4679" sId="9">
    <nc r="M215" t="inlineStr">
      <is>
        <t>N/A</t>
      </is>
    </nc>
  </rcc>
  <rcc rId="4680" sId="9">
    <nc r="N215" t="inlineStr">
      <is>
        <t>N/A</t>
      </is>
    </nc>
  </rcc>
  <rcc rId="4681" sId="9">
    <nc r="O215" t="inlineStr">
      <is>
        <t>N/A</t>
      </is>
    </nc>
  </rcc>
  <rcc rId="4682" sId="9">
    <nc r="P215" t="inlineStr">
      <is>
        <t>S/M</t>
      </is>
    </nc>
  </rcc>
  <rcc rId="4683" sId="9" odxf="1" dxf="1" numFmtId="19">
    <nc r="Q215">
      <v>46240</v>
    </nc>
    <odxf>
      <numFmt numFmtId="0" formatCode="General"/>
    </odxf>
    <ndxf>
      <numFmt numFmtId="19" formatCode="dd/mm/yyyy"/>
    </ndxf>
  </rcc>
  <rcc rId="4684" sId="9">
    <nc r="X215" t="inlineStr">
      <is>
        <t>N/A</t>
      </is>
    </nc>
  </rcc>
  <rcc rId="4685" sId="9">
    <nc r="Y215" t="inlineStr">
      <is>
        <t>S/M</t>
      </is>
    </nc>
  </rcc>
  <rcc rId="4686" sId="9" odxf="1" dxf="1" numFmtId="19">
    <nc r="Z215">
      <v>46240</v>
    </nc>
    <odxf>
      <numFmt numFmtId="0" formatCode="General"/>
    </odxf>
    <ndxf>
      <numFmt numFmtId="19" formatCode="dd/mm/yyyy"/>
    </ndxf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87" sId="9">
    <nc r="X166" t="inlineStr">
      <is>
        <t>OK</t>
      </is>
    </nc>
  </rcc>
  <rcc rId="4688" sId="6" numFmtId="19">
    <nc r="P246">
      <v>46240</v>
    </nc>
  </rcc>
  <rcc rId="4689" sId="7">
    <nc r="M247" t="inlineStr">
      <is>
        <t>OK</t>
      </is>
    </nc>
  </rcc>
  <rcc rId="4690" sId="7">
    <nc r="N247" t="inlineStr">
      <is>
        <t>N/A</t>
      </is>
    </nc>
  </rcc>
  <rcc rId="4691" sId="7">
    <nc r="O247" t="inlineStr">
      <is>
        <t>N/A</t>
      </is>
    </nc>
  </rcc>
  <rcc rId="4692" sId="7">
    <nc r="P247" t="inlineStr">
      <is>
        <t>N/A</t>
      </is>
    </nc>
  </rcc>
  <rcc rId="4693" sId="7">
    <nc r="Q247" t="inlineStr">
      <is>
        <t>OK</t>
      </is>
    </nc>
  </rcc>
  <rcc rId="4694" sId="8">
    <nc r="H246" t="inlineStr">
      <is>
        <t>OK</t>
      </is>
    </nc>
  </rcc>
  <rcc rId="4695" sId="8">
    <nc r="J246" t="inlineStr">
      <is>
        <t>S/M</t>
      </is>
    </nc>
  </rcc>
  <rcc rId="4696" sId="8">
    <nc r="K246" t="inlineStr">
      <is>
        <t>S/M</t>
      </is>
    </nc>
  </rcc>
  <rcc rId="4697" sId="8">
    <nc r="L246" t="inlineStr">
      <is>
        <t>S/M</t>
      </is>
    </nc>
  </rcc>
  <rcc rId="4698" sId="8">
    <nc r="M246" t="inlineStr">
      <is>
        <t>S/M</t>
      </is>
    </nc>
  </rcc>
  <rcc rId="4699" sId="8">
    <nc r="N246" t="inlineStr">
      <is>
        <t>S/M</t>
      </is>
    </nc>
  </rcc>
  <rcc rId="4700" sId="8">
    <nc r="R246" t="inlineStr">
      <is>
        <t>S/M</t>
      </is>
    </nc>
  </rcc>
  <rcc rId="4701" sId="8">
    <nc r="S246" t="inlineStr">
      <is>
        <t>S/M</t>
      </is>
    </nc>
  </rcc>
  <rcc rId="4702" sId="9">
    <nc r="I246" t="inlineStr">
      <is>
        <t>N/A</t>
      </is>
    </nc>
  </rcc>
  <rcc rId="4703" sId="9">
    <nc r="J246" t="inlineStr">
      <is>
        <t>N/A</t>
      </is>
    </nc>
  </rcc>
  <rcc rId="4704" sId="9">
    <nc r="M246" t="inlineStr">
      <is>
        <t>N/A</t>
      </is>
    </nc>
  </rcc>
  <rcc rId="4705" sId="9">
    <nc r="N246" t="inlineStr">
      <is>
        <t>N/A</t>
      </is>
    </nc>
  </rcc>
  <rcc rId="4706" sId="9">
    <nc r="T246" t="inlineStr">
      <is>
        <t>N/A</t>
      </is>
    </nc>
  </rcc>
  <rcc rId="4707" sId="9">
    <nc r="U246" t="inlineStr">
      <is>
        <t>N/A</t>
      </is>
    </nc>
  </rcc>
  <rcc rId="4708" sId="9">
    <nc r="X246" t="inlineStr">
      <is>
        <t>Ok</t>
      </is>
    </nc>
  </rcc>
  <rcc rId="4709" sId="9">
    <nc r="R246" t="inlineStr">
      <is>
        <t>Ok</t>
      </is>
    </nc>
  </rcc>
  <rcc rId="4710" sId="9">
    <nc r="AA246" t="inlineStr">
      <is>
        <t>N/A</t>
      </is>
    </nc>
  </rcc>
  <rcc rId="4711" sId="9">
    <nc r="AB246" t="inlineStr">
      <is>
        <t>N/A</t>
      </is>
    </nc>
  </rcc>
  <rcc rId="4712" sId="7">
    <nc r="K126" t="inlineStr">
      <is>
        <t>Ok</t>
      </is>
    </nc>
  </rcc>
  <rcc rId="4713" sId="7">
    <nc r="K127" t="inlineStr">
      <is>
        <t>Ok</t>
      </is>
    </nc>
  </rcc>
  <rcc rId="4714" sId="7">
    <nc r="K189" t="inlineStr">
      <is>
        <t>Ok</t>
      </is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15" sId="6" numFmtId="19">
    <nc r="O269">
      <v>46240</v>
    </nc>
  </rcc>
  <rcc rId="4716" sId="6" numFmtId="19">
    <nc r="P269">
      <v>46240</v>
    </nc>
  </rcc>
  <rcc rId="4717" sId="7">
    <nc r="K270" t="inlineStr">
      <is>
        <t>S/M</t>
      </is>
    </nc>
  </rcc>
  <rcc rId="4718" sId="7" numFmtId="4">
    <nc r="L270">
      <v>46240</v>
    </nc>
  </rcc>
  <rcc rId="4719" sId="7">
    <nc r="M270" t="inlineStr">
      <is>
        <t>S/M</t>
      </is>
    </nc>
  </rcc>
  <rcc rId="4720" sId="7">
    <nc r="N270" t="inlineStr">
      <is>
        <t>N/A</t>
      </is>
    </nc>
  </rcc>
  <rcc rId="4721" sId="7">
    <nc r="O270" t="inlineStr">
      <is>
        <t>N/A</t>
      </is>
    </nc>
  </rcc>
  <rcc rId="4722" sId="7">
    <nc r="P270" t="inlineStr">
      <is>
        <t>N/A</t>
      </is>
    </nc>
  </rcc>
  <rcc rId="4723" sId="7">
    <nc r="Q270" t="inlineStr">
      <is>
        <t>N/A</t>
      </is>
    </nc>
  </rcc>
  <rcc rId="4724" sId="8">
    <nc r="J270" t="inlineStr">
      <is>
        <t>S/M</t>
      </is>
    </nc>
  </rcc>
  <rcc rId="4725" sId="8" numFmtId="4">
    <nc r="K270">
      <v>46240</v>
    </nc>
  </rcc>
  <rcc rId="4726" sId="8">
    <nc r="J269" t="inlineStr">
      <is>
        <t>S/M</t>
      </is>
    </nc>
  </rcc>
  <rcc rId="4727" sId="8" numFmtId="4">
    <nc r="K269">
      <v>46240</v>
    </nc>
  </rcc>
  <rcc rId="4728" sId="8">
    <nc r="O269" t="inlineStr">
      <is>
        <t>N/A</t>
      </is>
    </nc>
  </rcc>
  <rcc rId="4729" sId="8">
    <nc r="P269" t="inlineStr">
      <is>
        <t>N/A</t>
      </is>
    </nc>
  </rcc>
  <rcc rId="4730" sId="8">
    <nc r="O270" t="inlineStr">
      <is>
        <t>N/A</t>
      </is>
    </nc>
  </rcc>
  <rcc rId="4731" sId="8">
    <nc r="P270" t="inlineStr">
      <is>
        <t>N/A</t>
      </is>
    </nc>
  </rcc>
  <rcc rId="4732" sId="8">
    <nc r="R269" t="inlineStr">
      <is>
        <t>N/A</t>
      </is>
    </nc>
  </rcc>
  <rcc rId="4733" sId="8">
    <nc r="S269" t="inlineStr">
      <is>
        <t>N/A</t>
      </is>
    </nc>
  </rcc>
  <rcc rId="4734" sId="9">
    <nc r="G269" t="inlineStr">
      <is>
        <t>S/M</t>
      </is>
    </nc>
  </rcc>
  <rcc rId="4735" sId="9">
    <nc r="H269">
      <v>46240</v>
    </nc>
  </rcc>
  <rcc rId="4736" sId="9">
    <nc r="K269" t="inlineStr">
      <is>
        <t>OK</t>
      </is>
    </nc>
  </rcc>
  <rcc rId="4737" sId="9">
    <nc r="L269" t="inlineStr">
      <is>
        <t>S/M</t>
      </is>
    </nc>
  </rcc>
  <rcc rId="4738" sId="9">
    <nc r="M269" t="inlineStr">
      <is>
        <t>N/A</t>
      </is>
    </nc>
  </rcc>
  <rcc rId="4739" sId="9">
    <nc r="N269" t="inlineStr">
      <is>
        <t>N/A</t>
      </is>
    </nc>
  </rcc>
  <rcc rId="4740" sId="9">
    <nc r="O269" t="inlineStr">
      <is>
        <t>N/A</t>
      </is>
    </nc>
  </rcc>
  <rcc rId="4741" sId="9">
    <nc r="R269" t="inlineStr">
      <is>
        <t>S/M</t>
      </is>
    </nc>
  </rcc>
  <rcc rId="4742" sId="9">
    <nc r="S269">
      <v>46240</v>
    </nc>
  </rcc>
  <rcc rId="4743" sId="9">
    <nc r="T269" t="inlineStr">
      <is>
        <t>S/M</t>
      </is>
    </nc>
  </rcc>
  <rcc rId="4744" sId="9">
    <nc r="U269">
      <v>46240</v>
    </nc>
  </rcc>
  <rcc rId="4745" sId="9">
    <nc r="V269" t="inlineStr">
      <is>
        <t>OK</t>
      </is>
    </nc>
  </rcc>
  <rcc rId="4746" sId="9">
    <nc r="W269">
      <v>46240</v>
    </nc>
  </rcc>
  <rcc rId="4747" sId="9">
    <nc r="X269" t="inlineStr">
      <is>
        <t>OK</t>
      </is>
    </nc>
  </rcc>
  <rcc rId="4748" sId="9">
    <nc r="Y269" t="inlineStr">
      <is>
        <t>OK</t>
      </is>
    </nc>
  </rcc>
  <rcc rId="4749" sId="9">
    <nc r="Z269">
      <v>46240</v>
    </nc>
  </rcc>
  <rcc rId="4750" sId="9">
    <nc r="AA269" t="inlineStr">
      <is>
        <t>N/A</t>
      </is>
    </nc>
  </rcc>
  <rcc rId="4751" sId="9">
    <nc r="AB269" t="inlineStr">
      <is>
        <t>N/A</t>
      </is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2" sId="6" numFmtId="19">
    <oc r="P220">
      <v>46240</v>
    </oc>
    <nc r="P220"/>
  </rcc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3" sId="7" numFmtId="4">
    <nc r="J45">
      <v>10</v>
    </nc>
  </rcc>
  <rcc rId="4754" sId="7">
    <nc r="K45" t="inlineStr">
      <is>
        <t>OK</t>
      </is>
    </nc>
  </rcc>
  <rcc rId="4755" sId="7" numFmtId="4">
    <nc r="L45">
      <v>46240</v>
    </nc>
  </rcc>
  <rcc rId="4756" sId="7">
    <nc r="M45" t="inlineStr">
      <is>
        <t>OK</t>
      </is>
    </nc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7" sId="6" numFmtId="19">
    <nc r="O270">
      <v>46240</v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58" sId="14" numFmtId="4">
    <oc r="H4">
      <f>IF(G4="Contabilidade Aproximada",'C:\Users\dyego.oliveira\Desktop\Planilha Controle Agosto\[Controle Agosto 2026_Atualizada.xlsx]Controle Distribuição de Lucros'!K4,"Não se Aplica")</f>
    </oc>
    <nc r="H4">
      <v>1000000</v>
    </nc>
  </rcc>
  <rcc rId="4759" sId="14" numFmtId="4">
    <oc r="I4">
      <f>IF(G4="Contabilidade Aproximada"," ","Não se Aplica")</f>
    </oc>
    <nc r="I4">
      <v>10000</v>
    </nc>
  </rcc>
  <rcc rId="4760" sId="14" numFmtId="4">
    <oc r="J4">
      <f>IF(G4="Contabilidade Aproximada"," ","Não se Aplica")</f>
    </oc>
    <nc r="J4">
      <v>10000</v>
    </nc>
  </rcc>
  <rcc rId="4761" sId="13" numFmtId="4">
    <nc r="H25">
      <v>100000</v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Lucros'!$A$1:$Q$371</formula>
    <oldFormula>'Controle Distribuição de Lucros'!$A$1:$Q$371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73" sId="7">
    <nc r="K180" t="inlineStr">
      <is>
        <t>S/M</t>
      </is>
    </nc>
  </rcc>
  <rcc rId="4774" sId="7" numFmtId="4">
    <nc r="L180">
      <v>46241</v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Lucros'!$A$1:$Q$371</formula>
    <oldFormula>'Controle Distribuição de Lucros'!$A$1:$Q$371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6" sId="6" numFmtId="19">
    <nc r="P355">
      <v>46241</v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87" sId="7">
    <nc r="M356" t="inlineStr">
      <is>
        <t>OK</t>
      </is>
    </nc>
  </rcc>
  <rcc rId="4788" sId="7">
    <nc r="N356" t="inlineStr">
      <is>
        <t>N/A</t>
      </is>
    </nc>
  </rcc>
  <rcc rId="4789" sId="7">
    <nc r="O356" t="inlineStr">
      <is>
        <t>N/A</t>
      </is>
    </nc>
  </rcc>
  <rcc rId="4790" sId="7">
    <nc r="P356" t="inlineStr">
      <is>
        <t>N/A</t>
      </is>
    </nc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1" sId="8">
    <nc r="J355" t="inlineStr">
      <is>
        <t>S/M</t>
      </is>
    </nc>
  </rcc>
  <rcc rId="4792" sId="8">
    <nc r="Q355" t="inlineStr">
      <is>
        <t>S/M</t>
      </is>
    </nc>
  </rcc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3" sId="9">
    <nc r="I355" t="inlineStr">
      <is>
        <t>N/A</t>
      </is>
    </nc>
  </rcc>
  <rcc rId="4794" sId="9">
    <nc r="K355" t="inlineStr">
      <is>
        <t>S/M</t>
      </is>
    </nc>
  </rcc>
  <rcc rId="4795" sId="9">
    <nc r="L355" t="inlineStr">
      <is>
        <t>N/A</t>
      </is>
    </nc>
  </rcc>
  <rcc rId="4796" sId="9">
    <nc r="M355" t="inlineStr">
      <is>
        <t>N/A</t>
      </is>
    </nc>
  </rcc>
  <rcc rId="4797" sId="9">
    <nc r="N355" t="inlineStr">
      <is>
        <t>N/A</t>
      </is>
    </nc>
  </rcc>
  <rcc rId="4798" sId="9">
    <nc r="O355" t="inlineStr">
      <is>
        <t>N/A</t>
      </is>
    </nc>
  </rcc>
  <rcc rId="4799" sId="9">
    <nc r="P355" t="inlineStr">
      <is>
        <t>OK</t>
      </is>
    </nc>
  </rcc>
  <rfmt sheetId="9" sqref="Q355" start="0" length="0">
    <dxf>
      <numFmt numFmtId="21" formatCode="dd/mmm"/>
    </dxf>
  </rfmt>
  <rcc rId="4800" sId="9" numFmtId="21">
    <nc r="Q355">
      <v>46241</v>
    </nc>
  </rcc>
  <rcc rId="4801" sId="9">
    <nc r="X355" t="inlineStr">
      <is>
        <t>N/A</t>
      </is>
    </nc>
  </rcc>
  <rcc rId="4802" sId="9">
    <nc r="Y355" t="inlineStr">
      <is>
        <t>OK</t>
      </is>
    </nc>
  </rcc>
  <rcc rId="4803" sId="9" odxf="1" dxf="1" numFmtId="19">
    <nc r="Z355">
      <v>46241</v>
    </nc>
    <odxf>
      <numFmt numFmtId="0" formatCode="General"/>
    </odxf>
    <ndxf>
      <numFmt numFmtId="19" formatCode="dd/mm/yyyy"/>
    </ndxf>
  </rcc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04" sId="6" numFmtId="19">
    <nc r="P270">
      <v>46241</v>
    </nc>
  </rcc>
  <rcc rId="4805" sId="7">
    <nc r="K271" t="inlineStr">
      <is>
        <t>S/M</t>
      </is>
    </nc>
  </rcc>
  <rcc rId="4806" sId="7" numFmtId="4">
    <nc r="L271">
      <v>46241</v>
    </nc>
  </rcc>
  <rcc rId="4807" sId="7">
    <nc r="M271" t="inlineStr">
      <is>
        <t>S/M</t>
      </is>
    </nc>
  </rcc>
  <rcc rId="4808" sId="7">
    <nc r="N271" t="inlineStr">
      <is>
        <t>N/A</t>
      </is>
    </nc>
  </rcc>
  <rcc rId="4809" sId="7">
    <nc r="O271" t="inlineStr">
      <is>
        <t>N/A</t>
      </is>
    </nc>
  </rcc>
  <rcc rId="4810" sId="7">
    <nc r="P271" t="inlineStr">
      <is>
        <t>N/A</t>
      </is>
    </nc>
  </rcc>
  <rcc rId="4811" sId="7">
    <nc r="Q271" t="inlineStr">
      <is>
        <t>N/A</t>
      </is>
    </nc>
  </rcc>
  <rcc rId="4812" sId="8">
    <nc r="R270" t="inlineStr">
      <is>
        <t>N/A</t>
      </is>
    </nc>
  </rcc>
  <rcc rId="4813" sId="8">
    <nc r="S270" t="inlineStr">
      <is>
        <t>N/A</t>
      </is>
    </nc>
  </rcc>
  <rcc rId="4814" sId="9">
    <nc r="G270" t="inlineStr">
      <is>
        <t>S/M</t>
      </is>
    </nc>
  </rcc>
  <rcc rId="4815" sId="9">
    <nc r="H270">
      <v>46241</v>
    </nc>
  </rcc>
  <rcc rId="4816" sId="9">
    <nc r="K270" t="inlineStr">
      <is>
        <t>OK</t>
      </is>
    </nc>
  </rcc>
  <rcc rId="4817" sId="9">
    <nc r="L270" t="inlineStr">
      <is>
        <t>S/M</t>
      </is>
    </nc>
  </rcc>
  <rcc rId="4818" sId="9">
    <nc r="M270" t="inlineStr">
      <is>
        <t>N/A</t>
      </is>
    </nc>
  </rcc>
  <rcc rId="4819" sId="9">
    <nc r="N270" t="inlineStr">
      <is>
        <t>N/A</t>
      </is>
    </nc>
  </rcc>
  <rcc rId="4820" sId="9">
    <nc r="O270" t="inlineStr">
      <is>
        <t>N/A</t>
      </is>
    </nc>
  </rcc>
  <rcc rId="4821" sId="9">
    <nc r="R270" t="inlineStr">
      <is>
        <t>S/M</t>
      </is>
    </nc>
  </rcc>
  <rcc rId="4822" sId="9">
    <nc r="S270">
      <v>46241</v>
    </nc>
  </rcc>
  <rcc rId="4823" sId="9">
    <nc r="T270" t="inlineStr">
      <is>
        <t>S/M</t>
      </is>
    </nc>
  </rcc>
  <rcc rId="4824" sId="9">
    <nc r="U270">
      <v>46241</v>
    </nc>
  </rcc>
  <rcc rId="4825" sId="9">
    <nc r="V270" t="inlineStr">
      <is>
        <t>OK</t>
      </is>
    </nc>
  </rcc>
  <rcc rId="4826" sId="9">
    <nc r="W270">
      <v>46241</v>
    </nc>
  </rcc>
  <rcc rId="4827" sId="9">
    <nc r="X270" t="inlineStr">
      <is>
        <t>OK</t>
      </is>
    </nc>
  </rcc>
  <rcc rId="4828" sId="9">
    <nc r="Y270" t="inlineStr">
      <is>
        <t>OK</t>
      </is>
    </nc>
  </rcc>
  <rcc rId="4829" sId="9">
    <nc r="Z270">
      <v>46241</v>
    </nc>
  </rcc>
  <rcc rId="4830" sId="9">
    <nc r="AA270" t="inlineStr">
      <is>
        <t>Ok</t>
      </is>
    </nc>
  </rcc>
  <rcc rId="4831" sId="9" odxf="1" dxf="1" numFmtId="19">
    <nc r="AB270">
      <v>46241</v>
    </nc>
    <odxf>
      <numFmt numFmtId="0" formatCode="General"/>
    </odxf>
    <ndxf>
      <numFmt numFmtId="19" formatCode="dd/mm/yyyy"/>
    </ndxf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Lucros'!$A$1:$Q$371</formula>
    <oldFormula>'Controle Distribuição de Lucros'!$A$1:$Q$371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3" sId="13" numFmtId="4">
    <oc r="J238">
      <v>627315.39</v>
    </oc>
    <nc r="J238">
      <v>0</v>
    </nc>
  </rcc>
  <rcc rId="4844" sId="13" numFmtId="4">
    <oc r="M238">
      <v>3975.66</v>
    </oc>
    <nc r="M238">
      <v>0</v>
    </nc>
  </rcc>
  <rcc rId="4845" sId="13" numFmtId="4">
    <oc r="N238">
      <v>18349.22</v>
    </oc>
    <nc r="N238">
      <v>0</v>
    </nc>
  </rcc>
  <rcc rId="4846" sId="13" numFmtId="4">
    <oc r="O238">
      <v>25814.52</v>
    </oc>
    <nc r="O238">
      <v>0</v>
    </nc>
  </rcc>
  <rcc rId="4847" sId="13" numFmtId="4">
    <oc r="P238">
      <v>18638.64</v>
    </oc>
    <nc r="P238">
      <v>0</v>
    </nc>
  </rcc>
  <rcc rId="4848" sId="13" numFmtId="4">
    <oc r="Q238">
      <f>L238-M238-N238-O238-P238</f>
    </oc>
    <nc r="Q238">
      <v>300000</v>
    </nc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49" sId="7" numFmtId="4">
    <nc r="J29">
      <v>10</v>
    </nc>
  </rcc>
  <rcc rId="4850" sId="7">
    <nc r="K29" t="inlineStr">
      <is>
        <t>OK</t>
      </is>
    </nc>
  </rcc>
  <rcc rId="4851" sId="7" numFmtId="4">
    <nc r="L29">
      <v>46241</v>
    </nc>
  </rcc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2" sId="6" numFmtId="19">
    <nc r="O21">
      <v>46241</v>
    </nc>
  </rcc>
  <rcc rId="4853" sId="14" numFmtId="4">
    <oc r="H21">
      <f>IF(G21="Contabilidade Aproximada",'C:\Users\dyego.oliveira\Desktop\Planilha Controle Agosto\[Controle Agosto 2026_Atualizada.xlsx]Controle Distribuição de Lucros'!K21,"Não se Aplica")</f>
    </oc>
    <nc r="H21">
      <v>82500</v>
    </nc>
  </rcc>
  <rcc rId="4854" sId="14" numFmtId="4">
    <oc r="I21">
      <f>IF(G21="Contabilidade Aproximada"," ","Não se Aplica")</f>
    </oc>
    <nc r="I21">
      <v>6900</v>
    </nc>
  </rcc>
  <rcc rId="4855" sId="14" numFmtId="4">
    <oc r="J21">
      <f>IF(G21="Contabilidade Aproximada"," ","Não se Aplica")</f>
    </oc>
    <nc r="J21">
      <v>0</v>
    </nc>
  </rcc>
  <rcc rId="4856" sId="6" numFmtId="19">
    <nc r="P21">
      <v>46241</v>
    </nc>
  </rcc>
  <rcc rId="4857" sId="7">
    <nc r="M21" t="inlineStr">
      <is>
        <t>OK</t>
      </is>
    </nc>
  </rcc>
  <rcc rId="4858" sId="7">
    <nc r="N21" t="inlineStr">
      <is>
        <t>N/A</t>
      </is>
    </nc>
  </rcc>
  <rcc rId="4859" sId="7">
    <nc r="O21" t="inlineStr">
      <is>
        <t>N/A</t>
      </is>
    </nc>
  </rcc>
  <rcc rId="4860" sId="7">
    <nc r="P21" t="inlineStr">
      <is>
        <t>N/A</t>
      </is>
    </nc>
  </rcc>
  <rcc rId="4861" sId="7">
    <nc r="Q21" t="inlineStr">
      <is>
        <t>N/A</t>
      </is>
    </nc>
  </rcc>
  <rcc rId="4862" sId="8">
    <nc r="J21" t="inlineStr">
      <is>
        <t>S/M</t>
      </is>
    </nc>
  </rcc>
  <rcc rId="4863" sId="8" numFmtId="4">
    <nc r="K21">
      <v>46241</v>
    </nc>
  </rcc>
  <rcc rId="4864" sId="8">
    <nc r="Q21" t="inlineStr">
      <is>
        <t>S/M</t>
      </is>
    </nc>
  </rcc>
  <rcc rId="4865" sId="8">
    <nc r="R21" t="inlineStr">
      <is>
        <t>N/A</t>
      </is>
    </nc>
  </rcc>
  <rcc rId="4866" sId="8">
    <nc r="S21" t="inlineStr">
      <is>
        <t>N/A</t>
      </is>
    </nc>
  </rcc>
  <rcc rId="4867" sId="9">
    <nc r="K21" t="inlineStr">
      <is>
        <t>OK</t>
      </is>
    </nc>
  </rcc>
  <rcc rId="4868" sId="9">
    <nc r="L21" t="inlineStr">
      <is>
        <t>OK</t>
      </is>
    </nc>
  </rcc>
  <rcc rId="4869" sId="9">
    <nc r="P21" t="inlineStr">
      <is>
        <t>OK</t>
      </is>
    </nc>
  </rcc>
  <rcc rId="4870" sId="9">
    <nc r="Q21">
      <v>46241</v>
    </nc>
  </rcc>
  <rcc rId="4871" sId="9">
    <nc r="Y21" t="inlineStr">
      <is>
        <t>OK</t>
      </is>
    </nc>
  </rcc>
  <rcc rId="4872" sId="9">
    <nc r="Z21">
      <v>46241</v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3" sId="6" numFmtId="19">
    <nc r="O293">
      <v>46240</v>
    </nc>
  </rcc>
  <rcc rId="4874" sId="6" numFmtId="19">
    <nc r="O331">
      <v>46240</v>
    </nc>
  </rcc>
  <rcc rId="4875" sId="6" numFmtId="19">
    <nc r="P293">
      <v>46240</v>
    </nc>
  </rcc>
  <rcc rId="4876" sId="6" numFmtId="19">
    <nc r="P331">
      <v>46240</v>
    </nc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77" sId="7">
    <nc r="K294" t="inlineStr">
      <is>
        <t>S/M</t>
      </is>
    </nc>
  </rcc>
  <rcc rId="4878" sId="7">
    <nc r="K332" t="inlineStr">
      <is>
        <t>S/M</t>
      </is>
    </nc>
  </rcc>
  <rcc rId="4879" sId="7">
    <nc r="M294" t="inlineStr">
      <is>
        <t>S/M</t>
      </is>
    </nc>
  </rcc>
  <rcc rId="4880" sId="7">
    <nc r="M332" t="inlineStr">
      <is>
        <t>S/M</t>
      </is>
    </nc>
  </rcc>
  <rcc rId="4881" sId="7">
    <nc r="N294" t="inlineStr">
      <is>
        <t>N/A</t>
      </is>
    </nc>
  </rcc>
  <rcc rId="4882" sId="7">
    <nc r="N332" t="inlineStr">
      <is>
        <t>N/A</t>
      </is>
    </nc>
  </rcc>
  <rcc rId="4883" sId="7">
    <nc r="O294" t="inlineStr">
      <is>
        <t>N/A</t>
      </is>
    </nc>
  </rcc>
  <rcc rId="4884" sId="7">
    <nc r="O332" t="inlineStr">
      <is>
        <t>N/A</t>
      </is>
    </nc>
  </rcc>
  <rcc rId="4885" sId="7">
    <nc r="P294" t="inlineStr">
      <is>
        <t>N/A</t>
      </is>
    </nc>
  </rcc>
  <rcc rId="4886" sId="7">
    <nc r="P332" t="inlineStr">
      <is>
        <t>N/A</t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87" sId="8">
    <nc r="J293" t="inlineStr">
      <is>
        <t>S/M</t>
      </is>
    </nc>
  </rcc>
  <rcc rId="4888" sId="8">
    <nc r="J331" t="inlineStr">
      <is>
        <t>S/M</t>
      </is>
    </nc>
  </rcc>
  <rcc rId="4889" sId="8">
    <nc r="O293" t="inlineStr">
      <is>
        <t>S/M</t>
      </is>
    </nc>
  </rcc>
  <rcc rId="4890" sId="8">
    <nc r="O331" t="inlineStr">
      <is>
        <t>S/M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1" sId="9">
    <nc r="G293" t="inlineStr">
      <is>
        <t>S/M</t>
      </is>
    </nc>
  </rcc>
  <rcc rId="4892" sId="9">
    <nc r="G331" t="inlineStr">
      <is>
        <t>S/M</t>
      </is>
    </nc>
  </rcc>
  <rcc rId="4893" sId="9">
    <nc r="K293" t="inlineStr">
      <is>
        <t>S/M</t>
      </is>
    </nc>
  </rcc>
  <rcc rId="4894" sId="9">
    <nc r="K331" t="inlineStr">
      <is>
        <t>S/M</t>
      </is>
    </nc>
  </rcc>
  <rcc rId="4895" sId="9">
    <nc r="L293" t="inlineStr">
      <is>
        <t>N/A</t>
      </is>
    </nc>
  </rcc>
  <rcc rId="4896" sId="9">
    <nc r="L331" t="inlineStr">
      <is>
        <t>N/A</t>
      </is>
    </nc>
  </rcc>
  <rcc rId="4897" sId="9">
    <nc r="M293" t="inlineStr">
      <is>
        <t>N/A</t>
      </is>
    </nc>
  </rcc>
  <rcc rId="4898" sId="9">
    <nc r="M331" t="inlineStr">
      <is>
        <t>N/A</t>
      </is>
    </nc>
  </rcc>
  <rcc rId="4899" sId="9">
    <nc r="N293" t="inlineStr">
      <is>
        <t>N/A</t>
      </is>
    </nc>
  </rcc>
  <rcc rId="4900" sId="9">
    <nc r="N331" t="inlineStr">
      <is>
        <t>N/A</t>
      </is>
    </nc>
  </rcc>
  <rcc rId="4901" sId="9">
    <nc r="O293" t="inlineStr">
      <is>
        <t>N/A</t>
      </is>
    </nc>
  </rcc>
  <rcc rId="4902" sId="9">
    <nc r="O331" t="inlineStr">
      <is>
        <t>N/A</t>
      </is>
    </nc>
  </rcc>
  <rcc rId="4903" sId="9">
    <nc r="R293" t="inlineStr">
      <is>
        <t>S/M</t>
      </is>
    </nc>
  </rcc>
  <rcc rId="4904" sId="9">
    <nc r="R331" t="inlineStr">
      <is>
        <t>S/M</t>
      </is>
    </nc>
  </rcc>
  <rcc rId="4905" sId="9">
    <nc r="T293" t="inlineStr">
      <is>
        <t>S/M</t>
      </is>
    </nc>
  </rcc>
  <rcc rId="4906" sId="9">
    <nc r="T331" t="inlineStr">
      <is>
        <t>S/M</t>
      </is>
    </nc>
  </rcc>
  <rcc rId="4907" sId="9">
    <nc r="V293" t="inlineStr">
      <is>
        <t>S/M</t>
      </is>
    </nc>
  </rcc>
  <rcc rId="4908" sId="9">
    <nc r="V331" t="inlineStr">
      <is>
        <t>S/M</t>
      </is>
    </nc>
  </rcc>
  <rcc rId="4909" sId="9" odxf="1" dxf="1" numFmtId="19">
    <nc r="W293">
      <v>46240</v>
    </nc>
    <odxf>
      <numFmt numFmtId="0" formatCode="General"/>
    </odxf>
    <ndxf>
      <numFmt numFmtId="19" formatCode="dd/mm/yyyy"/>
    </ndxf>
  </rcc>
  <rcc rId="4910" sId="9" odxf="1" dxf="1" numFmtId="19">
    <nc r="W331">
      <v>46240</v>
    </nc>
    <odxf>
      <numFmt numFmtId="0" formatCode="General"/>
    </odxf>
    <ndxf>
      <numFmt numFmtId="19" formatCode="dd/mm/yyyy"/>
    </ndxf>
  </rcc>
  <rcc rId="4911" sId="9">
    <nc r="X293" t="inlineStr">
      <is>
        <t>S/M</t>
      </is>
    </nc>
  </rcc>
  <rcc rId="4912" sId="9">
    <nc r="X331" t="inlineStr">
      <is>
        <t>S/M</t>
      </is>
    </nc>
  </rcc>
  <rcc rId="4913" sId="9">
    <nc r="Y293" t="inlineStr">
      <is>
        <t>S/M</t>
      </is>
    </nc>
  </rcc>
  <rcc rId="4914" sId="9">
    <nc r="Y331" t="inlineStr">
      <is>
        <t>S/M</t>
      </is>
    </nc>
  </rcc>
  <rcc rId="4915" sId="9" odxf="1" dxf="1" numFmtId="19">
    <nc r="Z293">
      <v>46240</v>
    </nc>
    <odxf>
      <numFmt numFmtId="0" formatCode="General"/>
    </odxf>
    <ndxf>
      <numFmt numFmtId="19" formatCode="dd/mm/yyyy"/>
    </ndxf>
  </rcc>
  <rcc rId="4916" sId="9" odxf="1" dxf="1" numFmtId="19">
    <nc r="Z331">
      <v>46240</v>
    </nc>
    <odxf>
      <numFmt numFmtId="0" formatCode="General"/>
    </odxf>
    <ndxf>
      <numFmt numFmtId="19" formatCode="dd/mm/yyyy"/>
    </ndxf>
  </rcc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7" sId="7">
    <nc r="K30" t="inlineStr">
      <is>
        <t>S/M</t>
      </is>
    </nc>
  </rcc>
  <rcc rId="4918" sId="7" numFmtId="4">
    <nc r="L30">
      <v>46241</v>
    </nc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9" sId="13" numFmtId="4">
    <nc r="I135">
      <v>0</v>
    </nc>
  </rcc>
  <rcc rId="4920" sId="13" numFmtId="4">
    <nc r="H135">
      <v>26505.31</v>
    </nc>
  </rcc>
  <rcc rId="4921" sId="13" numFmtId="4">
    <nc r="J135">
      <v>0</v>
    </nc>
  </rcc>
  <rcc rId="4922" sId="13" numFmtId="4">
    <nc r="M135">
      <v>0</v>
    </nc>
  </rcc>
  <rcc rId="4923" sId="13" numFmtId="4">
    <nc r="N135">
      <v>0</v>
    </nc>
  </rcc>
  <rcc rId="4924" sId="13" numFmtId="4">
    <nc r="O135">
      <v>58.31</v>
    </nc>
  </rcc>
  <rcc rId="4925" sId="13" numFmtId="4">
    <nc r="P135">
      <v>0</v>
    </nc>
  </rcc>
  <rcc rId="4926" sId="6" numFmtId="19">
    <nc r="O135">
      <v>46241</v>
    </nc>
  </rcc>
  <rcc rId="4927" sId="6" numFmtId="19">
    <nc r="P135">
      <v>46241</v>
    </nc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8" sId="7">
    <nc r="M136" t="inlineStr">
      <is>
        <t>S/M</t>
      </is>
    </nc>
  </rcc>
  <rcc rId="4929" sId="7">
    <nc r="N136" t="inlineStr">
      <is>
        <t>N/A</t>
      </is>
    </nc>
  </rcc>
  <rcc rId="4930" sId="7">
    <nc r="O136" t="inlineStr">
      <is>
        <t>N/A</t>
      </is>
    </nc>
  </rcc>
  <rcc rId="4931" sId="7">
    <nc r="P136" t="inlineStr">
      <is>
        <t>N/A</t>
      </is>
    </nc>
  </rcc>
  <rcc rId="4932" sId="7">
    <nc r="Q136" t="inlineStr">
      <is>
        <t>N/A</t>
      </is>
    </nc>
  </rcc>
  <rcc rId="4933" sId="8">
    <nc r="J135" t="inlineStr">
      <is>
        <t>S/M</t>
      </is>
    </nc>
  </rcc>
  <rcc rId="4934" sId="8" numFmtId="4">
    <nc r="K135">
      <v>46241</v>
    </nc>
  </rcc>
  <rcc rId="4935" sId="8">
    <nc r="Q135" t="inlineStr">
      <is>
        <t>S/M</t>
      </is>
    </nc>
  </rcc>
  <rcc rId="4936" sId="8">
    <nc r="R135" t="inlineStr">
      <is>
        <t>N/A</t>
      </is>
    </nc>
  </rcc>
  <rcc rId="4937" sId="8">
    <nc r="S135" t="inlineStr">
      <is>
        <t>N/A</t>
      </is>
    </nc>
  </rcc>
  <rcc rId="4938" sId="9">
    <nc r="K135" t="inlineStr">
      <is>
        <t>OK</t>
      </is>
    </nc>
  </rcc>
  <rcc rId="4939" sId="9">
    <nc r="L135" t="inlineStr">
      <is>
        <t>OK</t>
      </is>
    </nc>
  </rcc>
  <rcc rId="4940" sId="9">
    <nc r="P135" t="inlineStr">
      <is>
        <t>S/M</t>
      </is>
    </nc>
  </rcc>
  <rcc rId="4941" sId="9">
    <nc r="Q135">
      <v>46241</v>
    </nc>
  </rcc>
  <rcc rId="4942" sId="9">
    <nc r="Y135" t="inlineStr">
      <is>
        <t>OK</t>
      </is>
    </nc>
  </rcc>
  <rcc rId="4943" sId="9">
    <nc r="Z135">
      <v>46241</v>
    </nc>
  </rcc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4" sId="7">
    <nc r="K181" t="inlineStr">
      <is>
        <t>S/M</t>
      </is>
    </nc>
  </rcc>
  <rcc rId="4945" sId="7" numFmtId="4">
    <nc r="L181">
      <v>46241</v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6" sId="7" numFmtId="4">
    <oc r="J87">
      <v>13</v>
    </oc>
    <nc r="J87">
      <v>10</v>
    </nc>
  </rcc>
  <rcc rId="4947" sId="7">
    <nc r="K87" t="inlineStr">
      <is>
        <t>OK</t>
      </is>
    </nc>
  </rcc>
  <rcc rId="4948" sId="7" numFmtId="4">
    <nc r="L87">
      <v>46241</v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49" sId="6" numFmtId="19">
    <nc r="P137">
      <v>46241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0" sId="7">
    <nc r="M138" t="inlineStr">
      <is>
        <t>S/M</t>
      </is>
    </nc>
  </rcc>
  <rcc rId="4951" sId="7">
    <nc r="N138" t="inlineStr">
      <is>
        <t>N/A</t>
      </is>
    </nc>
  </rcc>
  <rcc rId="4952" sId="7">
    <nc r="O138" t="inlineStr">
      <is>
        <t>N/A</t>
      </is>
    </nc>
  </rcc>
  <rcc rId="4953" sId="7">
    <nc r="P138" t="inlineStr">
      <is>
        <t>N/A</t>
      </is>
    </nc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4" sId="8">
    <nc r="J137" t="inlineStr">
      <is>
        <t>S/M</t>
      </is>
    </nc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55" sId="9">
    <nc r="G137" t="inlineStr">
      <is>
        <t>S/M</t>
      </is>
    </nc>
  </rcc>
  <rcc rId="4956" sId="9">
    <nc r="K137" t="inlineStr">
      <is>
        <t>S/M</t>
      </is>
    </nc>
  </rcc>
  <rcc rId="4957" sId="9">
    <nc r="L137" t="inlineStr">
      <is>
        <t>N/A</t>
      </is>
    </nc>
  </rcc>
  <rcc rId="4958" sId="9">
    <nc r="M137" t="inlineStr">
      <is>
        <t>N/A</t>
      </is>
    </nc>
  </rcc>
  <rcc rId="4959" sId="9">
    <nc r="N137" t="inlineStr">
      <is>
        <t>N/A</t>
      </is>
    </nc>
  </rcc>
  <rcc rId="4960" sId="9">
    <nc r="O137" t="inlineStr">
      <is>
        <t>N/A</t>
      </is>
    </nc>
  </rcc>
  <rcc rId="4961" sId="9">
    <nc r="R137" t="inlineStr">
      <is>
        <t>S/M</t>
      </is>
    </nc>
  </rcc>
  <rcc rId="4962" sId="9">
    <nc r="T137" t="inlineStr">
      <is>
        <t>S/M</t>
      </is>
    </nc>
  </rcc>
  <rcc rId="4963" sId="9">
    <nc r="V137" t="inlineStr">
      <is>
        <t>S/M</t>
      </is>
    </nc>
  </rcc>
  <rcc rId="4964" sId="9" odxf="1" dxf="1" numFmtId="19">
    <nc r="W137">
      <v>46241</v>
    </nc>
    <odxf>
      <numFmt numFmtId="0" formatCode="General"/>
    </odxf>
    <ndxf>
      <numFmt numFmtId="19" formatCode="dd/mm/yyyy"/>
    </ndxf>
  </rcc>
  <rcc rId="4965" sId="9">
    <nc r="X137" t="inlineStr">
      <is>
        <t>S/M</t>
      </is>
    </nc>
  </rcc>
  <rcc rId="4966" sId="9">
    <nc r="Y137" t="inlineStr">
      <is>
        <t>S/M</t>
      </is>
    </nc>
  </rcc>
  <rcc rId="4967" sId="9" odxf="1" dxf="1" numFmtId="19">
    <nc r="Z137">
      <v>46241</v>
    </nc>
    <odxf>
      <numFmt numFmtId="0" formatCode="General"/>
    </odxf>
    <ndxf>
      <numFmt numFmtId="19" formatCode="dd/mm/yyyy"/>
    </ndxf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68" sId="6" numFmtId="19">
    <nc r="P338">
      <v>46241</v>
    </nc>
  </rcc>
  <rcc rId="4969" sId="8">
    <nc r="H338" t="inlineStr">
      <is>
        <t>Saldo Credor</t>
      </is>
    </nc>
  </rcc>
  <rcc rId="4970" sId="8" numFmtId="4">
    <nc r="I338">
      <v>46241</v>
    </nc>
  </rcc>
  <rcc rId="4971" sId="8">
    <nc r="J338" t="inlineStr">
      <is>
        <t>S/M</t>
      </is>
    </nc>
  </rcc>
  <rcc rId="4972" sId="8" numFmtId="4">
    <nc r="K338">
      <v>46241</v>
    </nc>
  </rcc>
  <rcc rId="4973" sId="8">
    <nc r="L338" t="inlineStr">
      <is>
        <t>OK</t>
      </is>
    </nc>
  </rcc>
  <rcc rId="4974" sId="8" numFmtId="4">
    <nc r="M338">
      <v>46241</v>
    </nc>
  </rcc>
  <rcc rId="4975" sId="8">
    <nc r="N338" t="inlineStr">
      <is>
        <t>S/M</t>
      </is>
    </nc>
  </rcc>
  <rcc rId="4976" sId="8">
    <nc r="O338" t="inlineStr">
      <is>
        <t>OK</t>
      </is>
    </nc>
  </rcc>
  <rcc rId="4977" sId="8" numFmtId="4">
    <nc r="P338">
      <v>46241</v>
    </nc>
  </rcc>
  <rcc rId="4978" sId="8">
    <nc r="R338" t="inlineStr">
      <is>
        <t>S/M</t>
      </is>
    </nc>
  </rcc>
  <rcc rId="4979" sId="9">
    <nc r="G338" t="inlineStr">
      <is>
        <t>S/M</t>
      </is>
    </nc>
  </rcc>
  <rcc rId="4980" sId="9">
    <nc r="H338">
      <v>46241</v>
    </nc>
  </rcc>
  <rcc rId="4981" sId="9">
    <nc r="K338" t="inlineStr">
      <is>
        <t>S/M</t>
      </is>
    </nc>
  </rcc>
  <rcc rId="4982" sId="9">
    <nc r="L338" t="inlineStr">
      <is>
        <t>OK</t>
      </is>
    </nc>
  </rcc>
  <rcc rId="4983" sId="9">
    <nc r="M338" t="inlineStr">
      <is>
        <t>N/A</t>
      </is>
    </nc>
  </rcc>
  <rcc rId="4984" sId="9">
    <nc r="N338" t="inlineStr">
      <is>
        <t>N/A</t>
      </is>
    </nc>
  </rcc>
  <rcc rId="4985" sId="9">
    <nc r="O338" t="inlineStr">
      <is>
        <t>N/A</t>
      </is>
    </nc>
  </rcc>
  <rcc rId="4986" sId="9">
    <nc r="R338" t="inlineStr">
      <is>
        <t>OK</t>
      </is>
    </nc>
  </rcc>
  <rcc rId="4987" sId="9">
    <nc r="S338">
      <v>46241</v>
    </nc>
  </rcc>
  <rcc rId="4988" sId="9">
    <nc r="T338" t="inlineStr">
      <is>
        <t>S/M</t>
      </is>
    </nc>
  </rcc>
  <rcc rId="4989" sId="9">
    <nc r="U338">
      <v>46241</v>
    </nc>
  </rcc>
  <rcc rId="4990" sId="9">
    <nc r="V338" t="inlineStr">
      <is>
        <t>OK</t>
      </is>
    </nc>
  </rcc>
  <rcc rId="4991" sId="9">
    <nc r="W338">
      <v>46241</v>
    </nc>
  </rcc>
  <rcc rId="4992" sId="9">
    <nc r="X338" t="inlineStr">
      <is>
        <t>OK</t>
      </is>
    </nc>
  </rcc>
  <rcc rId="4993" sId="9">
    <nc r="Y338" t="inlineStr">
      <is>
        <t>OK</t>
      </is>
    </nc>
  </rcc>
  <rcc rId="4994" sId="9">
    <nc r="Z338">
      <v>46241</v>
    </nc>
  </rcc>
  <rcc rId="4995" sId="9">
    <nc r="AA338" t="inlineStr">
      <is>
        <t>-</t>
      </is>
    </nc>
  </rcc>
  <rcc rId="4996" sId="9">
    <nc r="AB338" t="inlineStr">
      <is>
        <t>-</t>
      </is>
    </nc>
  </rcc>
  <rcc rId="4997" sId="9">
    <nc r="I22" t="inlineStr">
      <is>
        <t>N/A</t>
      </is>
    </nc>
  </rcc>
  <rcc rId="4998" sId="9">
    <nc r="K22" t="inlineStr">
      <is>
        <t>S/M</t>
      </is>
    </nc>
  </rcc>
  <rcc rId="4999" sId="9">
    <nc r="L22" t="inlineStr">
      <is>
        <t>OK</t>
      </is>
    </nc>
  </rcc>
  <rcc rId="5000" sId="9">
    <nc r="M22" t="inlineStr">
      <is>
        <t>N/A</t>
      </is>
    </nc>
  </rcc>
  <rcc rId="5001" sId="9">
    <nc r="N22" t="inlineStr">
      <is>
        <t>N/A</t>
      </is>
    </nc>
  </rcc>
  <rcc rId="5002" sId="9">
    <nc r="O22" t="inlineStr">
      <is>
        <t>N/A</t>
      </is>
    </nc>
  </rcc>
  <rcc rId="5003" sId="9">
    <nc r="Y22" t="inlineStr">
      <is>
        <t>OK</t>
      </is>
    </nc>
  </rcc>
  <rcc rId="5004" sId="9" odxf="1" dxf="1" numFmtId="19">
    <nc r="Z22">
      <v>46241</v>
    </nc>
    <odxf>
      <numFmt numFmtId="0" formatCode="General"/>
    </odxf>
    <ndxf>
      <numFmt numFmtId="19" formatCode="dd/mm/yyyy"/>
    </ndxf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05" sId="7">
    <nc r="K184" t="inlineStr">
      <is>
        <t>N/A</t>
      </is>
    </nc>
  </rcc>
  <rcc rId="5006" sId="7" numFmtId="4">
    <nc r="L184">
      <v>46241</v>
    </nc>
  </rcc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07" sId="6" numFmtId="19">
    <nc r="P143">
      <v>46241</v>
    </nc>
  </rcc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08" sId="7">
    <nc r="M144" t="inlineStr">
      <is>
        <t>OK</t>
      </is>
    </nc>
  </rcc>
  <rcc rId="5009" sId="7">
    <nc r="N144" t="inlineStr">
      <is>
        <t>N/A</t>
      </is>
    </nc>
  </rcc>
  <rcc rId="5010" sId="7">
    <nc r="O144" t="inlineStr">
      <is>
        <t>N/A</t>
      </is>
    </nc>
  </rcc>
  <rcc rId="5011" sId="7">
    <nc r="P144" t="inlineStr">
      <is>
        <t>N/A</t>
      </is>
    </nc>
  </rcc>
  <rcc rId="5012" sId="8">
    <nc r="Q143" t="inlineStr">
      <is>
        <t>S/M</t>
      </is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13" sId="9">
    <nc r="I143" t="inlineStr">
      <is>
        <t>N/A</t>
      </is>
    </nc>
  </rcc>
  <rcc rId="5014" sId="9">
    <nc r="K143" t="inlineStr">
      <is>
        <t>S/M</t>
      </is>
    </nc>
  </rcc>
  <rcc rId="5015" sId="9">
    <nc r="L143" t="inlineStr">
      <is>
        <t>N/A</t>
      </is>
    </nc>
  </rcc>
  <rcc rId="5016" sId="9">
    <nc r="M143" t="inlineStr">
      <is>
        <t>N/A</t>
      </is>
    </nc>
  </rcc>
  <rcc rId="5017" sId="9">
    <nc r="N143" t="inlineStr">
      <is>
        <t>N/A</t>
      </is>
    </nc>
  </rcc>
  <rcc rId="5018" sId="9">
    <nc r="O143" t="inlineStr">
      <is>
        <t>N/A</t>
      </is>
    </nc>
  </rcc>
  <rcc rId="5019" sId="9">
    <nc r="P143" t="inlineStr">
      <is>
        <t>OK</t>
      </is>
    </nc>
  </rcc>
  <rcc rId="5020" sId="9" odxf="1" dxf="1" numFmtId="19">
    <nc r="Q143">
      <v>46241</v>
    </nc>
    <odxf>
      <numFmt numFmtId="0" formatCode="General"/>
    </odxf>
    <ndxf>
      <numFmt numFmtId="19" formatCode="dd/mm/yyyy"/>
    </ndxf>
  </rcc>
  <rcc rId="5021" sId="9">
    <nc r="X143" t="inlineStr">
      <is>
        <t>N/A</t>
      </is>
    </nc>
  </rcc>
  <rcc rId="5022" sId="9">
    <nc r="Y143" t="inlineStr">
      <is>
        <t>S/M</t>
      </is>
    </nc>
  </rcc>
  <rcc rId="5023" sId="9" odxf="1" dxf="1" numFmtId="19">
    <nc r="Z143">
      <v>46241</v>
    </nc>
    <ndxf>
      <numFmt numFmtId="19" formatCode="dd/mm/yyyy"/>
    </ndxf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24" sId="6" numFmtId="19">
    <nc r="O48">
      <v>46241</v>
    </nc>
  </rcc>
  <rcc rId="5025" sId="6" numFmtId="19">
    <nc r="P48">
      <v>46241</v>
    </nc>
  </rcc>
  <rcc rId="5026" sId="7">
    <nc r="M48" t="inlineStr">
      <is>
        <t>N/A</t>
      </is>
    </nc>
  </rcc>
  <rcc rId="5027" sId="7">
    <nc r="N48" t="inlineStr">
      <is>
        <t>N/A</t>
      </is>
    </nc>
  </rcc>
  <rcc rId="5028" sId="7">
    <nc r="O48" t="inlineStr">
      <is>
        <t>N/A</t>
      </is>
    </nc>
  </rcc>
  <rcc rId="5029" sId="7">
    <nc r="P48" t="inlineStr">
      <is>
        <t>N/A</t>
      </is>
    </nc>
  </rcc>
  <rcc rId="5030" sId="7">
    <nc r="Q48" t="inlineStr">
      <is>
        <t>N/A</t>
      </is>
    </nc>
  </rcc>
  <rcc rId="5031" sId="7">
    <nc r="R48" t="inlineStr">
      <is>
        <t>N/A</t>
      </is>
    </nc>
  </rcc>
  <rcc rId="5032" sId="8">
    <nc r="J48" t="inlineStr">
      <is>
        <t>S/M</t>
      </is>
    </nc>
  </rcc>
  <rcc rId="5033" sId="8">
    <nc r="K48" t="inlineStr">
      <is>
        <t>S/M</t>
      </is>
    </nc>
  </rcc>
  <rcc rId="5034" sId="8">
    <nc r="S48" t="inlineStr">
      <is>
        <t>S/M</t>
      </is>
    </nc>
  </rcc>
  <rcc rId="5035" sId="8">
    <nc r="Q48" t="inlineStr">
      <is>
        <t>S/M</t>
      </is>
    </nc>
  </rcc>
  <rcc rId="5036" sId="8">
    <nc r="R48" t="inlineStr">
      <is>
        <t>S/M</t>
      </is>
    </nc>
  </rcc>
  <rcc rId="5037" sId="9">
    <nc r="P48" t="inlineStr">
      <is>
        <t>N/A</t>
      </is>
    </nc>
  </rcc>
  <rcc rId="5038" sId="9">
    <nc r="Q48" t="inlineStr">
      <is>
        <t>N/A</t>
      </is>
    </nc>
  </rcc>
  <rcc rId="5039" sId="9">
    <nc r="X48" t="inlineStr">
      <is>
        <t>N/A</t>
      </is>
    </nc>
  </rcc>
  <rcc rId="5040" sId="9">
    <nc r="AA48" t="inlineStr">
      <is>
        <t>N/A</t>
      </is>
    </nc>
  </rcc>
  <rcc rId="5041" sId="9">
    <nc r="AB48" t="inlineStr">
      <is>
        <t>N/A</t>
      </is>
    </nc>
  </rcc>
  <rcc rId="5042" sId="9">
    <nc r="M48" t="inlineStr">
      <is>
        <t>N/A</t>
      </is>
    </nc>
  </rcc>
  <rcc rId="5043" sId="9">
    <nc r="N48" t="inlineStr">
      <is>
        <t>N/A</t>
      </is>
    </nc>
  </rcc>
  <rcc rId="5044" sId="9">
    <nc r="O48" t="inlineStr">
      <is>
        <t>N/A</t>
      </is>
    </nc>
  </rcc>
  <rcc rId="5045" sId="6" numFmtId="19">
    <nc r="O220">
      <v>46241</v>
    </nc>
  </rcc>
  <rcc rId="5046" sId="6" numFmtId="19">
    <nc r="P220">
      <v>46241</v>
    </nc>
  </rcc>
  <rcc rId="5047" sId="7">
    <nc r="M221" t="inlineStr">
      <is>
        <t>N/A</t>
      </is>
    </nc>
  </rcc>
  <rcc rId="5048" sId="7">
    <nc r="N221" t="inlineStr">
      <is>
        <t>N/A</t>
      </is>
    </nc>
  </rcc>
  <rcc rId="5049" sId="7">
    <nc r="O221" t="inlineStr">
      <is>
        <t>N/A</t>
      </is>
    </nc>
  </rcc>
  <rcc rId="5050" sId="7">
    <nc r="P221" t="inlineStr">
      <is>
        <t>N/A</t>
      </is>
    </nc>
  </rcc>
  <rcc rId="5051" sId="7">
    <nc r="Q221" t="inlineStr">
      <is>
        <t>N/A</t>
      </is>
    </nc>
  </rcc>
  <rcc rId="5052" sId="7">
    <nc r="R221" t="inlineStr">
      <is>
        <t>N/A</t>
      </is>
    </nc>
  </rcc>
  <rcc rId="5053" sId="8">
    <nc r="J220" t="inlineStr">
      <is>
        <t>OK</t>
      </is>
    </nc>
  </rcc>
  <rcc rId="5054" sId="8">
    <nc r="R220" t="inlineStr">
      <is>
        <t>S/M</t>
      </is>
    </nc>
  </rcc>
  <rcc rId="5055" sId="8">
    <nc r="S220" t="inlineStr">
      <is>
        <t>S/M</t>
      </is>
    </nc>
  </rcc>
  <rcc rId="5056" sId="9">
    <nc r="M220" t="inlineStr">
      <is>
        <t>N/A</t>
      </is>
    </nc>
  </rcc>
  <rcc rId="5057" sId="9">
    <oc r="N220" t="inlineStr">
      <is>
        <t>S/M</t>
      </is>
    </oc>
    <nc r="N220" t="inlineStr">
      <is>
        <t>N/A</t>
      </is>
    </nc>
  </rcc>
  <rcc rId="5058" sId="9">
    <nc r="O220" t="inlineStr">
      <is>
        <t>N/A</t>
      </is>
    </nc>
  </rcc>
  <rcc rId="5059" sId="9">
    <nc r="P220" t="inlineStr">
      <is>
        <t>OK</t>
      </is>
    </nc>
  </rcc>
  <rcc rId="5060" sId="9">
    <nc r="X220" t="inlineStr">
      <is>
        <t>N/A</t>
      </is>
    </nc>
  </rcc>
  <rcc rId="5061" sId="9">
    <nc r="AA220" t="inlineStr">
      <is>
        <t>N/A</t>
      </is>
    </nc>
  </rcc>
  <rcc rId="5062" sId="9">
    <nc r="AB220" t="inlineStr">
      <is>
        <t>N/A</t>
      </is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3" sId="6" numFmtId="19">
    <nc r="P224">
      <v>46241</v>
    </nc>
  </rcc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4" sId="7">
    <nc r="M225" t="inlineStr">
      <is>
        <t>S/M</t>
      </is>
    </nc>
  </rcc>
  <rcc rId="5065" sId="7">
    <nc r="N225" t="inlineStr">
      <is>
        <t>N/A</t>
      </is>
    </nc>
  </rcc>
  <rcc rId="5066" sId="7">
    <nc r="O225" t="inlineStr">
      <is>
        <t>N/A</t>
      </is>
    </nc>
  </rcc>
  <rcc rId="5067" sId="7">
    <nc r="P225" t="inlineStr">
      <is>
        <t>N/A</t>
      </is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68" sId="8">
    <nc r="J224" t="inlineStr">
      <is>
        <t>S/M</t>
      </is>
    </nc>
  </rcc>
  <rcc rId="5069" sId="8">
    <nc r="Q224" t="inlineStr">
      <is>
        <t>S/M</t>
      </is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70" sId="9">
    <nc r="K224" t="inlineStr">
      <is>
        <t>S/M</t>
      </is>
    </nc>
  </rcc>
  <rcc rId="5071" sId="9">
    <nc r="L224" t="inlineStr">
      <is>
        <t>N/A</t>
      </is>
    </nc>
  </rcc>
  <rcc rId="5072" sId="9">
    <nc r="M224" t="inlineStr">
      <is>
        <t>N/A</t>
      </is>
    </nc>
  </rcc>
  <rcc rId="5073" sId="9">
    <nc r="N224" t="inlineStr">
      <is>
        <t>N/A</t>
      </is>
    </nc>
  </rcc>
  <rcc rId="5074" sId="9">
    <nc r="O224" t="inlineStr">
      <is>
        <t>N/A</t>
      </is>
    </nc>
  </rcc>
  <rcc rId="5075" sId="9">
    <nc r="P224" t="inlineStr">
      <is>
        <t>S/M</t>
      </is>
    </nc>
  </rcc>
  <rcc rId="5076" sId="9" odxf="1" dxf="1" numFmtId="19">
    <nc r="Q224">
      <v>46241</v>
    </nc>
    <odxf>
      <numFmt numFmtId="0" formatCode="General"/>
    </odxf>
    <ndxf>
      <numFmt numFmtId="19" formatCode="dd/mm/yyyy"/>
    </ndxf>
  </rcc>
  <rcc rId="5077" sId="9">
    <nc r="X224" t="inlineStr">
      <is>
        <t>N/A</t>
      </is>
    </nc>
  </rcc>
  <rcc rId="5078" sId="9">
    <nc r="Y224" t="inlineStr">
      <is>
        <t>S/M</t>
      </is>
    </nc>
  </rcc>
  <rcc rId="5079" sId="9" odxf="1" dxf="1" numFmtId="19">
    <nc r="Z224">
      <v>46241</v>
    </nc>
    <odxf>
      <numFmt numFmtId="0" formatCode="General"/>
    </odxf>
    <ndxf>
      <numFmt numFmtId="19" formatCode="dd/mm/yyyy"/>
    </ndxf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0" sId="13">
    <oc r="G87" t="inlineStr">
      <is>
        <t>Contabilidade</t>
      </is>
    </oc>
    <nc r="G87" t="inlineStr">
      <is>
        <t>Não Distribuir</t>
      </is>
    </nc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1" sId="6" numFmtId="19">
    <nc r="O87">
      <v>46241</v>
    </nc>
  </rcc>
  <rcc rId="5082" sId="6" numFmtId="19">
    <nc r="P87">
      <v>46241</v>
    </nc>
  </rcc>
  <rcc rId="5083" sId="7">
    <nc r="M87" t="inlineStr">
      <is>
        <t>OK</t>
      </is>
    </nc>
  </rcc>
  <rcc rId="5084" sId="7">
    <nc r="N87" t="inlineStr">
      <is>
        <t>N/A</t>
      </is>
    </nc>
  </rcc>
  <rcc rId="5085" sId="7">
    <nc r="O87" t="inlineStr">
      <is>
        <t>N/A</t>
      </is>
    </nc>
  </rcc>
  <rcc rId="5086" sId="7">
    <nc r="P87" t="inlineStr">
      <is>
        <t>N/A</t>
      </is>
    </nc>
  </rcc>
  <rcc rId="5087" sId="7">
    <nc r="Q87" t="inlineStr">
      <is>
        <t>N/A</t>
      </is>
    </nc>
  </rcc>
  <rcc rId="5088" sId="8">
    <nc r="J87" t="inlineStr">
      <is>
        <t>S/M</t>
      </is>
    </nc>
  </rcc>
  <rcc rId="5089" sId="8">
    <nc r="O87" t="inlineStr">
      <is>
        <t>N/A</t>
      </is>
    </nc>
  </rcc>
  <rcc rId="5090" sId="8">
    <nc r="P87" t="inlineStr">
      <is>
        <t>N/A</t>
      </is>
    </nc>
  </rcc>
  <rcc rId="5091" sId="8">
    <nc r="R87" t="inlineStr">
      <is>
        <t>N/A</t>
      </is>
    </nc>
  </rcc>
  <rcc rId="5092" sId="8">
    <nc r="S87" t="inlineStr">
      <is>
        <t>N/A</t>
      </is>
    </nc>
  </rcc>
  <rcc rId="5093" sId="9">
    <nc r="K87" t="inlineStr">
      <is>
        <t>OK</t>
      </is>
    </nc>
  </rcc>
  <rcc rId="5094" sId="9">
    <nc r="L87" t="inlineStr">
      <is>
        <t>OK</t>
      </is>
    </nc>
  </rcc>
  <rcc rId="5095" sId="9">
    <nc r="G87" t="inlineStr">
      <is>
        <t>OK</t>
      </is>
    </nc>
  </rcc>
  <rcc rId="5096" sId="9">
    <nc r="H87">
      <v>46241</v>
    </nc>
  </rcc>
  <rcc rId="5097" sId="9">
    <nc r="M87" t="inlineStr">
      <is>
        <t>N/A</t>
      </is>
    </nc>
  </rcc>
  <rcc rId="5098" sId="9">
    <nc r="N87" t="inlineStr">
      <is>
        <t>N/A</t>
      </is>
    </nc>
  </rcc>
  <rcc rId="5099" sId="9">
    <nc r="O87" t="inlineStr">
      <is>
        <t>N/A</t>
      </is>
    </nc>
  </rcc>
  <rcc rId="5100" sId="9">
    <nc r="R87" t="inlineStr">
      <is>
        <t>OK</t>
      </is>
    </nc>
  </rcc>
  <rcc rId="5101" sId="9">
    <nc r="S87">
      <v>46241</v>
    </nc>
  </rcc>
  <rcc rId="5102" sId="9">
    <nc r="T87" t="inlineStr">
      <is>
        <t>S/M</t>
      </is>
    </nc>
  </rcc>
  <rcc rId="5103" sId="9">
    <nc r="U87">
      <v>46241</v>
    </nc>
  </rcc>
  <rcc rId="5104" sId="9">
    <nc r="V87" t="inlineStr">
      <is>
        <t>OK</t>
      </is>
    </nc>
  </rcc>
  <rcc rId="5105" sId="9">
    <nc r="W87">
      <v>46241</v>
    </nc>
  </rcc>
  <rcc rId="5106" sId="9">
    <nc r="X87" t="inlineStr">
      <is>
        <t>OK</t>
      </is>
    </nc>
  </rcc>
  <rcc rId="5107" sId="9">
    <nc r="Y87" t="inlineStr">
      <is>
        <t>OK</t>
      </is>
    </nc>
  </rcc>
  <rcc rId="5108" sId="9">
    <nc r="Z87">
      <v>46241</v>
    </nc>
  </rcc>
  <rcc rId="5109" sId="9">
    <nc r="AA87" t="inlineStr">
      <is>
        <t>N/A</t>
      </is>
    </nc>
  </rcc>
  <rcc rId="5110" sId="9">
    <nc r="AB87" t="inlineStr">
      <is>
        <t>N/A</t>
      </is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1" sId="6" numFmtId="19">
    <nc r="O158">
      <v>46241</v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2" sId="6" numFmtId="19">
    <nc r="O36">
      <v>46241</v>
    </nc>
  </rcc>
  <rcc rId="5113" sId="6" numFmtId="19">
    <nc r="P36">
      <v>46241</v>
    </nc>
  </rcc>
  <rcc rId="5114" sId="6" numFmtId="19">
    <nc r="O341">
      <v>46241</v>
    </nc>
  </rcc>
  <rcc rId="5115" sId="6" numFmtId="19">
    <nc r="P341">
      <v>46241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16" sId="7">
    <nc r="K36" t="inlineStr">
      <is>
        <t>N/A</t>
      </is>
    </nc>
  </rcc>
  <rcc rId="5117" sId="7">
    <nc r="M36" t="inlineStr">
      <is>
        <t>OK</t>
      </is>
    </nc>
  </rcc>
  <rcc rId="5118" sId="7">
    <nc r="N36" t="inlineStr">
      <is>
        <t>N/A</t>
      </is>
    </nc>
  </rcc>
  <rcc rId="5119" sId="7">
    <nc r="O36" t="inlineStr">
      <is>
        <t>N/A</t>
      </is>
    </nc>
  </rcc>
  <rcc rId="5120" sId="7">
    <nc r="P36" t="inlineStr">
      <is>
        <t>N/A</t>
      </is>
    </nc>
  </rcc>
  <rcc rId="5121" sId="7">
    <nc r="K343" t="inlineStr">
      <is>
        <t>N/A</t>
      </is>
    </nc>
  </rcc>
  <rcc rId="5122" sId="7">
    <nc r="M343" t="inlineStr">
      <is>
        <t>OK</t>
      </is>
    </nc>
  </rcc>
  <rcc rId="5123" sId="7">
    <nc r="N343" t="inlineStr">
      <is>
        <t>N/A</t>
      </is>
    </nc>
  </rcc>
  <rcc rId="5124" sId="7">
    <nc r="O343" t="inlineStr">
      <is>
        <t>N/A</t>
      </is>
    </nc>
  </rcc>
  <rcc rId="5125" sId="7">
    <nc r="P343" t="inlineStr">
      <is>
        <t>N/A</t>
      </is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6" sId="8">
    <nc r="J36" t="inlineStr">
      <is>
        <t>S/M</t>
      </is>
    </nc>
  </rcc>
  <rcc rId="5127" sId="8">
    <nc r="Q36" t="inlineStr">
      <is>
        <t>S/M</t>
      </is>
    </nc>
  </rcc>
  <rcc rId="5128" sId="8">
    <nc r="J341" t="inlineStr">
      <is>
        <t>S/M</t>
      </is>
    </nc>
  </rcc>
  <rcc rId="5129" sId="8">
    <nc r="Q341" t="inlineStr">
      <is>
        <t>S/M</t>
      </is>
    </nc>
  </rcc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30" sId="9">
    <nc r="L36" t="inlineStr">
      <is>
        <t>OK</t>
      </is>
    </nc>
  </rcc>
  <rcc rId="5131" sId="9">
    <oc r="G36" t="inlineStr">
      <is>
        <t>N/A</t>
      </is>
    </oc>
    <nc r="G36" t="inlineStr">
      <is>
        <t>OK</t>
      </is>
    </nc>
  </rcc>
  <rcc rId="5132" sId="9">
    <oc r="H36" t="inlineStr">
      <is>
        <t>N/A</t>
      </is>
    </oc>
    <nc r="H36"/>
  </rcc>
  <rcc rId="5133" sId="9">
    <nc r="M36" t="inlineStr">
      <is>
        <t>N/A</t>
      </is>
    </nc>
  </rcc>
  <rcc rId="5134" sId="9">
    <nc r="N36" t="inlineStr">
      <is>
        <t>N/A</t>
      </is>
    </nc>
  </rcc>
  <rcc rId="5135" sId="9">
    <nc r="O36" t="inlineStr">
      <is>
        <t>N/A</t>
      </is>
    </nc>
  </rcc>
  <rcc rId="5136" sId="9">
    <nc r="P36" t="inlineStr">
      <is>
        <t>OK</t>
      </is>
    </nc>
  </rcc>
  <rcc rId="5137" sId="9">
    <nc r="Q36">
      <v>46241</v>
    </nc>
  </rcc>
  <rcc rId="5138" sId="9">
    <nc r="X36" t="inlineStr">
      <is>
        <t>N/A</t>
      </is>
    </nc>
  </rcc>
  <rcc rId="5139" sId="9">
    <nc r="I342" t="inlineStr">
      <is>
        <t>N/A</t>
      </is>
    </nc>
  </rcc>
  <rcc rId="5140" sId="9">
    <nc r="L342" t="inlineStr">
      <is>
        <t>S/M</t>
      </is>
    </nc>
  </rcc>
  <rcc rId="5141" sId="9">
    <nc r="M342" t="inlineStr">
      <is>
        <t>N/A</t>
      </is>
    </nc>
  </rcc>
  <rcc rId="5142" sId="9">
    <nc r="N342" t="inlineStr">
      <is>
        <t>N/A</t>
      </is>
    </nc>
  </rcc>
  <rcc rId="5143" sId="9">
    <nc r="O342" t="inlineStr">
      <is>
        <t>N/A</t>
      </is>
    </nc>
  </rcc>
  <rcc rId="5144" sId="9">
    <nc r="P342" t="inlineStr">
      <is>
        <t>OK</t>
      </is>
    </nc>
  </rcc>
  <rcc rId="5145" sId="9">
    <nc r="Q342">
      <v>46241</v>
    </nc>
  </rcc>
  <rcc rId="5146" sId="9">
    <nc r="X342" t="inlineStr">
      <is>
        <t>N/A</t>
      </is>
    </nc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47" sId="6" numFmtId="19">
    <nc r="O207">
      <v>46241</v>
    </nc>
  </rcc>
  <rcc rId="5148" sId="7">
    <nc r="M159" t="inlineStr">
      <is>
        <t>OK</t>
      </is>
    </nc>
  </rcc>
  <rcc rId="5149" sId="7">
    <nc r="N159" t="inlineStr">
      <is>
        <t>N/A</t>
      </is>
    </nc>
  </rcc>
  <rcc rId="5150" sId="7">
    <nc r="O159" t="inlineStr">
      <is>
        <t>N/A</t>
      </is>
    </nc>
  </rcc>
  <rcc rId="5151" sId="7">
    <nc r="P159" t="inlineStr">
      <is>
        <t>N/A</t>
      </is>
    </nc>
  </rcc>
  <rcc rId="5152" sId="7">
    <nc r="Q159" t="inlineStr">
      <is>
        <t>N/A</t>
      </is>
    </nc>
  </rcc>
  <rcc rId="5153" sId="8">
    <nc r="J158" t="inlineStr">
      <is>
        <t>S/M</t>
      </is>
    </nc>
  </rcc>
  <rcc rId="5154" sId="8" numFmtId="4">
    <nc r="K158">
      <v>46241</v>
    </nc>
  </rcc>
  <rcc rId="5155" sId="8">
    <nc r="Q158" t="inlineStr">
      <is>
        <t>S/M</t>
      </is>
    </nc>
  </rcc>
  <rcc rId="5156" sId="8">
    <nc r="R158" t="inlineStr">
      <is>
        <t>N/A</t>
      </is>
    </nc>
  </rcc>
  <rcc rId="5157" sId="8">
    <nc r="S158" t="inlineStr">
      <is>
        <t>N/A</t>
      </is>
    </nc>
  </rcc>
  <rcc rId="5158" sId="14" numFmtId="4">
    <oc r="J158">
      <f>IF(G158="Contabilidade Aproximada"," ","Não se Aplica")</f>
    </oc>
    <nc r="J158">
      <v>0</v>
    </nc>
  </rcc>
  <rcc rId="5159" sId="14" numFmtId="4">
    <oc r="H158">
      <f>IF(G158="Contabilidade Aproximada",'C:\Users\dyego.oliveira\Desktop\Planilha Controle Agosto\[Controle Agosto 2026_Atualizada.xlsx]Controle Distribuição de Lucros'!K158,"Não se Aplica")</f>
    </oc>
    <nc r="H158">
      <v>10199</v>
    </nc>
  </rcc>
  <rcc rId="5160" sId="14" numFmtId="4">
    <oc r="I158">
      <f>IF(G158="Contabilidade Aproximada"," ","Não se Aplica")</f>
    </oc>
    <nc r="I158">
      <v>311.51</v>
    </nc>
  </rcc>
  <rcc rId="5161" sId="9">
    <nc r="K158" t="inlineStr">
      <is>
        <t>OK</t>
      </is>
    </nc>
  </rcc>
  <rcc rId="5162" sId="9">
    <nc r="L158" t="inlineStr">
      <is>
        <t>OK</t>
      </is>
    </nc>
  </rcc>
  <rcc rId="5163" sId="9">
    <nc r="P158" t="inlineStr">
      <is>
        <t>OK</t>
      </is>
    </nc>
  </rcc>
  <rcc rId="5164" sId="9">
    <nc r="Q158">
      <v>46241</v>
    </nc>
  </rcc>
  <rcc rId="5165" sId="9">
    <nc r="Y158" t="inlineStr">
      <is>
        <t>OK</t>
      </is>
    </nc>
  </rcc>
  <rcc rId="5166" sId="9">
    <nc r="Z158">
      <v>46241</v>
    </nc>
  </rcc>
  <rcc rId="5167" sId="9">
    <nc r="AA158" t="inlineStr">
      <is>
        <t>N/A</t>
      </is>
    </nc>
  </rcc>
  <rcc rId="5168" sId="9">
    <nc r="AB158" t="inlineStr">
      <is>
        <t>N/A</t>
      </is>
    </nc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69" sId="6" numFmtId="19">
    <nc r="P234">
      <v>46241</v>
    </nc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70" sId="7">
    <nc r="M235" t="inlineStr">
      <is>
        <t>OK</t>
      </is>
    </nc>
  </rcc>
  <rcc rId="5171" sId="7">
    <nc r="N235" t="inlineStr">
      <is>
        <t>N/A</t>
      </is>
    </nc>
  </rcc>
  <rcc rId="5172" sId="7">
    <nc r="O235" t="inlineStr">
      <is>
        <t>N/A</t>
      </is>
    </nc>
  </rcc>
  <rcc rId="5173" sId="7">
    <nc r="P235" t="inlineStr">
      <is>
        <t>N/A</t>
      </is>
    </nc>
  </rcc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74" sId="8">
    <nc r="J234" t="inlineStr">
      <is>
        <t>S/M</t>
      </is>
    </nc>
  </rcc>
  <rcc rId="5175" sId="8">
    <nc r="Q234" t="inlineStr">
      <is>
        <t>S/M</t>
      </is>
    </nc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76" sId="9">
    <nc r="K234" t="inlineStr">
      <is>
        <t>S/M</t>
      </is>
    </nc>
  </rcc>
  <rcc rId="5177" sId="9">
    <nc r="L234" t="inlineStr">
      <is>
        <t>N/A</t>
      </is>
    </nc>
  </rcc>
  <rcc rId="5178" sId="9">
    <nc r="M234" t="inlineStr">
      <is>
        <t>N/A</t>
      </is>
    </nc>
  </rcc>
  <rcc rId="5179" sId="9">
    <nc r="N234" t="inlineStr">
      <is>
        <t>N/A</t>
      </is>
    </nc>
  </rcc>
  <rcc rId="5180" sId="9">
    <nc r="O234" t="inlineStr">
      <is>
        <t>N/A</t>
      </is>
    </nc>
  </rcc>
  <rcc rId="5181" sId="9">
    <nc r="P234" t="inlineStr">
      <is>
        <t>S/M</t>
      </is>
    </nc>
  </rcc>
  <rcc rId="5182" sId="9">
    <nc r="X234" t="inlineStr">
      <is>
        <t>N/A</t>
      </is>
    </nc>
  </rcc>
  <rcc rId="5183" sId="9">
    <nc r="Y234" t="inlineStr">
      <is>
        <t>OK</t>
      </is>
    </nc>
  </rcc>
  <rcc rId="5184" sId="9" odxf="1" dxf="1" numFmtId="19">
    <nc r="Z234">
      <v>46241</v>
    </nc>
    <odxf>
      <numFmt numFmtId="0" formatCode="General"/>
    </odxf>
    <ndxf>
      <numFmt numFmtId="19" formatCode="dd/mm/yyyy"/>
    </ndxf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85" sId="13" ref="G1:G1048576" action="insertCol">
    <undo index="65535" exp="area" ref3D="1" dr="A$1:G$1048576" r="G368" sId="14"/>
    <undo index="65535" exp="area" ref3D="1" dr="A$1:G$1048576" r="G367" sId="14"/>
    <undo index="65535" exp="area" ref3D="1" dr="A$1:G$1048576" r="G366" sId="14"/>
    <undo index="65535" exp="area" ref3D="1" dr="A$1:G$1048576" r="G365" sId="14"/>
    <undo index="65535" exp="area" ref3D="1" dr="A$1:G$1048576" r="G364" sId="14"/>
    <undo index="65535" exp="area" ref3D="1" dr="A$1:G$1048576" r="G363" sId="14"/>
    <undo index="65535" exp="area" ref3D="1" dr="A$1:G$1048576" r="G362" sId="14"/>
    <undo index="65535" exp="area" ref3D="1" dr="A$1:G$1048576" r="G361" sId="14"/>
    <undo index="65535" exp="area" ref3D="1" dr="A$1:G$1048576" r="G360" sId="14"/>
    <undo index="65535" exp="area" ref3D="1" dr="A$1:G$1048576" r="G359" sId="14"/>
    <undo index="65535" exp="area" ref3D="1" dr="A$1:G$1048576" r="G358" sId="14"/>
    <undo index="65535" exp="area" ref3D="1" dr="A$1:G$1048576" r="G357" sId="14"/>
    <undo index="65535" exp="area" ref3D="1" dr="A$1:G$1048576" r="G356" sId="14"/>
    <undo index="65535" exp="area" ref3D="1" dr="A$1:G$1048576" r="G355" sId="14"/>
    <undo index="65535" exp="area" ref3D="1" dr="A$1:G$1048576" r="G354" sId="14"/>
    <undo index="65535" exp="area" ref3D="1" dr="A$1:G$1048576" r="G353" sId="14"/>
    <undo index="65535" exp="area" ref3D="1" dr="A$1:G$1048576" r="G352" sId="14"/>
    <undo index="65535" exp="area" ref3D="1" dr="A$1:G$1048576" r="G351" sId="14"/>
    <undo index="65535" exp="area" ref3D="1" dr="A$1:G$1048576" r="G350" sId="14"/>
    <undo index="65535" exp="area" ref3D="1" dr="A$1:G$1048576" r="G349" sId="14"/>
    <undo index="65535" exp="area" ref3D="1" dr="A$1:G$1048576" r="G348" sId="14"/>
    <undo index="65535" exp="area" ref3D="1" dr="A$1:G$1048576" r="G347" sId="14"/>
    <undo index="65535" exp="area" ref3D="1" dr="A$1:G$1048576" r="G346" sId="14"/>
    <undo index="65535" exp="area" ref3D="1" dr="A$1:G$1048576" r="G345" sId="14"/>
    <undo index="65535" exp="area" ref3D="1" dr="A$1:G$1048576" r="G344" sId="14"/>
    <undo index="65535" exp="area" ref3D="1" dr="A$1:G$1048576" r="G343" sId="14"/>
    <undo index="65535" exp="area" ref3D="1" dr="A$1:G$1048576" r="G342" sId="14"/>
    <undo index="65535" exp="area" ref3D="1" dr="A$1:G$1048576" r="G341" sId="14"/>
    <undo index="65535" exp="area" ref3D="1" dr="A$1:G$1048576" r="G340" sId="14"/>
    <undo index="65535" exp="area" ref3D="1" dr="A$1:G$1048576" r="G339" sId="14"/>
    <undo index="65535" exp="area" ref3D="1" dr="A$1:G$1048576" r="G338" sId="14"/>
    <undo index="65535" exp="area" ref3D="1" dr="A$1:G$1048576" r="G337" sId="14"/>
    <undo index="65535" exp="area" ref3D="1" dr="A$1:G$1048576" r="G336" sId="14"/>
    <undo index="65535" exp="area" ref3D="1" dr="A$1:G$1048576" r="G335" sId="14"/>
    <undo index="65535" exp="area" ref3D="1" dr="A$1:G$1048576" r="G334" sId="14"/>
    <undo index="65535" exp="area" ref3D="1" dr="A$1:G$1048576" r="G333" sId="14"/>
    <undo index="65535" exp="area" ref3D="1" dr="A$1:G$1048576" r="G332" sId="14"/>
    <undo index="65535" exp="area" ref3D="1" dr="A$1:G$1048576" r="G331" sId="14"/>
    <undo index="65535" exp="area" ref3D="1" dr="A$1:G$1048576" r="G330" sId="14"/>
    <undo index="65535" exp="area" ref3D="1" dr="A$1:G$1048576" r="G329" sId="14"/>
    <undo index="65535" exp="area" ref3D="1" dr="A$1:G$1048576" r="G328" sId="14"/>
    <undo index="65535" exp="area" ref3D="1" dr="A$1:G$1048576" r="G327" sId="14"/>
    <undo index="65535" exp="area" ref3D="1" dr="A$1:G$1048576" r="G326" sId="14"/>
    <undo index="65535" exp="area" ref3D="1" dr="A$1:G$1048576" r="G325" sId="14"/>
    <undo index="65535" exp="area" ref3D="1" dr="A$1:G$1048576" r="G324" sId="14"/>
    <undo index="65535" exp="area" ref3D="1" dr="A$1:G$1048576" r="G323" sId="14"/>
    <undo index="65535" exp="area" ref3D="1" dr="A$1:G$1048576" r="G322" sId="14"/>
    <undo index="65535" exp="area" ref3D="1" dr="A$1:G$1048576" r="G321" sId="14"/>
    <undo index="65535" exp="area" ref3D="1" dr="A$1:G$1048576" r="G320" sId="14"/>
    <undo index="65535" exp="area" ref3D="1" dr="A$1:G$1048576" r="G319" sId="14"/>
    <undo index="65535" exp="area" ref3D="1" dr="A$1:G$1048576" r="G318" sId="14"/>
    <undo index="65535" exp="area" ref3D="1" dr="A$1:G$1048576" r="G317" sId="14"/>
    <undo index="65535" exp="area" ref3D="1" dr="A$1:G$1048576" r="G316" sId="14"/>
    <undo index="65535" exp="area" ref3D="1" dr="A$1:G$1048576" r="G315" sId="14"/>
    <undo index="65535" exp="area" ref3D="1" dr="A$1:G$1048576" r="G314" sId="14"/>
    <undo index="65535" exp="area" ref3D="1" dr="A$1:G$1048576" r="G313" sId="14"/>
    <undo index="65535" exp="area" ref3D="1" dr="A$1:G$1048576" r="G312" sId="14"/>
    <undo index="65535" exp="area" ref3D="1" dr="A$1:G$1048576" r="G311" sId="14"/>
    <undo index="65535" exp="area" ref3D="1" dr="A$1:G$1048576" r="G310" sId="14"/>
    <undo index="65535" exp="area" ref3D="1" dr="A$1:G$1048576" r="G309" sId="14"/>
    <undo index="65535" exp="area" ref3D="1" dr="A$1:G$1048576" r="G308" sId="14"/>
    <undo index="65535" exp="area" ref3D="1" dr="A$1:G$1048576" r="G307" sId="14"/>
    <undo index="65535" exp="area" ref3D="1" dr="A$1:G$1048576" r="G306" sId="14"/>
    <undo index="65535" exp="area" ref3D="1" dr="A$1:G$1048576" r="G305" sId="14"/>
    <undo index="65535" exp="area" ref3D="1" dr="A$1:G$1048576" r="G304" sId="14"/>
    <undo index="65535" exp="area" ref3D="1" dr="A$1:G$1048576" r="G303" sId="14"/>
    <undo index="65535" exp="area" ref3D="1" dr="A$1:G$1048576" r="G302" sId="14"/>
    <undo index="65535" exp="area" ref3D="1" dr="A$1:G$1048576" r="G301" sId="14"/>
    <undo index="65535" exp="area" ref3D="1" dr="A$1:G$1048576" r="G300" sId="14"/>
    <undo index="65535" exp="area" ref3D="1" dr="A$1:G$1048576" r="G299" sId="14"/>
    <undo index="65535" exp="area" ref3D="1" dr="A$1:G$1048576" r="G298" sId="14"/>
    <undo index="65535" exp="area" ref3D="1" dr="A$1:G$1048576" r="G297" sId="14"/>
    <undo index="65535" exp="area" ref3D="1" dr="A$1:G$1048576" r="G296" sId="14"/>
    <undo index="65535" exp="area" ref3D="1" dr="A$1:G$1048576" r="G295" sId="14"/>
    <undo index="65535" exp="area" ref3D="1" dr="A$1:G$1048576" r="G294" sId="14"/>
    <undo index="65535" exp="area" ref3D="1" dr="A$1:G$1048576" r="G293" sId="14"/>
    <undo index="65535" exp="area" ref3D="1" dr="A$1:G$1048576" r="G292" sId="14"/>
    <undo index="65535" exp="area" ref3D="1" dr="A$1:G$1048576" r="G291" sId="14"/>
    <undo index="65535" exp="area" ref3D="1" dr="A$1:G$1048576" r="G290" sId="14"/>
    <undo index="65535" exp="area" ref3D="1" dr="A$1:G$1048576" r="G289" sId="14"/>
    <undo index="65535" exp="area" ref3D="1" dr="A$1:G$1048576" r="G288" sId="14"/>
    <undo index="65535" exp="area" ref3D="1" dr="A$1:G$1048576" r="G287" sId="14"/>
    <undo index="65535" exp="area" ref3D="1" dr="A$1:G$1048576" r="G286" sId="14"/>
    <undo index="65535" exp="area" ref3D="1" dr="A$1:G$1048576" r="G285" sId="14"/>
    <undo index="65535" exp="area" ref3D="1" dr="A$1:G$1048576" r="G284" sId="14"/>
    <undo index="65535" exp="area" ref3D="1" dr="A$1:G$1048576" r="G283" sId="14"/>
    <undo index="65535" exp="area" ref3D="1" dr="A$1:G$1048576" r="G282" sId="14"/>
    <undo index="65535" exp="area" ref3D="1" dr="A$1:G$1048576" r="G281" sId="14"/>
    <undo index="65535" exp="area" ref3D="1" dr="A$1:G$1048576" r="G280" sId="14"/>
    <undo index="65535" exp="area" ref3D="1" dr="A$1:G$1048576" r="G279" sId="14"/>
    <undo index="65535" exp="area" ref3D="1" dr="A$1:G$1048576" r="G278" sId="14"/>
    <undo index="65535" exp="area" ref3D="1" dr="A$1:G$1048576" r="G277" sId="14"/>
    <undo index="65535" exp="area" ref3D="1" dr="A$1:G$1048576" r="G276" sId="14"/>
    <undo index="65535" exp="area" ref3D="1" dr="A$1:G$1048576" r="G275" sId="14"/>
    <undo index="65535" exp="area" ref3D="1" dr="A$1:G$1048576" r="G274" sId="14"/>
    <undo index="65535" exp="area" ref3D="1" dr="A$1:G$1048576" r="G273" sId="14"/>
    <undo index="65535" exp="area" ref3D="1" dr="A$1:G$1048576" r="G272" sId="14"/>
    <undo index="65535" exp="area" ref3D="1" dr="A$1:G$1048576" r="G271" sId="14"/>
    <undo index="65535" exp="area" ref3D="1" dr="A$1:G$1048576" r="G270" sId="14"/>
    <undo index="65535" exp="area" ref3D="1" dr="A$1:G$1048576" r="G269" sId="14"/>
    <undo index="65535" exp="area" ref3D="1" dr="A$1:G$1048576" r="G268" sId="14"/>
    <undo index="65535" exp="area" ref3D="1" dr="A$1:G$1048576" r="G267" sId="14"/>
    <undo index="65535" exp="area" ref3D="1" dr="A$1:G$1048576" r="G266" sId="14"/>
    <undo index="65535" exp="area" ref3D="1" dr="A$1:G$1048576" r="G265" sId="14"/>
    <undo index="65535" exp="area" ref3D="1" dr="A$1:G$1048576" r="G264" sId="14"/>
    <undo index="65535" exp="area" ref3D="1" dr="A$1:G$1048576" r="G263" sId="14"/>
    <undo index="65535" exp="area" ref3D="1" dr="A$1:G$1048576" r="G262" sId="14"/>
    <undo index="65535" exp="area" ref3D="1" dr="A$1:G$1048576" r="G261" sId="14"/>
    <undo index="65535" exp="area" ref3D="1" dr="A$1:G$1048576" r="G260" sId="14"/>
    <undo index="65535" exp="area" ref3D="1" dr="A$1:G$1048576" r="G259" sId="14"/>
    <undo index="65535" exp="area" ref3D="1" dr="A$1:G$1048576" r="G258" sId="14"/>
    <undo index="65535" exp="area" ref3D="1" dr="A$1:G$1048576" r="G257" sId="14"/>
    <undo index="65535" exp="area" ref3D="1" dr="A$1:G$1048576" r="G256" sId="14"/>
    <undo index="65535" exp="area" ref3D="1" dr="A$1:G$1048576" r="G255" sId="14"/>
    <undo index="65535" exp="area" ref3D="1" dr="A$1:G$1048576" r="G254" sId="14"/>
    <undo index="65535" exp="area" ref3D="1" dr="A$1:G$1048576" r="G253" sId="14"/>
    <undo index="65535" exp="area" ref3D="1" dr="A$1:G$1048576" r="G252" sId="14"/>
    <undo index="65535" exp="area" ref3D="1" dr="A$1:G$1048576" r="G251" sId="14"/>
    <undo index="65535" exp="area" ref3D="1" dr="A$1:G$1048576" r="G250" sId="14"/>
    <undo index="65535" exp="area" ref3D="1" dr="A$1:G$1048576" r="G249" sId="14"/>
    <undo index="65535" exp="area" ref3D="1" dr="A$1:G$1048576" r="G248" sId="14"/>
    <undo index="65535" exp="area" ref3D="1" dr="A$1:G$1048576" r="G247" sId="14"/>
    <undo index="65535" exp="area" ref3D="1" dr="A$1:G$1048576" r="G246" sId="14"/>
    <undo index="65535" exp="area" ref3D="1" dr="A$1:G$1048576" r="G245" sId="14"/>
    <undo index="65535" exp="area" ref3D="1" dr="A$1:G$1048576" r="G244" sId="14"/>
    <undo index="65535" exp="area" ref3D="1" dr="A$1:G$1048576" r="G243" sId="14"/>
    <undo index="65535" exp="area" ref3D="1" dr="A$1:G$1048576" r="G242" sId="14"/>
    <undo index="65535" exp="area" ref3D="1" dr="A$1:G$1048576" r="G241" sId="14"/>
    <undo index="65535" exp="area" ref3D="1" dr="A$1:G$1048576" r="G240" sId="14"/>
    <undo index="65535" exp="area" ref3D="1" dr="A$1:G$1048576" r="G239" sId="14"/>
    <undo index="65535" exp="area" ref3D="1" dr="A$1:G$1048576" r="G238" sId="14"/>
    <undo index="65535" exp="area" ref3D="1" dr="A$1:G$1048576" r="G237" sId="14"/>
    <undo index="65535" exp="area" ref3D="1" dr="A$1:G$1048576" r="G236" sId="14"/>
    <undo index="65535" exp="area" ref3D="1" dr="A$1:G$1048576" r="G235" sId="14"/>
    <undo index="65535" exp="area" ref3D="1" dr="A$1:G$1048576" r="G234" sId="14"/>
    <undo index="65535" exp="area" ref3D="1" dr="A$1:G$1048576" r="G233" sId="14"/>
    <undo index="65535" exp="area" ref3D="1" dr="A$1:G$1048576" r="G232" sId="14"/>
    <undo index="65535" exp="area" ref3D="1" dr="A$1:G$1048576" r="G231" sId="14"/>
    <undo index="65535" exp="area" ref3D="1" dr="A$1:G$1048576" r="G230" sId="14"/>
    <undo index="65535" exp="area" ref3D="1" dr="A$1:G$1048576" r="G229" sId="14"/>
    <undo index="65535" exp="area" ref3D="1" dr="A$1:G$1048576" r="G228" sId="14"/>
    <undo index="65535" exp="area" ref3D="1" dr="A$1:G$1048576" r="G227" sId="14"/>
    <undo index="65535" exp="area" ref3D="1" dr="A$1:G$1048576" r="G226" sId="14"/>
    <undo index="65535" exp="area" ref3D="1" dr="A$1:G$1048576" r="G225" sId="14"/>
    <undo index="65535" exp="area" ref3D="1" dr="A$1:G$1048576" r="G224" sId="14"/>
    <undo index="65535" exp="area" ref3D="1" dr="A$1:G$1048576" r="G223" sId="14"/>
    <undo index="65535" exp="area" ref3D="1" dr="A$1:G$1048576" r="G222" sId="14"/>
    <undo index="65535" exp="area" ref3D="1" dr="A$1:G$1048576" r="G221" sId="14"/>
    <undo index="65535" exp="area" ref3D="1" dr="A$1:G$1048576" r="G220" sId="14"/>
    <undo index="65535" exp="area" ref3D="1" dr="A$1:G$1048576" r="G219" sId="14"/>
    <undo index="65535" exp="area" ref3D="1" dr="A$1:G$1048576" r="G218" sId="14"/>
    <undo index="65535" exp="area" ref3D="1" dr="A$1:G$1048576" r="G217" sId="14"/>
    <undo index="65535" exp="area" ref3D="1" dr="A$1:G$1048576" r="G216" sId="14"/>
    <undo index="65535" exp="area" ref3D="1" dr="A$1:G$1048576" r="G215" sId="14"/>
    <undo index="65535" exp="area" ref3D="1" dr="A$1:G$1048576" r="G214" sId="14"/>
    <undo index="65535" exp="area" ref3D="1" dr="A$1:G$1048576" r="G213" sId="14"/>
    <undo index="65535" exp="area" ref3D="1" dr="A$1:G$1048576" r="G212" sId="14"/>
    <undo index="65535" exp="area" ref3D="1" dr="A$1:G$1048576" r="G211" sId="14"/>
    <undo index="65535" exp="area" ref3D="1" dr="A$1:G$1048576" r="G210" sId="14"/>
    <undo index="65535" exp="area" ref3D="1" dr="A$1:G$1048576" r="G209" sId="14"/>
    <undo index="65535" exp="area" ref3D="1" dr="A$1:G$1048576" r="G208" sId="14"/>
    <undo index="65535" exp="area" ref3D="1" dr="A$1:G$1048576" r="G207" sId="14"/>
    <undo index="65535" exp="area" ref3D="1" dr="A$1:G$1048576" r="G206" sId="14"/>
    <undo index="65535" exp="area" ref3D="1" dr="A$1:G$1048576" r="G205" sId="14"/>
    <undo index="65535" exp="area" ref3D="1" dr="A$1:G$1048576" r="G204" sId="14"/>
    <undo index="65535" exp="area" ref3D="1" dr="A$1:G$1048576" r="G203" sId="14"/>
    <undo index="65535" exp="area" ref3D="1" dr="A$1:G$1048576" r="G202" sId="14"/>
    <undo index="65535" exp="area" ref3D="1" dr="A$1:G$1048576" r="G201" sId="14"/>
    <undo index="65535" exp="area" ref3D="1" dr="A$1:G$1048576" r="G200" sId="14"/>
    <undo index="65535" exp="area" ref3D="1" dr="A$1:G$1048576" r="G199" sId="14"/>
    <undo index="65535" exp="area" ref3D="1" dr="A$1:G$1048576" r="G198" sId="14"/>
    <undo index="65535" exp="area" ref3D="1" dr="A$1:G$1048576" r="G197" sId="14"/>
    <undo index="65535" exp="area" ref3D="1" dr="A$1:G$1048576" r="G196" sId="14"/>
    <undo index="65535" exp="area" ref3D="1" dr="A$1:G$1048576" r="G195" sId="14"/>
    <undo index="65535" exp="area" ref3D="1" dr="A$1:G$1048576" r="G194" sId="14"/>
    <undo index="65535" exp="area" ref3D="1" dr="A$1:G$1048576" r="G193" sId="14"/>
    <undo index="65535" exp="area" ref3D="1" dr="A$1:G$1048576" r="G192" sId="14"/>
    <undo index="65535" exp="area" ref3D="1" dr="A$1:G$1048576" r="G191" sId="14"/>
    <undo index="65535" exp="area" ref3D="1" dr="A$1:G$1048576" r="G190" sId="14"/>
    <undo index="65535" exp="area" ref3D="1" dr="A$1:G$1048576" r="G189" sId="14"/>
    <undo index="65535" exp="area" ref3D="1" dr="A$1:G$1048576" r="G188" sId="14"/>
    <undo index="65535" exp="area" ref3D="1" dr="A$1:G$1048576" r="G187" sId="14"/>
    <undo index="65535" exp="area" ref3D="1" dr="A$1:G$1048576" r="G186" sId="14"/>
    <undo index="65535" exp="area" ref3D="1" dr="A$1:G$1048576" r="G185" sId="14"/>
    <undo index="65535" exp="area" ref3D="1" dr="A$1:G$1048576" r="G184" sId="14"/>
    <undo index="65535" exp="area" ref3D="1" dr="A$1:G$1048576" r="G183" sId="14"/>
    <undo index="65535" exp="area" ref3D="1" dr="A$1:G$1048576" r="G182" sId="14"/>
    <undo index="65535" exp="area" ref3D="1" dr="A$1:G$1048576" r="G181" sId="14"/>
    <undo index="65535" exp="area" ref3D="1" dr="A$1:G$1048576" r="G180" sId="14"/>
    <undo index="65535" exp="area" ref3D="1" dr="A$1:G$1048576" r="G179" sId="14"/>
    <undo index="65535" exp="area" ref3D="1" dr="A$1:G$1048576" r="G178" sId="14"/>
    <undo index="65535" exp="area" ref3D="1" dr="A$1:G$1048576" r="G177" sId="14"/>
    <undo index="65535" exp="area" ref3D="1" dr="A$1:G$1048576" r="G176" sId="14"/>
    <undo index="65535" exp="area" ref3D="1" dr="A$1:G$1048576" r="G175" sId="14"/>
    <undo index="65535" exp="area" ref3D="1" dr="A$1:G$1048576" r="G174" sId="14"/>
    <undo index="65535" exp="area" ref3D="1" dr="A$1:G$1048576" r="G173" sId="14"/>
    <undo index="65535" exp="area" ref3D="1" dr="A$1:G$1048576" r="G172" sId="14"/>
    <undo index="65535" exp="area" ref3D="1" dr="A$1:G$1048576" r="G171" sId="14"/>
    <undo index="65535" exp="area" ref3D="1" dr="A$1:G$1048576" r="G170" sId="14"/>
    <undo index="65535" exp="area" ref3D="1" dr="A$1:G$1048576" r="G169" sId="14"/>
    <undo index="65535" exp="area" ref3D="1" dr="A$1:G$1048576" r="G168" sId="14"/>
    <undo index="65535" exp="area" ref3D="1" dr="A$1:G$1048576" r="G167" sId="14"/>
    <undo index="65535" exp="area" ref3D="1" dr="A$1:G$1048576" r="G166" sId="14"/>
    <undo index="65535" exp="area" ref3D="1" dr="A$1:G$1048576" r="G165" sId="14"/>
    <undo index="65535" exp="area" ref3D="1" dr="A$1:G$1048576" r="G164" sId="14"/>
    <undo index="65535" exp="area" ref3D="1" dr="A$1:G$1048576" r="G163" sId="14"/>
    <undo index="65535" exp="area" ref3D="1" dr="A$1:G$1048576" r="G162" sId="14"/>
    <undo index="65535" exp="area" ref3D="1" dr="A$1:G$1048576" r="G161" sId="14"/>
    <undo index="65535" exp="area" ref3D="1" dr="A$1:G$1048576" r="G160" sId="14"/>
    <undo index="65535" exp="area" ref3D="1" dr="A$1:G$1048576" r="G159" sId="14"/>
    <undo index="65535" exp="area" ref3D="1" dr="A$1:G$1048576" r="G158" sId="14"/>
    <undo index="65535" exp="area" ref3D="1" dr="A$1:G$1048576" r="G157" sId="14"/>
    <undo index="65535" exp="area" ref3D="1" dr="A$1:G$1048576" r="G156" sId="14"/>
    <undo index="65535" exp="area" ref3D="1" dr="A$1:G$1048576" r="G155" sId="14"/>
    <undo index="65535" exp="area" ref3D="1" dr="A$1:G$1048576" r="G154" sId="14"/>
    <undo index="65535" exp="area" ref3D="1" dr="A$1:G$1048576" r="G153" sId="14"/>
    <undo index="65535" exp="area" ref3D="1" dr="A$1:G$1048576" r="G152" sId="14"/>
    <undo index="65535" exp="area" ref3D="1" dr="A$1:G$1048576" r="G151" sId="14"/>
    <undo index="65535" exp="area" ref3D="1" dr="A$1:G$1048576" r="G150" sId="14"/>
    <undo index="65535" exp="area" ref3D="1" dr="A$1:G$1048576" r="G149" sId="14"/>
    <undo index="65535" exp="area" ref3D="1" dr="A$1:G$1048576" r="G148" sId="14"/>
    <undo index="65535" exp="area" ref3D="1" dr="A$1:G$1048576" r="G147" sId="14"/>
    <undo index="65535" exp="area" ref3D="1" dr="A$1:G$1048576" r="G146" sId="14"/>
    <undo index="65535" exp="area" ref3D="1" dr="A$1:G$1048576" r="G145" sId="14"/>
    <undo index="65535" exp="area" ref3D="1" dr="A$1:G$1048576" r="G144" sId="14"/>
    <undo index="65535" exp="area" ref3D="1" dr="A$1:G$1048576" r="G143" sId="14"/>
    <undo index="65535" exp="area" ref3D="1" dr="A$1:G$1048576" r="G142" sId="14"/>
    <undo index="65535" exp="area" ref3D="1" dr="A$1:G$1048576" r="G141" sId="14"/>
    <undo index="65535" exp="area" ref3D="1" dr="A$1:G$1048576" r="G140" sId="14"/>
    <undo index="65535" exp="area" ref3D="1" dr="A$1:G$1048576" r="G139" sId="14"/>
    <undo index="65535" exp="area" ref3D="1" dr="A$1:G$1048576" r="G138" sId="14"/>
    <undo index="65535" exp="area" ref3D="1" dr="A$1:G$1048576" r="G137" sId="14"/>
    <undo index="65535" exp="area" ref3D="1" dr="A$1:G$1048576" r="G136" sId="14"/>
    <undo index="65535" exp="area" ref3D="1" dr="A$1:G$1048576" r="G135" sId="14"/>
    <undo index="65535" exp="area" ref3D="1" dr="A$1:G$1048576" r="G134" sId="14"/>
    <undo index="65535" exp="area" ref3D="1" dr="A$1:G$1048576" r="G133" sId="14"/>
    <undo index="65535" exp="area" ref3D="1" dr="A$1:G$1048576" r="G132" sId="14"/>
    <undo index="65535" exp="area" ref3D="1" dr="A$1:G$1048576" r="G131" sId="14"/>
    <undo index="65535" exp="area" ref3D="1" dr="A$1:G$1048576" r="G130" sId="14"/>
    <undo index="65535" exp="area" ref3D="1" dr="A$1:G$1048576" r="G129" sId="14"/>
    <undo index="65535" exp="area" ref3D="1" dr="A$1:G$1048576" r="G128" sId="14"/>
    <undo index="65535" exp="area" ref3D="1" dr="A$1:G$1048576" r="G127" sId="14"/>
    <undo index="65535" exp="area" ref3D="1" dr="A$1:G$1048576" r="G126" sId="14"/>
    <undo index="65535" exp="area" ref3D="1" dr="A$1:G$1048576" r="G125" sId="14"/>
    <undo index="65535" exp="area" ref3D="1" dr="A$1:G$1048576" r="G124" sId="14"/>
    <undo index="65535" exp="area" ref3D="1" dr="A$1:G$1048576" r="G123" sId="14"/>
    <undo index="65535" exp="area" ref3D="1" dr="A$1:G$1048576" r="G122" sId="14"/>
    <undo index="65535" exp="area" ref3D="1" dr="A$1:G$1048576" r="G121" sId="14"/>
    <undo index="65535" exp="area" ref3D="1" dr="A$1:G$1048576" r="G120" sId="14"/>
    <undo index="65535" exp="area" ref3D="1" dr="A$1:G$1048576" r="G119" sId="14"/>
    <undo index="65535" exp="area" ref3D="1" dr="A$1:G$1048576" r="G118" sId="14"/>
    <undo index="65535" exp="area" ref3D="1" dr="A$1:G$1048576" r="G117" sId="14"/>
    <undo index="65535" exp="area" ref3D="1" dr="A$1:G$1048576" r="G116" sId="14"/>
    <undo index="65535" exp="area" ref3D="1" dr="A$1:G$1048576" r="G115" sId="14"/>
    <undo index="65535" exp="area" ref3D="1" dr="A$1:G$1048576" r="G114" sId="14"/>
    <undo index="65535" exp="area" ref3D="1" dr="A$1:G$1048576" r="G113" sId="14"/>
    <undo index="65535" exp="area" ref3D="1" dr="A$1:G$1048576" r="G112" sId="14"/>
    <undo index="65535" exp="area" ref3D="1" dr="A$1:G$1048576" r="G111" sId="14"/>
    <undo index="65535" exp="area" ref3D="1" dr="A$1:G$1048576" r="G110" sId="14"/>
    <undo index="65535" exp="area" ref3D="1" dr="A$1:G$1048576" r="G109" sId="14"/>
    <undo index="65535" exp="area" ref3D="1" dr="A$1:G$1048576" r="G108" sId="14"/>
    <undo index="65535" exp="area" ref3D="1" dr="A$1:G$1048576" r="G107" sId="14"/>
    <undo index="65535" exp="area" ref3D="1" dr="A$1:G$1048576" r="G106" sId="14"/>
    <undo index="65535" exp="area" ref3D="1" dr="A$1:G$1048576" r="G105" sId="14"/>
    <undo index="65535" exp="area" ref3D="1" dr="A$1:G$1048576" r="G104" sId="14"/>
    <undo index="65535" exp="area" ref3D="1" dr="A$1:G$1048576" r="G103" sId="14"/>
    <undo index="65535" exp="area" ref3D="1" dr="A$1:G$1048576" r="G102" sId="14"/>
    <undo index="65535" exp="area" ref3D="1" dr="A$1:G$1048576" r="G101" sId="14"/>
    <undo index="65535" exp="area" ref3D="1" dr="A$1:G$1048576" r="G100" sId="14"/>
    <undo index="65535" exp="area" ref3D="1" dr="A$1:G$1048576" r="G99" sId="14"/>
    <undo index="65535" exp="area" ref3D="1" dr="A$1:G$1048576" r="G98" sId="14"/>
    <undo index="65535" exp="area" ref3D="1" dr="A$1:G$1048576" r="G97" sId="14"/>
    <undo index="65535" exp="area" ref3D="1" dr="A$1:G$1048576" r="G96" sId="14"/>
    <undo index="65535" exp="area" ref3D="1" dr="A$1:G$1048576" r="G95" sId="14"/>
    <undo index="65535" exp="area" ref3D="1" dr="A$1:G$1048576" r="G94" sId="14"/>
    <undo index="65535" exp="area" ref3D="1" dr="A$1:G$1048576" r="G93" sId="14"/>
    <undo index="65535" exp="area" ref3D="1" dr="A$1:G$1048576" r="G92" sId="14"/>
    <undo index="65535" exp="area" ref3D="1" dr="A$1:G$1048576" r="G91" sId="14"/>
    <undo index="65535" exp="area" ref3D="1" dr="A$1:G$1048576" r="G90" sId="14"/>
    <undo index="65535" exp="area" ref3D="1" dr="A$1:G$1048576" r="G89" sId="14"/>
    <undo index="65535" exp="area" ref3D="1" dr="A$1:G$1048576" r="G88" sId="14"/>
    <undo index="65535" exp="area" ref3D="1" dr="A$1:G$1048576" r="G87" sId="14"/>
    <undo index="65535" exp="area" ref3D="1" dr="A$1:G$1048576" r="G86" sId="14"/>
    <undo index="65535" exp="area" ref3D="1" dr="A$1:G$1048576" r="G85" sId="14"/>
    <undo index="65535" exp="area" ref3D="1" dr="A$1:G$1048576" r="G84" sId="14"/>
    <undo index="65535" exp="area" ref3D="1" dr="A$1:G$1048576" r="G83" sId="14"/>
    <undo index="65535" exp="area" ref3D="1" dr="A$1:G$1048576" r="G82" sId="14"/>
    <undo index="65535" exp="area" ref3D="1" dr="A$1:G$1048576" r="G81" sId="14"/>
    <undo index="65535" exp="area" ref3D="1" dr="A$1:G$1048576" r="G80" sId="14"/>
    <undo index="65535" exp="area" ref3D="1" dr="A$1:G$1048576" r="G79" sId="14"/>
    <undo index="65535" exp="area" ref3D="1" dr="A$1:G$1048576" r="G78" sId="14"/>
    <undo index="65535" exp="area" ref3D="1" dr="A$1:G$1048576" r="G77" sId="14"/>
    <undo index="65535" exp="area" ref3D="1" dr="A$1:G$1048576" r="G76" sId="14"/>
    <undo index="65535" exp="area" ref3D="1" dr="A$1:G$1048576" r="G75" sId="14"/>
    <undo index="65535" exp="area" ref3D="1" dr="A$1:G$1048576" r="G74" sId="14"/>
    <undo index="65535" exp="area" ref3D="1" dr="A$1:G$1048576" r="G73" sId="14"/>
    <undo index="65535" exp="area" ref3D="1" dr="A$1:G$1048576" r="G72" sId="14"/>
    <undo index="65535" exp="area" ref3D="1" dr="A$1:G$1048576" r="G71" sId="14"/>
    <undo index="65535" exp="area" ref3D="1" dr="A$1:G$1048576" r="G70" sId="14"/>
    <undo index="65535" exp="area" ref3D="1" dr="A$1:G$1048576" r="G69" sId="14"/>
    <undo index="65535" exp="area" ref3D="1" dr="A$1:G$1048576" r="G68" sId="14"/>
    <undo index="65535" exp="area" ref3D="1" dr="A$1:G$1048576" r="G67" sId="14"/>
    <undo index="65535" exp="area" ref3D="1" dr="A$1:G$1048576" r="G66" sId="14"/>
    <undo index="65535" exp="area" ref3D="1" dr="A$1:G$1048576" r="G65" sId="14"/>
    <undo index="65535" exp="area" ref3D="1" dr="A$1:G$1048576" r="G64" sId="14"/>
    <undo index="65535" exp="area" ref3D="1" dr="A$1:G$1048576" r="G63" sId="14"/>
    <undo index="65535" exp="area" ref3D="1" dr="A$1:G$1048576" r="G62" sId="14"/>
    <undo index="65535" exp="area" ref3D="1" dr="A$1:G$1048576" r="G61" sId="14"/>
    <undo index="65535" exp="area" ref3D="1" dr="A$1:G$1048576" r="G60" sId="14"/>
    <undo index="65535" exp="area" ref3D="1" dr="A$1:G$1048576" r="G59" sId="14"/>
    <undo index="65535" exp="area" ref3D="1" dr="A$1:G$1048576" r="G58" sId="14"/>
    <undo index="65535" exp="area" ref3D="1" dr="A$1:G$1048576" r="G57" sId="14"/>
    <undo index="65535" exp="area" ref3D="1" dr="A$1:G$1048576" r="G56" sId="14"/>
    <undo index="65535" exp="area" ref3D="1" dr="A$1:G$1048576" r="G55" sId="14"/>
    <undo index="65535" exp="area" ref3D="1" dr="A$1:G$1048576" r="G54" sId="14"/>
    <undo index="65535" exp="area" ref3D="1" dr="A$1:G$1048576" r="G53" sId="14"/>
    <undo index="65535" exp="area" ref3D="1" dr="A$1:G$1048576" r="G52" sId="14"/>
    <undo index="65535" exp="area" ref3D="1" dr="A$1:G$1048576" r="G51" sId="14"/>
    <undo index="65535" exp="area" ref3D="1" dr="A$1:G$1048576" r="G50" sId="14"/>
    <undo index="65535" exp="area" ref3D="1" dr="A$1:G$1048576" r="G49" sId="14"/>
    <undo index="65535" exp="area" ref3D="1" dr="A$1:G$1048576" r="G48" sId="14"/>
    <undo index="65535" exp="area" ref3D="1" dr="A$1:G$1048576" r="G47" sId="14"/>
    <undo index="65535" exp="area" ref3D="1" dr="A$1:G$1048576" r="G46" sId="14"/>
    <undo index="65535" exp="area" ref3D="1" dr="A$1:G$1048576" r="G45" sId="14"/>
    <undo index="65535" exp="area" ref3D="1" dr="A$1:G$1048576" r="G44" sId="14"/>
    <undo index="65535" exp="area" ref3D="1" dr="A$1:G$1048576" r="G43" sId="14"/>
    <undo index="65535" exp="area" ref3D="1" dr="A$1:G$1048576" r="G42" sId="14"/>
    <undo index="65535" exp="area" ref3D="1" dr="A$1:G$1048576" r="G41" sId="14"/>
    <undo index="65535" exp="area" ref3D="1" dr="A$1:G$1048576" r="G40" sId="14"/>
    <undo index="65535" exp="area" ref3D="1" dr="A$1:G$1048576" r="G39" sId="14"/>
    <undo index="65535" exp="area" ref3D="1" dr="A$1:G$1048576" r="G38" sId="14"/>
    <undo index="65535" exp="area" ref3D="1" dr="A$1:G$1048576" r="G37" sId="14"/>
    <undo index="65535" exp="area" ref3D="1" dr="A$1:G$1048576" r="G36" sId="14"/>
    <undo index="65535" exp="area" ref3D="1" dr="A$1:G$1048576" r="G35" sId="14"/>
    <undo index="65535" exp="area" ref3D="1" dr="A$1:G$1048576" r="G34" sId="14"/>
    <undo index="65535" exp="area" ref3D="1" dr="A$1:G$1048576" r="G33" sId="14"/>
    <undo index="65535" exp="area" ref3D="1" dr="A$1:G$1048576" r="G32" sId="14"/>
    <undo index="65535" exp="area" ref3D="1" dr="A$1:G$1048576" r="G31" sId="14"/>
    <undo index="65535" exp="area" ref3D="1" dr="A$1:G$1048576" r="G30" sId="14"/>
    <undo index="65535" exp="area" ref3D="1" dr="A$1:G$1048576" r="G29" sId="14"/>
    <undo index="65535" exp="area" ref3D="1" dr="A$1:G$1048576" r="G28" sId="14"/>
    <undo index="65535" exp="area" ref3D="1" dr="A$1:G$1048576" r="G27" sId="14"/>
    <undo index="65535" exp="area" ref3D="1" dr="A$1:G$1048576" r="G26" sId="14"/>
    <undo index="65535" exp="area" ref3D="1" dr="A$1:G$1048576" r="G25" sId="14"/>
    <undo index="65535" exp="area" ref3D="1" dr="A$1:G$1048576" r="G24" sId="14"/>
    <undo index="65535" exp="area" ref3D="1" dr="A$1:G$1048576" r="G23" sId="14"/>
    <undo index="65535" exp="area" ref3D="1" dr="A$1:G$1048576" r="G22" sId="14"/>
    <undo index="65535" exp="area" ref3D="1" dr="A$1:G$1048576" r="G21" sId="14"/>
    <undo index="65535" exp="area" ref3D="1" dr="A$1:G$1048576" r="G20" sId="14"/>
    <undo index="65535" exp="area" ref3D="1" dr="A$1:G$1048576" r="G19" sId="14"/>
    <undo index="65535" exp="area" ref3D="1" dr="A$1:G$1048576" r="G18" sId="14"/>
    <undo index="65535" exp="area" ref3D="1" dr="A$1:G$1048576" r="G17" sId="14"/>
    <undo index="65535" exp="area" ref3D="1" dr="A$1:G$1048576" r="G16" sId="14"/>
    <undo index="65535" exp="area" ref3D="1" dr="A$1:G$1048576" r="G15" sId="14"/>
    <undo index="65535" exp="area" ref3D="1" dr="A$1:G$1048576" r="G14" sId="14"/>
    <undo index="65535" exp="area" ref3D="1" dr="A$1:G$1048576" r="G13" sId="14"/>
    <undo index="65535" exp="area" ref3D="1" dr="A$1:G$1048576" r="G12" sId="14"/>
    <undo index="65535" exp="area" ref3D="1" dr="A$1:G$1048576" r="G11" sId="14"/>
    <undo index="65535" exp="area" ref3D="1" dr="A$1:G$1048576" r="G10" sId="14"/>
    <undo index="65535" exp="area" ref3D="1" dr="A$1:G$1048576" r="G9" sId="14"/>
    <undo index="65535" exp="area" ref3D="1" dr="A$1:G$1048576" r="G8" sId="14"/>
    <undo index="65535" exp="area" ref3D="1" dr="A$1:G$1048576" r="G7" sId="14"/>
    <undo index="65535" exp="area" ref3D="1" dr="A$1:G$1048576" r="G6" sId="14"/>
    <undo index="65535" exp="area" ref3D="1" dr="A$1:G$1048576" r="G5" sId="14"/>
    <undo index="65535" exp="area" ref3D="1" dr="A$1:G$1048576" r="G4" sId="14"/>
    <undo index="65535" exp="area" ref3D="1" dr="A$1:G$1048576" r="G3" sId="14"/>
    <undo index="65535" exp="area" ref3D="1" dr="A$1:G$1048576" r="G2" sId="14"/>
    <undo index="65535" exp="area" ref3D="1" dr="$I$1:$I$1048576" dn="Z_A6FBC0DC_A19A_4037_80FE_83E24AD9E190_.wvu.Cols" sId="13"/>
  </rrc>
  <rcc rId="5186" sId="13">
    <nc r="G1" t="inlineStr">
      <is>
        <t xml:space="preserve">Extratos </t>
      </is>
    </nc>
  </rcc>
  <rcc rId="5187" sId="14" numFmtId="4">
    <oc r="J3">
      <v>5</v>
    </oc>
    <nc r="J3">
      <v>0</v>
    </nc>
  </rcc>
  <rcc rId="5188" sId="14">
    <oc r="L3">
      <f>-(K3*10%)</f>
    </oc>
    <nc r="L3">
      <f>(K3*10%)</f>
    </nc>
  </rcc>
  <rcc rId="5189" sId="14">
    <oc r="M3">
      <f>(K3-L3)</f>
    </oc>
    <nc r="M3">
      <f>(K3-L3-J3)</f>
    </nc>
  </rcc>
  <rcc rId="5190" sId="14" numFmtId="4">
    <oc r="H3">
      <v>100</v>
    </oc>
    <nc r="H3">
      <v>18577.259999999998</v>
    </nc>
  </rcc>
  <rcc rId="5191" sId="14" numFmtId="4">
    <oc r="I3">
      <v>10</v>
    </oc>
    <nc r="I3">
      <v>1288.44</v>
    </nc>
  </rcc>
  <rcc rId="5192" sId="14">
    <nc r="M370">
      <f>M3*50%</f>
    </nc>
  </rcc>
  <rfmt sheetId="14" sqref="M370">
    <dxf>
      <numFmt numFmtId="35" formatCode="_-* #,##0.00_-;\-* #,##0.00_-;_-* &quot;-&quot;??_-;_-@_-"/>
    </dxf>
  </rfmt>
  <rcc rId="5193" sId="13" numFmtId="4">
    <nc r="K339">
      <v>135165.63</v>
    </nc>
  </rcc>
  <rcc rId="5194" sId="13" numFmtId="4">
    <nc r="I339">
      <v>845</v>
    </nc>
  </rcc>
  <rcc rId="5195" sId="13" numFmtId="4">
    <nc r="P339">
      <v>827.37</v>
    </nc>
  </rcc>
  <rcc rId="5196" sId="13">
    <nc r="R374">
      <f>R339*1%</f>
    </nc>
  </rcc>
  <rfmt sheetId="13" sqref="R374">
    <dxf>
      <numFmt numFmtId="35" formatCode="_-* #,##0.00_-;\-* #,##0.00_-;_-* &quot;-&quot;??_-;_-@_-"/>
    </dxf>
  </rfmt>
  <rcc rId="5197" sId="13">
    <nc r="R377">
      <f>R339*99%</f>
    </nc>
  </rcc>
  <rfmt sheetId="13" sqref="R377">
    <dxf>
      <numFmt numFmtId="35" formatCode="_-* #,##0.00_-;\-* #,##0.00_-;_-* &quot;-&quot;??_-;_-@_-"/>
    </dxf>
  </rfmt>
  <rcc rId="5198" sId="13" numFmtId="4">
    <nc r="K74">
      <v>267531.59999999998</v>
    </nc>
  </rcc>
  <rcc rId="5199" sId="13" numFmtId="4">
    <nc r="P74">
      <v>15402.53</v>
    </nc>
  </rcc>
  <rcc rId="5200" sId="13" numFmtId="4">
    <nc r="Q74">
      <v>7704.91</v>
    </nc>
  </rcc>
  <rcc rId="5201" sId="13" numFmtId="4">
    <nc r="N74">
      <v>642.83000000000004</v>
    </nc>
  </rcc>
  <rcc rId="5202" sId="13" numFmtId="4">
    <nc r="O74">
      <v>3076.22</v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03" sId="6" numFmtId="19">
    <nc r="O171">
      <v>46237</v>
    </nc>
  </rcc>
  <rcc rId="5204" sId="6" numFmtId="19">
    <nc r="P171">
      <v>46241</v>
    </nc>
  </rcc>
  <rcc rId="5205" sId="8">
    <nc r="J171" t="inlineStr">
      <is>
        <t>S/M</t>
      </is>
    </nc>
  </rcc>
  <rcc rId="5206" sId="8" numFmtId="4">
    <nc r="K171">
      <v>46241</v>
    </nc>
  </rcc>
  <rcc rId="5207" sId="8">
    <nc r="Q171" t="inlineStr">
      <is>
        <t>S/M</t>
      </is>
    </nc>
  </rcc>
  <rcc rId="5208" sId="8">
    <nc r="R171" t="inlineStr">
      <is>
        <t>S/M</t>
      </is>
    </nc>
  </rcc>
  <rcc rId="5209" sId="8" numFmtId="4">
    <nc r="S171">
      <v>46241</v>
    </nc>
  </rcc>
  <rcc rId="5210" sId="9">
    <nc r="M171" t="inlineStr">
      <is>
        <t>N/A</t>
      </is>
    </nc>
  </rcc>
  <rcc rId="5211" sId="9">
    <nc r="N171" t="inlineStr">
      <is>
        <t>N/A</t>
      </is>
    </nc>
  </rcc>
  <rcc rId="5212" sId="9">
    <nc r="O171" t="inlineStr">
      <is>
        <t>N/A</t>
      </is>
    </nc>
  </rcc>
  <rcc rId="5213" sId="9">
    <nc r="P171" t="inlineStr">
      <is>
        <t>OK</t>
      </is>
    </nc>
  </rcc>
  <rcc rId="5214" sId="9" odxf="1" dxf="1" numFmtId="19">
    <nc r="Q171">
      <v>46241</v>
    </nc>
    <odxf>
      <numFmt numFmtId="0" formatCode="General"/>
    </odxf>
    <ndxf>
      <numFmt numFmtId="19" formatCode="dd/mm/yyyy"/>
    </ndxf>
  </rcc>
  <rcc rId="5215" sId="9">
    <nc r="X171" t="inlineStr">
      <is>
        <t>N/A</t>
      </is>
    </nc>
  </rcc>
  <rcc rId="5216" sId="9">
    <nc r="AA171" t="inlineStr">
      <is>
        <t>-</t>
      </is>
    </nc>
  </rcc>
  <rcc rId="5217" sId="9">
    <nc r="AB171" t="inlineStr">
      <is>
        <t>-</t>
      </is>
    </nc>
  </rcc>
  <rcc rId="5218" sId="6" numFmtId="19">
    <nc r="O172">
      <v>46237</v>
    </nc>
  </rcc>
  <rcc rId="5219" sId="6" numFmtId="19">
    <nc r="P172">
      <v>46241</v>
    </nc>
  </rcc>
  <rcc rId="5220" sId="9">
    <nc r="M172" t="inlineStr">
      <is>
        <t>N/A</t>
      </is>
    </nc>
  </rcc>
  <rcc rId="5221" sId="9">
    <nc r="N172" t="inlineStr">
      <is>
        <t>N/A</t>
      </is>
    </nc>
  </rcc>
  <rcc rId="5222" sId="9">
    <nc r="O172" t="inlineStr">
      <is>
        <t>N/A</t>
      </is>
    </nc>
  </rcc>
  <rcc rId="5223" sId="9">
    <nc r="P172" t="inlineStr">
      <is>
        <t>OK</t>
      </is>
    </nc>
  </rcc>
  <rcc rId="5224" sId="9" odxf="1" dxf="1" numFmtId="19">
    <nc r="Q172">
      <v>46241</v>
    </nc>
    <odxf>
      <numFmt numFmtId="0" formatCode="General"/>
    </odxf>
    <ndxf>
      <numFmt numFmtId="19" formatCode="dd/mm/yyyy"/>
    </ndxf>
  </rcc>
  <rcc rId="5225" sId="9">
    <nc r="X172" t="inlineStr">
      <is>
        <t>N/A</t>
      </is>
    </nc>
  </rcc>
  <rcc rId="5226" sId="9">
    <nc r="AA172" t="inlineStr">
      <is>
        <t>-</t>
      </is>
    </nc>
  </rcc>
  <rcc rId="5227" sId="9">
    <nc r="AB172" t="inlineStr">
      <is>
        <t>-</t>
      </is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28" sId="6" numFmtId="19">
    <nc r="P158">
      <v>46241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29" sId="6" numFmtId="19">
    <nc r="P236">
      <v>46241</v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0" sId="7">
    <nc r="M237" t="inlineStr">
      <is>
        <t>OK</t>
      </is>
    </nc>
  </rcc>
  <rcc rId="5231" sId="7">
    <nc r="N237" t="inlineStr">
      <is>
        <t>N/A</t>
      </is>
    </nc>
  </rcc>
  <rcc rId="5232" sId="7">
    <nc r="O237" t="inlineStr">
      <is>
        <t>N/A</t>
      </is>
    </nc>
  </rcc>
  <rcc rId="5233" sId="7">
    <nc r="P237" t="inlineStr">
      <is>
        <t>N/A</t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4" sId="8">
    <nc r="J236" t="inlineStr">
      <is>
        <t>S/M</t>
      </is>
    </nc>
  </rcc>
  <rcc rId="5235" sId="8">
    <nc r="Q236" t="inlineStr">
      <is>
        <t>S/M</t>
      </is>
    </nc>
  </rcc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6" sId="6" numFmtId="19">
    <nc r="O206">
      <v>46241</v>
    </nc>
  </rcc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37" sId="9">
    <nc r="K236" t="inlineStr">
      <is>
        <t>S/M</t>
      </is>
    </nc>
  </rcc>
  <rcc rId="5238" sId="9">
    <nc r="L236" t="inlineStr">
      <is>
        <t>N/A</t>
      </is>
    </nc>
  </rcc>
  <rcc rId="5239" sId="9">
    <nc r="M236" t="inlineStr">
      <is>
        <t>N/A</t>
      </is>
    </nc>
  </rcc>
  <rcc rId="5240" sId="9">
    <nc r="N236" t="inlineStr">
      <is>
        <t>N/A</t>
      </is>
    </nc>
  </rcc>
  <rcc rId="5241" sId="9">
    <nc r="O236" t="inlineStr">
      <is>
        <t>N/A</t>
      </is>
    </nc>
  </rcc>
  <rcc rId="5242" sId="9">
    <nc r="P236" t="inlineStr">
      <is>
        <t>OK</t>
      </is>
    </nc>
  </rcc>
  <rcc rId="5243" sId="9" odxf="1" dxf="1" numFmtId="19">
    <nc r="Q236">
      <v>46241</v>
    </nc>
    <odxf>
      <numFmt numFmtId="0" formatCode="General"/>
    </odxf>
    <ndxf>
      <numFmt numFmtId="19" formatCode="dd/mm/yyyy"/>
    </ndxf>
  </rcc>
  <rcc rId="5244" sId="9">
    <nc r="X236" t="inlineStr">
      <is>
        <t>N/A</t>
      </is>
    </nc>
  </rcc>
  <rcc rId="5245" sId="9">
    <nc r="Y236" t="inlineStr">
      <is>
        <t>S/M</t>
      </is>
    </nc>
  </rcc>
  <rcc rId="5246" sId="9" odxf="1" dxf="1" numFmtId="19">
    <nc r="Z236">
      <v>46241</v>
    </nc>
    <odxf>
      <numFmt numFmtId="0" formatCode="General"/>
    </odxf>
    <ndxf>
      <numFmt numFmtId="19" formatCode="dd/mm/yyyy"/>
    </ndxf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7" sId="6" numFmtId="19">
    <nc r="P207">
      <v>46241</v>
    </nc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48" sId="6" numFmtId="19">
    <nc r="O327">
      <v>46242</v>
    </nc>
  </rcc>
  <rcc rId="5249" sId="6" numFmtId="19">
    <nc r="O329">
      <v>46242</v>
    </nc>
  </rcc>
  <rcc rId="5250" sId="6" numFmtId="19">
    <nc r="O127">
      <v>46242</v>
    </nc>
  </rcc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1" sId="6" numFmtId="19">
    <nc r="O163">
      <v>46242</v>
    </nc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2" sId="6" numFmtId="19">
    <nc r="O325">
      <v>46242</v>
    </nc>
  </rcc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3" sId="6" numFmtId="19">
    <nc r="O328">
      <v>46242</v>
    </nc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54" sId="6" numFmtId="19">
    <nc r="O302">
      <v>46241</v>
    </nc>
  </rcc>
  <rcc rId="5255" sId="6" numFmtId="19">
    <nc r="P302">
      <v>46241</v>
    </nc>
  </rcc>
  <rcc rId="5256" sId="6" numFmtId="19">
    <nc r="O279">
      <v>46244</v>
    </nc>
  </rcc>
  <rcc rId="5257" sId="6" numFmtId="19">
    <nc r="P279">
      <v>46244</v>
    </nc>
  </rcc>
  <rcc rId="5258" sId="8">
    <nc r="R279" t="inlineStr">
      <is>
        <t>S/M</t>
      </is>
    </nc>
  </rcc>
  <rcc rId="5259" sId="9">
    <nc r="K279" t="inlineStr">
      <is>
        <t>S/M</t>
      </is>
    </nc>
  </rcc>
  <rcc rId="5260" sId="9">
    <nc r="L279" t="inlineStr">
      <is>
        <t>S/M</t>
      </is>
    </nc>
  </rcc>
  <rcc rId="5261" sId="9">
    <nc r="P279" t="inlineStr">
      <is>
        <t>OK</t>
      </is>
    </nc>
  </rcc>
  <rcc rId="5262" sId="9">
    <nc r="Q279">
      <v>46244</v>
    </nc>
  </rcc>
  <rcc rId="5263" sId="6" numFmtId="19">
    <nc r="O194">
      <v>46239</v>
    </nc>
  </rcc>
  <rcc rId="5264" sId="6" numFmtId="19">
    <nc r="P194">
      <v>46239</v>
    </nc>
  </rcc>
  <rcc rId="5265" sId="8">
    <nc r="J194" t="inlineStr">
      <is>
        <t>S/M</t>
      </is>
    </nc>
  </rcc>
  <rcc rId="5266" sId="8" numFmtId="4">
    <nc r="K194">
      <v>46237</v>
    </nc>
  </rcc>
  <rcc rId="5267" sId="8">
    <nc r="Q194" t="inlineStr">
      <is>
        <t>S/M</t>
      </is>
    </nc>
  </rcc>
  <rcc rId="5268" sId="8">
    <nc r="R194" t="inlineStr">
      <is>
        <t>S/M</t>
      </is>
    </nc>
  </rcc>
  <rcc rId="5269" sId="9">
    <nc r="K194" t="inlineStr">
      <is>
        <t>S/M</t>
      </is>
    </nc>
  </rcc>
  <rcc rId="5270" sId="9">
    <nc r="L194" t="inlineStr">
      <is>
        <t>S/M</t>
      </is>
    </nc>
  </rcc>
  <rcc rId="5271" sId="9">
    <nc r="P194" t="inlineStr">
      <is>
        <t>OK</t>
      </is>
    </nc>
  </rcc>
  <rcc rId="5272" sId="9">
    <nc r="Q194">
      <v>46244</v>
    </nc>
  </rcc>
  <rcc rId="5273" sId="6" numFmtId="19">
    <nc r="O102">
      <v>46244</v>
    </nc>
  </rcc>
  <rcc rId="5274" sId="6" numFmtId="19">
    <nc r="P102">
      <v>46244</v>
    </nc>
  </rcc>
  <rcc rId="5275" sId="8">
    <nc r="R102" t="inlineStr">
      <is>
        <t>S/M</t>
      </is>
    </nc>
  </rcc>
  <rcc rId="5276" sId="9">
    <nc r="P102" t="inlineStr">
      <is>
        <t>OK</t>
      </is>
    </nc>
  </rcc>
  <rcc rId="5277" sId="9">
    <nc r="Q102">
      <v>46244</v>
    </nc>
  </rcc>
  <rcc rId="5278" sId="6" numFmtId="19">
    <nc r="O156">
      <v>46244</v>
    </nc>
  </rcc>
  <rcc rId="5279" sId="6" numFmtId="19">
    <nc r="P156">
      <v>46244</v>
    </nc>
  </rcc>
  <rcc rId="5280" sId="6" numFmtId="19">
    <nc r="O282">
      <v>46244</v>
    </nc>
  </rcc>
  <rcc rId="5281" sId="6" numFmtId="19">
    <nc r="P282">
      <v>46244</v>
    </nc>
  </rcc>
  <rcc rId="5282" sId="8">
    <nc r="J282" t="inlineStr">
      <is>
        <t>S/M</t>
      </is>
    </nc>
  </rcc>
  <rcc rId="5283" sId="8" numFmtId="4">
    <nc r="K282">
      <v>46237</v>
    </nc>
  </rcc>
  <rcc rId="5284" sId="8">
    <nc r="Q282" t="inlineStr">
      <is>
        <t>S/M</t>
      </is>
    </nc>
  </rcc>
  <rcc rId="5285" sId="8">
    <nc r="R282" t="inlineStr">
      <is>
        <t>S/M</t>
      </is>
    </nc>
  </rcc>
  <rcc rId="5286" sId="9">
    <nc r="K282" t="inlineStr">
      <is>
        <t>S/M</t>
      </is>
    </nc>
  </rcc>
  <rcc rId="5287" sId="9">
    <nc r="L282" t="inlineStr">
      <is>
        <t>S/M</t>
      </is>
    </nc>
  </rcc>
  <rcc rId="5288" sId="9">
    <nc r="P282" t="inlineStr">
      <is>
        <t>OK</t>
      </is>
    </nc>
  </rcc>
  <rcc rId="5289" sId="9">
    <nc r="Q282">
      <v>46244</v>
    </nc>
  </rcc>
  <rcc rId="5290" sId="6" numFmtId="19">
    <nc r="O154">
      <v>46244</v>
    </nc>
  </rcc>
  <rcc rId="5291" sId="6" numFmtId="19">
    <nc r="P154">
      <v>46244</v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2" sId="7">
    <nc r="K124" t="inlineStr">
      <is>
        <t>S/M</t>
      </is>
    </nc>
  </rcc>
  <rcc rId="5293" sId="7" numFmtId="4">
    <nc r="L124">
      <v>46241</v>
    </nc>
  </rcc>
  <rcc rId="5294" sId="7">
    <nc r="K183" t="inlineStr">
      <is>
        <t>S/M</t>
      </is>
    </nc>
  </rcc>
  <rcc rId="5295" sId="7" numFmtId="4">
    <nc r="L183">
      <v>46241</v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6" sId="6" numFmtId="19">
    <nc r="P51">
      <v>46244</v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97" sId="7">
    <nc r="K51" t="inlineStr">
      <is>
        <t>S/M</t>
      </is>
    </nc>
  </rcc>
  <rcc rId="5298" sId="7">
    <nc r="M51" t="inlineStr">
      <is>
        <t>S/M</t>
      </is>
    </nc>
  </rcc>
  <rcc rId="5299" sId="7">
    <nc r="N51" t="inlineStr">
      <is>
        <t>N/A</t>
      </is>
    </nc>
  </rcc>
  <rcc rId="5300" sId="7">
    <nc r="O51" t="inlineStr">
      <is>
        <t>N/A</t>
      </is>
    </nc>
  </rcc>
  <rcc rId="5301" sId="7">
    <nc r="P51" t="inlineStr">
      <is>
        <t>N/A</t>
      </is>
    </nc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02" sId="8">
    <nc r="H51" t="inlineStr">
      <is>
        <t>S/M</t>
      </is>
    </nc>
  </rcc>
  <rcc rId="5303" sId="8">
    <nc r="J51" t="inlineStr">
      <is>
        <t>S/M</t>
      </is>
    </nc>
  </rcc>
  <rcc rId="5304" sId="8">
    <nc r="L51" t="inlineStr">
      <is>
        <t>S/M</t>
      </is>
    </nc>
  </rcc>
  <rcc rId="5305" sId="8">
    <nc r="N51" t="inlineStr">
      <is>
        <t>S/M</t>
      </is>
    </nc>
  </rcc>
  <rcc rId="5306" sId="8">
    <nc r="O51" t="inlineStr">
      <is>
        <t>S/M</t>
      </is>
    </nc>
  </rcc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07" sId="9">
    <nc r="G51" t="inlineStr">
      <is>
        <t>S/M</t>
      </is>
    </nc>
  </rcc>
  <rcc rId="5308" sId="9">
    <nc r="I51" t="inlineStr">
      <is>
        <t>S/M</t>
      </is>
    </nc>
  </rcc>
  <rcc rId="5309" sId="9">
    <nc r="K51" t="inlineStr">
      <is>
        <t>S/M</t>
      </is>
    </nc>
  </rcc>
  <rcc rId="5310" sId="9">
    <nc r="L51" t="inlineStr">
      <is>
        <t>N/A</t>
      </is>
    </nc>
  </rcc>
  <rcc rId="5311" sId="9">
    <nc r="M51" t="inlineStr">
      <is>
        <t>N/A</t>
      </is>
    </nc>
  </rcc>
  <rcc rId="5312" sId="9">
    <nc r="N51" t="inlineStr">
      <is>
        <t>N/A</t>
      </is>
    </nc>
  </rcc>
  <rcc rId="5313" sId="9">
    <nc r="O51" t="inlineStr">
      <is>
        <t>N/A</t>
      </is>
    </nc>
  </rcc>
  <rcc rId="5314" sId="9">
    <nc r="R51" t="inlineStr">
      <is>
        <t>S/M</t>
      </is>
    </nc>
  </rcc>
  <rcc rId="5315" sId="9">
    <nc r="T51" t="inlineStr">
      <is>
        <t>S/M</t>
      </is>
    </nc>
  </rcc>
  <rcc rId="5316" sId="9">
    <nc r="V51" t="inlineStr">
      <is>
        <t>S/M</t>
      </is>
    </nc>
  </rcc>
  <rcc rId="5317" sId="9" odxf="1" dxf="1" numFmtId="19">
    <nc r="W51">
      <v>46244</v>
    </nc>
    <ndxf>
      <numFmt numFmtId="19" formatCode="dd/mm/yyyy"/>
    </ndxf>
  </rcc>
  <rcc rId="5318" sId="9">
    <nc r="X51" t="inlineStr">
      <is>
        <t>S/M</t>
      </is>
    </nc>
  </rcc>
  <rcc rId="5319" sId="9">
    <nc r="Y51" t="inlineStr">
      <is>
        <t>S/M</t>
      </is>
    </nc>
  </rcc>
  <rcc rId="5320" sId="9" odxf="1" dxf="1" numFmtId="19">
    <nc r="Z51">
      <v>46244</v>
    </nc>
    <odxf>
      <numFmt numFmtId="0" formatCode="General"/>
    </odxf>
    <ndxf>
      <numFmt numFmtId="19" formatCode="dd/mm/yyyy"/>
    </ndxf>
  </rcc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21" sId="6" numFmtId="19">
    <nc r="P163">
      <v>46244</v>
    </nc>
  </rcc>
  <rcc rId="5322" sId="6" numFmtId="19">
    <nc r="P127">
      <v>46244</v>
    </nc>
  </rcc>
  <rcc rId="5323" sId="7">
    <nc r="M128" t="inlineStr">
      <is>
        <t>S/M</t>
      </is>
    </nc>
  </rcc>
  <rcc rId="5324" sId="7">
    <nc r="N128" t="inlineStr">
      <is>
        <t>N/A</t>
      </is>
    </nc>
  </rcc>
  <rcc rId="5325" sId="7">
    <nc r="O128" t="inlineStr">
      <is>
        <t>N/A</t>
      </is>
    </nc>
  </rcc>
  <rcc rId="5326" sId="7">
    <nc r="P128" t="inlineStr">
      <is>
        <t>N/A</t>
      </is>
    </nc>
  </rcc>
  <rcc rId="5327" sId="7">
    <nc r="Q128" t="inlineStr">
      <is>
        <t>N/A</t>
      </is>
    </nc>
  </rcc>
  <rcc rId="5328" sId="8">
    <nc r="J127" t="inlineStr">
      <is>
        <t>S/M</t>
      </is>
    </nc>
  </rcc>
  <rcc rId="5329" sId="8" numFmtId="4">
    <nc r="K127">
      <v>46244</v>
    </nc>
  </rcc>
  <rcc rId="5330" sId="8">
    <nc r="Q127" t="inlineStr">
      <is>
        <t>S/M</t>
      </is>
    </nc>
  </rcc>
  <rcc rId="5331" sId="8">
    <nc r="R127" t="inlineStr">
      <is>
        <t>N/A</t>
      </is>
    </nc>
  </rcc>
  <rcc rId="5332" sId="8">
    <nc r="S127" t="inlineStr">
      <is>
        <t>N/A</t>
      </is>
    </nc>
  </rcc>
  <rcc rId="5333" sId="9">
    <nc r="K127" t="inlineStr">
      <is>
        <t>OK</t>
      </is>
    </nc>
  </rcc>
  <rcc rId="5334" sId="9">
    <nc r="L127" t="inlineStr">
      <is>
        <t>S/M</t>
      </is>
    </nc>
  </rcc>
  <rcc rId="5335" sId="9">
    <nc r="P127" t="inlineStr">
      <is>
        <t>OK</t>
      </is>
    </nc>
  </rcc>
  <rcc rId="5336" sId="9">
    <nc r="Q127">
      <v>46244</v>
    </nc>
  </rcc>
  <rcc rId="5337" sId="9">
    <nc r="Y127" t="inlineStr">
      <is>
        <t>OK</t>
      </is>
    </nc>
  </rcc>
  <rcc rId="5338" sId="9">
    <nc r="Z127">
      <v>46244</v>
    </nc>
  </rcc>
  <rcc rId="5339" sId="9">
    <nc r="AA127" t="inlineStr">
      <is>
        <t>N/A</t>
      </is>
    </nc>
  </rcc>
  <rcc rId="5340" sId="9">
    <nc r="AB127" t="inlineStr">
      <is>
        <t>N/A</t>
      </is>
    </nc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Lucros'!$A$1:$R$371</formula>
    <oldFormula>'Controle Distribuição de Lucros'!$A$1:$R$371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52" sId="13" numFmtId="4">
    <nc r="J163">
      <v>0</v>
    </nc>
  </rcc>
  <rcc rId="5353" sId="13" numFmtId="4">
    <nc r="K163">
      <v>0</v>
    </nc>
  </rcc>
  <rcc rId="5354" sId="13" numFmtId="4">
    <nc r="N163">
      <v>0</v>
    </nc>
  </rcc>
  <rcc rId="5355" sId="13" numFmtId="4">
    <nc r="O163">
      <v>0</v>
    </nc>
  </rcc>
  <rcc rId="5356" sId="13" numFmtId="4">
    <nc r="Q163">
      <v>0</v>
    </nc>
  </rcc>
  <rcc rId="5357" sId="13" numFmtId="4">
    <nc r="I163">
      <v>291109.44</v>
    </nc>
  </rcc>
  <rcc rId="5358" sId="13" numFmtId="4">
    <nc r="P163">
      <v>2549.83</v>
    </nc>
  </rcc>
  <rcc rId="5359" sId="7">
    <nc r="M164" t="inlineStr">
      <is>
        <t>OK</t>
      </is>
    </nc>
  </rcc>
  <rcc rId="5360" sId="7">
    <nc r="N164" t="inlineStr">
      <is>
        <t>N/A</t>
      </is>
    </nc>
  </rcc>
  <rcc rId="5361" sId="7">
    <nc r="O164" t="inlineStr">
      <is>
        <t>N/A</t>
      </is>
    </nc>
  </rcc>
  <rcc rId="5362" sId="7">
    <nc r="P164" t="inlineStr">
      <is>
        <t>N/A</t>
      </is>
    </nc>
  </rcc>
  <rcc rId="5363" sId="7">
    <nc r="Q164" t="inlineStr">
      <is>
        <t>N/A</t>
      </is>
    </nc>
  </rcc>
  <rcc rId="5364" sId="8">
    <nc r="J163" t="inlineStr">
      <is>
        <t>S/M</t>
      </is>
    </nc>
  </rcc>
  <rcc rId="5365" sId="8" numFmtId="4">
    <nc r="K163">
      <v>46244</v>
    </nc>
  </rcc>
  <rcc rId="5366" sId="8">
    <nc r="Q163" t="inlineStr">
      <is>
        <t>S/M</t>
      </is>
    </nc>
  </rcc>
  <rcc rId="5367" sId="8">
    <nc r="R163" t="inlineStr">
      <is>
        <t>N/A</t>
      </is>
    </nc>
  </rcc>
  <rcc rId="5368" sId="8">
    <nc r="S163" t="inlineStr">
      <is>
        <t>N/A</t>
      </is>
    </nc>
  </rcc>
  <rcc rId="5369" sId="9">
    <nc r="K163" t="inlineStr">
      <is>
        <t>OK</t>
      </is>
    </nc>
  </rcc>
  <rcc rId="5370" sId="9">
    <nc r="L163" t="inlineStr">
      <is>
        <t>OK</t>
      </is>
    </nc>
  </rcc>
  <rcc rId="5371" sId="9">
    <nc r="P163" t="inlineStr">
      <is>
        <t>OK</t>
      </is>
    </nc>
  </rcc>
  <rcc rId="5372" sId="9">
    <nc r="Q163">
      <v>46244</v>
    </nc>
  </rcc>
  <rcc rId="5373" sId="9">
    <nc r="Y163" t="inlineStr">
      <is>
        <t>OK</t>
      </is>
    </nc>
  </rcc>
  <rcc rId="5374" sId="9">
    <nc r="Z163">
      <v>46241</v>
    </nc>
  </rcc>
  <rcc rId="5375" sId="9">
    <nc r="AA163" t="inlineStr">
      <is>
        <t>N/A</t>
      </is>
    </nc>
  </rcc>
  <rcc rId="5376" sId="9">
    <nc r="AB163" t="inlineStr">
      <is>
        <t>N/A</t>
      </is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77" sId="6">
    <nc r="P70" t="inlineStr">
      <is>
        <t>Aguardando cliente</t>
      </is>
    </nc>
  </rcc>
  <rcc rId="5378" sId="6">
    <nc r="P71" t="inlineStr">
      <is>
        <t>Aguardando cliente</t>
      </is>
    </nc>
  </rcc>
  <rcc rId="5379" sId="6">
    <nc r="P72" t="inlineStr">
      <is>
        <t>Aguardando cliente</t>
      </is>
    </nc>
  </rcc>
  <rcc rId="5380" sId="6">
    <nc r="P366" t="inlineStr">
      <is>
        <t>Aguardando cliente</t>
      </is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81" sId="13" numFmtId="4">
    <nc r="I325">
      <v>0</v>
    </nc>
  </rcc>
  <rcc rId="5382" sId="13" numFmtId="4">
    <nc r="J325">
      <v>0</v>
    </nc>
  </rcc>
  <rcc rId="5383" sId="13" numFmtId="4">
    <nc r="K325">
      <v>0</v>
    </nc>
  </rcc>
  <rcc rId="5384" sId="13" numFmtId="4">
    <nc r="N325">
      <v>0</v>
    </nc>
  </rcc>
  <rcc rId="5385" sId="13" numFmtId="4">
    <nc r="O325">
      <v>0</v>
    </nc>
  </rcc>
  <rcc rId="5386" sId="13" numFmtId="4">
    <nc r="P325">
      <v>0</v>
    </nc>
  </rcc>
  <rcc rId="5387" sId="13" numFmtId="4">
    <nc r="Q325">
      <v>0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88" sId="6" numFmtId="19">
    <nc r="P325">
      <v>46244</v>
    </nc>
  </rcc>
  <rcc rId="5389" sId="7">
    <nc r="M326" t="inlineStr">
      <is>
        <t>S/M</t>
      </is>
    </nc>
  </rcc>
  <rcc rId="5390" sId="7">
    <nc r="N326" t="inlineStr">
      <is>
        <t>N/A</t>
      </is>
    </nc>
  </rcc>
  <rcc rId="5391" sId="7">
    <nc r="O326" t="inlineStr">
      <is>
        <t>N/A</t>
      </is>
    </nc>
  </rcc>
  <rcc rId="5392" sId="7">
    <nc r="P326" t="inlineStr">
      <is>
        <t>N/A</t>
      </is>
    </nc>
  </rcc>
  <rcc rId="5393" sId="7">
    <nc r="Q326" t="inlineStr">
      <is>
        <t>N/A</t>
      </is>
    </nc>
  </rcc>
  <rcc rId="5394" sId="9">
    <nc r="K325" t="inlineStr">
      <is>
        <t>OK</t>
      </is>
    </nc>
  </rcc>
  <rcc rId="5395" sId="9">
    <nc r="L325" t="inlineStr">
      <is>
        <t>S/M</t>
      </is>
    </nc>
  </rcc>
  <rcc rId="5396" sId="9">
    <nc r="P325" t="inlineStr">
      <is>
        <t>Ok</t>
      </is>
    </nc>
  </rcc>
  <rfmt sheetId="9" sqref="Q325" start="0" length="0">
    <dxf>
      <numFmt numFmtId="19" formatCode="dd/mm/yyyy"/>
    </dxf>
  </rfmt>
  <rcc rId="5397" sId="9" numFmtId="19">
    <nc r="Q325">
      <v>46244</v>
    </nc>
  </rcc>
  <rcc rId="5398" sId="9">
    <nc r="Y325" t="inlineStr">
      <is>
        <t>OK</t>
      </is>
    </nc>
  </rcc>
  <rcc rId="5399" sId="9">
    <nc r="Z325">
      <v>46244</v>
    </nc>
  </rcc>
  <rcc rId="5400" sId="9">
    <nc r="AA325" t="inlineStr">
      <is>
        <t>N/A</t>
      </is>
    </nc>
  </rcc>
  <rcc rId="5401" sId="9">
    <nc r="AB325" t="inlineStr">
      <is>
        <t>N/A</t>
      </is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02" sId="9">
    <nc r="L246" t="inlineStr">
      <is>
        <t>Ok</t>
      </is>
    </nc>
  </rcc>
  <rcc rId="5403" sId="9">
    <nc r="L167" t="inlineStr">
      <is>
        <t>Ok</t>
      </is>
    </nc>
  </rcc>
  <rcc rId="5404" sId="9">
    <nc r="L65" t="inlineStr">
      <is>
        <t>N/A</t>
      </is>
    </nc>
  </rcc>
  <rcc rId="5405" sId="9">
    <nc r="L161" t="inlineStr">
      <is>
        <t>N/A</t>
      </is>
    </nc>
  </rcc>
  <rcc rId="5406" sId="9">
    <nc r="L165" t="inlineStr">
      <is>
        <t>N/A</t>
      </is>
    </nc>
  </rcc>
  <rcc rId="5407" sId="9">
    <nc r="K65" t="inlineStr">
      <is>
        <t>Ok</t>
      </is>
    </nc>
  </rcc>
  <rcc rId="5408" sId="9">
    <oc r="K74" t="inlineStr">
      <is>
        <t>OK</t>
      </is>
    </oc>
    <nc r="K74" t="inlineStr">
      <is>
        <t>Ok</t>
      </is>
    </nc>
  </rcc>
  <rcc rId="5409" sId="9">
    <oc r="K115" t="inlineStr">
      <is>
        <t>OK</t>
      </is>
    </oc>
    <nc r="K115" t="inlineStr">
      <is>
        <t>Ok</t>
      </is>
    </nc>
  </rcc>
  <rcc rId="5410" sId="9">
    <nc r="K161" t="inlineStr">
      <is>
        <t>Ok</t>
      </is>
    </nc>
  </rcc>
  <rcc rId="5411" sId="9">
    <nc r="K165" t="inlineStr">
      <is>
        <t>Ok</t>
      </is>
    </nc>
  </rcc>
  <rcc rId="5412" sId="9">
    <nc r="K167" t="inlineStr">
      <is>
        <t>Ok</t>
      </is>
    </nc>
  </rcc>
  <rcc rId="5413" sId="9">
    <nc r="K246" t="inlineStr">
      <is>
        <t>Ok</t>
      </is>
    </nc>
  </rcc>
  <rcc rId="5414" sId="9">
    <oc r="K359" t="inlineStr">
      <is>
        <t>OK</t>
      </is>
    </oc>
    <nc r="K359" t="inlineStr">
      <is>
        <t>Ok</t>
      </is>
    </nc>
  </rcc>
  <rcc rId="5415" sId="9">
    <oc r="L359" t="inlineStr">
      <is>
        <t>OK</t>
      </is>
    </oc>
    <nc r="L359" t="inlineStr">
      <is>
        <t>Ok</t>
      </is>
    </nc>
  </rcc>
  <rcc rId="5416" sId="9">
    <oc r="L74" t="inlineStr">
      <is>
        <t>OK</t>
      </is>
    </oc>
    <nc r="L74" t="inlineStr">
      <is>
        <t>Ok</t>
      </is>
    </nc>
  </rcc>
  <rcc rId="5417" sId="9">
    <nc r="K166" t="inlineStr">
      <is>
        <t>Ok</t>
      </is>
    </nc>
  </rcc>
  <rcc rId="5418" sId="9">
    <nc r="L166" t="inlineStr">
      <is>
        <t>Ok</t>
      </is>
    </nc>
  </rcc>
  <rcc rId="5419" sId="9">
    <oc r="L115" t="inlineStr">
      <is>
        <t>S/M</t>
      </is>
    </oc>
    <nc r="L115" t="inlineStr">
      <is>
        <t>N/A</t>
      </is>
    </nc>
  </rcc>
  <rcc rId="5420" sId="9">
    <nc r="L220" t="inlineStr">
      <is>
        <t>N/A</t>
      </is>
    </nc>
  </rcc>
  <rcc rId="5421" sId="9">
    <nc r="K220" t="inlineStr">
      <is>
        <t>Ok</t>
      </is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22" sId="7">
    <nc r="K336" t="inlineStr">
      <is>
        <t>Ok</t>
      </is>
    </nc>
  </rcc>
  <rcc rId="5423" sId="7" numFmtId="4">
    <nc r="L336">
      <v>46244</v>
    </nc>
  </rcc>
  <rcc rId="5424" sId="7">
    <nc r="M336" t="inlineStr">
      <is>
        <t>OK</t>
      </is>
    </nc>
  </rcc>
  <rcc rId="5425" sId="7">
    <nc r="N336" t="inlineStr">
      <is>
        <t>N/A</t>
      </is>
    </nc>
  </rcc>
  <rcc rId="5426" sId="7">
    <nc r="O336" t="inlineStr">
      <is>
        <t>N/A</t>
      </is>
    </nc>
  </rcc>
  <rcc rId="5427" sId="7">
    <nc r="P336" t="inlineStr">
      <is>
        <t>N/A</t>
      </is>
    </nc>
  </rcc>
  <rcc rId="5428" sId="7">
    <nc r="Q336" t="inlineStr">
      <is>
        <t>N/A</t>
      </is>
    </nc>
  </rcc>
  <rcc rId="5429" sId="7" numFmtId="4">
    <oc r="J336">
      <v>13</v>
    </oc>
    <nc r="J336">
      <v>10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30" sId="6" numFmtId="19">
    <nc r="P198">
      <v>46244</v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31" sId="13" numFmtId="4">
    <nc r="I329">
      <v>0</v>
    </nc>
  </rcc>
  <rcc rId="5432" sId="13" numFmtId="4">
    <nc r="J329">
      <v>0</v>
    </nc>
  </rcc>
  <rcc rId="5433" sId="13" numFmtId="4">
    <nc r="K329">
      <v>0</v>
    </nc>
  </rcc>
  <rcc rId="5434" sId="13" numFmtId="4">
    <oc r="L329">
      <f>SUM(I329:K329)</f>
    </oc>
    <nc r="L329">
      <v>0</v>
    </nc>
  </rcc>
  <rcc rId="5435" sId="13" numFmtId="4">
    <nc r="N329">
      <v>0</v>
    </nc>
  </rcc>
  <rcc rId="5436" sId="13" numFmtId="4">
    <nc r="O329">
      <v>0</v>
    </nc>
  </rcc>
  <rcc rId="5437" sId="13" numFmtId="4">
    <nc r="P329">
      <v>0</v>
    </nc>
  </rcc>
  <rcc rId="5438" sId="13" numFmtId="4">
    <nc r="Q329">
      <v>0</v>
    </nc>
  </rcc>
  <rcc rId="5439" sId="13" numFmtId="4">
    <nc r="I327">
      <v>0</v>
    </nc>
  </rcc>
  <rcc rId="5440" sId="13" numFmtId="4">
    <nc r="J327">
      <v>0</v>
    </nc>
  </rcc>
  <rcc rId="5441" sId="13" numFmtId="4">
    <nc r="K327">
      <v>0</v>
    </nc>
  </rcc>
  <rcc rId="5442" sId="13" numFmtId="4">
    <nc r="N327">
      <v>0</v>
    </nc>
  </rcc>
  <rcc rId="5443" sId="13" numFmtId="4">
    <nc r="O327">
      <v>0</v>
    </nc>
  </rcc>
  <rcc rId="5444" sId="13" numFmtId="4">
    <nc r="P327">
      <v>0</v>
    </nc>
  </rcc>
  <rcc rId="5445" sId="13" numFmtId="4">
    <nc r="Q327">
      <v>0</v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46" sId="6" numFmtId="19">
    <nc r="P329">
      <v>46244</v>
    </nc>
  </rcc>
  <rcc rId="5447" sId="7">
    <nc r="M330" t="inlineStr">
      <is>
        <t>S/M</t>
      </is>
    </nc>
  </rcc>
  <rcc rId="5448" sId="7">
    <nc r="N330" t="inlineStr">
      <is>
        <t>N/A</t>
      </is>
    </nc>
  </rcc>
  <rcc rId="5449" sId="7">
    <nc r="O330" t="inlineStr">
      <is>
        <t>N/A</t>
      </is>
    </nc>
  </rcc>
  <rcc rId="5450" sId="7">
    <nc r="P330" t="inlineStr">
      <is>
        <t>N/A</t>
      </is>
    </nc>
  </rcc>
  <rcc rId="5451" sId="7">
    <nc r="Q330" t="inlineStr">
      <is>
        <t>N/A</t>
      </is>
    </nc>
  </rcc>
  <rcc rId="5452" sId="8">
    <nc r="J329" t="inlineStr">
      <is>
        <t>S/M</t>
      </is>
    </nc>
  </rcc>
  <rcc rId="5453" sId="8" numFmtId="4">
    <nc r="K329">
      <v>46245</v>
    </nc>
  </rcc>
  <rcc rId="5454" sId="8">
    <nc r="Q329" t="inlineStr">
      <is>
        <t>S/M</t>
      </is>
    </nc>
  </rcc>
  <rcc rId="5455" sId="8">
    <nc r="R329" t="inlineStr">
      <is>
        <t>N/A</t>
      </is>
    </nc>
  </rcc>
  <rcc rId="5456" sId="8">
    <nc r="S329" t="inlineStr">
      <is>
        <t>N/A</t>
      </is>
    </nc>
  </rcc>
  <rcc rId="5457" sId="9">
    <nc r="G327" t="inlineStr">
      <is>
        <t>S/M</t>
      </is>
    </nc>
  </rcc>
  <rcc rId="5458" sId="9">
    <nc r="H327">
      <v>46244</v>
    </nc>
  </rcc>
  <rcc rId="5459" sId="9">
    <nc r="K327" t="inlineStr">
      <is>
        <t>OK</t>
      </is>
    </nc>
  </rcc>
  <rcc rId="5460" sId="9">
    <nc r="L327" t="inlineStr">
      <is>
        <t>S/M</t>
      </is>
    </nc>
  </rcc>
  <rcc rId="5461" sId="9">
    <nc r="K329" t="inlineStr">
      <is>
        <t>OK</t>
      </is>
    </nc>
  </rcc>
  <rcc rId="5462" sId="9">
    <nc r="L329" t="inlineStr">
      <is>
        <t>S/M</t>
      </is>
    </nc>
  </rcc>
  <rcc rId="5463" sId="9">
    <nc r="P329" t="inlineStr">
      <is>
        <t>Ok</t>
      </is>
    </nc>
  </rcc>
  <rcc rId="5464" sId="9">
    <nc r="Q329">
      <v>46244</v>
    </nc>
  </rcc>
  <rcc rId="5465" sId="9">
    <nc r="Y329" t="inlineStr">
      <is>
        <t>OK</t>
      </is>
    </nc>
  </rcc>
  <rcc rId="5466" sId="9">
    <nc r="AA329" t="inlineStr">
      <is>
        <t>N/A</t>
      </is>
    </nc>
  </rcc>
  <rcc rId="5467" sId="9">
    <nc r="AB329" t="inlineStr">
      <is>
        <t>N/A</t>
      </is>
    </nc>
  </rcc>
  <rcc rId="5468" sId="9">
    <nc r="Z329">
      <v>46244</v>
    </nc>
  </rcc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69" sId="6" numFmtId="19">
    <nc r="P327">
      <v>46244</v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0" sId="8">
    <nc r="J327" t="inlineStr">
      <is>
        <t>S/M</t>
      </is>
    </nc>
  </rcc>
  <rcc rId="5471" sId="8" numFmtId="4">
    <nc r="K327">
      <v>46244</v>
    </nc>
  </rcc>
  <rcc rId="5472" sId="8">
    <nc r="O327" t="inlineStr">
      <is>
        <t>N/A</t>
      </is>
    </nc>
  </rcc>
  <rcc rId="5473" sId="8">
    <nc r="P327" t="inlineStr">
      <is>
        <t>N/A</t>
      </is>
    </nc>
  </rcc>
  <rcc rId="5474" sId="8">
    <nc r="R327" t="inlineStr">
      <is>
        <t>N/A</t>
      </is>
    </nc>
  </rcc>
  <rcc rId="5475" sId="8">
    <nc r="S327" t="inlineStr">
      <is>
        <t>N/A</t>
      </is>
    </nc>
  </rcc>
  <rcc rId="5476" sId="9">
    <nc r="R327" t="inlineStr">
      <is>
        <t>S/M</t>
      </is>
    </nc>
  </rcc>
  <rcc rId="5477" sId="9">
    <nc r="S327">
      <v>46244</v>
    </nc>
  </rcc>
  <rcc rId="5478" sId="9">
    <nc r="T327" t="inlineStr">
      <is>
        <t>S/M</t>
      </is>
    </nc>
  </rcc>
  <rcc rId="5479" sId="9">
    <nc r="U327">
      <v>46244</v>
    </nc>
  </rcc>
  <rcc rId="5480" sId="9">
    <nc r="V327" t="inlineStr">
      <is>
        <t>OK</t>
      </is>
    </nc>
  </rcc>
  <rcc rId="5481" sId="9">
    <nc r="W327">
      <v>46244</v>
    </nc>
  </rcc>
  <rcc rId="5482" sId="9">
    <nc r="X327" t="inlineStr">
      <is>
        <t>OK</t>
      </is>
    </nc>
  </rcc>
  <rcc rId="5483" sId="9">
    <nc r="Y327" t="inlineStr">
      <is>
        <t>OK</t>
      </is>
    </nc>
  </rcc>
  <rcc rId="5484" sId="9">
    <nc r="Z327">
      <v>46244</v>
    </nc>
  </rcc>
  <rcc rId="5485" sId="9">
    <nc r="AA327" t="inlineStr">
      <is>
        <t>N/A</t>
      </is>
    </nc>
  </rcc>
  <rcc rId="5486" sId="9">
    <nc r="AB327" t="inlineStr">
      <is>
        <t>N/A</t>
      </is>
    </nc>
  </rcc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87" sId="13" numFmtId="4">
    <nc r="I328">
      <v>0</v>
    </nc>
  </rcc>
  <rcc rId="5488" sId="13" numFmtId="4">
    <nc r="J328">
      <v>0</v>
    </nc>
  </rcc>
  <rcc rId="5489" sId="13" numFmtId="4">
    <nc r="K328">
      <v>0</v>
    </nc>
  </rcc>
  <rcc rId="5490" sId="13" numFmtId="4">
    <nc r="N328">
      <v>0</v>
    </nc>
  </rcc>
  <rcc rId="5491" sId="13" numFmtId="4">
    <nc r="O328">
      <v>0</v>
    </nc>
  </rcc>
  <rcc rId="5492" sId="13" numFmtId="4">
    <nc r="P328">
      <v>0</v>
    </nc>
  </rcc>
  <rcc rId="5493" sId="13" numFmtId="4">
    <nc r="Q328">
      <v>0</v>
    </nc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94" sId="6" numFmtId="19">
    <nc r="P328">
      <v>46244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95" sId="7">
    <nc r="M329" t="inlineStr">
      <is>
        <t>OK</t>
      </is>
    </nc>
  </rcc>
  <rcc rId="5496" sId="7">
    <nc r="N329" t="inlineStr">
      <is>
        <t>N/A</t>
      </is>
    </nc>
  </rcc>
  <rcc rId="5497" sId="7">
    <nc r="O329" t="inlineStr">
      <is>
        <t>N/A</t>
      </is>
    </nc>
  </rcc>
  <rcc rId="5498" sId="7">
    <nc r="P329" t="inlineStr">
      <is>
        <t>N/A</t>
      </is>
    </nc>
  </rcc>
  <rcc rId="5499" sId="7">
    <nc r="Q329" t="inlineStr">
      <is>
        <t>N/A</t>
      </is>
    </nc>
  </rcc>
  <rcc rId="5500" sId="8">
    <nc r="H328" t="inlineStr">
      <is>
        <t>S/M</t>
      </is>
    </nc>
  </rcc>
  <rcc rId="5501" sId="8" numFmtId="4">
    <nc r="I328">
      <v>46244</v>
    </nc>
  </rcc>
  <rcc rId="5502" sId="8">
    <nc r="J328" t="inlineStr">
      <is>
        <t>S/M</t>
      </is>
    </nc>
  </rcc>
  <rcc rId="5503" sId="8" numFmtId="4">
    <nc r="K328">
      <v>46244</v>
    </nc>
  </rcc>
  <rcc rId="5504" sId="8">
    <nc r="L328" t="inlineStr">
      <is>
        <t>N/A</t>
      </is>
    </nc>
  </rcc>
  <rcc rId="5505" sId="8">
    <nc r="M328" t="inlineStr">
      <is>
        <t>N/A</t>
      </is>
    </nc>
  </rcc>
  <rcc rId="5506" sId="8">
    <nc r="N328" t="inlineStr">
      <is>
        <t>OK</t>
      </is>
    </nc>
  </rcc>
  <rcc rId="5507" sId="8">
    <nc r="O328" t="inlineStr">
      <is>
        <t>OK</t>
      </is>
    </nc>
  </rcc>
  <rcc rId="5508" sId="8" numFmtId="4">
    <nc r="P328">
      <v>46245</v>
    </nc>
  </rcc>
  <rcc rId="5509" sId="8">
    <nc r="R328" t="inlineStr">
      <is>
        <t>N/A</t>
      </is>
    </nc>
  </rcc>
  <rcc rId="5510" sId="8">
    <nc r="S328" t="inlineStr">
      <is>
        <t>N/A</t>
      </is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11" sId="9">
    <nc r="G328" t="inlineStr">
      <is>
        <t>S/M</t>
      </is>
    </nc>
  </rcc>
  <rcc rId="5512" sId="9">
    <nc r="H328">
      <v>46244</v>
    </nc>
  </rcc>
  <rcc rId="5513" sId="9">
    <nc r="K328" t="inlineStr">
      <is>
        <t>OK</t>
      </is>
    </nc>
  </rcc>
  <rcc rId="5514" sId="9">
    <nc r="L328" t="inlineStr">
      <is>
        <t>S/M</t>
      </is>
    </nc>
  </rcc>
  <rcc rId="5515" sId="9">
    <nc r="R328" t="inlineStr">
      <is>
        <t>OK</t>
      </is>
    </nc>
  </rcc>
  <rcc rId="5516" sId="9">
    <nc r="S328">
      <v>46244</v>
    </nc>
  </rcc>
  <rcc rId="5517" sId="9">
    <nc r="T328" t="inlineStr">
      <is>
        <t>S/M</t>
      </is>
    </nc>
  </rcc>
  <rcc rId="5518" sId="9">
    <nc r="U328">
      <v>46244</v>
    </nc>
  </rcc>
  <rcc rId="5519" sId="9">
    <nc r="V328" t="inlineStr">
      <is>
        <t>OK</t>
      </is>
    </nc>
  </rcc>
  <rcc rId="5520" sId="9">
    <nc r="W328">
      <v>46244</v>
    </nc>
  </rcc>
  <rcc rId="5521" sId="9">
    <nc r="X328" t="inlineStr">
      <is>
        <t>OK</t>
      </is>
    </nc>
  </rcc>
  <rcc rId="5522" sId="9">
    <nc r="Y328" t="inlineStr">
      <is>
        <t>OK</t>
      </is>
    </nc>
  </rcc>
  <rcc rId="5523" sId="9">
    <nc r="Z328">
      <v>46244</v>
    </nc>
  </rcc>
  <rcc rId="5524" sId="9">
    <nc r="AA328" t="inlineStr">
      <is>
        <t>N/A</t>
      </is>
    </nc>
  </rcc>
  <rcc rId="5525" sId="9">
    <nc r="AB328" t="inlineStr">
      <is>
        <t>N/A</t>
      </is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6" sId="6" numFmtId="19">
    <nc r="O155">
      <v>46244</v>
    </nc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27" sId="6" numFmtId="19">
    <oc r="P11" t="inlineStr">
      <is>
        <t>Aguardando cliente</t>
      </is>
    </oc>
    <nc r="P11">
      <v>46244</v>
    </nc>
  </rcc>
  <rcc rId="5528" sId="7">
    <nc r="M11" t="inlineStr">
      <is>
        <t>S/M</t>
      </is>
    </nc>
  </rcc>
  <rcc rId="5529" sId="7">
    <nc r="N11" t="inlineStr">
      <is>
        <t>N/A</t>
      </is>
    </nc>
  </rcc>
  <rcc rId="5530" sId="7">
    <nc r="O11" t="inlineStr">
      <is>
        <t>N/A</t>
      </is>
    </nc>
  </rcc>
  <rcc rId="5531" sId="7">
    <nc r="P11" t="inlineStr">
      <is>
        <t>N/A</t>
      </is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2" sId="8">
    <nc r="J11" t="inlineStr">
      <is>
        <t>S/M</t>
      </is>
    </nc>
  </rcc>
  <rcc rId="5533" sId="8">
    <nc r="Q11" t="inlineStr">
      <is>
        <t>S/M</t>
      </is>
    </nc>
  </rcc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34" sId="9">
    <nc r="I11" t="inlineStr">
      <is>
        <t>S/M</t>
      </is>
    </nc>
  </rcc>
  <rcc rId="5535" sId="9">
    <nc r="K11" t="inlineStr">
      <is>
        <t>S/M</t>
      </is>
    </nc>
  </rcc>
  <rcc rId="5536" sId="9">
    <nc r="L11" t="inlineStr">
      <is>
        <t>N/A</t>
      </is>
    </nc>
  </rcc>
  <rcc rId="5537" sId="9">
    <nc r="M11" t="inlineStr">
      <is>
        <t>N/A</t>
      </is>
    </nc>
  </rcc>
  <rcc rId="5538" sId="9">
    <nc r="N11" t="inlineStr">
      <is>
        <t>N/A</t>
      </is>
    </nc>
  </rcc>
  <rcc rId="5539" sId="9">
    <nc r="O11" t="inlineStr">
      <is>
        <t>N/A</t>
      </is>
    </nc>
  </rcc>
  <rcc rId="5540" sId="9">
    <nc r="P11" t="inlineStr">
      <is>
        <t>OK</t>
      </is>
    </nc>
  </rcc>
  <rcc rId="5541" sId="9" odxf="1" dxf="1" numFmtId="19">
    <nc r="Q11">
      <v>46244</v>
    </nc>
    <odxf>
      <numFmt numFmtId="0" formatCode="General"/>
    </odxf>
    <ndxf>
      <numFmt numFmtId="19" formatCode="dd/mm/yyyy"/>
    </ndxf>
  </rcc>
  <rcc rId="5542" sId="9">
    <nc r="X11" t="inlineStr">
      <is>
        <t>N/A</t>
      </is>
    </nc>
  </rcc>
  <rcc rId="5543" sId="9">
    <nc r="Y11" t="inlineStr">
      <is>
        <t>OK</t>
      </is>
    </nc>
  </rcc>
  <rcc rId="5544" sId="9" odxf="1" dxf="1" numFmtId="19">
    <nc r="Z11">
      <v>46244</v>
    </nc>
    <odxf>
      <numFmt numFmtId="0" formatCode="General"/>
    </odxf>
    <ndxf>
      <numFmt numFmtId="19" formatCode="dd/mm/yyyy"/>
    </ndxf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45" sId="13" numFmtId="4">
    <nc r="I155">
      <v>0</v>
    </nc>
  </rcc>
  <rcc rId="5546" sId="13" numFmtId="4">
    <nc r="J155">
      <v>0</v>
    </nc>
  </rcc>
  <rcc rId="5547" sId="13" numFmtId="4">
    <nc r="K155">
      <v>0</v>
    </nc>
  </rcc>
  <rcc rId="5548" sId="13" numFmtId="4">
    <nc r="N155">
      <v>0</v>
    </nc>
  </rcc>
  <rcc rId="5549" sId="13" numFmtId="4">
    <nc r="O155">
      <v>0</v>
    </nc>
  </rcc>
  <rcc rId="5550" sId="13" numFmtId="4">
    <nc r="P155">
      <v>0</v>
    </nc>
  </rcc>
  <rcc rId="5551" sId="13" numFmtId="4">
    <nc r="Q155">
      <v>0</v>
    </nc>
  </rcc>
  <rcc rId="5552" sId="13" numFmtId="4">
    <oc r="R155">
      <f>M155-N155-O155-P155-Q155</f>
    </oc>
    <nc r="R155">
      <v>17085.240000000002</v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53" sId="6" numFmtId="19">
    <nc r="O191">
      <v>46237</v>
    </nc>
  </rcc>
  <rcc rId="5554" sId="6" numFmtId="19">
    <nc r="P191">
      <v>46244</v>
    </nc>
  </rcc>
  <rcc rId="5555" sId="9">
    <nc r="M191" t="inlineStr">
      <is>
        <t>N/A</t>
      </is>
    </nc>
  </rcc>
  <rcc rId="5556" sId="9">
    <nc r="N191" t="inlineStr">
      <is>
        <t>N/A</t>
      </is>
    </nc>
  </rcc>
  <rcc rId="5557" sId="9">
    <nc r="O191" t="inlineStr">
      <is>
        <t>N/A</t>
      </is>
    </nc>
  </rcc>
  <rcc rId="5558" sId="9">
    <nc r="P191" t="inlineStr">
      <is>
        <t>OK</t>
      </is>
    </nc>
  </rcc>
  <rcc rId="5559" sId="9" odxf="1" dxf="1" numFmtId="19">
    <nc r="Q191">
      <v>46244</v>
    </nc>
    <odxf>
      <numFmt numFmtId="0" formatCode="General"/>
    </odxf>
    <ndxf>
      <numFmt numFmtId="19" formatCode="dd/mm/yyyy"/>
    </ndxf>
  </rcc>
  <rcc rId="5560" sId="9">
    <nc r="X191" t="inlineStr">
      <is>
        <t>N/A</t>
      </is>
    </nc>
  </rcc>
  <rcc rId="5561" sId="7">
    <nc r="K196" t="inlineStr">
      <is>
        <t>Ok</t>
      </is>
    </nc>
  </rcc>
  <rcc rId="5562" sId="7" numFmtId="4">
    <nc r="L196">
      <v>46244</v>
    </nc>
  </rcc>
  <rcc rId="5563" sId="7">
    <nc r="M196" t="inlineStr">
      <is>
        <t>OK</t>
      </is>
    </nc>
  </rcc>
  <rcc rId="5564" sId="7">
    <nc r="N196" t="inlineStr">
      <is>
        <t>N/A</t>
      </is>
    </nc>
  </rcc>
  <rcc rId="5565" sId="7">
    <nc r="O196" t="inlineStr">
      <is>
        <t>N/A</t>
      </is>
    </nc>
  </rcc>
  <rcc rId="5566" sId="7">
    <nc r="P196" t="inlineStr">
      <is>
        <t>N/A</t>
      </is>
    </nc>
  </rcc>
  <rcc rId="5567" sId="7">
    <nc r="Q196" t="inlineStr">
      <is>
        <t>N/A</t>
      </is>
    </nc>
  </rcc>
  <rcc rId="5568" sId="7" numFmtId="4">
    <oc r="J196">
      <v>15</v>
    </oc>
    <nc r="J196" t="inlineStr">
      <is>
        <t>15 e 20</t>
      </is>
    </nc>
  </rcc>
  <rcc rId="5569" sId="6" numFmtId="19">
    <nc r="O195">
      <v>46244</v>
    </nc>
  </rcc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Lucros'!$A$1:$R$371</formula>
    <oldFormula>'Controle Distribuição de Lucros'!$A$1:$R$371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81" sId="6" numFmtId="19">
    <nc r="P155">
      <v>46244</v>
    </nc>
  </rcc>
  <rcc rId="5582" sId="7">
    <nc r="M156" t="inlineStr">
      <is>
        <t>OK</t>
      </is>
    </nc>
  </rcc>
  <rcc rId="5583" sId="7">
    <nc r="N156" t="inlineStr">
      <is>
        <t>N/A</t>
      </is>
    </nc>
  </rcc>
  <rcc rId="5584" sId="7">
    <nc r="O156" t="inlineStr">
      <is>
        <t>N/A</t>
      </is>
    </nc>
  </rcc>
  <rcc rId="5585" sId="7">
    <nc r="P156" t="inlineStr">
      <is>
        <t>N/A</t>
      </is>
    </nc>
  </rcc>
  <rcc rId="5586" sId="7">
    <nc r="Q156" t="inlineStr">
      <is>
        <t>N/A</t>
      </is>
    </nc>
  </rcc>
  <rcc rId="5587" sId="8">
    <nc r="J155" t="inlineStr">
      <is>
        <t>S/M</t>
      </is>
    </nc>
  </rcc>
  <rcc rId="5588" sId="8" numFmtId="4">
    <nc r="K155">
      <v>46244</v>
    </nc>
  </rcc>
  <rcc rId="5589" sId="8">
    <nc r="Q155" t="inlineStr">
      <is>
        <t>S/M</t>
      </is>
    </nc>
  </rcc>
  <rcc rId="5590" sId="8">
    <nc r="R155" t="inlineStr">
      <is>
        <t>N/A</t>
      </is>
    </nc>
  </rcc>
  <rcc rId="5591" sId="8">
    <nc r="S155" t="inlineStr">
      <is>
        <t>N/A</t>
      </is>
    </nc>
  </rcc>
  <rcc rId="5592" sId="9">
    <nc r="K155" t="inlineStr">
      <is>
        <t>OK</t>
      </is>
    </nc>
  </rcc>
  <rcc rId="5593" sId="9">
    <nc r="L155" t="inlineStr">
      <is>
        <t>OK</t>
      </is>
    </nc>
  </rcc>
  <rcc rId="5594" sId="9">
    <nc r="P155" t="inlineStr">
      <is>
        <t>OK</t>
      </is>
    </nc>
  </rcc>
  <rcc rId="5595" sId="9">
    <nc r="Q155">
      <v>46244</v>
    </nc>
  </rcc>
  <rcc rId="5596" sId="9">
    <nc r="Y155" t="inlineStr">
      <is>
        <t>OK</t>
      </is>
    </nc>
  </rcc>
  <rcc rId="5597" sId="9">
    <nc r="Z155">
      <v>46244</v>
    </nc>
  </rcc>
  <rcc rId="5598" sId="9">
    <nc r="AA155" t="inlineStr">
      <is>
        <t>N/A</t>
      </is>
    </nc>
  </rcc>
  <rcc rId="5599" sId="9">
    <nc r="AB155" t="inlineStr">
      <is>
        <t>N/A</t>
      </is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0" sId="6" numFmtId="19">
    <nc r="O253">
      <v>46244</v>
    </nc>
  </rcc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1" sId="7">
    <nc r="Q11" t="inlineStr">
      <is>
        <t>N/A</t>
      </is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2" sId="8">
    <nc r="R11" t="inlineStr">
      <is>
        <t>S/M</t>
      </is>
    </nc>
  </rcc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3" sId="9">
    <nc r="AA11" t="inlineStr">
      <is>
        <t>OK</t>
      </is>
    </nc>
  </rcc>
  <rcc rId="5604" sId="9" odxf="1" dxf="1" numFmtId="19">
    <nc r="AB11">
      <v>46244</v>
    </nc>
    <odxf>
      <numFmt numFmtId="0" formatCode="General"/>
    </odxf>
    <ndxf>
      <numFmt numFmtId="19" formatCode="dd/mm/yyyy"/>
    </ndxf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05" sId="7">
    <nc r="K23" t="inlineStr">
      <is>
        <t>N/A</t>
      </is>
    </nc>
  </rcc>
  <rcc rId="5606" sId="7">
    <nc r="K177" t="inlineStr">
      <is>
        <t>Ok</t>
      </is>
    </nc>
  </rcc>
  <rcc rId="5607" sId="7">
    <nc r="K217" t="inlineStr">
      <is>
        <t>OK</t>
      </is>
    </nc>
  </rcc>
  <rcc rId="5608" sId="7">
    <nc r="M217" t="inlineStr">
      <is>
        <t>OK</t>
      </is>
    </nc>
  </rcc>
  <rcc rId="5609" sId="7">
    <nc r="N217" t="inlineStr">
      <is>
        <t>N/A</t>
      </is>
    </nc>
  </rcc>
  <rcc rId="5610" sId="7">
    <nc r="O217" t="inlineStr">
      <is>
        <t>N/A</t>
      </is>
    </nc>
  </rcc>
  <rcc rId="5611" sId="7">
    <nc r="P217" t="inlineStr">
      <is>
        <t>N/A</t>
      </is>
    </nc>
  </rcc>
  <rcc rId="5612" sId="7">
    <nc r="Q217" t="inlineStr">
      <is>
        <t>N/A</t>
      </is>
    </nc>
  </rcc>
  <rcc rId="5613" sId="7">
    <nc r="R217" t="inlineStr">
      <is>
        <t>N/A</t>
      </is>
    </nc>
  </rcc>
  <rcc rId="5614" sId="7">
    <nc r="M177" t="inlineStr">
      <is>
        <t>OK</t>
      </is>
    </nc>
  </rcc>
  <rcc rId="5615" sId="7">
    <nc r="N177" t="inlineStr">
      <is>
        <t>N/A</t>
      </is>
    </nc>
  </rcc>
  <rcc rId="5616" sId="7">
    <nc r="O177" t="inlineStr">
      <is>
        <t>N/A</t>
      </is>
    </nc>
  </rcc>
  <rcc rId="5617" sId="7">
    <nc r="P177" t="inlineStr">
      <is>
        <t>N/A</t>
      </is>
    </nc>
  </rcc>
  <rcc rId="5618" sId="7">
    <nc r="Q177" t="inlineStr">
      <is>
        <t>N/A</t>
      </is>
    </nc>
  </rcc>
  <rcc rId="5619" sId="7">
    <nc r="R177" t="inlineStr">
      <is>
        <t>N/A</t>
      </is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20" sId="6" numFmtId="19">
    <nc r="P195">
      <v>46244</v>
    </nc>
  </rcc>
  <rcc rId="5621" sId="9">
    <nc r="I195" t="inlineStr">
      <is>
        <t>N/A</t>
      </is>
    </nc>
  </rcc>
  <rcc rId="5622" sId="9">
    <nc r="J195">
      <v>46244</v>
    </nc>
  </rcc>
  <rcc rId="5623" sId="9">
    <nc r="M195" t="inlineStr">
      <is>
        <t>N/A</t>
      </is>
    </nc>
  </rcc>
  <rcc rId="5624" sId="9">
    <nc r="N195" t="inlineStr">
      <is>
        <t>N/A</t>
      </is>
    </nc>
  </rcc>
  <rcc rId="5625" sId="9">
    <nc r="O195" t="inlineStr">
      <is>
        <t>N/A</t>
      </is>
    </nc>
  </rcc>
  <rcc rId="5626" sId="9">
    <nc r="P195" t="inlineStr">
      <is>
        <t>OK</t>
      </is>
    </nc>
  </rcc>
  <rcc rId="5627" sId="9" odxf="1" dxf="1" numFmtId="19">
    <nc r="Q195">
      <v>46244</v>
    </nc>
    <odxf>
      <numFmt numFmtId="0" formatCode="General"/>
    </odxf>
    <ndxf>
      <numFmt numFmtId="19" formatCode="dd/mm/yyyy"/>
    </ndxf>
  </rcc>
  <rcc rId="5628" sId="9">
    <nc r="X195" t="inlineStr">
      <is>
        <t>N/A</t>
      </is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29" sId="13" numFmtId="4">
    <nc r="I253">
      <v>67397.919999999998</v>
    </nc>
  </rcc>
  <rcc rId="5630" sId="13" numFmtId="4">
    <nc r="J253">
      <v>0</v>
    </nc>
  </rcc>
  <rcc rId="5631" sId="13" numFmtId="4">
    <nc r="K253">
      <v>0</v>
    </nc>
  </rcc>
  <rcc rId="5632" sId="13" numFmtId="4">
    <nc r="N253">
      <v>0</v>
    </nc>
  </rcc>
  <rcc rId="5633" sId="13" numFmtId="4">
    <nc r="O253">
      <v>0</v>
    </nc>
  </rcc>
  <rcc rId="5634" sId="13" numFmtId="4">
    <nc r="P253">
      <v>282.66000000000003</v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35" sId="6" numFmtId="19">
    <nc r="O99">
      <v>46244</v>
    </nc>
  </rcc>
  <rcc rId="5636" sId="6" numFmtId="19">
    <nc r="P99">
      <v>46244</v>
    </nc>
  </rcc>
  <rcc rId="5637" sId="7">
    <nc r="M100" t="inlineStr">
      <is>
        <t>N/A</t>
      </is>
    </nc>
  </rcc>
  <rcc rId="5638" sId="7">
    <nc r="N100" t="inlineStr">
      <is>
        <t>N/A</t>
      </is>
    </nc>
  </rcc>
  <rcc rId="5639" sId="7">
    <nc r="O100" t="inlineStr">
      <is>
        <t>N/A</t>
      </is>
    </nc>
  </rcc>
  <rcc rId="5640" sId="7">
    <nc r="P100" t="inlineStr">
      <is>
        <t>N/A</t>
      </is>
    </nc>
  </rcc>
  <rcc rId="5641" sId="7">
    <nc r="Q100" t="inlineStr">
      <is>
        <t>N/A</t>
      </is>
    </nc>
  </rcc>
  <rcc rId="5642" sId="7">
    <nc r="R100" t="inlineStr">
      <is>
        <t>N/A</t>
      </is>
    </nc>
  </rcc>
  <rcc rId="5643" sId="8">
    <nc r="J99" t="inlineStr">
      <is>
        <t>S/M</t>
      </is>
    </nc>
  </rcc>
  <rcc rId="5644" sId="8">
    <nc r="K99" t="inlineStr">
      <is>
        <t>S/M</t>
      </is>
    </nc>
  </rcc>
  <rcc rId="5645" sId="8">
    <nc r="Q99" t="inlineStr">
      <is>
        <t>S/M</t>
      </is>
    </nc>
  </rcc>
  <rcc rId="5646" sId="8">
    <nc r="R99" t="inlineStr">
      <is>
        <t>S/M</t>
      </is>
    </nc>
  </rcc>
  <rcc rId="5647" sId="8">
    <nc r="S99" t="inlineStr">
      <is>
        <t>S/M</t>
      </is>
    </nc>
  </rcc>
  <rcc rId="5648" sId="9">
    <nc r="K99" t="inlineStr">
      <is>
        <t>OK</t>
      </is>
    </nc>
  </rcc>
  <rcc rId="5649" sId="9">
    <nc r="L99" t="inlineStr">
      <is>
        <t>N/A</t>
      </is>
    </nc>
  </rcc>
  <rcc rId="5650" sId="9">
    <nc r="M99" t="inlineStr">
      <is>
        <t>N/A</t>
      </is>
    </nc>
  </rcc>
  <rcc rId="5651" sId="9">
    <nc r="N99" t="inlineStr">
      <is>
        <t>N/A</t>
      </is>
    </nc>
  </rcc>
  <rcc rId="5652" sId="9">
    <nc r="O99" t="inlineStr">
      <is>
        <t>N/A</t>
      </is>
    </nc>
  </rcc>
  <rcc rId="5653" sId="9">
    <nc r="P99" t="inlineStr">
      <is>
        <t>N/A</t>
      </is>
    </nc>
  </rcc>
  <rcc rId="5654" sId="9">
    <nc r="Q99" t="inlineStr">
      <is>
        <t>N/A</t>
      </is>
    </nc>
  </rcc>
  <rcc rId="5655" sId="9">
    <nc r="X99" t="inlineStr">
      <is>
        <t>N/A</t>
      </is>
    </nc>
  </rcc>
  <rcc rId="5656" sId="9">
    <nc r="Y99" t="inlineStr">
      <is>
        <t>OK</t>
      </is>
    </nc>
  </rcc>
  <rcc rId="5657" sId="9">
    <nc r="AA99" t="inlineStr">
      <is>
        <t>N/A</t>
      </is>
    </nc>
  </rcc>
  <rcc rId="5658" sId="9">
    <nc r="AB99" t="inlineStr">
      <is>
        <t>N/A</t>
      </is>
    </nc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59" sId="6" numFmtId="19">
    <nc r="O217">
      <v>46244</v>
    </nc>
  </rcc>
  <rcc rId="5660" sId="6" numFmtId="19">
    <nc r="P217">
      <v>46244</v>
    </nc>
  </rcc>
  <rcc rId="5661" sId="7" numFmtId="4">
    <nc r="J218">
      <v>15</v>
    </nc>
  </rcc>
  <rcc rId="5662" sId="7">
    <nc r="K218" t="inlineStr">
      <is>
        <t>OK</t>
      </is>
    </nc>
  </rcc>
  <rcc rId="5663" sId="7" numFmtId="4">
    <nc r="L218">
      <v>46244</v>
    </nc>
  </rcc>
  <rcc rId="5664" sId="7">
    <nc r="M218" t="inlineStr">
      <is>
        <t>OK</t>
      </is>
    </nc>
  </rcc>
  <rcc rId="5665" sId="8">
    <nc r="J217" t="inlineStr">
      <is>
        <t>S/M</t>
      </is>
    </nc>
  </rcc>
  <rcc rId="5666" sId="9">
    <nc r="G217" t="inlineStr">
      <is>
        <t>OK</t>
      </is>
    </nc>
  </rcc>
  <rcc rId="5667" sId="9">
    <nc r="H217">
      <v>46244</v>
    </nc>
  </rcc>
  <rcc rId="5668" sId="9">
    <nc r="I217" t="inlineStr">
      <is>
        <t>N/A</t>
      </is>
    </nc>
  </rcc>
  <rcc rId="5669" sId="9">
    <nc r="K217" t="inlineStr">
      <is>
        <t>OK</t>
      </is>
    </nc>
  </rcc>
  <rcc rId="5670" sId="9">
    <nc r="M217" t="inlineStr">
      <is>
        <t>N/A</t>
      </is>
    </nc>
  </rcc>
  <rcc rId="5671" sId="9">
    <nc r="N217" t="inlineStr">
      <is>
        <t>N/A</t>
      </is>
    </nc>
  </rcc>
  <rcc rId="5672" sId="9">
    <nc r="O217" t="inlineStr">
      <is>
        <t>N/A</t>
      </is>
    </nc>
  </rcc>
  <rcc rId="5673" sId="9">
    <nc r="R217" t="inlineStr">
      <is>
        <t>OK</t>
      </is>
    </nc>
  </rcc>
  <rcc rId="5674" sId="9">
    <nc r="S217">
      <v>46244</v>
    </nc>
  </rcc>
  <rcc rId="5675" sId="9">
    <nc r="T217" t="inlineStr">
      <is>
        <t>S/M</t>
      </is>
    </nc>
  </rcc>
  <rcc rId="5676" sId="9">
    <nc r="U217">
      <v>46244</v>
    </nc>
  </rcc>
  <rcc rId="5677" sId="9">
    <nc r="X217" t="inlineStr">
      <is>
        <t>OK</t>
      </is>
    </nc>
  </rcc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78" sId="9">
    <oc r="H13" t="inlineStr">
      <is>
        <t>N/A</t>
      </is>
    </oc>
    <nc r="H13"/>
  </rcc>
  <rcc rId="5679" sId="9">
    <oc r="H90" t="inlineStr">
      <is>
        <t>N/A</t>
      </is>
    </oc>
    <nc r="H90"/>
  </rcc>
  <rcc rId="5680" sId="9">
    <oc r="H91" t="inlineStr">
      <is>
        <t>N/A</t>
      </is>
    </oc>
    <nc r="H91"/>
  </rcc>
  <rcc rId="5681" sId="9">
    <oc r="H102" t="inlineStr">
      <is>
        <t>N/A</t>
      </is>
    </oc>
    <nc r="H102"/>
  </rcc>
  <rcc rId="5682" sId="9">
    <oc r="H147" t="inlineStr">
      <is>
        <t>N/A</t>
      </is>
    </oc>
    <nc r="H147"/>
  </rcc>
  <rcc rId="5683" sId="9">
    <oc r="H154" t="inlineStr">
      <is>
        <t>N/A</t>
      </is>
    </oc>
    <nc r="H154"/>
  </rcc>
  <rcc rId="5684" sId="9">
    <oc r="H156" t="inlineStr">
      <is>
        <t>N/A</t>
      </is>
    </oc>
    <nc r="H156"/>
  </rcc>
  <rcc rId="5685" sId="9">
    <oc r="H178" t="inlineStr">
      <is>
        <t>N/A</t>
      </is>
    </oc>
    <nc r="H178"/>
  </rcc>
  <rcc rId="5686" sId="9">
    <oc r="H259" t="inlineStr">
      <is>
        <t>N/A</t>
      </is>
    </oc>
    <nc r="H259"/>
  </rcc>
  <rcc rId="5687" sId="9">
    <oc r="H302" t="inlineStr">
      <is>
        <t>N/A</t>
      </is>
    </oc>
    <nc r="H302"/>
  </rcc>
  <rcc rId="5688" sId="9">
    <oc r="H312" t="inlineStr">
      <is>
        <t>N/A</t>
      </is>
    </oc>
    <nc r="H312"/>
  </rcc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89" sId="6" numFmtId="19">
    <nc r="O134">
      <v>46245</v>
    </nc>
  </rcc>
  <rcc rId="5690" sId="6" numFmtId="19">
    <nc r="P134">
      <v>46245</v>
    </nc>
  </rcc>
  <rcc rId="5691" sId="7">
    <nc r="M135" t="inlineStr">
      <is>
        <t>N/A</t>
      </is>
    </nc>
  </rcc>
  <rcc rId="5692" sId="7">
    <nc r="N135" t="inlineStr">
      <is>
        <t>N/A</t>
      </is>
    </nc>
  </rcc>
  <rcc rId="5693" sId="7">
    <nc r="O135" t="inlineStr">
      <is>
        <t>N/A</t>
      </is>
    </nc>
  </rcc>
  <rcc rId="5694" sId="7">
    <nc r="P135" t="inlineStr">
      <is>
        <t>N/A</t>
      </is>
    </nc>
  </rcc>
  <rcc rId="5695" sId="7">
    <nc r="Q135" t="inlineStr">
      <is>
        <t>N/A</t>
      </is>
    </nc>
  </rcc>
  <rcc rId="5696" sId="7">
    <nc r="R135" t="inlineStr">
      <is>
        <t>N/A</t>
      </is>
    </nc>
  </rcc>
  <rcc rId="5697" sId="8">
    <nc r="H134" t="inlineStr">
      <is>
        <t>N/A</t>
      </is>
    </nc>
  </rcc>
  <rcc rId="5698" sId="8">
    <nc r="I134" t="inlineStr">
      <is>
        <t>N/A</t>
      </is>
    </nc>
  </rcc>
  <rcc rId="5699" sId="8">
    <nc r="J134" t="inlineStr">
      <is>
        <t>N/A</t>
      </is>
    </nc>
  </rcc>
  <rcc rId="5700" sId="8">
    <nc r="K134" t="inlineStr">
      <is>
        <t>N/A</t>
      </is>
    </nc>
  </rcc>
  <rcc rId="5701" sId="8">
    <nc r="L134" t="inlineStr">
      <is>
        <t>N/A</t>
      </is>
    </nc>
  </rcc>
  <rcc rId="5702" sId="8">
    <nc r="M134" t="inlineStr">
      <is>
        <t>N/A</t>
      </is>
    </nc>
  </rcc>
  <rcc rId="5703" sId="8">
    <nc r="N134" t="inlineStr">
      <is>
        <t>N/A</t>
      </is>
    </nc>
  </rcc>
  <rcc rId="5704" sId="8">
    <nc r="R134" t="inlineStr">
      <is>
        <t>N/A</t>
      </is>
    </nc>
  </rcc>
  <rcc rId="5705" sId="8">
    <nc r="S134" t="inlineStr">
      <is>
        <t>N/A</t>
      </is>
    </nc>
  </rcc>
  <rcc rId="5706" sId="9">
    <nc r="G134" t="inlineStr">
      <is>
        <t>N/A</t>
      </is>
    </nc>
  </rcc>
  <rcc rId="5707" sId="9">
    <nc r="H134" t="inlineStr">
      <is>
        <t>N/A</t>
      </is>
    </nc>
  </rcc>
  <rcc rId="5708" sId="9">
    <nc r="K134" t="inlineStr">
      <is>
        <t>OK</t>
      </is>
    </nc>
  </rcc>
  <rcc rId="5709" sId="9">
    <nc r="L134" t="inlineStr">
      <is>
        <t>N/A</t>
      </is>
    </nc>
  </rcc>
  <rcc rId="5710" sId="9">
    <nc r="M134" t="inlineStr">
      <is>
        <t>N/A</t>
      </is>
    </nc>
  </rcc>
  <rcc rId="5711" sId="9">
    <nc r="N134" t="inlineStr">
      <is>
        <t>N/A</t>
      </is>
    </nc>
  </rcc>
  <rcc rId="5712" sId="9">
    <nc r="O134" t="inlineStr">
      <is>
        <t>N/A</t>
      </is>
    </nc>
  </rcc>
  <rcc rId="5713" sId="9">
    <nc r="R134" t="inlineStr">
      <is>
        <t>OK</t>
      </is>
    </nc>
  </rcc>
  <rcc rId="5714" sId="9">
    <nc r="T134" t="inlineStr">
      <is>
        <t>N/A</t>
      </is>
    </nc>
  </rcc>
  <rcc rId="5715" sId="9">
    <nc r="X134" t="inlineStr">
      <is>
        <t>OK</t>
      </is>
    </nc>
  </rcc>
  <rcc rId="5716" sId="9">
    <nc r="AA134" t="inlineStr">
      <is>
        <t>N/A</t>
      </is>
    </nc>
  </rcc>
  <rcc rId="5717" sId="9">
    <nc r="AB134" t="inlineStr">
      <is>
        <t>N/A</t>
      </is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8" sId="6" numFmtId="19">
    <nc r="P109">
      <v>46245</v>
    </nc>
  </rcc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9" sId="7">
    <nc r="M110" t="inlineStr">
      <is>
        <t>OK</t>
      </is>
    </nc>
  </rcc>
  <rcc rId="5720" sId="7">
    <nc r="N110" t="inlineStr">
      <is>
        <t>N/A</t>
      </is>
    </nc>
  </rcc>
  <rcc rId="5721" sId="7">
    <nc r="O110" t="inlineStr">
      <is>
        <t>N/A</t>
      </is>
    </nc>
  </rcc>
  <rcc rId="5722" sId="7">
    <nc r="P110" t="inlineStr">
      <is>
        <t>N/A</t>
      </is>
    </nc>
  </rcc>
  <rcc rId="5723" sId="7">
    <nc r="Q110" t="inlineStr">
      <is>
        <t>N/A</t>
      </is>
    </nc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24" sId="8">
    <nc r="J109" t="inlineStr">
      <is>
        <t>S/M</t>
      </is>
    </nc>
  </rcc>
  <rcc rId="5725" sId="8">
    <nc r="Q109" t="inlineStr">
      <is>
        <t>S/M</t>
      </is>
    </nc>
  </rcc>
  <rcc rId="5726" sId="8">
    <nc r="R109" t="inlineStr">
      <is>
        <t>S/M</t>
      </is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27" sId="9">
    <nc r="I109" t="inlineStr">
      <is>
        <t>N/A</t>
      </is>
    </nc>
  </rcc>
  <rcc rId="5728" sId="9">
    <nc r="K109" t="inlineStr">
      <is>
        <t>N/A</t>
      </is>
    </nc>
  </rcc>
  <rcc rId="5729" sId="9">
    <nc r="L109" t="inlineStr">
      <is>
        <t>N/A</t>
      </is>
    </nc>
  </rcc>
  <rcc rId="5730" sId="9">
    <nc r="M109" t="inlineStr">
      <is>
        <t>N/A</t>
      </is>
    </nc>
  </rcc>
  <rcc rId="5731" sId="9">
    <nc r="N109" t="inlineStr">
      <is>
        <t>N/A</t>
      </is>
    </nc>
  </rcc>
  <rcc rId="5732" sId="9">
    <nc r="O109" t="inlineStr">
      <is>
        <t>N/A</t>
      </is>
    </nc>
  </rcc>
  <rcc rId="5733" sId="9">
    <nc r="P109" t="inlineStr">
      <is>
        <t>S/M</t>
      </is>
    </nc>
  </rcc>
  <rcc rId="5734" sId="9">
    <nc r="X109" t="inlineStr">
      <is>
        <t>N/A</t>
      </is>
    </nc>
  </rcc>
  <rcc rId="5735" sId="9">
    <nc r="Y109" t="inlineStr">
      <is>
        <t>OK</t>
      </is>
    </nc>
  </rcc>
  <rcc rId="5736" sId="9" odxf="1" dxf="1" numFmtId="19">
    <nc r="Z109">
      <v>46245</v>
    </nc>
    <odxf>
      <numFmt numFmtId="0" formatCode="General"/>
    </odxf>
    <ndxf>
      <numFmt numFmtId="19" formatCode="dd/mm/yyyy"/>
    </ndxf>
  </rcc>
  <rcc rId="5737" sId="9">
    <nc r="AA109" t="inlineStr">
      <is>
        <t>N/A</t>
      </is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38" sId="9">
    <nc r="I26" t="inlineStr">
      <is>
        <t>N/A</t>
      </is>
    </nc>
  </rcc>
  <rcc rId="5739" sId="9">
    <nc r="K26" t="inlineStr">
      <is>
        <t>S/M</t>
      </is>
    </nc>
  </rcc>
  <rcc rId="5740" sId="9">
    <nc r="L26" t="inlineStr">
      <is>
        <t>OK</t>
      </is>
    </nc>
  </rcc>
  <rcc rId="5741" sId="9">
    <nc r="M26" t="inlineStr">
      <is>
        <t>N/A</t>
      </is>
    </nc>
  </rcc>
  <rcc rId="5742" sId="9">
    <nc r="N26" t="inlineStr">
      <is>
        <t>N/A</t>
      </is>
    </nc>
  </rcc>
  <rcc rId="5743" sId="9">
    <nc r="O26" t="inlineStr">
      <is>
        <t>N/A</t>
      </is>
    </nc>
  </rcc>
  <rcc rId="5744" sId="9">
    <nc r="G54" t="inlineStr">
      <is>
        <t>N/A</t>
      </is>
    </nc>
  </rcc>
  <rcc rId="5745" sId="9" odxf="1" dxf="1" numFmtId="19">
    <nc r="H54">
      <v>46245</v>
    </nc>
    <odxf>
      <numFmt numFmtId="0" formatCode="General"/>
    </odxf>
    <ndxf>
      <numFmt numFmtId="19" formatCode="dd/mm/yyyy"/>
    </ndxf>
  </rcc>
  <rcc rId="5746" sId="9">
    <nc r="I54" t="inlineStr">
      <is>
        <t>N/A</t>
      </is>
    </nc>
  </rcc>
  <rcc rId="5747" sId="9" odxf="1" dxf="1" numFmtId="19">
    <nc r="J54">
      <v>46245</v>
    </nc>
    <odxf>
      <numFmt numFmtId="0" formatCode="General"/>
    </odxf>
    <ndxf>
      <numFmt numFmtId="19" formatCode="dd/mm/yyyy"/>
    </ndxf>
  </rcc>
  <rcc rId="5748" sId="9">
    <nc r="K54" t="inlineStr">
      <is>
        <t>S/M</t>
      </is>
    </nc>
  </rcc>
  <rcc rId="5749" sId="9">
    <nc r="L54" t="inlineStr">
      <is>
        <t>N/A</t>
      </is>
    </nc>
  </rcc>
  <rcc rId="5750" sId="9">
    <nc r="M54" t="inlineStr">
      <is>
        <t>N/A</t>
      </is>
    </nc>
  </rcc>
  <rcc rId="5751" sId="9">
    <nc r="N54" t="inlineStr">
      <is>
        <t>N/A</t>
      </is>
    </nc>
  </rcc>
  <rcc rId="5752" sId="9">
    <nc r="O54" t="inlineStr">
      <is>
        <t>N/A</t>
      </is>
    </nc>
  </rcc>
  <rcc rId="5753" sId="9">
    <oc r="L77" t="inlineStr">
      <is>
        <t>N/A</t>
      </is>
    </oc>
    <nc r="L77" t="inlineStr">
      <is>
        <t>OK</t>
      </is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54" sId="9">
    <nc r="I81" t="inlineStr">
      <is>
        <t>N/A</t>
      </is>
    </nc>
  </rcc>
  <rcc rId="5755" sId="9">
    <nc r="K81" t="inlineStr">
      <is>
        <t>S/M</t>
      </is>
    </nc>
  </rcc>
  <rcc rId="5756" sId="9">
    <nc r="L81" t="inlineStr">
      <is>
        <t>OK</t>
      </is>
    </nc>
  </rcc>
  <rcc rId="5757" sId="9">
    <nc r="M81" t="inlineStr">
      <is>
        <t>N/A</t>
      </is>
    </nc>
  </rcc>
  <rcc rId="5758" sId="9">
    <nc r="N81" t="inlineStr">
      <is>
        <t>N/A</t>
      </is>
    </nc>
  </rcc>
  <rcc rId="5759" sId="9">
    <nc r="O81" t="inlineStr">
      <is>
        <t>N/A</t>
      </is>
    </nc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0" sId="7">
    <nc r="K31" t="inlineStr">
      <is>
        <t>S/M</t>
      </is>
    </nc>
  </rcc>
  <rcc rId="5761" sId="7" numFmtId="4">
    <nc r="L31">
      <v>46244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2" sId="7" numFmtId="4">
    <nc r="J179">
      <v>10</v>
    </nc>
  </rcc>
  <rcc rId="5763" sId="7" numFmtId="4">
    <nc r="J313">
      <v>10</v>
    </nc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4" sId="7">
    <nc r="K39" t="inlineStr">
      <is>
        <t>S/M</t>
      </is>
    </nc>
  </rcc>
  <rcc rId="5765" sId="7">
    <nc r="M39" t="inlineStr">
      <is>
        <t>OK</t>
      </is>
    </nc>
  </rcc>
  <rcc rId="5766" sId="7">
    <nc r="N39" t="inlineStr">
      <is>
        <t>N/A</t>
      </is>
    </nc>
  </rcc>
  <rcc rId="5767" sId="7">
    <nc r="O39" t="inlineStr">
      <is>
        <t>N/A</t>
      </is>
    </nc>
  </rcc>
  <rcc rId="5768" sId="7">
    <nc r="P39" t="inlineStr">
      <is>
        <t>N/A</t>
      </is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9" sId="6">
    <nc r="P107" t="inlineStr">
      <is>
        <t>Falar com Paulo</t>
      </is>
    </nc>
  </rcc>
  <rcc rId="5770" sId="6">
    <nc r="P110" t="inlineStr">
      <is>
        <t>Falar com Paulo</t>
      </is>
    </nc>
  </rcc>
  <rcc rId="5771" sId="6" numFmtId="19">
    <nc r="O247">
      <v>46239</v>
    </nc>
  </rcc>
  <rcc rId="5772" sId="7">
    <nc r="K248" t="inlineStr">
      <is>
        <t>OK</t>
      </is>
    </nc>
  </rcc>
  <rcc rId="5773" sId="7" numFmtId="4">
    <nc r="L248">
      <v>46239</v>
    </nc>
  </rcc>
  <rcc rId="5774" sId="7" numFmtId="4">
    <oc r="L238">
      <v>46239</v>
    </oc>
    <nc r="L238"/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75" sId="6" numFmtId="19">
    <nc r="P339">
      <v>46245</v>
    </nc>
  </rcc>
  <rcc rId="5776" sId="7">
    <nc r="M340" t="inlineStr">
      <is>
        <t>N/A</t>
      </is>
    </nc>
  </rcc>
  <rcc rId="5777" sId="7">
    <nc r="N340" t="inlineStr">
      <is>
        <t>N/A</t>
      </is>
    </nc>
  </rcc>
  <rcc rId="5778" sId="7">
    <nc r="O340" t="inlineStr">
      <is>
        <t>N/A</t>
      </is>
    </nc>
  </rcc>
  <rcc rId="5779" sId="7">
    <nc r="P340" t="inlineStr">
      <is>
        <t>N/A</t>
      </is>
    </nc>
  </rcc>
  <rcc rId="5780" sId="7">
    <nc r="Q340" t="inlineStr">
      <is>
        <t>N/A</t>
      </is>
    </nc>
  </rcc>
  <rcc rId="5781" sId="7">
    <nc r="R340" t="inlineStr">
      <is>
        <t>N/A</t>
      </is>
    </nc>
  </rcc>
  <rcc rId="5782" sId="8">
    <nc r="J339" t="inlineStr">
      <is>
        <t>OK</t>
      </is>
    </nc>
  </rcc>
  <rcc rId="5783" sId="8">
    <nc r="R339" t="inlineStr">
      <is>
        <t>S/M</t>
      </is>
    </nc>
  </rcc>
  <rcc rId="5784" sId="8">
    <nc r="S339" t="inlineStr">
      <is>
        <t>S/M</t>
      </is>
    </nc>
  </rcc>
  <rcc rId="5785" sId="9">
    <nc r="K339" t="inlineStr">
      <is>
        <t>OK</t>
      </is>
    </nc>
  </rcc>
  <rcc rId="5786" sId="9">
    <nc r="L339" t="inlineStr">
      <is>
        <t>OK</t>
      </is>
    </nc>
  </rcc>
  <rcc rId="5787" sId="9">
    <nc r="M339" t="inlineStr">
      <is>
        <t>N/A</t>
      </is>
    </nc>
  </rcc>
  <rcc rId="5788" sId="9">
    <nc r="N339" t="inlineStr">
      <is>
        <t>N/A</t>
      </is>
    </nc>
  </rcc>
  <rcc rId="5789" sId="9">
    <nc r="O339" t="inlineStr">
      <is>
        <t>N/A</t>
      </is>
    </nc>
  </rcc>
  <rcc rId="5790" sId="9">
    <nc r="P339" t="inlineStr">
      <is>
        <t>OK</t>
      </is>
    </nc>
  </rcc>
  <rcc rId="5791" sId="9">
    <nc r="X339" t="inlineStr">
      <is>
        <t>N/A</t>
      </is>
    </nc>
  </rcc>
  <rcc rId="5792" sId="9">
    <nc r="AA339" t="inlineStr">
      <is>
        <t>N/A</t>
      </is>
    </nc>
  </rcc>
  <rcc rId="5793" sId="9">
    <nc r="AB339" t="inlineStr">
      <is>
        <t>N/A</t>
      </is>
    </nc>
  </rcc>
  <rcc rId="5794" sId="9">
    <nc r="Y339" t="inlineStr">
      <is>
        <t>OK</t>
      </is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95" sId="7">
    <nc r="K182" t="inlineStr">
      <is>
        <t>OK</t>
      </is>
    </nc>
  </rcc>
  <rcc rId="5796" sId="7" numFmtId="4">
    <nc r="L182">
      <v>46241</v>
    </nc>
  </rcc>
  <rcc rId="5797" sId="7">
    <nc r="K154" t="inlineStr">
      <is>
        <t>S/M</t>
      </is>
    </nc>
  </rcc>
  <rcc rId="5798" sId="7" numFmtId="4">
    <nc r="L154">
      <v>46241</v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99" sId="9">
    <nc r="K104" t="inlineStr">
      <is>
        <t>S/M</t>
      </is>
    </nc>
  </rcc>
  <rcc rId="5800" sId="9">
    <nc r="L104" t="inlineStr">
      <is>
        <t>OK</t>
      </is>
    </nc>
  </rcc>
  <rcc rId="5801" sId="9">
    <nc r="M104" t="inlineStr">
      <is>
        <t>N/A</t>
      </is>
    </nc>
  </rcc>
  <rcc rId="5802" sId="9">
    <nc r="N104" t="inlineStr">
      <is>
        <t>N/A</t>
      </is>
    </nc>
  </rcc>
  <rcc rId="5803" sId="9">
    <nc r="O104" t="inlineStr">
      <is>
        <t>N/A</t>
      </is>
    </nc>
  </rcc>
  <rcc rId="5804" sId="9">
    <nc r="G148" t="inlineStr">
      <is>
        <t>N/A</t>
      </is>
    </nc>
  </rcc>
  <rcc rId="5805" sId="9">
    <nc r="K148" t="inlineStr">
      <is>
        <t>S/M</t>
      </is>
    </nc>
  </rcc>
  <rcc rId="5806" sId="9">
    <nc r="L148" t="inlineStr">
      <is>
        <t>N/A</t>
      </is>
    </nc>
  </rcc>
  <rcc rId="5807" sId="9">
    <nc r="M148" t="inlineStr">
      <is>
        <t>N/A</t>
      </is>
    </nc>
  </rcc>
  <rcc rId="5808" sId="9">
    <nc r="N148" t="inlineStr">
      <is>
        <t>N/A</t>
      </is>
    </nc>
  </rcc>
  <rcc rId="5809" sId="9">
    <nc r="O148" t="inlineStr">
      <is>
        <t>N/A</t>
      </is>
    </nc>
  </rcc>
  <rcc rId="5810" sId="9">
    <nc r="K151" t="inlineStr">
      <is>
        <t>S/M</t>
      </is>
    </nc>
  </rcc>
  <rcc rId="5811" sId="9">
    <nc r="L151" t="inlineStr">
      <is>
        <t>N/A</t>
      </is>
    </nc>
  </rcc>
  <rcc rId="5812" sId="9">
    <nc r="M151" t="inlineStr">
      <is>
        <t>N/A</t>
      </is>
    </nc>
  </rcc>
  <rcc rId="5813" sId="9">
    <nc r="N151" t="inlineStr">
      <is>
        <t>N/A</t>
      </is>
    </nc>
  </rcc>
  <rcc rId="5814" sId="9">
    <nc r="O151" t="inlineStr">
      <is>
        <t>N/A</t>
      </is>
    </nc>
  </rcc>
  <rcc rId="5815" sId="9">
    <oc r="M159" t="inlineStr">
      <is>
        <t>N/A</t>
      </is>
    </oc>
    <nc r="M159"/>
  </rcc>
  <rcc rId="5816" sId="9">
    <nc r="G170" t="inlineStr">
      <is>
        <t>N/A</t>
      </is>
    </nc>
  </rcc>
  <rcc rId="5817" sId="9">
    <nc r="K170" t="inlineStr">
      <is>
        <t>S/M</t>
      </is>
    </nc>
  </rcc>
  <rcc rId="5818" sId="9">
    <nc r="L170" t="inlineStr">
      <is>
        <t>N/A</t>
      </is>
    </nc>
  </rcc>
  <rcc rId="5819" sId="9">
    <nc r="M170" t="inlineStr">
      <is>
        <t>N/A</t>
      </is>
    </nc>
  </rcc>
  <rcc rId="5820" sId="9">
    <nc r="N170" t="inlineStr">
      <is>
        <t>N/A</t>
      </is>
    </nc>
  </rcc>
  <rcc rId="5821" sId="9">
    <nc r="O170" t="inlineStr">
      <is>
        <t>N/A</t>
      </is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22" sId="6" numFmtId="19">
    <nc r="O221">
      <v>46245</v>
    </nc>
  </rcc>
  <rcc rId="5823" sId="6" numFmtId="19">
    <nc r="P221">
      <v>46245</v>
    </nc>
  </rcc>
  <rcc rId="5824" sId="7">
    <nc r="L222" t="inlineStr">
      <is>
        <t>N/A</t>
      </is>
    </nc>
  </rcc>
  <rcc rId="5825" sId="7">
    <nc r="M222" t="inlineStr">
      <is>
        <t>N/A</t>
      </is>
    </nc>
  </rcc>
  <rcc rId="5826" sId="7">
    <nc r="N222" t="inlineStr">
      <is>
        <t>N/A</t>
      </is>
    </nc>
  </rcc>
  <rcc rId="5827" sId="7">
    <nc r="O222" t="inlineStr">
      <is>
        <t>N/A</t>
      </is>
    </nc>
  </rcc>
  <rcc rId="5828" sId="7">
    <nc r="P222" t="inlineStr">
      <is>
        <t>N/A</t>
      </is>
    </nc>
  </rcc>
  <rcc rId="5829" sId="7">
    <nc r="Q222" t="inlineStr">
      <is>
        <t>N/A</t>
      </is>
    </nc>
  </rcc>
  <rcc rId="5830" sId="7">
    <nc r="R222" t="inlineStr">
      <is>
        <t>N/A</t>
      </is>
    </nc>
  </rcc>
  <rcc rId="5831" sId="8">
    <nc r="J221" t="inlineStr">
      <is>
        <t>S/M</t>
      </is>
    </nc>
  </rcc>
  <rcc rId="5832" sId="8">
    <nc r="K221" t="inlineStr">
      <is>
        <t>S/M</t>
      </is>
    </nc>
  </rcc>
  <rcc rId="5833" sId="8">
    <nc r="Q221" t="inlineStr">
      <is>
        <t>S/M</t>
      </is>
    </nc>
  </rcc>
  <rcc rId="5834" sId="8">
    <nc r="R221" t="inlineStr">
      <is>
        <t>S/M</t>
      </is>
    </nc>
  </rcc>
  <rcc rId="5835" sId="8">
    <nc r="S221" t="inlineStr">
      <is>
        <t>S/M</t>
      </is>
    </nc>
  </rcc>
  <rcc rId="5836" sId="9">
    <nc r="M221" t="inlineStr">
      <is>
        <t>N/A</t>
      </is>
    </nc>
  </rcc>
  <rcc rId="5837" sId="9">
    <nc r="N221" t="inlineStr">
      <is>
        <t>N/A</t>
      </is>
    </nc>
  </rcc>
  <rcc rId="5838" sId="9">
    <nc r="O221" t="inlineStr">
      <is>
        <t>N/A</t>
      </is>
    </nc>
  </rcc>
  <rcc rId="5839" sId="9">
    <nc r="P221" t="inlineStr">
      <is>
        <t>S/M</t>
      </is>
    </nc>
  </rcc>
  <rcc rId="5840" sId="9">
    <nc r="X221" t="inlineStr">
      <is>
        <t>N/A</t>
      </is>
    </nc>
  </rcc>
  <rcc rId="5841" sId="9">
    <nc r="AA221" t="inlineStr">
      <is>
        <t>N/A</t>
      </is>
    </nc>
  </rcc>
  <rcc rId="5842" sId="9">
    <nc r="AB221" t="inlineStr">
      <is>
        <t>N/A</t>
      </is>
    </nc>
  </rcc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43" sId="9">
    <nc r="K171" t="inlineStr">
      <is>
        <t>S/M</t>
      </is>
    </nc>
  </rcc>
  <rcc rId="5844" sId="9">
    <nc r="L171" t="inlineStr">
      <is>
        <t>OK</t>
      </is>
    </nc>
  </rcc>
  <rcc rId="5845" sId="9">
    <nc r="K191" t="inlineStr">
      <is>
        <t>S/M</t>
      </is>
    </nc>
  </rcc>
  <rcc rId="5846" sId="9">
    <nc r="L191" t="inlineStr">
      <is>
        <t>N/A</t>
      </is>
    </nc>
  </rcc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47" sId="9">
    <nc r="K195" t="inlineStr">
      <is>
        <t>S/M</t>
      </is>
    </nc>
  </rcc>
  <rcc rId="5848" sId="9">
    <nc r="L195" t="inlineStr">
      <is>
        <t>N/A</t>
      </is>
    </nc>
  </rcc>
  <rcc rId="5849" sId="9">
    <nc r="K237" t="inlineStr">
      <is>
        <t>S/M</t>
      </is>
    </nc>
  </rcc>
  <rcc rId="5850" sId="9">
    <nc r="L237" t="inlineStr">
      <is>
        <t>OK</t>
      </is>
    </nc>
  </rcc>
  <rcc rId="5851" sId="9">
    <nc r="M237" t="inlineStr">
      <is>
        <t>N/A</t>
      </is>
    </nc>
  </rcc>
  <rcc rId="5852" sId="9">
    <nc r="N237" t="inlineStr">
      <is>
        <t>N/A</t>
      </is>
    </nc>
  </rcc>
  <rcc rId="5853" sId="9">
    <nc r="O237" t="inlineStr">
      <is>
        <t>N/A</t>
      </is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54" sId="6" numFmtId="19">
    <nc r="O276">
      <v>46245</v>
    </nc>
  </rcc>
  <rcc rId="5855" sId="6" numFmtId="19">
    <nc r="P276">
      <v>46245</v>
    </nc>
  </rcc>
  <rcc rId="5856" sId="7">
    <nc r="M277" t="inlineStr">
      <is>
        <t>N/A</t>
      </is>
    </nc>
  </rcc>
  <rcc rId="5857" sId="7">
    <nc r="N277" t="inlineStr">
      <is>
        <t>N/A</t>
      </is>
    </nc>
  </rcc>
  <rcc rId="5858" sId="7">
    <nc r="O277" t="inlineStr">
      <is>
        <t>N/A</t>
      </is>
    </nc>
  </rcc>
  <rcc rId="5859" sId="7">
    <nc r="P277" t="inlineStr">
      <is>
        <t>N/A</t>
      </is>
    </nc>
  </rcc>
  <rcc rId="5860" sId="7">
    <nc r="Q277" t="inlineStr">
      <is>
        <t>N/A</t>
      </is>
    </nc>
  </rcc>
  <rcc rId="5861" sId="7">
    <nc r="R277" t="inlineStr">
      <is>
        <t>N/A</t>
      </is>
    </nc>
  </rcc>
  <rcc rId="5862" sId="8">
    <nc r="J276" t="inlineStr">
      <is>
        <t>S/M</t>
      </is>
    </nc>
  </rcc>
  <rcc rId="5863" sId="8">
    <nc r="K276" t="inlineStr">
      <is>
        <t>S/M</t>
      </is>
    </nc>
  </rcc>
  <rcc rId="5864" sId="8">
    <nc r="Q276" t="inlineStr">
      <is>
        <t>S/M</t>
      </is>
    </nc>
  </rcc>
  <rcc rId="5865" sId="8">
    <nc r="R276" t="inlineStr">
      <is>
        <t>S/M</t>
      </is>
    </nc>
  </rcc>
  <rcc rId="5866" sId="8">
    <nc r="S276" t="inlineStr">
      <is>
        <t>S/M</t>
      </is>
    </nc>
  </rcc>
  <rcc rId="5867" sId="9">
    <nc r="K276" t="inlineStr">
      <is>
        <t>OK</t>
      </is>
    </nc>
  </rcc>
  <rcc rId="5868" sId="9">
    <nc r="L276" t="inlineStr">
      <is>
        <t>OK</t>
      </is>
    </nc>
  </rcc>
  <rcc rId="5869" sId="9">
    <nc r="M276" t="inlineStr">
      <is>
        <t>OK</t>
      </is>
    </nc>
  </rcc>
  <rcc rId="5870" sId="9">
    <nc r="N276" t="inlineStr">
      <is>
        <t>N/A</t>
      </is>
    </nc>
  </rcc>
  <rcc rId="5871" sId="9">
    <nc r="O276" t="inlineStr">
      <is>
        <t>N/A</t>
      </is>
    </nc>
  </rcc>
  <rcc rId="5872" sId="9">
    <nc r="P276" t="inlineStr">
      <is>
        <t>OK</t>
      </is>
    </nc>
  </rcc>
  <rcc rId="5873" sId="9">
    <nc r="X276" t="inlineStr">
      <is>
        <t>N/A</t>
      </is>
    </nc>
  </rcc>
  <rcc rId="5874" sId="9">
    <nc r="Y276" t="inlineStr">
      <is>
        <t>OK</t>
      </is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75" sId="6" numFmtId="19">
    <nc r="P253">
      <v>46244</v>
    </nc>
  </rcc>
  <rcc rId="5876" sId="13" numFmtId="4">
    <oc r="I253">
      <v>67397.919999999998</v>
    </oc>
    <nc r="I253">
      <v>68071.899999999994</v>
    </nc>
  </rcc>
  <rcc rId="5877" sId="13" numFmtId="4">
    <oc r="P253">
      <v>282.66000000000003</v>
    </oc>
    <nc r="P253">
      <v>290.57</v>
    </nc>
  </rcc>
  <rcc rId="5878" sId="6" numFmtId="19">
    <nc r="O262">
      <v>46245</v>
    </nc>
  </rcc>
  <rcc rId="5879" sId="7">
    <nc r="K123" t="inlineStr">
      <is>
        <t>S/M</t>
      </is>
    </nc>
  </rcc>
  <rcc rId="5880" sId="13" numFmtId="4">
    <nc r="J262">
      <v>0</v>
    </nc>
  </rcc>
  <rcc rId="5881" sId="13" numFmtId="4">
    <nc r="K262">
      <v>0</v>
    </nc>
  </rcc>
  <rcc rId="5882" sId="13" numFmtId="4">
    <nc r="N262">
      <v>0</v>
    </nc>
  </rcc>
  <rcc rId="5883" sId="13" numFmtId="4">
    <nc r="O262">
      <v>0</v>
    </nc>
  </rcc>
  <rcc rId="5884" sId="13" numFmtId="4">
    <nc r="Q262">
      <v>0</v>
    </nc>
  </rcc>
  <rcc rId="5885" sId="13" numFmtId="4">
    <nc r="I262">
      <v>16136.95</v>
    </nc>
  </rcc>
  <rcc rId="5886" sId="13" numFmtId="4">
    <nc r="P262">
      <v>38.33</v>
    </nc>
  </rcc>
  <rcc rId="5887" sId="6" numFmtId="19">
    <nc r="P262">
      <v>46245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888" sId="7">
    <nc r="M263" t="inlineStr">
      <is>
        <t>OK</t>
      </is>
    </nc>
  </rcc>
  <rcc rId="5889" sId="7">
    <nc r="N263" t="inlineStr">
      <is>
        <t>N/A</t>
      </is>
    </nc>
  </rcc>
  <rcc rId="5890" sId="7">
    <nc r="O263" t="inlineStr">
      <is>
        <t>N/A</t>
      </is>
    </nc>
  </rcc>
  <rcc rId="5891" sId="7">
    <nc r="P263" t="inlineStr">
      <is>
        <t>N/A</t>
      </is>
    </nc>
  </rcc>
  <rcc rId="5892" sId="7">
    <nc r="Q263" t="inlineStr">
      <is>
        <t>N/A</t>
      </is>
    </nc>
  </rcc>
  <rcc rId="5893" sId="8">
    <nc r="J262" t="inlineStr">
      <is>
        <t>S/M</t>
      </is>
    </nc>
  </rcc>
  <rcc rId="5894" sId="8" numFmtId="4">
    <nc r="K262">
      <v>46245</v>
    </nc>
  </rcc>
  <rcc rId="5895" sId="8">
    <nc r="Q262" t="inlineStr">
      <is>
        <t>S/M</t>
      </is>
    </nc>
  </rcc>
  <rcc rId="5896" sId="8">
    <nc r="R262" t="inlineStr">
      <is>
        <t>N/A</t>
      </is>
    </nc>
  </rcc>
  <rcc rId="5897" sId="8">
    <nc r="S262" t="inlineStr">
      <is>
        <t>N/A</t>
      </is>
    </nc>
  </rcc>
  <rcc rId="5898" sId="9">
    <nc r="K262" t="inlineStr">
      <is>
        <t>OK</t>
      </is>
    </nc>
  </rcc>
  <rcc rId="5899" sId="9">
    <nc r="L262" t="inlineStr">
      <is>
        <t>OK</t>
      </is>
    </nc>
  </rcc>
  <rcc rId="5900" sId="9">
    <nc r="M262" t="inlineStr">
      <is>
        <t>OK</t>
      </is>
    </nc>
  </rcc>
  <rcc rId="5901" sId="9">
    <nc r="P262" t="inlineStr">
      <is>
        <t>OK</t>
      </is>
    </nc>
  </rcc>
  <rcc rId="5902" sId="9">
    <nc r="Q262">
      <v>46245</v>
    </nc>
  </rcc>
  <rcc rId="5903" sId="9">
    <nc r="Y262" t="inlineStr">
      <is>
        <t>OK</t>
      </is>
    </nc>
  </rcc>
  <rcc rId="5904" sId="9">
    <nc r="Z262">
      <v>46245</v>
    </nc>
  </rcc>
  <rcc rId="5905" sId="9">
    <nc r="AA262" t="inlineStr">
      <is>
        <t>Ok</t>
      </is>
    </nc>
  </rcc>
  <rcc rId="5906" sId="9" odxf="1" dxf="1" numFmtId="19">
    <nc r="AB262">
      <v>46245</v>
    </nc>
    <odxf>
      <numFmt numFmtId="0" formatCode="General"/>
    </odxf>
    <ndxf>
      <numFmt numFmtId="19" formatCode="dd/mm/yyyy"/>
    </ndxf>
  </rcc>
  <rcv guid="{1DA47232-F491-4096-A80C-F7E244AF06A6}" action="delete"/>
  <rdn rId="0" localSheetId="1" customView="1" name="Z_1DA47232_F491_4096_A80C_F7E244AF06A6_.wvu.FilterData" hidden="1" oldHidden="1">
    <formula>'Lucros aos Sócios'!$A$1:$H$593</formula>
    <oldFormula>'Lucros aos Sócios'!$A$1:$H$593</oldFormula>
  </rdn>
  <rdn rId="0" localSheetId="5" customView="1" name="Z_1DA47232_F491_4096_A80C_F7E244AF06A6_.wvu.FilterData" hidden="1" oldHidden="1">
    <formula>Observações!$A$1:$E$368</formula>
    <oldFormula>Observações!$A$1:$E$368</oldFormula>
  </rdn>
  <rdn rId="0" localSheetId="6" customView="1" name="Z_1DA47232_F491_4096_A80C_F7E244AF06A6_.wvu.FilterData" hidden="1" oldHidden="1">
    <formula>Empresas!$A$1:$T$371</formula>
    <oldFormula>Empresas!$A$1:$T$371</oldFormula>
  </rdn>
  <rdn rId="0" localSheetId="7" customView="1" name="Z_1DA47232_F491_4096_A80C_F7E244AF06A6_.wvu.FilterData" hidden="1" oldHidden="1">
    <formula>Municipais!$A$1:$R$371</formula>
    <oldFormula>Municipais!$A$1:$R$371</oldFormula>
  </rdn>
  <rdn rId="0" localSheetId="8" customView="1" name="Z_1DA47232_F491_4096_A80C_F7E244AF06A6_.wvu.FilterData" hidden="1" oldHidden="1">
    <formula>Estaduais!$A$1:$S$371</formula>
    <oldFormula>Estaduais!$A$1:$S$371</oldFormula>
  </rdn>
  <rdn rId="0" localSheetId="9" customView="1" name="Z_1DA47232_F491_4096_A80C_F7E244AF06A6_.wvu.FilterData" hidden="1" oldHidden="1">
    <formula>Federais!$A$1:$AC$371</formula>
    <oldFormula>Federais!$A$1:$AC$371</oldFormula>
  </rdn>
  <rdn rId="0" localSheetId="10" customView="1" name="Z_1DA47232_F491_4096_A80C_F7E244AF06A6_.wvu.FilterData" hidden="1" oldHidden="1">
    <formula>'Obrigações Anuais'!$A$1:$N$371</formula>
    <oldFormula>'Obrigações Anuais'!$A$1:$N$371</oldFormula>
  </rdn>
  <rdn rId="0" localSheetId="11" customView="1" name="Z_1DA47232_F491_4096_A80C_F7E244AF06A6_.wvu.FilterData" hidden="1" oldHidden="1">
    <formula>Relatórios!$A$1:$P$1</formula>
    <oldFormula>Relatórios!$A$1:$P$1</oldFormula>
  </rdn>
  <rdn rId="0" localSheetId="13" customView="1" name="Z_1DA47232_F491_4096_A80C_F7E244AF06A6_.wvu.FilterData" hidden="1" oldHidden="1">
    <formula>'Controle Distribuição de Lucros'!$A$1:$R$371</formula>
    <oldFormula>'Controle Distribuição de Lucros'!$A$1:$R$371</oldFormula>
  </rdn>
  <rdn rId="0" localSheetId="14" customView="1" name="Z_1DA47232_F491_4096_A80C_F7E244AF06A6_.wvu.FilterData" hidden="1" oldHidden="1">
    <formula>'Apuração Contabilidade Aproxima'!$A$1:$M$368</formula>
    <oldFormula>'Apuração Contabilidade Aproxima'!$A$1:$M$368</oldFormula>
  </rdn>
  <rdn rId="0" localSheetId="15" customView="1" name="Z_1DA47232_F491_4096_A80C_F7E244AF06A6_.wvu.Rows" hidden="1" oldHidden="1">
    <formula>'Parcelamentos Encerrados'!$35:$35</formula>
    <oldFormula>'Parcelamentos Encerrados'!$35:$35</oldFormula>
  </rdn>
  <rcv guid="{1DA47232-F491-4096-A80C-F7E244AF06A6}" action="add"/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18" sId="9">
    <nc r="K290" t="inlineStr">
      <is>
        <t>S/M</t>
      </is>
    </nc>
  </rcc>
  <rcc rId="5919" sId="9">
    <nc r="L290" t="inlineStr">
      <is>
        <t>Ok</t>
      </is>
    </nc>
  </rcc>
  <rcc rId="5920" sId="9">
    <nc r="M290" t="inlineStr">
      <is>
        <t>N/A</t>
      </is>
    </nc>
  </rcc>
  <rcc rId="5921" sId="9">
    <nc r="N290" t="inlineStr">
      <is>
        <t>N/A</t>
      </is>
    </nc>
  </rcc>
  <rcc rId="5922" sId="9">
    <nc r="O290" t="inlineStr">
      <is>
        <t>N/A</t>
      </is>
    </nc>
  </rcc>
  <rcc rId="5923" sId="9">
    <nc r="K292" t="inlineStr">
      <is>
        <t>S/M</t>
      </is>
    </nc>
  </rcc>
  <rcc rId="5924" sId="9">
    <nc r="L292" t="inlineStr">
      <is>
        <t>Ok</t>
      </is>
    </nc>
  </rcc>
  <rcc rId="5925" sId="9">
    <nc r="M292" t="inlineStr">
      <is>
        <t>N/A</t>
      </is>
    </nc>
  </rcc>
  <rcc rId="5926" sId="9">
    <nc r="N292" t="inlineStr">
      <is>
        <t>N/A</t>
      </is>
    </nc>
  </rcc>
  <rcc rId="5927" sId="9">
    <nc r="O292" t="inlineStr">
      <is>
        <t>N/A</t>
      </is>
    </nc>
  </rcc>
  <rcc rId="5928" sId="9">
    <nc r="K295" t="inlineStr">
      <is>
        <t>S/M</t>
      </is>
    </nc>
  </rcc>
  <rcc rId="5929" sId="9">
    <nc r="L295" t="inlineStr">
      <is>
        <t>N/A</t>
      </is>
    </nc>
  </rcc>
  <rcc rId="5930" sId="9">
    <nc r="M295" t="inlineStr">
      <is>
        <t>N/A</t>
      </is>
    </nc>
  </rcc>
  <rcc rId="5931" sId="9">
    <nc r="N295" t="inlineStr">
      <is>
        <t>N/A</t>
      </is>
    </nc>
  </rcc>
  <rcc rId="5932" sId="9">
    <nc r="O295" t="inlineStr">
      <is>
        <t>N/A</t>
      </is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33" sId="13" numFmtId="4">
    <oc r="I64">
      <v>170165.18</v>
    </oc>
    <nc r="I64">
      <v>97254.69</v>
    </nc>
  </rcc>
  <rcc rId="5934" sId="13" numFmtId="4">
    <oc r="P64">
      <v>879.6</v>
    </oc>
    <nc r="P64">
      <v>352.73</v>
    </nc>
  </rcc>
  <rcc rId="5935" sId="6" numFmtId="19">
    <nc r="P64">
      <v>46245</v>
    </nc>
  </rcc>
  <rcc rId="5936" sId="7">
    <nc r="M64" t="inlineStr">
      <is>
        <t>OK</t>
      </is>
    </nc>
  </rcc>
  <rcc rId="5937" sId="7">
    <nc r="N64" t="inlineStr">
      <is>
        <t>N/A</t>
      </is>
    </nc>
  </rcc>
  <rcc rId="5938" sId="7">
    <nc r="O64" t="inlineStr">
      <is>
        <t>N/A</t>
      </is>
    </nc>
  </rcc>
  <rcc rId="5939" sId="7">
    <nc r="P64" t="inlineStr">
      <is>
        <t>N/A</t>
      </is>
    </nc>
  </rcc>
  <rcc rId="5940" sId="7">
    <nc r="Q64" t="inlineStr">
      <is>
        <t>N/A</t>
      </is>
    </nc>
  </rcc>
  <rcc rId="5941" sId="8">
    <nc r="J64" t="inlineStr">
      <is>
        <t>S/M</t>
      </is>
    </nc>
  </rcc>
  <rcc rId="5942" sId="8" numFmtId="4">
    <nc r="K64">
      <v>46245</v>
    </nc>
  </rcc>
  <rcc rId="5943" sId="8">
    <nc r="Q64" t="inlineStr">
      <is>
        <t>S/M</t>
      </is>
    </nc>
  </rcc>
  <rcc rId="5944" sId="8">
    <nc r="R64" t="inlineStr">
      <is>
        <t>N/A</t>
      </is>
    </nc>
  </rcc>
  <rcc rId="5945" sId="8">
    <nc r="S64" t="inlineStr">
      <is>
        <t>N/A</t>
      </is>
    </nc>
  </rcc>
  <rcc rId="5946" sId="9">
    <nc r="K64" t="inlineStr">
      <is>
        <t>OK</t>
      </is>
    </nc>
  </rcc>
  <rcc rId="5947" sId="9">
    <nc r="L64" t="inlineStr">
      <is>
        <t>OK</t>
      </is>
    </nc>
  </rcc>
  <rcc rId="5948" sId="9">
    <nc r="P64" t="inlineStr">
      <is>
        <t>OK</t>
      </is>
    </nc>
  </rcc>
  <rcc rId="5949" sId="9">
    <nc r="Q64">
      <v>46245</v>
    </nc>
  </rcc>
  <rcc rId="5950" sId="9">
    <nc r="Y64" t="inlineStr">
      <is>
        <t>OK</t>
      </is>
    </nc>
  </rcc>
  <rcc rId="5951" sId="9">
    <nc r="Z64">
      <v>46245</v>
    </nc>
  </rcc>
  <rcc rId="5952" sId="9">
    <nc r="AA64" t="inlineStr">
      <is>
        <t>N/A</t>
      </is>
    </nc>
  </rcc>
  <rcc rId="5953" sId="9">
    <nc r="AB64" t="inlineStr">
      <is>
        <t>N/A</t>
      </is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54" sId="9">
    <nc r="K296" t="inlineStr">
      <is>
        <t>S/M</t>
      </is>
    </nc>
  </rcc>
  <rcc rId="5955" sId="9">
    <nc r="L296" t="inlineStr">
      <is>
        <t>N/A</t>
      </is>
    </nc>
  </rcc>
  <rcc rId="5956" sId="9">
    <nc r="M296" t="inlineStr">
      <is>
        <t>N/A</t>
      </is>
    </nc>
  </rcc>
  <rcc rId="5957" sId="9">
    <nc r="O296" t="inlineStr">
      <is>
        <t>N/A</t>
      </is>
    </nc>
  </rcc>
  <rcc rId="5958" sId="9">
    <nc r="N296" t="inlineStr">
      <is>
        <t>N/A</t>
      </is>
    </nc>
  </rcc>
  <rcc rId="5959" sId="9">
    <nc r="K297" t="inlineStr">
      <is>
        <t>S/M</t>
      </is>
    </nc>
  </rcc>
  <rcc rId="5960" sId="9">
    <nc r="L297" t="inlineStr">
      <is>
        <t>N/A</t>
      </is>
    </nc>
  </rcc>
  <rcc rId="5961" sId="9">
    <nc r="M297" t="inlineStr">
      <is>
        <t>N/A</t>
      </is>
    </nc>
  </rcc>
  <rcc rId="5962" sId="9">
    <nc r="N297" t="inlineStr">
      <is>
        <t>N/A</t>
      </is>
    </nc>
  </rcc>
  <rcc rId="5963" sId="9">
    <nc r="O297" t="inlineStr">
      <is>
        <t>N/A</t>
      </is>
    </nc>
  </rcc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64" sId="9">
    <nc r="G263" t="inlineStr">
      <is>
        <t>N/A</t>
      </is>
    </nc>
  </rcc>
  <rcc rId="5965" sId="9">
    <nc r="K263" t="inlineStr">
      <is>
        <t>S/M</t>
      </is>
    </nc>
  </rcc>
  <rcc rId="5966" sId="9">
    <nc r="L263" t="inlineStr">
      <is>
        <t>N/A</t>
      </is>
    </nc>
  </rcc>
  <rcc rId="5967" sId="9">
    <nc r="M263" t="inlineStr">
      <is>
        <t>N/A</t>
      </is>
    </nc>
  </rcc>
  <rcc rId="5968" sId="9">
    <nc r="N263" t="inlineStr">
      <is>
        <t>N/A</t>
      </is>
    </nc>
  </rcc>
  <rcc rId="5969" sId="9">
    <nc r="O263" t="inlineStr">
      <is>
        <t>N/A</t>
      </is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70" sId="6" numFmtId="19">
    <nc r="O173">
      <v>46237</v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71" sId="6" numFmtId="19">
    <nc r="O208">
      <v>46245</v>
    </nc>
  </rcc>
  <rcc rId="5972" sId="6" numFmtId="19">
    <nc r="P208">
      <v>46245</v>
    </nc>
  </rcc>
  <rcc rId="5973" sId="7">
    <nc r="M209" t="inlineStr">
      <is>
        <t>N/A</t>
      </is>
    </nc>
  </rcc>
  <rcc rId="5974" sId="7">
    <nc r="N209" t="inlineStr">
      <is>
        <t>N/A</t>
      </is>
    </nc>
  </rcc>
  <rcc rId="5975" sId="7">
    <nc r="O209" t="inlineStr">
      <is>
        <t>N/A</t>
      </is>
    </nc>
  </rcc>
  <rcc rId="5976" sId="7">
    <nc r="P209" t="inlineStr">
      <is>
        <t>N/A</t>
      </is>
    </nc>
  </rcc>
  <rcc rId="5977" sId="7">
    <nc r="Q209" t="inlineStr">
      <is>
        <t>N/A</t>
      </is>
    </nc>
  </rcc>
  <rcc rId="5978" sId="7">
    <nc r="R209" t="inlineStr">
      <is>
        <t>N/A</t>
      </is>
    </nc>
  </rcc>
  <rcc rId="5979" sId="8">
    <nc r="J208" t="inlineStr">
      <is>
        <t>OK</t>
      </is>
    </nc>
  </rcc>
  <rcc rId="5980" sId="8">
    <nc r="R208" t="inlineStr">
      <is>
        <t>S/M</t>
      </is>
    </nc>
  </rcc>
  <rcc rId="5981" sId="8">
    <nc r="S208" t="inlineStr">
      <is>
        <t>S/M</t>
      </is>
    </nc>
  </rcc>
  <rcc rId="5982" sId="9">
    <nc r="I208" t="inlineStr">
      <is>
        <t>N/A</t>
      </is>
    </nc>
  </rcc>
  <rcc rId="5983" sId="9">
    <nc r="J208" t="inlineStr">
      <is>
        <t>N/A</t>
      </is>
    </nc>
  </rcc>
  <rcc rId="5984" sId="9">
    <nc r="M208" t="inlineStr">
      <is>
        <t>N/A</t>
      </is>
    </nc>
  </rcc>
  <rcc rId="5985" sId="9">
    <nc r="N208" t="inlineStr">
      <is>
        <t>N/A</t>
      </is>
    </nc>
  </rcc>
  <rcc rId="5986" sId="9">
    <nc r="O208" t="inlineStr">
      <is>
        <t>N/A</t>
      </is>
    </nc>
  </rcc>
  <rcc rId="5987" sId="9">
    <nc r="P208" t="inlineStr">
      <is>
        <t>OK</t>
      </is>
    </nc>
  </rcc>
  <rcc rId="5988" sId="9">
    <nc r="X208" t="inlineStr">
      <is>
        <t>N/A</t>
      </is>
    </nc>
  </rcc>
  <rcc rId="5989" sId="9">
    <nc r="AA208" t="inlineStr">
      <is>
        <t>N/A</t>
      </is>
    </nc>
  </rcc>
  <rcc rId="5990" sId="9">
    <nc r="AB208" t="inlineStr">
      <is>
        <t>N/A</t>
      </is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91" sId="6" numFmtId="19">
    <nc r="O16">
      <v>46245</v>
    </nc>
  </rcc>
  <rcc rId="5992" sId="7">
    <nc r="M16" t="inlineStr">
      <is>
        <t>S/M</t>
      </is>
    </nc>
  </rcc>
  <rcc rId="5993" sId="7">
    <nc r="N16" t="inlineStr">
      <is>
        <t>N/A</t>
      </is>
    </nc>
  </rcc>
  <rcc rId="5994" sId="7">
    <nc r="O16" t="inlineStr">
      <is>
        <t>N/A</t>
      </is>
    </nc>
  </rcc>
  <rcc rId="5995" sId="7">
    <nc r="P16" t="inlineStr">
      <is>
        <t>N/A</t>
      </is>
    </nc>
  </rcc>
  <rcc rId="5996" sId="7">
    <nc r="Q16" t="inlineStr">
      <is>
        <t>N/A</t>
      </is>
    </nc>
  </rcc>
  <rcc rId="5997" sId="8">
    <nc r="J16" t="inlineStr">
      <is>
        <t>S/M</t>
      </is>
    </nc>
  </rcc>
  <rcc rId="5998" sId="8" numFmtId="4">
    <nc r="K16">
      <v>46245</v>
    </nc>
  </rcc>
  <rcc rId="5999" sId="8">
    <nc r="O16" t="inlineStr">
      <is>
        <t>N/A</t>
      </is>
    </nc>
  </rcc>
  <rcc rId="6000" sId="8">
    <nc r="P16" t="inlineStr">
      <is>
        <t>N/A</t>
      </is>
    </nc>
  </rcc>
  <rcc rId="6001" sId="8">
    <nc r="R16" t="inlineStr">
      <is>
        <t>N/A</t>
      </is>
    </nc>
  </rcc>
  <rcc rId="6002" sId="8">
    <nc r="S16" t="inlineStr">
      <is>
        <t>N/A</t>
      </is>
    </nc>
  </rcc>
  <rcc rId="6003" sId="9">
    <nc r="K16" t="inlineStr">
      <is>
        <t>OK</t>
      </is>
    </nc>
  </rcc>
  <rcc rId="6004" sId="9">
    <nc r="R16" t="inlineStr">
      <is>
        <t>S/M</t>
      </is>
    </nc>
  </rcc>
  <rcc rId="6005" sId="9">
    <nc r="S16">
      <v>46245</v>
    </nc>
  </rcc>
  <rcc rId="6006" sId="9">
    <nc r="T16" t="inlineStr">
      <is>
        <t>S/M</t>
      </is>
    </nc>
  </rcc>
  <rcc rId="6007" sId="9">
    <nc r="U16">
      <v>46245</v>
    </nc>
  </rcc>
  <rcc rId="6008" sId="9">
    <nc r="V16" t="inlineStr">
      <is>
        <t>OK</t>
      </is>
    </nc>
  </rcc>
  <rcc rId="6009" sId="9">
    <nc r="W16">
      <v>46245</v>
    </nc>
  </rcc>
  <rcc rId="6010" sId="9">
    <nc r="X16" t="inlineStr">
      <is>
        <t>OK</t>
      </is>
    </nc>
  </rcc>
  <rcc rId="6011" sId="9">
    <nc r="AA16" t="inlineStr">
      <is>
        <t>N/A</t>
      </is>
    </nc>
  </rcc>
  <rcc rId="6012" sId="9">
    <nc r="AB16" t="inlineStr">
      <is>
        <t>N/A</t>
      </is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13" sId="9">
    <nc r="G151" t="inlineStr">
      <is>
        <t>OK</t>
      </is>
    </nc>
  </rcc>
  <rcc rId="6014" sId="9" odxf="1" dxf="1" numFmtId="19">
    <nc r="H151">
      <v>46245</v>
    </nc>
    <odxf>
      <numFmt numFmtId="0" formatCode="General"/>
    </odxf>
    <ndxf>
      <numFmt numFmtId="19" formatCode="dd/mm/yyyy"/>
    </ndxf>
  </rcc>
  <rcc rId="6015" sId="9">
    <oc r="M151" t="inlineStr">
      <is>
        <t>N/A</t>
      </is>
    </oc>
    <nc r="M151" t="inlineStr">
      <is>
        <t>OK</t>
      </is>
    </nc>
  </rcc>
  <rcc rId="6016" sId="9">
    <oc r="L151" t="inlineStr">
      <is>
        <t>N/A</t>
      </is>
    </oc>
    <nc r="L151" t="inlineStr">
      <is>
        <t>OK</t>
      </is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H250" start="0" length="0">
    <dxf>
      <border outline="0">
        <left style="dotted">
          <color indexed="64"/>
        </left>
        <top/>
      </border>
    </dxf>
  </rfmt>
  <rcc rId="6017" sId="14">
    <oc r="K250">
      <f>IF(H250="Não se Aplica",0,(H250-I250-J250))</f>
    </oc>
    <nc r="K250">
      <f>IF(H250="Não se Aplica",0,(H250-I250-J250))</f>
    </nc>
  </rcc>
  <rcc rId="6018" sId="14" numFmtId="4">
    <oc r="H250">
      <f>IF(G250="Contabilidade Aproximada",'C:\Users\dyego.oliveira\Desktop\Planilha Controle Agosto\[Controle Agosto 2026_Atualizada.xlsx]Controle Distribuição de Lucros'!K250,"Não se Aplica")</f>
    </oc>
    <nc r="H250">
      <v>48593.67</v>
    </nc>
  </rcc>
  <rcc rId="6019" sId="14" numFmtId="4">
    <oc r="I250">
      <f>IF(G250="Contabilidade Aproximada"," ","Não se Aplica")</f>
    </oc>
    <nc r="I250">
      <v>1345.06</v>
    </nc>
  </rcc>
  <rcc rId="6020" sId="14" numFmtId="4">
    <oc r="J250">
      <f>IF(G250="Contabilidade Aproximada"," ","Não se Aplica")</f>
    </oc>
    <nc r="J250">
      <v>21375</v>
    </nc>
  </rcc>
  <rcc rId="6021" sId="6" numFmtId="19">
    <nc r="O250">
      <v>46245</v>
    </nc>
  </rcc>
  <rcc rId="6022" sId="6" numFmtId="19">
    <nc r="P250">
      <v>46245</v>
    </nc>
  </rcc>
  <rcc rId="6023" sId="7">
    <nc r="M251" t="inlineStr">
      <is>
        <t>OK</t>
      </is>
    </nc>
  </rcc>
  <rcc rId="6024" sId="7">
    <nc r="N251" t="inlineStr">
      <is>
        <t>N/A</t>
      </is>
    </nc>
  </rcc>
  <rcc rId="6025" sId="7">
    <nc r="O251" t="inlineStr">
      <is>
        <t>N/A</t>
      </is>
    </nc>
  </rcc>
  <rcc rId="6026" sId="7">
    <nc r="P251" t="inlineStr">
      <is>
        <t>N/A</t>
      </is>
    </nc>
  </rcc>
  <rcc rId="6027" sId="7">
    <nc r="Q251" t="inlineStr">
      <is>
        <t>N/A</t>
      </is>
    </nc>
  </rcc>
  <rcc rId="6028" sId="8">
    <nc r="J250" t="inlineStr">
      <is>
        <t>S/M</t>
      </is>
    </nc>
  </rcc>
  <rcc rId="6029" sId="8" numFmtId="4">
    <nc r="K250">
      <v>46245</v>
    </nc>
  </rcc>
  <rcc rId="6030" sId="8">
    <nc r="Q250" t="inlineStr">
      <is>
        <t>S/M</t>
      </is>
    </nc>
  </rcc>
  <rcc rId="6031" sId="8">
    <nc r="R250" t="inlineStr">
      <is>
        <t>N/A</t>
      </is>
    </nc>
  </rcc>
  <rcc rId="6032" sId="8">
    <nc r="S250" t="inlineStr">
      <is>
        <t>N/A</t>
      </is>
    </nc>
  </rcc>
  <rcc rId="6033" sId="9">
    <nc r="K250" t="inlineStr">
      <is>
        <t>OK</t>
      </is>
    </nc>
  </rcc>
  <rcc rId="6034" sId="9">
    <nc r="L250" t="inlineStr">
      <is>
        <t>OK</t>
      </is>
    </nc>
  </rcc>
  <rcc rId="6035" sId="9">
    <nc r="P250" t="inlineStr">
      <is>
        <t>OK</t>
      </is>
    </nc>
  </rcc>
  <rcc rId="6036" sId="9">
    <nc r="Q250">
      <v>46245</v>
    </nc>
  </rcc>
  <rcc rId="6037" sId="9">
    <nc r="Y250" t="inlineStr">
      <is>
        <t>OK</t>
      </is>
    </nc>
  </rcc>
  <rcc rId="6038" sId="9">
    <nc r="Z250">
      <v>46245</v>
    </nc>
  </rcc>
  <rcc rId="6039" sId="9">
    <nc r="AA250" t="inlineStr">
      <is>
        <t>N/A</t>
      </is>
    </nc>
  </rcc>
  <rcc rId="6040" sId="9">
    <nc r="AB250" t="inlineStr">
      <is>
        <t>N/A</t>
      </is>
    </nc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41" sId="6" numFmtId="19">
    <nc r="O53">
      <v>46245</v>
    </nc>
  </rcc>
  <rcc rId="6042" sId="6" numFmtId="19">
    <nc r="P53">
      <v>46245</v>
    </nc>
  </rcc>
  <rcc rId="6043" sId="7">
    <nc r="M53" t="inlineStr">
      <is>
        <t>N/A</t>
      </is>
    </nc>
  </rcc>
  <rcc rId="6044" sId="7">
    <nc r="N53" t="inlineStr">
      <is>
        <t>N/A</t>
      </is>
    </nc>
  </rcc>
  <rcc rId="6045" sId="7">
    <nc r="O53" t="inlineStr">
      <is>
        <t>N/A</t>
      </is>
    </nc>
  </rcc>
  <rcc rId="6046" sId="7">
    <nc r="P53" t="inlineStr">
      <is>
        <t>N/A</t>
      </is>
    </nc>
  </rcc>
  <rcc rId="6047" sId="7">
    <nc r="Q53" t="inlineStr">
      <is>
        <t>N/A</t>
      </is>
    </nc>
  </rcc>
  <rcc rId="6048" sId="7">
    <nc r="R53" t="inlineStr">
      <is>
        <t>N/A</t>
      </is>
    </nc>
  </rcc>
  <rcc rId="6049" sId="8">
    <nc r="J53" t="inlineStr">
      <is>
        <t>S/M</t>
      </is>
    </nc>
  </rcc>
  <rcc rId="6050" sId="8">
    <nc r="K53" t="inlineStr">
      <is>
        <t>S/M</t>
      </is>
    </nc>
  </rcc>
  <rcc rId="6051" sId="8">
    <nc r="S53" t="inlineStr">
      <is>
        <t>S/M</t>
      </is>
    </nc>
  </rcc>
  <rcc rId="6052" sId="8">
    <nc r="Q53" t="inlineStr">
      <is>
        <t>S/M</t>
      </is>
    </nc>
  </rcc>
  <rcc rId="6053" sId="8">
    <nc r="R53" t="inlineStr">
      <is>
        <t>S/M</t>
      </is>
    </nc>
  </rcc>
  <rcc rId="6054" sId="9">
    <nc r="I53" t="inlineStr">
      <is>
        <t>N/A</t>
      </is>
    </nc>
  </rcc>
  <rcc rId="6055" sId="9">
    <nc r="J53" t="inlineStr">
      <is>
        <t>N/A</t>
      </is>
    </nc>
  </rcc>
  <rcc rId="6056" sId="9">
    <nc r="M53" t="inlineStr">
      <is>
        <t>N/A</t>
      </is>
    </nc>
  </rcc>
  <rcc rId="6057" sId="9">
    <nc r="N53" t="inlineStr">
      <is>
        <t>N/A</t>
      </is>
    </nc>
  </rcc>
  <rcc rId="6058" sId="9">
    <nc r="O53" t="inlineStr">
      <is>
        <t>N/A</t>
      </is>
    </nc>
  </rcc>
  <rcc rId="6059" sId="9">
    <nc r="P53" t="inlineStr">
      <is>
        <t>OK</t>
      </is>
    </nc>
  </rcc>
  <rcc rId="6060" sId="9">
    <nc r="X53" t="inlineStr">
      <is>
        <t>N/A</t>
      </is>
    </nc>
  </rcc>
  <rcc rId="6061" sId="9">
    <nc r="AA53" t="inlineStr">
      <is>
        <t>Ok</t>
      </is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62" sId="6" numFmtId="19">
    <nc r="O218">
      <v>46245</v>
    </nc>
  </rcc>
  <rcc rId="6063" sId="6" numFmtId="19">
    <nc r="P218">
      <v>46245</v>
    </nc>
  </rcc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64" sId="6" numFmtId="19">
    <nc r="O340">
      <v>46245</v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Lucros'!$A$1:$R$371</formula>
    <oldFormula>'Controle Distribuição de Lucros'!$A$1:$R$371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76" sId="6" numFmtId="19">
    <nc r="P26">
      <v>46246</v>
    </nc>
  </rcc>
  <rcc rId="6077" sId="9">
    <nc r="P26" t="inlineStr">
      <is>
        <t>OK</t>
      </is>
    </nc>
  </rcc>
  <rcc rId="6078" sId="9" odxf="1" dxf="1" numFmtId="19">
    <nc r="Q26">
      <v>46246</v>
    </nc>
    <odxf>
      <numFmt numFmtId="0" formatCode="General"/>
    </odxf>
    <ndxf>
      <numFmt numFmtId="19" formatCode="dd/mm/yyyy"/>
    </ndxf>
  </rcc>
  <rcc rId="6079" sId="9">
    <nc r="X26" t="inlineStr">
      <is>
        <t>N/A</t>
      </is>
    </nc>
  </rcc>
  <rcc rId="6080" sId="9">
    <nc r="Y26" t="inlineStr">
      <is>
        <t>OK</t>
      </is>
    </nc>
  </rcc>
  <rcc rId="6081" sId="9" odxf="1" dxf="1" numFmtId="19">
    <nc r="Z26">
      <v>46246</v>
    </nc>
    <odxf>
      <numFmt numFmtId="0" formatCode="General"/>
    </odxf>
    <ndxf>
      <numFmt numFmtId="19" formatCode="dd/mm/yyyy"/>
    </ndxf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82" sId="6" numFmtId="19">
    <nc r="O81">
      <v>46237</v>
    </nc>
  </rcc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83" sId="13" numFmtId="4">
    <nc r="J340">
      <v>0</v>
    </nc>
  </rcc>
  <rcc rId="6084" sId="13" numFmtId="4">
    <nc r="K340">
      <v>0</v>
    </nc>
  </rcc>
  <rcc rId="6085" sId="13" numFmtId="4">
    <nc r="N340">
      <v>0</v>
    </nc>
  </rcc>
  <rcc rId="6086" sId="13" numFmtId="4">
    <nc r="O340">
      <v>0</v>
    </nc>
  </rcc>
  <rcc rId="6087" sId="13" numFmtId="4">
    <nc r="Q340">
      <v>0</v>
    </nc>
  </rcc>
  <rcc rId="6088" sId="13" numFmtId="4">
    <nc r="I340">
      <v>229781.58</v>
    </nc>
  </rcc>
  <rcc rId="6089" sId="13" numFmtId="4">
    <nc r="P340">
      <v>1387.22</v>
    </nc>
  </rcc>
  <rcc rId="6090" sId="6" numFmtId="19">
    <nc r="P340">
      <v>46246</v>
    </nc>
  </rcc>
  <rcc rId="6091" sId="7">
    <nc r="M341" t="inlineStr">
      <is>
        <t>OK</t>
      </is>
    </nc>
  </rcc>
  <rcc rId="6092" sId="7">
    <nc r="N341" t="inlineStr">
      <is>
        <t>N/A</t>
      </is>
    </nc>
  </rcc>
  <rcc rId="6093" sId="7">
    <nc r="O341" t="inlineStr">
      <is>
        <t>N/A</t>
      </is>
    </nc>
  </rcc>
  <rcc rId="6094" sId="7">
    <nc r="P341" t="inlineStr">
      <is>
        <t>N/A</t>
      </is>
    </nc>
  </rcc>
  <rcc rId="6095" sId="7">
    <nc r="Q341" t="inlineStr">
      <is>
        <t>N/A</t>
      </is>
    </nc>
  </rcc>
  <rcc rId="6096" sId="8">
    <nc r="J340" t="inlineStr">
      <is>
        <t>S/M</t>
      </is>
    </nc>
  </rcc>
  <rcc rId="6097" sId="8" numFmtId="4">
    <nc r="K340">
      <v>46246</v>
    </nc>
  </rcc>
  <rcc rId="6098" sId="8">
    <nc r="Q340" t="inlineStr">
      <is>
        <t>S/M</t>
      </is>
    </nc>
  </rcc>
  <rcc rId="6099" sId="8">
    <nc r="R340" t="inlineStr">
      <is>
        <t>N/A</t>
      </is>
    </nc>
  </rcc>
  <rcc rId="6100" sId="8">
    <nc r="S340" t="inlineStr">
      <is>
        <t>N/A</t>
      </is>
    </nc>
  </rcc>
  <rcc rId="6101" sId="9">
    <nc r="K340" t="inlineStr">
      <is>
        <t>OK</t>
      </is>
    </nc>
  </rcc>
  <rcc rId="6102" sId="9">
    <nc r="L340" t="inlineStr">
      <is>
        <t>OK</t>
      </is>
    </nc>
  </rcc>
  <rcc rId="6103" sId="9">
    <nc r="P340" t="inlineStr">
      <is>
        <t>OK</t>
      </is>
    </nc>
  </rcc>
  <rcc rId="6104" sId="9">
    <nc r="Q340">
      <v>46246</v>
    </nc>
  </rcc>
  <rcc rId="6105" sId="9">
    <nc r="Y340" t="inlineStr">
      <is>
        <t>OK</t>
      </is>
    </nc>
  </rcc>
  <rcc rId="6106" sId="9">
    <nc r="Z340">
      <v>46246</v>
    </nc>
  </rcc>
  <rcc rId="6107" sId="9">
    <nc r="AA340" t="inlineStr">
      <is>
        <t>N/A</t>
      </is>
    </nc>
  </rcc>
  <rcc rId="6108" sId="9">
    <nc r="AB340" t="inlineStr">
      <is>
        <t>N/A</t>
      </is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09" sId="6" numFmtId="19">
    <nc r="P16">
      <v>46246</v>
    </nc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10" sId="6" numFmtId="19">
    <oc r="P71" t="inlineStr">
      <is>
        <t>Aguardando cliente</t>
      </is>
    </oc>
    <nc r="P71">
      <v>46246</v>
    </nc>
  </rcc>
  <rcc rId="6111" sId="6" numFmtId="19">
    <oc r="P72" t="inlineStr">
      <is>
        <t>Aguardando cliente</t>
      </is>
    </oc>
    <nc r="P72">
      <v>46246</v>
    </nc>
  </rcc>
  <rcc rId="6112" sId="6" numFmtId="19">
    <oc r="P70" t="inlineStr">
      <is>
        <t>Aguardando cliente</t>
      </is>
    </oc>
    <nc r="P70">
      <v>46246</v>
    </nc>
  </rcc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13" sId="7">
    <nc r="K70" t="inlineStr">
      <is>
        <t>S/M</t>
      </is>
    </nc>
  </rcc>
  <rcc rId="6114" sId="7">
    <nc r="M70" t="inlineStr">
      <is>
        <t>S/M</t>
      </is>
    </nc>
  </rcc>
  <rcc rId="6115" sId="7">
    <nc r="N70" t="inlineStr">
      <is>
        <t>N/A</t>
      </is>
    </nc>
  </rcc>
  <rcc rId="6116" sId="7">
    <nc r="O70" t="inlineStr">
      <is>
        <t>N/A</t>
      </is>
    </nc>
  </rcc>
  <rcc rId="6117" sId="7">
    <nc r="P70" t="inlineStr">
      <is>
        <t>N/A</t>
      </is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18" sId="8">
    <nc r="Q70" t="inlineStr">
      <is>
        <t>S/M</t>
      </is>
    </nc>
  </rcc>
  <rcc rId="6119" sId="8">
    <nc r="R70" t="inlineStr">
      <is>
        <t>S/M</t>
      </is>
    </nc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20" sId="9">
    <nc r="K70" t="inlineStr">
      <is>
        <t>S/M</t>
      </is>
    </nc>
  </rcc>
  <rcc rId="6121" sId="9">
    <nc r="M70" t="inlineStr">
      <is>
        <t>N/A</t>
      </is>
    </nc>
  </rcc>
  <rcc rId="6122" sId="9">
    <nc r="N70" t="inlineStr">
      <is>
        <t>N/A</t>
      </is>
    </nc>
  </rcc>
  <rcc rId="6123" sId="9">
    <nc r="O70" t="inlineStr">
      <is>
        <t>N/A</t>
      </is>
    </nc>
  </rcc>
  <rcc rId="6124" sId="9">
    <nc r="P70" t="inlineStr">
      <is>
        <t>OK</t>
      </is>
    </nc>
  </rcc>
  <rcc rId="6125" sId="9" odxf="1" dxf="1" numFmtId="19">
    <nc r="Q70">
      <v>46246</v>
    </nc>
    <odxf>
      <numFmt numFmtId="0" formatCode="General"/>
    </odxf>
    <ndxf>
      <numFmt numFmtId="19" formatCode="dd/mm/yyyy"/>
    </ndxf>
  </rcc>
  <rcc rId="6126" sId="9">
    <nc r="X70" t="inlineStr">
      <is>
        <t>N/A</t>
      </is>
    </nc>
  </rcc>
  <rcc rId="6127" sId="9">
    <nc r="Y70" t="inlineStr">
      <is>
        <t>OK</t>
      </is>
    </nc>
  </rcc>
  <rcc rId="6128" sId="9" odxf="1" dxf="1" numFmtId="19">
    <nc r="Z70">
      <v>46246</v>
    </nc>
    <odxf>
      <numFmt numFmtId="0" formatCode="General"/>
    </odxf>
    <ndxf>
      <numFmt numFmtId="19" formatCode="dd/mm/yyyy"/>
    </ndxf>
  </rcc>
  <rcc rId="6129" sId="9">
    <nc r="AA70" t="inlineStr">
      <is>
        <t>OK</t>
      </is>
    </nc>
  </rcc>
  <rcc rId="6130" sId="9">
    <nc r="AB70" t="inlineStr">
      <is>
        <t>12//08/26</t>
      </is>
    </nc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2E3555E6-9EE5-421D-A94D-C94458D6D2C9}" action="delete"/>
  <rdn rId="0" localSheetId="1" customView="1" name="Z_2E3555E6_9EE5_421D_A94D_C94458D6D2C9_.wvu.FilterData" hidden="1" oldHidden="1">
    <formula>'Lucros aos Sócios'!$A$1:$H$593</formula>
    <oldFormula>'Lucros aos Sócios'!$A$1:$H$593</oldFormula>
  </rdn>
  <rdn rId="0" localSheetId="5" customView="1" name="Z_2E3555E6_9EE5_421D_A94D_C94458D6D2C9_.wvu.FilterData" hidden="1" oldHidden="1">
    <formula>Observações!$A$1:$E$368</formula>
    <oldFormula>Observações!$A$1:$E$368</oldFormula>
  </rdn>
  <rdn rId="0" localSheetId="6" customView="1" name="Z_2E3555E6_9EE5_421D_A94D_C94458D6D2C9_.wvu.FilterData" hidden="1" oldHidden="1">
    <formula>Empresas!$A$1:$T$371</formula>
    <oldFormula>Empresas!$A$1:$T$371</oldFormula>
  </rdn>
  <rdn rId="0" localSheetId="7" customView="1" name="Z_2E3555E6_9EE5_421D_A94D_C94458D6D2C9_.wvu.FilterData" hidden="1" oldHidden="1">
    <formula>Municipais!$A$1:$R$371</formula>
    <oldFormula>Municipais!$A$1:$R$371</oldFormula>
  </rdn>
  <rdn rId="0" localSheetId="8" customView="1" name="Z_2E3555E6_9EE5_421D_A94D_C94458D6D2C9_.wvu.FilterData" hidden="1" oldHidden="1">
    <formula>Estaduais!$A$1:$S$371</formula>
    <oldFormula>Estaduais!$A$1:$S$371</oldFormula>
  </rdn>
  <rdn rId="0" localSheetId="10" customView="1" name="Z_2E3555E6_9EE5_421D_A94D_C94458D6D2C9_.wvu.FilterData" hidden="1" oldHidden="1">
    <formula>'Obrigações Anuais'!$A$1:$N$371</formula>
    <oldFormula>'Obrigações Anuais'!$A$1:$N$371</oldFormula>
  </rdn>
  <rdn rId="0" localSheetId="9" customView="1" name="Z_2E3555E6_9EE5_421D_A94D_C94458D6D2C9_.wvu.FilterData" hidden="1" oldHidden="1">
    <formula>Federais!$A$1:$AC$371</formula>
    <oldFormula>Federais!$A$1:$AC$371</oldFormula>
  </rdn>
  <rdn rId="0" localSheetId="11" customView="1" name="Z_2E3555E6_9EE5_421D_A94D_C94458D6D2C9_.wvu.FilterData" hidden="1" oldHidden="1">
    <formula>Relatórios!$A$1:$P$1</formula>
    <oldFormula>Relatórios!$A$1:$P$1</oldFormula>
  </rdn>
  <rdn rId="0" localSheetId="13" customView="1" name="Z_2E3555E6_9EE5_421D_A94D_C94458D6D2C9_.wvu.FilterData" hidden="1" oldHidden="1">
    <formula>'Controle Distribuição de Lucros'!$A$1:$R$371</formula>
    <oldFormula>'Controle Distribuição de Lucros'!$A$1:$R$371</oldFormula>
  </rdn>
  <rdn rId="0" localSheetId="14" customView="1" name="Z_2E3555E6_9EE5_421D_A94D_C94458D6D2C9_.wvu.FilterData" hidden="1" oldHidden="1">
    <formula>'Apuração Contabilidade Aproxima'!$A$1:$M$368</formula>
    <oldFormula>'Apuração Contabilidade Aproxima'!$A$1:$M$368</oldFormula>
  </rdn>
  <rdn rId="0" localSheetId="15" customView="1" name="Z_2E3555E6_9EE5_421D_A94D_C94458D6D2C9_.wvu.Rows" hidden="1" oldHidden="1">
    <formula>'Parcelamentos Encerrados'!$35:$35</formula>
    <oldFormula>'Parcelamentos Encerrados'!$35:$35</oldFormula>
  </rdn>
  <rcv guid="{2E3555E6-9EE5-421D-A94D-C94458D6D2C9}" action="add"/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42" sId="6" numFmtId="19">
    <nc r="P81">
      <v>46246</v>
    </nc>
  </rcc>
  <rcc rId="6143" sId="9">
    <nc r="P81" t="inlineStr">
      <is>
        <t>OK</t>
      </is>
    </nc>
  </rcc>
  <rcc rId="6144" sId="9" odxf="1" dxf="1" numFmtId="19">
    <nc r="Q81">
      <v>46246</v>
    </nc>
    <odxf>
      <numFmt numFmtId="0" formatCode="General"/>
    </odxf>
    <ndxf>
      <numFmt numFmtId="19" formatCode="dd/mm/yyyy"/>
    </ndxf>
  </rcc>
  <rcc rId="6145" sId="9">
    <nc r="X81" t="inlineStr">
      <is>
        <t>N/A</t>
      </is>
    </nc>
  </rcc>
  <rcc rId="6146" sId="9">
    <nc r="Y81" t="inlineStr">
      <is>
        <t>OK</t>
      </is>
    </nc>
  </rcc>
  <rcc rId="6147" sId="9" odxf="1" dxf="1" numFmtId="19">
    <nc r="Z81">
      <v>46246</v>
    </nc>
    <odxf>
      <numFmt numFmtId="0" formatCode="General"/>
    </odxf>
    <ndxf>
      <numFmt numFmtId="19" formatCode="dd/mm/yyyy"/>
    </ndxf>
  </rcc>
  <rcc rId="6148" sId="9">
    <nc r="AA81" t="inlineStr">
      <is>
        <t>-</t>
      </is>
    </nc>
  </rcc>
  <rcc rId="6149" sId="9">
    <nc r="AB81" t="inlineStr">
      <is>
        <t>-</t>
      </is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50" sId="6" numFmtId="19">
    <nc r="O237">
      <v>46237</v>
    </nc>
  </rcc>
  <rcc rId="6151" sId="6" numFmtId="19">
    <nc r="P237">
      <v>46246</v>
    </nc>
  </rcc>
  <rcc rId="6152" sId="9">
    <nc r="P237" t="inlineStr">
      <is>
        <t>OK</t>
      </is>
    </nc>
  </rcc>
  <rcc rId="6153" sId="9" odxf="1" dxf="1" numFmtId="19">
    <nc r="Q237">
      <v>46246</v>
    </nc>
    <odxf>
      <numFmt numFmtId="0" formatCode="General"/>
    </odxf>
    <ndxf>
      <numFmt numFmtId="19" formatCode="dd/mm/yyyy"/>
    </ndxf>
  </rcc>
  <rcc rId="6154" sId="9">
    <nc r="X237" t="inlineStr">
      <is>
        <t>N/A</t>
      </is>
    </nc>
  </rcc>
  <rcc rId="6155" sId="9">
    <nc r="Y237" t="inlineStr">
      <is>
        <t>OK</t>
      </is>
    </nc>
  </rcc>
  <rcc rId="6156" sId="9" odxf="1" dxf="1" numFmtId="19">
    <nc r="Z237">
      <v>46246</v>
    </nc>
    <odxf>
      <numFmt numFmtId="0" formatCode="General"/>
    </odxf>
    <ndxf>
      <numFmt numFmtId="19" formatCode="dd/mm/yyyy"/>
    </ndxf>
  </rcc>
  <rcc rId="6157" sId="9">
    <nc r="AA237" t="inlineStr">
      <is>
        <t>Ok</t>
      </is>
    </nc>
  </rcc>
  <rcc rId="6158" sId="9" odxf="1" dxf="1" numFmtId="19">
    <nc r="AB237">
      <v>46246</v>
    </nc>
    <odxf>
      <numFmt numFmtId="0" formatCode="General"/>
    </odxf>
    <ndxf>
      <numFmt numFmtId="19" formatCode="dd/mm/yyyy"/>
    </ndxf>
  </rcc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59" sId="6" numFmtId="19">
    <nc r="O290">
      <v>46237</v>
    </nc>
  </rcc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60" sId="6" numFmtId="19">
    <nc r="O197">
      <v>46246</v>
    </nc>
  </rcc>
  <rcc rId="6161" sId="6" numFmtId="19">
    <nc r="P197">
      <v>46246</v>
    </nc>
  </rcc>
  <rcc rId="6162" sId="7">
    <nc r="L219" t="inlineStr">
      <is>
        <t>N/A</t>
      </is>
    </nc>
  </rcc>
  <rcc rId="6163" sId="7">
    <nc r="M198" t="inlineStr">
      <is>
        <t>N/A</t>
      </is>
    </nc>
  </rcc>
  <rcc rId="6164" sId="7">
    <nc r="N198" t="inlineStr">
      <is>
        <t>N/A</t>
      </is>
    </nc>
  </rcc>
  <rcc rId="6165" sId="7">
    <nc r="O198" t="inlineStr">
      <is>
        <t>N/A</t>
      </is>
    </nc>
  </rcc>
  <rcc rId="6166" sId="7">
    <nc r="P198" t="inlineStr">
      <is>
        <t>N/A</t>
      </is>
    </nc>
  </rcc>
  <rcc rId="6167" sId="7">
    <nc r="Q198" t="inlineStr">
      <is>
        <t>N/A</t>
      </is>
    </nc>
  </rcc>
  <rcc rId="6168" sId="7">
    <nc r="R198" t="inlineStr">
      <is>
        <t>N/A</t>
      </is>
    </nc>
  </rcc>
  <rcc rId="6169" sId="7">
    <nc r="M219" t="inlineStr">
      <is>
        <t>N/A</t>
      </is>
    </nc>
  </rcc>
  <rcc rId="6170" sId="7">
    <nc r="N219" t="inlineStr">
      <is>
        <t>N/A</t>
      </is>
    </nc>
  </rcc>
  <rcc rId="6171" sId="7">
    <nc r="O219" t="inlineStr">
      <is>
        <t>N/A</t>
      </is>
    </nc>
  </rcc>
  <rcc rId="6172" sId="7">
    <nc r="P219" t="inlineStr">
      <is>
        <t>N/A</t>
      </is>
    </nc>
  </rcc>
  <rcc rId="6173" sId="7">
    <nc r="Q219" t="inlineStr">
      <is>
        <t>N/A</t>
      </is>
    </nc>
  </rcc>
  <rcc rId="6174" sId="7">
    <nc r="R219" t="inlineStr">
      <is>
        <t>N/A</t>
      </is>
    </nc>
  </rcc>
  <rcc rId="6175" sId="8">
    <nc r="J197" t="inlineStr">
      <is>
        <t>S/M</t>
      </is>
    </nc>
  </rcc>
  <rcc rId="6176" sId="8">
    <nc r="K197" t="inlineStr">
      <is>
        <t>S/M</t>
      </is>
    </nc>
  </rcc>
  <rcc rId="6177" sId="8">
    <nc r="J218" t="inlineStr">
      <is>
        <t>S/M</t>
      </is>
    </nc>
  </rcc>
  <rcc rId="6178" sId="8">
    <nc r="K218" t="inlineStr">
      <is>
        <t>S/M</t>
      </is>
    </nc>
  </rcc>
  <rcc rId="6179" sId="8">
    <nc r="O197" t="inlineStr">
      <is>
        <t>S/M</t>
      </is>
    </nc>
  </rcc>
  <rcc rId="6180" sId="8">
    <nc r="P197" t="inlineStr">
      <is>
        <t>S/M</t>
      </is>
    </nc>
  </rcc>
  <rcc rId="6181" sId="8">
    <nc r="O218" t="inlineStr">
      <is>
        <t>S/M</t>
      </is>
    </nc>
  </rcc>
  <rcc rId="6182" sId="8">
    <nc r="P218" t="inlineStr">
      <is>
        <t>S/M</t>
      </is>
    </nc>
  </rcc>
  <rcc rId="6183" sId="8">
    <nc r="R197" t="inlineStr">
      <is>
        <t>S/M</t>
      </is>
    </nc>
  </rcc>
  <rcc rId="6184" sId="8">
    <nc r="S197" t="inlineStr">
      <is>
        <t>S/M</t>
      </is>
    </nc>
  </rcc>
  <rcc rId="6185" sId="8">
    <nc r="R218" t="inlineStr">
      <is>
        <t>S/M</t>
      </is>
    </nc>
  </rcc>
  <rcc rId="6186" sId="8">
    <nc r="S218" t="inlineStr">
      <is>
        <t>S/M</t>
      </is>
    </nc>
  </rcc>
  <rcc rId="6187" sId="9">
    <nc r="G197" t="inlineStr">
      <is>
        <t>N/A</t>
      </is>
    </nc>
  </rcc>
  <rcc rId="6188" sId="9">
    <nc r="H197" t="inlineStr">
      <is>
        <t>N/A</t>
      </is>
    </nc>
  </rcc>
  <rcc rId="6189" sId="9">
    <nc r="I197" t="inlineStr">
      <is>
        <t>N/A</t>
      </is>
    </nc>
  </rcc>
  <rcc rId="6190" sId="9">
    <nc r="J197" t="inlineStr">
      <is>
        <t>N/A</t>
      </is>
    </nc>
  </rcc>
  <rcc rId="6191" sId="9">
    <nc r="G218" t="inlineStr">
      <is>
        <t>N/A</t>
      </is>
    </nc>
  </rcc>
  <rcc rId="6192" sId="9">
    <nc r="H218" t="inlineStr">
      <is>
        <t>N/A</t>
      </is>
    </nc>
  </rcc>
  <rcc rId="6193" sId="9">
    <nc r="I218" t="inlineStr">
      <is>
        <t>N/A</t>
      </is>
    </nc>
  </rcc>
  <rcc rId="6194" sId="9">
    <nc r="J218" t="inlineStr">
      <is>
        <t>N/A</t>
      </is>
    </nc>
  </rcc>
  <rcc rId="6195" sId="9">
    <nc r="M197" t="inlineStr">
      <is>
        <t>N/A</t>
      </is>
    </nc>
  </rcc>
  <rcc rId="6196" sId="9">
    <nc r="N197" t="inlineStr">
      <is>
        <t>N/A</t>
      </is>
    </nc>
  </rcc>
  <rcc rId="6197" sId="9">
    <nc r="O197" t="inlineStr">
      <is>
        <t>N/A</t>
      </is>
    </nc>
  </rcc>
  <rcc rId="6198" sId="9">
    <nc r="M218" t="inlineStr">
      <is>
        <t>N/A</t>
      </is>
    </nc>
  </rcc>
  <rcc rId="6199" sId="9">
    <nc r="N218" t="inlineStr">
      <is>
        <t>N/A</t>
      </is>
    </nc>
  </rcc>
  <rcc rId="6200" sId="9">
    <nc r="O218" t="inlineStr">
      <is>
        <t>N/A</t>
      </is>
    </nc>
  </rcc>
  <rcc rId="6201" sId="9">
    <nc r="AA197" t="inlineStr">
      <is>
        <t>N/A</t>
      </is>
    </nc>
  </rcc>
  <rcc rId="6202" sId="9">
    <nc r="AB197" t="inlineStr">
      <is>
        <t>N/A</t>
      </is>
    </nc>
  </rcc>
  <rcc rId="6203" sId="9">
    <nc r="AA218" t="inlineStr">
      <is>
        <t>N/A</t>
      </is>
    </nc>
  </rcc>
  <rcc rId="6204" sId="9">
    <nc r="AB218" t="inlineStr">
      <is>
        <t>N/A</t>
      </is>
    </nc>
  </rcc>
  <rcc rId="6205" sId="9">
    <nc r="R197" t="inlineStr">
      <is>
        <t>OK</t>
      </is>
    </nc>
  </rcc>
  <rcc rId="6206" sId="9">
    <nc r="R218" t="inlineStr">
      <is>
        <t>OK</t>
      </is>
    </nc>
  </rcc>
  <rcc rId="6207" sId="9">
    <nc r="T197" t="inlineStr">
      <is>
        <t>N/A</t>
      </is>
    </nc>
  </rcc>
  <rcc rId="6208" sId="9">
    <nc r="U197" t="inlineStr">
      <is>
        <t>N/A</t>
      </is>
    </nc>
  </rcc>
  <rcc rId="6209" sId="9">
    <nc r="T218" t="inlineStr">
      <is>
        <t>N/A</t>
      </is>
    </nc>
  </rcc>
  <rcc rId="6210" sId="9">
    <nc r="U218" t="inlineStr">
      <is>
        <t>N/A</t>
      </is>
    </nc>
  </rcc>
  <rcc rId="6211" sId="9">
    <nc r="X197" t="inlineStr">
      <is>
        <t>OK</t>
      </is>
    </nc>
  </rcc>
  <rcc rId="6212" sId="9">
    <nc r="X218" t="inlineStr">
      <is>
        <t>OK</t>
      </is>
    </nc>
  </rcc>
  <rcc rId="6213" sId="6" numFmtId="19">
    <nc r="P115">
      <v>46246</v>
    </nc>
  </rcc>
  <rcc rId="6214" sId="7">
    <nc r="M116" t="inlineStr">
      <is>
        <t>OK</t>
      </is>
    </nc>
  </rcc>
  <rcc rId="6215" sId="7">
    <nc r="N116" t="inlineStr">
      <is>
        <t>N/A</t>
      </is>
    </nc>
  </rcc>
  <rcc rId="6216" sId="7">
    <nc r="O116" t="inlineStr">
      <is>
        <t>N/A</t>
      </is>
    </nc>
  </rcc>
  <rcc rId="6217" sId="7">
    <nc r="P116" t="inlineStr">
      <is>
        <t>N/A</t>
      </is>
    </nc>
  </rcc>
  <rcc rId="6218" sId="7">
    <nc r="Q116" t="inlineStr">
      <is>
        <t>N/A</t>
      </is>
    </nc>
  </rcc>
  <rcc rId="6219" sId="7">
    <nc r="R116" t="inlineStr">
      <is>
        <t>N/A</t>
      </is>
    </nc>
  </rcc>
  <rcc rId="6220" sId="8">
    <nc r="H115" t="inlineStr">
      <is>
        <t>N/A</t>
      </is>
    </nc>
  </rcc>
  <rcc rId="6221" sId="8">
    <nc r="I115" t="inlineStr">
      <is>
        <t>N/A</t>
      </is>
    </nc>
  </rcc>
  <rcc rId="6222" sId="8">
    <nc r="J115" t="inlineStr">
      <is>
        <t>N/A</t>
      </is>
    </nc>
  </rcc>
  <rcc rId="6223" sId="8">
    <nc r="K115" t="inlineStr">
      <is>
        <t>N/A</t>
      </is>
    </nc>
  </rcc>
  <rcc rId="6224" sId="8">
    <nc r="L115" t="inlineStr">
      <is>
        <t>N/A</t>
      </is>
    </nc>
  </rcc>
  <rcc rId="6225" sId="8">
    <nc r="M115" t="inlineStr">
      <is>
        <t>N/A</t>
      </is>
    </nc>
  </rcc>
  <rcc rId="6226" sId="8">
    <nc r="N115" t="inlineStr">
      <is>
        <t>N/A</t>
      </is>
    </nc>
  </rcc>
  <rcc rId="6227" sId="8">
    <nc r="O115" t="inlineStr">
      <is>
        <t>OK</t>
      </is>
    </nc>
  </rcc>
  <rcc rId="6228" sId="8">
    <nc r="R115" t="inlineStr">
      <is>
        <t>N/A</t>
      </is>
    </nc>
  </rcc>
  <rcc rId="6229" sId="8">
    <nc r="S115" t="inlineStr">
      <is>
        <t>N/A</t>
      </is>
    </nc>
  </rcc>
  <rcc rId="6230" sId="9">
    <nc r="G115" t="inlineStr">
      <is>
        <t>N/A</t>
      </is>
    </nc>
  </rcc>
  <rcc rId="6231" sId="9">
    <nc r="H115" t="inlineStr">
      <is>
        <t>N/A</t>
      </is>
    </nc>
  </rcc>
  <rcc rId="6232" sId="9">
    <nc r="I115" t="inlineStr">
      <is>
        <t>N/A</t>
      </is>
    </nc>
  </rcc>
  <rcc rId="6233" sId="9">
    <nc r="J115" t="inlineStr">
      <is>
        <t>N/A</t>
      </is>
    </nc>
  </rcc>
  <rcc rId="6234" sId="9">
    <nc r="R115" t="inlineStr">
      <is>
        <t>Ok</t>
      </is>
    </nc>
  </rcc>
  <rcc rId="6235" sId="9">
    <nc r="X115" t="inlineStr">
      <is>
        <t>Ok</t>
      </is>
    </nc>
  </rcc>
  <rcc rId="6236" sId="9">
    <nc r="AA115" t="inlineStr">
      <is>
        <t>N/A</t>
      </is>
    </nc>
  </rcc>
  <rcc rId="6237" sId="9">
    <nc r="AB115" t="inlineStr">
      <is>
        <t>N/A</t>
      </is>
    </nc>
  </rcc>
  <rcc rId="6238" sId="6" numFmtId="19">
    <nc r="O267">
      <v>46246</v>
    </nc>
  </rcc>
  <rcc rId="6239" sId="6">
    <oc r="Q267">
      <f>IF(R267="Não Inicializada",1,IF(R267="Em Andamento",1,IF(R267="Entregue com Atraso",-1,IF(R267="Em Atraso",-1,0))))</f>
    </oc>
    <nc r="Q267">
      <v>46246</v>
    </nc>
  </rcc>
  <rcc rId="6240" sId="6" numFmtId="19">
    <nc r="P267">
      <v>46246</v>
    </nc>
  </rcc>
  <rcc rId="6241" sId="7">
    <nc r="M268" t="inlineStr">
      <is>
        <t>N/A</t>
      </is>
    </nc>
  </rcc>
  <rcc rId="6242" sId="7">
    <nc r="N268" t="inlineStr">
      <is>
        <t>N/A</t>
      </is>
    </nc>
  </rcc>
  <rcc rId="6243" sId="7">
    <nc r="O268" t="inlineStr">
      <is>
        <t>N/A</t>
      </is>
    </nc>
  </rcc>
  <rcc rId="6244" sId="7">
    <nc r="P268" t="inlineStr">
      <is>
        <t>N/A</t>
      </is>
    </nc>
  </rcc>
  <rcc rId="6245" sId="7">
    <nc r="Q268" t="inlineStr">
      <is>
        <t>N/A</t>
      </is>
    </nc>
  </rcc>
  <rcc rId="6246" sId="7">
    <nc r="R268" t="inlineStr">
      <is>
        <t>N/A</t>
      </is>
    </nc>
  </rcc>
  <rcc rId="6247" sId="8">
    <nc r="H267" t="inlineStr">
      <is>
        <t>N/A</t>
      </is>
    </nc>
  </rcc>
  <rcc rId="6248" sId="8">
    <nc r="I267" t="inlineStr">
      <is>
        <t>N/A</t>
      </is>
    </nc>
  </rcc>
  <rcc rId="6249" sId="8">
    <nc r="J267" t="inlineStr">
      <is>
        <t>N/A</t>
      </is>
    </nc>
  </rcc>
  <rcc rId="6250" sId="8">
    <nc r="K267" t="inlineStr">
      <is>
        <t>N/A</t>
      </is>
    </nc>
  </rcc>
  <rcc rId="6251" sId="8">
    <nc r="L267" t="inlineStr">
      <is>
        <t>N/A</t>
      </is>
    </nc>
  </rcc>
  <rcc rId="6252" sId="8">
    <nc r="M267" t="inlineStr">
      <is>
        <t>N/A</t>
      </is>
    </nc>
  </rcc>
  <rcc rId="6253" sId="8">
    <nc r="N267" t="inlineStr">
      <is>
        <t>N/A</t>
      </is>
    </nc>
  </rcc>
  <rcc rId="6254" sId="8">
    <nc r="O267" t="inlineStr">
      <is>
        <t>Ok</t>
      </is>
    </nc>
  </rcc>
  <rcc rId="6255" sId="8">
    <nc r="R267" t="inlineStr">
      <is>
        <t>N/A</t>
      </is>
    </nc>
  </rcc>
  <rcc rId="6256" sId="8">
    <nc r="S267" t="inlineStr">
      <is>
        <t>N/A</t>
      </is>
    </nc>
  </rcc>
  <rcc rId="6257" sId="9">
    <nc r="G267" t="inlineStr">
      <is>
        <t>N/A</t>
      </is>
    </nc>
  </rcc>
  <rcc rId="6258" sId="9">
    <nc r="H267" t="inlineStr">
      <is>
        <t>N/A</t>
      </is>
    </nc>
  </rcc>
  <rcc rId="6259" sId="9">
    <nc r="I267" t="inlineStr">
      <is>
        <t>N/A</t>
      </is>
    </nc>
  </rcc>
  <rcc rId="6260" sId="9">
    <nc r="J267" t="inlineStr">
      <is>
        <t>N/A</t>
      </is>
    </nc>
  </rcc>
  <rcc rId="6261" sId="9">
    <nc r="L267" t="inlineStr">
      <is>
        <t>N/A</t>
      </is>
    </nc>
  </rcc>
  <rcc rId="6262" sId="9">
    <nc r="M267" t="inlineStr">
      <is>
        <t>N/A</t>
      </is>
    </nc>
  </rcc>
  <rcc rId="6263" sId="9">
    <nc r="N267" t="inlineStr">
      <is>
        <t>N/A</t>
      </is>
    </nc>
  </rcc>
  <rcc rId="6264" sId="9">
    <nc r="O267" t="inlineStr">
      <is>
        <t>N/A</t>
      </is>
    </nc>
  </rcc>
  <rcc rId="6265" sId="9">
    <nc r="R267" t="inlineStr">
      <is>
        <t>Ok</t>
      </is>
    </nc>
  </rcc>
  <rcc rId="6266" sId="9">
    <nc r="K267" t="inlineStr">
      <is>
        <t>Ok</t>
      </is>
    </nc>
  </rcc>
  <rcc rId="6267" sId="9">
    <nc r="X267" t="inlineStr">
      <is>
        <t>Ok</t>
      </is>
    </nc>
  </rcc>
  <rcc rId="6268" sId="9">
    <nc r="AA267" t="inlineStr">
      <is>
        <t>N/A</t>
      </is>
    </nc>
  </rcc>
  <rcc rId="6269" sId="9">
    <nc r="AB267" t="inlineStr">
      <is>
        <t>N/A</t>
      </is>
    </nc>
  </rcc>
  <rcc rId="6270" sId="9">
    <nc r="T267" t="inlineStr">
      <is>
        <t>N/A</t>
      </is>
    </nc>
  </rcc>
  <rcc rId="6271" sId="9">
    <nc r="U267" t="inlineStr">
      <is>
        <t>N/A</t>
      </is>
    </nc>
  </rcc>
  <rcc rId="6272" sId="9">
    <nc r="Y267" t="inlineStr">
      <is>
        <t>Ok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Observações!$A$1:$E$1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Lucros'!$A$1:$R$363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4" sId="6" numFmtId="19">
    <nc r="P168">
      <v>46246</v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5" sId="7">
    <nc r="M169" t="inlineStr">
      <is>
        <t>OK</t>
      </is>
    </nc>
  </rcc>
  <rcc rId="6286" sId="7">
    <nc r="N169" t="inlineStr">
      <is>
        <t>N/A</t>
      </is>
    </nc>
  </rcc>
  <rcc rId="6287" sId="7">
    <nc r="O169" t="inlineStr">
      <is>
        <t>N/A</t>
      </is>
    </nc>
  </rcc>
  <rcc rId="6288" sId="7">
    <nc r="P169" t="inlineStr">
      <is>
        <t>N/A</t>
      </is>
    </nc>
  </rcc>
  <rcc rId="6289" sId="7">
    <nc r="Q169" t="inlineStr">
      <is>
        <t>N/A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1" sId="8">
    <nc r="Q168" t="inlineStr">
      <is>
        <t>S/M</t>
      </is>
    </nc>
  </rcc>
  <rcc rId="6302" sId="8">
    <nc r="R168" t="inlineStr">
      <is>
        <t>S/M</t>
      </is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03" sId="9">
    <nc r="I168" t="inlineStr">
      <is>
        <t>N/A</t>
      </is>
    </nc>
  </rcc>
  <rcc rId="6304" sId="9">
    <nc r="K168" t="inlineStr">
      <is>
        <t>S/M</t>
      </is>
    </nc>
  </rcc>
  <rcc rId="6305" sId="9">
    <nc r="L168" t="inlineStr">
      <is>
        <t>N/A</t>
      </is>
    </nc>
  </rcc>
  <rcc rId="6306" sId="9">
    <nc r="M168" t="inlineStr">
      <is>
        <t>N/A</t>
      </is>
    </nc>
  </rcc>
  <rcc rId="6307" sId="9">
    <nc r="N168" t="inlineStr">
      <is>
        <t>N/A</t>
      </is>
    </nc>
  </rcc>
  <rcc rId="6308" sId="9">
    <nc r="O168" t="inlineStr">
      <is>
        <t>N/A</t>
      </is>
    </nc>
  </rcc>
  <rcc rId="6309" sId="9">
    <nc r="P168" t="inlineStr">
      <is>
        <t>OK</t>
      </is>
    </nc>
  </rcc>
  <rcc rId="6310" sId="9" odxf="1" dxf="1" numFmtId="19">
    <nc r="Q168">
      <v>46246</v>
    </nc>
    <odxf>
      <numFmt numFmtId="0" formatCode="General"/>
    </odxf>
    <ndxf>
      <numFmt numFmtId="19" formatCode="dd/mm/yyyy"/>
    </ndxf>
  </rcc>
  <rcc rId="6311" sId="9">
    <nc r="X168" t="inlineStr">
      <is>
        <t>N/A</t>
      </is>
    </nc>
  </rcc>
  <rcc rId="6312" sId="9">
    <nc r="Y168" t="inlineStr">
      <is>
        <t>OK</t>
      </is>
    </nc>
  </rcc>
  <rcc rId="6313" sId="9" odxf="1" dxf="1" numFmtId="19">
    <nc r="Z168">
      <v>46246</v>
    </nc>
    <odxf>
      <numFmt numFmtId="0" formatCode="General"/>
    </odxf>
    <ndxf>
      <numFmt numFmtId="19" formatCode="dd/mm/yyyy"/>
    </ndxf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14" sId="6" numFmtId="19">
    <nc r="O188">
      <v>46246</v>
    </nc>
  </rcc>
  <rcc rId="6315" sId="6" numFmtId="19">
    <nc r="P188">
      <v>46246</v>
    </nc>
  </rcc>
  <rcc rId="6316" sId="7">
    <nc r="M189" t="inlineStr">
      <is>
        <t>N/A</t>
      </is>
    </nc>
  </rcc>
  <rcc rId="6317" sId="7">
    <nc r="N189" t="inlineStr">
      <is>
        <t>N/A</t>
      </is>
    </nc>
  </rcc>
  <rcc rId="6318" sId="7">
    <nc r="O189" t="inlineStr">
      <is>
        <t>N/A</t>
      </is>
    </nc>
  </rcc>
  <rcc rId="6319" sId="7">
    <nc r="P189" t="inlineStr">
      <is>
        <t>N/A</t>
      </is>
    </nc>
  </rcc>
  <rcc rId="6320" sId="7">
    <nc r="Q189" t="inlineStr">
      <is>
        <t>N/A</t>
      </is>
    </nc>
  </rcc>
  <rcc rId="6321" sId="7">
    <nc r="R189" t="inlineStr">
      <is>
        <t>N/A</t>
      </is>
    </nc>
  </rcc>
  <rcc rId="6322" sId="8">
    <nc r="H188" t="inlineStr">
      <is>
        <t>N/A</t>
      </is>
    </nc>
  </rcc>
  <rcc rId="6323" sId="8">
    <nc r="I188" t="inlineStr">
      <is>
        <t>N/A</t>
      </is>
    </nc>
  </rcc>
  <rcc rId="6324" sId="8">
    <nc r="J188" t="inlineStr">
      <is>
        <t>N/A</t>
      </is>
    </nc>
  </rcc>
  <rcc rId="6325" sId="8">
    <nc r="K188" t="inlineStr">
      <is>
        <t>N/A</t>
      </is>
    </nc>
  </rcc>
  <rcc rId="6326" sId="8">
    <nc r="L188" t="inlineStr">
      <is>
        <t>N/A</t>
      </is>
    </nc>
  </rcc>
  <rcc rId="6327" sId="8">
    <nc r="M188" t="inlineStr">
      <is>
        <t>N/A</t>
      </is>
    </nc>
  </rcc>
  <rcc rId="6328" sId="8">
    <nc r="N188" t="inlineStr">
      <is>
        <t>N/A</t>
      </is>
    </nc>
  </rcc>
  <rcc rId="6329" sId="8">
    <nc r="R188" t="inlineStr">
      <is>
        <t>N/A</t>
      </is>
    </nc>
  </rcc>
  <rcc rId="6330" sId="8">
    <nc r="S188" t="inlineStr">
      <is>
        <t>N/A</t>
      </is>
    </nc>
  </rcc>
  <rcc rId="6331" sId="9">
    <nc r="G188" t="inlineStr">
      <is>
        <t>N/A</t>
      </is>
    </nc>
  </rcc>
  <rcc rId="6332" sId="9">
    <nc r="H188" t="inlineStr">
      <is>
        <t>N/A</t>
      </is>
    </nc>
  </rcc>
  <rcc rId="6333" sId="9">
    <nc r="M188" t="inlineStr">
      <is>
        <t>N/A</t>
      </is>
    </nc>
  </rcc>
  <rcc rId="6334" sId="9">
    <nc r="N188" t="inlineStr">
      <is>
        <t>N/A</t>
      </is>
    </nc>
  </rcc>
  <rcc rId="6335" sId="9">
    <nc r="O188" t="inlineStr">
      <is>
        <t>N/A</t>
      </is>
    </nc>
  </rcc>
  <rcc rId="6336" sId="9">
    <nc r="R188" t="inlineStr">
      <is>
        <t>Ok</t>
      </is>
    </nc>
  </rcc>
  <rcc rId="6337" sId="9">
    <nc r="T188" t="inlineStr">
      <is>
        <t>N/A</t>
      </is>
    </nc>
  </rcc>
  <rcc rId="6338" sId="9">
    <nc r="U188" t="inlineStr">
      <is>
        <t>N/A</t>
      </is>
    </nc>
  </rcc>
  <rcc rId="6339" sId="9">
    <nc r="X188" t="inlineStr">
      <is>
        <t>Ok</t>
      </is>
    </nc>
  </rcc>
  <rcc rId="6340" sId="9">
    <nc r="AA188" t="inlineStr">
      <is>
        <t>N/A</t>
      </is>
    </nc>
  </rcc>
  <rcc rId="6341" sId="9">
    <nc r="AB188" t="inlineStr">
      <is>
        <t>N/A</t>
      </is>
    </nc>
  </rcc>
  <rcc rId="6342" sId="8">
    <nc r="O188" t="inlineStr">
      <is>
        <t>OK</t>
      </is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3" sId="6" numFmtId="19">
    <nc r="P290">
      <v>46246</v>
    </nc>
  </rcc>
  <rcc rId="6344" sId="9">
    <nc r="P290" t="inlineStr">
      <is>
        <t>OK</t>
      </is>
    </nc>
  </rcc>
  <rcc rId="6345" sId="9" odxf="1" dxf="1" numFmtId="19">
    <nc r="Q290">
      <v>46246</v>
    </nc>
    <odxf>
      <numFmt numFmtId="0" formatCode="General"/>
    </odxf>
    <ndxf>
      <numFmt numFmtId="19" formatCode="dd/mm/yyyy"/>
    </ndxf>
  </rcc>
  <rcc rId="6346" sId="9">
    <nc r="X290" t="inlineStr">
      <is>
        <t>N/A</t>
      </is>
    </nc>
  </rcc>
  <rcc rId="6347" sId="9">
    <nc r="Y290" t="inlineStr">
      <is>
        <t>OK</t>
      </is>
    </nc>
  </rcc>
  <rcc rId="6348" sId="9" odxf="1" dxf="1" numFmtId="19">
    <nc r="Z290">
      <v>46246</v>
    </nc>
    <odxf>
      <numFmt numFmtId="0" formatCode="General"/>
    </odxf>
    <ndxf>
      <numFmt numFmtId="19" formatCode="dd/mm/yyyy"/>
    </ndxf>
  </rcc>
  <rcc rId="6349" sId="9">
    <nc r="AA290" t="inlineStr">
      <is>
        <t>-</t>
      </is>
    </nc>
  </rcc>
  <rcc rId="6350" sId="9">
    <nc r="AB290" t="inlineStr">
      <is>
        <t>-</t>
      </is>
    </nc>
  </rcc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1" sId="6">
    <nc r="P283" t="inlineStr">
      <is>
        <t>Aguardando cliente</t>
      </is>
    </nc>
  </rcc>
  <rcc rId="6352" sId="6">
    <nc r="P242" t="inlineStr">
      <is>
        <t>Aguardando cliente</t>
      </is>
    </nc>
  </rcc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53" sId="6" numFmtId="19">
    <nc r="P292">
      <v>46246</v>
    </nc>
  </rcc>
  <rcc rId="6354" sId="9">
    <nc r="P292" t="inlineStr">
      <is>
        <t>OK</t>
      </is>
    </nc>
  </rcc>
  <rcc rId="6355" sId="9" odxf="1" dxf="1" numFmtId="19">
    <nc r="Q292">
      <v>46246</v>
    </nc>
    <odxf>
      <numFmt numFmtId="0" formatCode="General"/>
    </odxf>
    <ndxf>
      <numFmt numFmtId="19" formatCode="dd/mm/yyyy"/>
    </ndxf>
  </rcc>
  <rcc rId="6356" sId="9">
    <nc r="X292" t="inlineStr">
      <is>
        <t>N/A</t>
      </is>
    </nc>
  </rcc>
  <rcc rId="6357" sId="9">
    <nc r="Y292" t="inlineStr">
      <is>
        <t>OK</t>
      </is>
    </nc>
  </rcc>
  <rcc rId="6358" sId="9" odxf="1" dxf="1" numFmtId="19">
    <nc r="Z292">
      <v>46246</v>
    </nc>
    <odxf>
      <numFmt numFmtId="0" formatCode="General"/>
    </odxf>
    <ndxf>
      <numFmt numFmtId="19" formatCode="dd/mm/yyyy"/>
    </ndxf>
  </rcc>
  <rcc rId="6359" sId="9">
    <nc r="AA292" t="inlineStr">
      <is>
        <t>-</t>
      </is>
    </nc>
  </rcc>
  <rcc rId="6360" sId="9">
    <nc r="AB292" t="inlineStr">
      <is>
        <t>-</t>
      </is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1" sId="6" numFmtId="19">
    <nc r="O240">
      <v>46246</v>
    </nc>
  </rcc>
  <rcc rId="6362" sId="6" numFmtId="19">
    <nc r="O353">
      <v>46246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3" sId="6" numFmtId="19">
    <nc r="P260">
      <v>46246</v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4" sId="7">
    <nc r="M261" t="inlineStr">
      <is>
        <t>OK</t>
      </is>
    </nc>
  </rcc>
  <rcc rId="6365" sId="7">
    <nc r="N261" t="inlineStr">
      <is>
        <t>N/A</t>
      </is>
    </nc>
  </rcc>
  <rcc rId="6366" sId="7">
    <nc r="O261" t="inlineStr">
      <is>
        <t>N/A</t>
      </is>
    </nc>
  </rcc>
  <rcc rId="6367" sId="7">
    <nc r="P261" t="inlineStr">
      <is>
        <t>N/A</t>
      </is>
    </nc>
  </rcc>
  <rcc rId="6368" sId="8">
    <nc r="Q260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0" sId="9">
    <nc r="K260" t="inlineStr">
      <is>
        <t>S/M</t>
      </is>
    </nc>
  </rcc>
  <rcc rId="6381" sId="9">
    <nc r="M260" t="inlineStr">
      <is>
        <t>N/A</t>
      </is>
    </nc>
  </rcc>
  <rcc rId="6382" sId="9">
    <nc r="N260" t="inlineStr">
      <is>
        <t>N/A</t>
      </is>
    </nc>
  </rcc>
  <rcc rId="6383" sId="9">
    <nc r="O260" t="inlineStr">
      <is>
        <t>N/A</t>
      </is>
    </nc>
  </rcc>
  <rcc rId="6384" sId="9">
    <nc r="P260" t="inlineStr">
      <is>
        <t>OK</t>
      </is>
    </nc>
  </rcc>
  <rcc rId="6385" sId="9" odxf="1" dxf="1" numFmtId="19">
    <nc r="Q260">
      <v>46246</v>
    </nc>
    <odxf>
      <numFmt numFmtId="0" formatCode="General"/>
    </odxf>
    <ndxf>
      <numFmt numFmtId="19" formatCode="dd/mm/yyyy"/>
    </ndxf>
  </rcc>
  <rcc rId="6386" sId="9">
    <nc r="X260" t="inlineStr">
      <is>
        <t>N/A</t>
      </is>
    </nc>
  </rcc>
  <rcc rId="6387" sId="9">
    <nc r="Y260" t="inlineStr">
      <is>
        <t>OK</t>
      </is>
    </nc>
  </rcc>
  <rcc rId="6388" sId="9" odxf="1" dxf="1" numFmtId="19">
    <nc r="Z260">
      <v>46246</v>
    </nc>
    <odxf>
      <numFmt numFmtId="0" formatCode="General"/>
    </odxf>
    <ndxf>
      <numFmt numFmtId="19" formatCode="dd/mm/yyyy"/>
    </ndxf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89" sId="6" numFmtId="19">
    <nc r="O39">
      <v>46246</v>
    </nc>
  </rcc>
  <rcc rId="6390" sId="6" numFmtId="19">
    <nc r="O46">
      <v>46244</v>
    </nc>
  </rcc>
  <rcc rId="6391" sId="6" numFmtId="19">
    <nc r="P46">
      <v>46244</v>
    </nc>
  </rcc>
  <rcc rId="6392" sId="6" numFmtId="19">
    <nc r="O63">
      <v>46244</v>
    </nc>
  </rcc>
  <rcc rId="6393" sId="6" numFmtId="19">
    <nc r="O100">
      <v>46246</v>
    </nc>
  </rcc>
  <rcc rId="6394" sId="6" numFmtId="19">
    <nc r="P100">
      <v>46246</v>
    </nc>
  </rcc>
  <rcc rId="6395" sId="6" numFmtId="19">
    <nc r="O131">
      <v>46244</v>
    </nc>
  </rcc>
  <rcc rId="6396" sId="6" numFmtId="19">
    <nc r="P131">
      <v>46244</v>
    </nc>
  </rcc>
  <rcc rId="6397" sId="6" numFmtId="19">
    <nc r="O162">
      <v>46244</v>
    </nc>
  </rcc>
  <rcc rId="6398" sId="6" numFmtId="19">
    <nc r="P162">
      <v>46244</v>
    </nc>
  </rcc>
  <rcc rId="6399" sId="6" numFmtId="19">
    <nc r="O211">
      <v>46246</v>
    </nc>
  </rcc>
  <rcc rId="6400" sId="6" numFmtId="19">
    <nc r="O213">
      <v>46245</v>
    </nc>
  </rcc>
  <rcc rId="6401" sId="6" numFmtId="19">
    <nc r="P213">
      <v>46245</v>
    </nc>
  </rcc>
  <rcc rId="6402" sId="6" numFmtId="19">
    <nc r="O291">
      <v>46237</v>
    </nc>
  </rcc>
  <rcc rId="6403" sId="6" numFmtId="19">
    <nc r="P291">
      <v>46237</v>
    </nc>
  </rcc>
  <rcc rId="6404" sId="6" numFmtId="19">
    <nc r="O309">
      <v>46238</v>
    </nc>
  </rcc>
  <rcc rId="6405" sId="6" numFmtId="19">
    <nc r="P309">
      <v>46238</v>
    </nc>
  </rcc>
  <rcc rId="6406" sId="6" numFmtId="19">
    <nc r="O310">
      <v>46237</v>
    </nc>
  </rcc>
  <rcc rId="6407" sId="6" numFmtId="19">
    <nc r="P310">
      <v>46245</v>
    </nc>
  </rcc>
  <rcc rId="6408" sId="6" numFmtId="19">
    <nc r="O342">
      <v>46244</v>
    </nc>
  </rcc>
  <rcc rId="6409" sId="6" numFmtId="19">
    <nc r="P342">
      <v>46244</v>
    </nc>
  </rcc>
  <rcc rId="6410" sId="6" numFmtId="19">
    <nc r="O345">
      <v>46245</v>
    </nc>
  </rcc>
  <rcc rId="6411" sId="6" numFmtId="19">
    <nc r="P345">
      <v>46245</v>
    </nc>
  </rcc>
  <rcc rId="6412" sId="6" numFmtId="19">
    <nc r="O351">
      <v>46244</v>
    </nc>
  </rcc>
  <rcc rId="6413" sId="6" numFmtId="19">
    <nc r="P351">
      <v>46244</v>
    </nc>
  </rcc>
  <rdn rId="0" localSheetId="13" customView="1" name="Z_A6FBC0DC_A19A_4037_80FE_83E24AD9E190_.wvu.Cols" hidden="1" oldHidden="1">
    <oldFormula>'Controle Distribuição de Lucros'!$J:$J</oldFormula>
  </rdn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Lucros'!$A$1:$R$371</formula>
    <oldFormula>'Controle Distribuição de Lucros'!$A$1:$R$371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6" sId="7">
    <nc r="K63" t="inlineStr">
      <is>
        <t>N/A</t>
      </is>
    </nc>
  </rcc>
  <rcc rId="6427" sId="7">
    <nc r="M63" t="inlineStr">
      <is>
        <t>OK</t>
      </is>
    </nc>
  </rcc>
  <rcc rId="6428" sId="7">
    <nc r="N63" t="inlineStr">
      <is>
        <t>N/A</t>
      </is>
    </nc>
  </rcc>
  <rcc rId="6429" sId="7">
    <nc r="O63" t="inlineStr">
      <is>
        <t>N/A</t>
      </is>
    </nc>
  </rcc>
  <rcc rId="6430" sId="7">
    <nc r="P63" t="inlineStr">
      <is>
        <t>N/A</t>
      </is>
    </nc>
  </rcc>
  <rcc rId="6431" sId="7">
    <nc r="O101" t="inlineStr">
      <is>
        <t>N/A</t>
      </is>
    </nc>
  </rcc>
  <rcc rId="6432" sId="7">
    <nc r="P101" t="inlineStr">
      <is>
        <t>N/A</t>
      </is>
    </nc>
  </rcc>
  <rcc rId="6433" sId="7">
    <nc r="N101" t="inlineStr">
      <is>
        <t>N/A</t>
      </is>
    </nc>
  </rcc>
  <rcc rId="6434" sId="7">
    <nc r="M101" t="inlineStr">
      <is>
        <t>OK</t>
      </is>
    </nc>
  </rcc>
  <rcc rId="6435" sId="7">
    <nc r="K101" t="inlineStr">
      <is>
        <t>N/A</t>
      </is>
    </nc>
  </rcc>
  <rcc rId="6436" sId="7">
    <nc r="K132" t="inlineStr">
      <is>
        <t>S/M</t>
      </is>
    </nc>
  </rcc>
  <rcc rId="6437" sId="7">
    <nc r="M132" t="inlineStr">
      <is>
        <t>S/M</t>
      </is>
    </nc>
  </rcc>
  <rcc rId="6438" sId="7">
    <nc r="N132" t="inlineStr">
      <is>
        <t>S/M</t>
      </is>
    </nc>
  </rcc>
  <rcc rId="6439" sId="7">
    <nc r="O132" t="inlineStr">
      <is>
        <t>S/M</t>
      </is>
    </nc>
  </rcc>
  <rcc rId="6440" sId="7">
    <nc r="P132" t="inlineStr">
      <is>
        <t>S/M</t>
      </is>
    </nc>
  </rcc>
  <rcc rId="6441" sId="7">
    <nc r="K163" t="inlineStr">
      <is>
        <t>N/A</t>
      </is>
    </nc>
  </rcc>
  <rcc rId="6442" sId="7">
    <nc r="M163" t="inlineStr">
      <is>
        <t>OK</t>
      </is>
    </nc>
  </rcc>
  <rcc rId="6443" sId="7">
    <nc r="N163" t="inlineStr">
      <is>
        <t>N/A</t>
      </is>
    </nc>
  </rcc>
  <rcc rId="6444" sId="7">
    <nc r="O163" t="inlineStr">
      <is>
        <t>N/A</t>
      </is>
    </nc>
  </rcc>
  <rcc rId="6445" sId="7">
    <nc r="P163" t="inlineStr">
      <is>
        <t>N/A</t>
      </is>
    </nc>
  </rcc>
  <rcc rId="6446" sId="7">
    <nc r="K212" t="inlineStr">
      <is>
        <t>N/A</t>
      </is>
    </nc>
  </rcc>
  <rcc rId="6447" sId="7">
    <nc r="M212" t="inlineStr">
      <is>
        <t>OK</t>
      </is>
    </nc>
  </rcc>
  <rcc rId="6448" sId="7">
    <nc r="N212" t="inlineStr">
      <is>
        <t>N/A</t>
      </is>
    </nc>
  </rcc>
  <rcc rId="6449" sId="7">
    <nc r="O212" t="inlineStr">
      <is>
        <t>N/A</t>
      </is>
    </nc>
  </rcc>
  <rcc rId="6450" sId="7">
    <nc r="P212" t="inlineStr">
      <is>
        <t>N/A</t>
      </is>
    </nc>
  </rcc>
  <rcc rId="6451" sId="7">
    <nc r="K214" t="inlineStr">
      <is>
        <t>N/A</t>
      </is>
    </nc>
  </rcc>
  <rcc rId="6452" sId="7">
    <nc r="M214" t="inlineStr">
      <is>
        <t>OK</t>
      </is>
    </nc>
  </rcc>
  <rcc rId="6453" sId="7">
    <nc r="N214" t="inlineStr">
      <is>
        <t>N/A</t>
      </is>
    </nc>
  </rcc>
  <rcc rId="6454" sId="7">
    <nc r="O214" t="inlineStr">
      <is>
        <t>N/A</t>
      </is>
    </nc>
  </rcc>
  <rcc rId="6455" sId="7">
    <nc r="P214" t="inlineStr">
      <is>
        <t>N/A</t>
      </is>
    </nc>
  </rcc>
  <rcc rId="6456" sId="7">
    <nc r="K292" t="inlineStr">
      <is>
        <t>S/M</t>
      </is>
    </nc>
  </rcc>
  <rcc rId="6457" sId="7">
    <nc r="M292" t="inlineStr">
      <is>
        <t>S/M</t>
      </is>
    </nc>
  </rcc>
  <rcc rId="6458" sId="7">
    <nc r="N292" t="inlineStr">
      <is>
        <t>S/M</t>
      </is>
    </nc>
  </rcc>
  <rcc rId="6459" sId="7">
    <nc r="O292" t="inlineStr">
      <is>
        <t>S/M</t>
      </is>
    </nc>
  </rcc>
  <rcc rId="6460" sId="7">
    <nc r="P292" t="inlineStr">
      <is>
        <t>S/M</t>
      </is>
    </nc>
  </rcc>
  <rcc rId="6461" sId="7">
    <nc r="K310" t="inlineStr">
      <is>
        <t>S/M</t>
      </is>
    </nc>
  </rcc>
  <rcc rId="6462" sId="7">
    <nc r="M310" t="inlineStr">
      <is>
        <t>OK</t>
      </is>
    </nc>
  </rcc>
  <rcc rId="6463" sId="7">
    <nc r="N310" t="inlineStr">
      <is>
        <t>N/A</t>
      </is>
    </nc>
  </rcc>
  <rcc rId="6464" sId="7">
    <nc r="O310" t="inlineStr">
      <is>
        <t>N/A</t>
      </is>
    </nc>
  </rcc>
  <rcc rId="6465" sId="7">
    <nc r="P310" t="inlineStr">
      <is>
        <t>N/A</t>
      </is>
    </nc>
  </rcc>
  <rcc rId="6466" sId="7">
    <nc r="K342" t="inlineStr">
      <is>
        <t>N/A</t>
      </is>
    </nc>
  </rcc>
  <rcc rId="6467" sId="7">
    <nc r="M342" t="inlineStr">
      <is>
        <t>OK</t>
      </is>
    </nc>
  </rcc>
  <rcc rId="6468" sId="7">
    <nc r="N342" t="inlineStr">
      <is>
        <t>N/A</t>
      </is>
    </nc>
  </rcc>
  <rcc rId="6469" sId="7">
    <nc r="O342" t="inlineStr">
      <is>
        <t>N/A</t>
      </is>
    </nc>
  </rcc>
  <rcc rId="6470" sId="7">
    <nc r="P342" t="inlineStr">
      <is>
        <t>N/A</t>
      </is>
    </nc>
  </rcc>
  <rcc rId="6471" sId="7">
    <nc r="K352" t="inlineStr">
      <is>
        <t>N/A</t>
      </is>
    </nc>
  </rcc>
  <rcc rId="6472" sId="7">
    <nc r="M352" t="inlineStr">
      <is>
        <t>OK</t>
      </is>
    </nc>
  </rcc>
  <rcc rId="6473" sId="7">
    <nc r="N352" t="inlineStr">
      <is>
        <t>N/A</t>
      </is>
    </nc>
  </rcc>
  <rcc rId="6474" sId="7">
    <nc r="O352" t="inlineStr">
      <is>
        <t>N/A</t>
      </is>
    </nc>
  </rcc>
  <rcc rId="6475" sId="7">
    <nc r="P352" t="inlineStr">
      <is>
        <t>N/A</t>
      </is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Lucros'!$A$1:$R$371</formula>
    <oldFormula>'Controle Distribuição de Lucros'!$A$1:$R$371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7" sId="8">
    <nc r="J100" t="inlineStr">
      <is>
        <t>S/M</t>
      </is>
    </nc>
  </rcc>
  <rcc rId="6488" sId="8">
    <nc r="J39" t="inlineStr">
      <is>
        <t>S/M</t>
      </is>
    </nc>
  </rcc>
  <rcc rId="6489" sId="8">
    <nc r="O39" t="inlineStr">
      <is>
        <t>S/M</t>
      </is>
    </nc>
  </rcc>
  <rcc rId="6490" sId="8">
    <nc r="J46" t="inlineStr">
      <is>
        <t>S/M</t>
      </is>
    </nc>
  </rcc>
  <rcc rId="6491" sId="8">
    <nc r="Q46" t="inlineStr">
      <is>
        <t>S/M</t>
      </is>
    </nc>
  </rcc>
  <rcc rId="6492" sId="8">
    <nc r="J63" t="inlineStr">
      <is>
        <t>S/M</t>
      </is>
    </nc>
  </rcc>
  <rcc rId="6493" sId="8">
    <nc r="Q63" t="inlineStr">
      <is>
        <t>S/M</t>
      </is>
    </nc>
  </rcc>
  <rcc rId="6494" sId="8">
    <nc r="Q100" t="inlineStr">
      <is>
        <t>S/M</t>
      </is>
    </nc>
  </rcc>
  <rcc rId="6495" sId="8">
    <nc r="J131" t="inlineStr">
      <is>
        <t>S/M</t>
      </is>
    </nc>
  </rcc>
  <rcc rId="6496" sId="8">
    <nc r="Q131" t="inlineStr">
      <is>
        <t>S/M</t>
      </is>
    </nc>
  </rcc>
  <rcc rId="6497" sId="8">
    <nc r="J211" t="inlineStr">
      <is>
        <t>S/M</t>
      </is>
    </nc>
  </rcc>
  <rcc rId="6498" sId="8">
    <nc r="Q211" t="inlineStr">
      <is>
        <t>S/M</t>
      </is>
    </nc>
  </rcc>
  <rcc rId="6499" sId="8">
    <nc r="J213" t="inlineStr">
      <is>
        <t>S/M</t>
      </is>
    </nc>
  </rcc>
  <rcc rId="6500" sId="8">
    <nc r="Q213" t="inlineStr">
      <is>
        <t>S/M</t>
      </is>
    </nc>
  </rcc>
  <rcc rId="6501" sId="8">
    <nc r="J291" t="inlineStr">
      <is>
        <t>S/M</t>
      </is>
    </nc>
  </rcc>
  <rcc rId="6502" sId="8">
    <nc r="J309" t="inlineStr">
      <is>
        <t>S/M</t>
      </is>
    </nc>
  </rcc>
  <rcc rId="6503" sId="8">
    <nc r="J310" t="inlineStr">
      <is>
        <t>S/M</t>
      </is>
    </nc>
  </rcc>
  <rcc rId="6504" sId="8">
    <nc r="H310" t="inlineStr">
      <is>
        <t>S/M</t>
      </is>
    </nc>
  </rcc>
  <rcc rId="6505" sId="8">
    <nc r="L310" t="inlineStr">
      <is>
        <t>S/M</t>
      </is>
    </nc>
  </rcc>
  <rcc rId="6506" sId="8">
    <nc r="N310" t="inlineStr">
      <is>
        <t>S/M</t>
      </is>
    </nc>
  </rcc>
  <rcc rId="6507" sId="8">
    <nc r="O310" t="inlineStr">
      <is>
        <t>OK</t>
      </is>
    </nc>
  </rcc>
  <rcc rId="6508" sId="8" numFmtId="4">
    <nc r="P310">
      <v>46246</v>
    </nc>
  </rcc>
  <rcc rId="6509" sId="8">
    <nc r="O309" t="inlineStr">
      <is>
        <t>S/M</t>
      </is>
    </nc>
  </rcc>
  <rcc rId="6510" sId="8">
    <nc r="J342" t="inlineStr">
      <is>
        <t>S/M</t>
      </is>
    </nc>
  </rcc>
  <rcc rId="6511" sId="8">
    <nc r="J345" t="inlineStr">
      <is>
        <t>S/M</t>
      </is>
    </nc>
  </rcc>
  <rcc rId="6512" sId="8">
    <nc r="J351" t="inlineStr">
      <is>
        <t>S/M</t>
      </is>
    </nc>
  </rcc>
  <rcc rId="6513" sId="8">
    <nc r="O345" t="inlineStr">
      <is>
        <t>S/M</t>
      </is>
    </nc>
  </rcc>
  <rcc rId="6514" sId="8">
    <nc r="Q351" t="inlineStr">
      <is>
        <t>S/M</t>
      </is>
    </nc>
  </rcc>
  <rcc rId="6515" sId="8">
    <nc r="Q342" t="inlineStr">
      <is>
        <t>S/M</t>
      </is>
    </nc>
  </rcc>
  <rcc rId="6516" sId="8">
    <nc r="Q291" t="inlineStr">
      <is>
        <t>S/M</t>
      </is>
    </nc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17" sId="6" numFmtId="19">
    <nc r="P206">
      <v>46246</v>
    </nc>
  </rcc>
  <rcc rId="6518" sId="7">
    <nc r="M207" t="inlineStr">
      <is>
        <t>OK</t>
      </is>
    </nc>
  </rcc>
  <rcc rId="6519" sId="7">
    <nc r="N207" t="inlineStr">
      <is>
        <t>N/A</t>
      </is>
    </nc>
  </rcc>
  <rcc rId="6520" sId="7">
    <nc r="O207" t="inlineStr">
      <is>
        <t>N/A</t>
      </is>
    </nc>
  </rcc>
  <rcc rId="6521" sId="7">
    <nc r="P207" t="inlineStr">
      <is>
        <t>N/A</t>
      </is>
    </nc>
  </rcc>
  <rcc rId="6522" sId="7">
    <nc r="Q207" t="inlineStr">
      <is>
        <t>N/A</t>
      </is>
    </nc>
  </rcc>
  <rcc rId="6523" sId="8">
    <nc r="J206" t="inlineStr">
      <is>
        <t>S/M</t>
      </is>
    </nc>
  </rcc>
  <rcc rId="6524" sId="8">
    <nc r="J207" t="inlineStr">
      <is>
        <t>S/M</t>
      </is>
    </nc>
  </rcc>
  <rcc rId="6525" sId="8" numFmtId="4">
    <nc r="K206">
      <v>46246</v>
    </nc>
  </rcc>
  <rcc rId="6526" sId="8" numFmtId="4">
    <nc r="K207">
      <v>46246</v>
    </nc>
  </rcc>
  <rcc rId="6527" sId="8">
    <nc r="O206" t="inlineStr">
      <is>
        <t>N/A</t>
      </is>
    </nc>
  </rcc>
  <rcc rId="6528" sId="8">
    <nc r="P206" t="inlineStr">
      <is>
        <t>N/A</t>
      </is>
    </nc>
  </rcc>
  <rcc rId="6529" sId="8">
    <nc r="O207" t="inlineStr">
      <is>
        <t>N/A</t>
      </is>
    </nc>
  </rcc>
  <rcc rId="6530" sId="8">
    <nc r="P207" t="inlineStr">
      <is>
        <t>N/A</t>
      </is>
    </nc>
  </rcc>
  <rcc rId="6531" sId="8">
    <nc r="O203" t="inlineStr">
      <is>
        <t>N/A</t>
      </is>
    </nc>
  </rcc>
  <rcc rId="6532" sId="8">
    <nc r="P203" t="inlineStr">
      <is>
        <t>N/A</t>
      </is>
    </nc>
  </rcc>
  <rcc rId="6533" sId="8">
    <nc r="R206" t="inlineStr">
      <is>
        <t>N/A</t>
      </is>
    </nc>
  </rcc>
  <rcc rId="6534" sId="8">
    <nc r="S206" t="inlineStr">
      <is>
        <t>N/A</t>
      </is>
    </nc>
  </rcc>
  <rcc rId="6535" sId="8">
    <nc r="R207" t="inlineStr">
      <is>
        <t>N/A</t>
      </is>
    </nc>
  </rcc>
  <rcc rId="6536" sId="8">
    <nc r="S207" t="inlineStr">
      <is>
        <t>N/A</t>
      </is>
    </nc>
  </rcc>
  <rcc rId="6537" sId="9">
    <nc r="G206" t="inlineStr">
      <is>
        <t>S/M</t>
      </is>
    </nc>
  </rcc>
  <rcc rId="6538" sId="9">
    <nc r="H206">
      <v>46246</v>
    </nc>
  </rcc>
  <rcc rId="6539" sId="9">
    <nc r="G207" t="inlineStr">
      <is>
        <t>S/M</t>
      </is>
    </nc>
  </rcc>
  <rcc rId="6540" sId="9">
    <nc r="H207">
      <v>46246</v>
    </nc>
  </rcc>
  <rcc rId="6541" sId="9">
    <nc r="K206" t="inlineStr">
      <is>
        <t>OK</t>
      </is>
    </nc>
  </rcc>
  <rcc rId="6542" sId="9">
    <nc r="K207" t="inlineStr">
      <is>
        <t>N/A</t>
      </is>
    </nc>
  </rcc>
  <rcc rId="6543" sId="9">
    <nc r="L207" t="inlineStr">
      <is>
        <t>N/A</t>
      </is>
    </nc>
  </rcc>
  <rcc rId="6544" sId="9">
    <nc r="L206" t="inlineStr">
      <is>
        <t>OK</t>
      </is>
    </nc>
  </rcc>
  <rcc rId="6545" sId="9">
    <nc r="R206" t="inlineStr">
      <is>
        <t>OK</t>
      </is>
    </nc>
  </rcc>
  <rcc rId="6546" sId="9">
    <nc r="R207" t="inlineStr">
      <is>
        <t>N/A</t>
      </is>
    </nc>
  </rcc>
  <rcc rId="6547" sId="9">
    <nc r="S207">
      <v>46246</v>
    </nc>
  </rcc>
  <rcc rId="6548" sId="9">
    <nc r="T207" t="inlineStr">
      <is>
        <t>N/A</t>
      </is>
    </nc>
  </rcc>
  <rcc rId="6549" sId="9">
    <nc r="U207">
      <v>46246</v>
    </nc>
  </rcc>
  <rcc rId="6550" sId="9">
    <nc r="V207" t="inlineStr">
      <is>
        <t>N/A</t>
      </is>
    </nc>
  </rcc>
  <rcc rId="6551" sId="9">
    <nc r="W207">
      <v>46246</v>
    </nc>
  </rcc>
  <rcc rId="6552" sId="9">
    <nc r="S206">
      <v>46246</v>
    </nc>
  </rcc>
  <rcc rId="6553" sId="9">
    <nc r="T206" t="inlineStr">
      <is>
        <t>S/M</t>
      </is>
    </nc>
  </rcc>
  <rcc rId="6554" sId="9">
    <nc r="U206">
      <v>46246</v>
    </nc>
  </rcc>
  <rcc rId="6555" sId="9">
    <nc r="V206" t="inlineStr">
      <is>
        <t>OK</t>
      </is>
    </nc>
  </rcc>
  <rcc rId="6556" sId="9">
    <nc r="W206">
      <v>46241</v>
    </nc>
  </rcc>
  <rcc rId="6557" sId="9">
    <nc r="X206" t="inlineStr">
      <is>
        <t>OK</t>
      </is>
    </nc>
  </rcc>
  <rcc rId="6558" sId="9">
    <nc r="X207" t="inlineStr">
      <is>
        <t>N/A</t>
      </is>
    </nc>
  </rcc>
  <rcc rId="6559" sId="9">
    <nc r="Y207" t="inlineStr">
      <is>
        <t>N/A</t>
      </is>
    </nc>
  </rcc>
  <rcc rId="6560" sId="9">
    <nc r="Z207">
      <v>46246</v>
    </nc>
  </rcc>
  <rcc rId="6561" sId="9">
    <nc r="AA207" t="inlineStr">
      <is>
        <t>N/A</t>
      </is>
    </nc>
  </rcc>
  <rcc rId="6562" sId="9">
    <nc r="AB207" t="inlineStr">
      <is>
        <t>N/A</t>
      </is>
    </nc>
  </rcc>
  <rcc rId="6563" sId="9">
    <nc r="Y206" t="inlineStr">
      <is>
        <t>OK</t>
      </is>
    </nc>
  </rcc>
  <rcc rId="6564" sId="9">
    <nc r="Z206">
      <v>46246</v>
    </nc>
  </rcc>
  <rcc rId="6565" sId="9">
    <nc r="AA206" t="inlineStr">
      <is>
        <t>Ok</t>
      </is>
    </nc>
  </rcc>
  <rcc rId="6566" sId="9" odxf="1" dxf="1" numFmtId="19">
    <nc r="AB206">
      <v>46246</v>
    </nc>
    <odxf>
      <numFmt numFmtId="0" formatCode="General"/>
    </odxf>
    <ndxf>
      <numFmt numFmtId="19" formatCode="dd/mm/yyyy"/>
    </ndxf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7" sId="6" numFmtId="19">
    <nc r="O25">
      <v>46246</v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68" sId="9">
    <nc r="R39" t="inlineStr">
      <is>
        <t>OK</t>
      </is>
    </nc>
  </rcc>
  <rcc rId="6569" sId="9">
    <nc r="S39">
      <v>46246</v>
    </nc>
  </rcc>
  <rcc rId="6570" sId="9">
    <nc r="T39" t="inlineStr">
      <is>
        <t>N/A</t>
      </is>
    </nc>
  </rcc>
  <rcc rId="6571" sId="9">
    <nc r="X39" t="inlineStr">
      <is>
        <t>OK</t>
      </is>
    </nc>
  </rcc>
  <rcc rId="6572" sId="9">
    <nc r="K15" t="inlineStr">
      <is>
        <t>OK</t>
      </is>
    </nc>
  </rcc>
  <rcc rId="6573" sId="9">
    <nc r="K36" t="inlineStr">
      <is>
        <t>OK</t>
      </is>
    </nc>
  </rcc>
  <rcc rId="6574" sId="9">
    <nc r="K41" t="inlineStr">
      <is>
        <t>OK</t>
      </is>
    </nc>
  </rcc>
  <rcc rId="6575" sId="9">
    <nc r="K43" t="inlineStr">
      <is>
        <t>S/M</t>
      </is>
    </nc>
  </rcc>
  <rcc rId="6576" sId="9">
    <nc r="K46" t="inlineStr">
      <is>
        <t>OK</t>
      </is>
    </nc>
  </rcc>
  <rcc rId="6577" sId="9">
    <nc r="K62" t="inlineStr">
      <is>
        <t>OK</t>
      </is>
    </nc>
  </rcc>
  <rcc rId="6578" sId="9">
    <nc r="K63" t="inlineStr">
      <is>
        <t>OK</t>
      </is>
    </nc>
  </rcc>
  <rcc rId="6579" sId="9">
    <nc r="K66" t="inlineStr">
      <is>
        <t>OK</t>
      </is>
    </nc>
  </rcc>
  <rcc rId="6580" sId="9">
    <nc r="K89" t="inlineStr">
      <is>
        <t>OK</t>
      </is>
    </nc>
  </rcc>
  <rcc rId="6581" sId="9">
    <nc r="K93" t="inlineStr">
      <is>
        <t>OK</t>
      </is>
    </nc>
  </rcc>
  <rcc rId="6582" sId="9">
    <nc r="K100" t="inlineStr">
      <is>
        <t>OK</t>
      </is>
    </nc>
  </rcc>
  <rcc rId="6583" sId="9">
    <nc r="K113" t="inlineStr">
      <is>
        <t>OK</t>
      </is>
    </nc>
  </rcc>
  <rcc rId="6584" sId="9">
    <nc r="K119" t="inlineStr">
      <is>
        <t>OK</t>
      </is>
    </nc>
  </rcc>
  <rcc rId="6585" sId="9">
    <nc r="K121" t="inlineStr">
      <is>
        <t>OK</t>
      </is>
    </nc>
  </rcc>
  <rcc rId="6586" sId="9">
    <nc r="K124" t="inlineStr">
      <is>
        <t>OK</t>
      </is>
    </nc>
  </rcc>
  <rcc rId="6587" sId="9">
    <nc r="K131" t="inlineStr">
      <is>
        <t>OK</t>
      </is>
    </nc>
  </rcc>
  <rcc rId="6588" sId="9">
    <nc r="K162" t="inlineStr">
      <is>
        <t>OK</t>
      </is>
    </nc>
  </rcc>
  <rcc rId="6589" sId="9">
    <nc r="K164" t="inlineStr">
      <is>
        <t>OK</t>
      </is>
    </nc>
  </rcc>
  <rcc rId="6590" sId="9">
    <nc r="K187" t="inlineStr">
      <is>
        <t>OK</t>
      </is>
    </nc>
  </rcc>
  <rcc rId="6591" sId="9">
    <nc r="K201" t="inlineStr">
      <is>
        <t>OK</t>
      </is>
    </nc>
  </rcc>
  <rcc rId="6592" sId="9">
    <nc r="K209" t="inlineStr">
      <is>
        <t>OK</t>
      </is>
    </nc>
  </rcc>
  <rcc rId="6593" sId="9">
    <nc r="K211" t="inlineStr">
      <is>
        <t>OK</t>
      </is>
    </nc>
  </rcc>
  <rcc rId="6594" sId="9">
    <nc r="K213" t="inlineStr">
      <is>
        <t>OK</t>
      </is>
    </nc>
  </rcc>
  <rcc rId="6595" sId="9">
    <nc r="K214" t="inlineStr">
      <is>
        <t>OK</t>
      </is>
    </nc>
  </rcc>
  <rcc rId="6596" sId="9">
    <nc r="K222" t="inlineStr">
      <is>
        <t>OK</t>
      </is>
    </nc>
  </rcc>
  <rcc rId="6597" sId="9">
    <nc r="K226" t="inlineStr">
      <is>
        <t>OK</t>
      </is>
    </nc>
  </rcc>
  <rcc rId="6598" sId="9">
    <nc r="K241" t="inlineStr">
      <is>
        <t>OK</t>
      </is>
    </nc>
  </rcc>
  <rcc rId="6599" sId="9">
    <nc r="K243" t="inlineStr">
      <is>
        <t>OK</t>
      </is>
    </nc>
  </rcc>
  <rcc rId="6600" sId="9">
    <nc r="K244" t="inlineStr">
      <is>
        <t>OK</t>
      </is>
    </nc>
  </rcc>
  <rcc rId="6601" sId="9">
    <nc r="K245" t="inlineStr">
      <is>
        <t>OK</t>
      </is>
    </nc>
  </rcc>
  <rcc rId="6602" sId="9">
    <nc r="K254" t="inlineStr">
      <is>
        <t>OK</t>
      </is>
    </nc>
  </rcc>
  <rcc rId="6603" sId="9">
    <nc r="K257" t="inlineStr">
      <is>
        <t>S/M</t>
      </is>
    </nc>
  </rcc>
  <rcc rId="6604" sId="9">
    <nc r="K277" t="inlineStr">
      <is>
        <t>OK</t>
      </is>
    </nc>
  </rcc>
  <rcc rId="6605" sId="9">
    <nc r="K281" t="inlineStr">
      <is>
        <t>OK</t>
      </is>
    </nc>
  </rcc>
  <rcc rId="6606" sId="9">
    <nc r="K291" t="inlineStr">
      <is>
        <t>S/M</t>
      </is>
    </nc>
  </rcc>
  <rcc rId="6607" sId="9">
    <nc r="K309" t="inlineStr">
      <is>
        <t>OK</t>
      </is>
    </nc>
  </rcc>
  <rcc rId="6608" sId="9">
    <nc r="G309" t="inlineStr">
      <is>
        <t>OK</t>
      </is>
    </nc>
  </rcc>
  <rcc rId="6609" sId="9">
    <nc r="H309">
      <v>46237</v>
    </nc>
  </rcc>
  <rcc rId="6610" sId="9">
    <nc r="I309" t="inlineStr">
      <is>
        <t>S/M</t>
      </is>
    </nc>
  </rcc>
  <rcc rId="6611" sId="9">
    <nc r="L309" t="inlineStr">
      <is>
        <t>OK</t>
      </is>
    </nc>
  </rcc>
  <rcc rId="6612" sId="9">
    <nc r="M309" t="inlineStr">
      <is>
        <t>N/A</t>
      </is>
    </nc>
  </rcc>
  <rcc rId="6613" sId="9">
    <nc r="N309" t="inlineStr">
      <is>
        <t>N/A</t>
      </is>
    </nc>
  </rcc>
  <rcc rId="6614" sId="9">
    <nc r="O309" t="inlineStr">
      <is>
        <t>N/A</t>
      </is>
    </nc>
  </rcc>
  <rcc rId="6615" sId="9">
    <nc r="R309" t="inlineStr">
      <is>
        <t>S/M</t>
      </is>
    </nc>
  </rcc>
  <rcc rId="6616" sId="9">
    <nc r="T309" t="inlineStr">
      <is>
        <t>N/A</t>
      </is>
    </nc>
  </rcc>
  <rcc rId="6617" sId="9">
    <nc r="V309" t="inlineStr">
      <is>
        <t>OK</t>
      </is>
    </nc>
  </rcc>
  <rcc rId="6618" sId="9">
    <nc r="W309">
      <v>46237</v>
    </nc>
  </rcc>
  <rcc rId="6619" sId="9">
    <nc r="X309" t="inlineStr">
      <is>
        <t>OK</t>
      </is>
    </nc>
  </rcc>
  <rcc rId="6620" sId="9">
    <nc r="K310" t="inlineStr">
      <is>
        <t>OK</t>
      </is>
    </nc>
  </rcc>
  <rcc rId="6621" sId="9">
    <nc r="L310" t="inlineStr">
      <is>
        <t>S/M</t>
      </is>
    </nc>
  </rcc>
  <rcc rId="6622" sId="9">
    <nc r="G310" t="inlineStr">
      <is>
        <t>S/M</t>
      </is>
    </nc>
  </rcc>
  <rcc rId="6623" sId="9">
    <nc r="I310" t="inlineStr">
      <is>
        <t>S/M</t>
      </is>
    </nc>
  </rcc>
  <rcc rId="6624" sId="9">
    <nc r="M310" t="inlineStr">
      <is>
        <t>N/A</t>
      </is>
    </nc>
  </rcc>
  <rcc rId="6625" sId="9">
    <nc r="N310" t="inlineStr">
      <is>
        <t>N/A</t>
      </is>
    </nc>
  </rcc>
  <rcc rId="6626" sId="9">
    <nc r="O310" t="inlineStr">
      <is>
        <t>N/A</t>
      </is>
    </nc>
  </rcc>
  <rcc rId="6627" sId="9">
    <nc r="R310" t="inlineStr">
      <is>
        <t>OK</t>
      </is>
    </nc>
  </rcc>
  <rcc rId="6628" sId="9">
    <nc r="S310">
      <v>46245</v>
    </nc>
  </rcc>
  <rcc rId="6629" sId="9">
    <nc r="T310" t="inlineStr">
      <is>
        <t>N/A</t>
      </is>
    </nc>
  </rcc>
  <rcc rId="6630" sId="9">
    <nc r="V310" t="inlineStr">
      <is>
        <t>OK</t>
      </is>
    </nc>
  </rcc>
  <rcc rId="6631" sId="9">
    <nc r="W310">
      <v>46246</v>
    </nc>
  </rcc>
  <rcc rId="6632" sId="9">
    <nc r="X310" t="inlineStr">
      <is>
        <t>OK</t>
      </is>
    </nc>
  </rcc>
  <rcc rId="6633" sId="9">
    <nc r="X131" t="inlineStr">
      <is>
        <t>N/A</t>
      </is>
    </nc>
  </rcc>
  <rcc rId="6634" sId="9">
    <nc r="X162" t="inlineStr">
      <is>
        <t>N/A</t>
      </is>
    </nc>
  </rcc>
  <rcc rId="6635" sId="9">
    <nc r="X211" t="inlineStr">
      <is>
        <t>N/A</t>
      </is>
    </nc>
  </rcc>
  <rcc rId="6636" sId="9">
    <nc r="X213" t="inlineStr">
      <is>
        <t>N/A</t>
      </is>
    </nc>
  </rcc>
  <rcc rId="6637" sId="9">
    <nc r="X291" t="inlineStr">
      <is>
        <t>N/A</t>
      </is>
    </nc>
  </rcc>
  <rcc rId="6638" sId="9">
    <nc r="X341" t="inlineStr">
      <is>
        <t>N/A</t>
      </is>
    </nc>
  </rcc>
  <rcc rId="6639" sId="9">
    <nc r="X351" t="inlineStr">
      <is>
        <t>N/A</t>
      </is>
    </nc>
  </rcc>
  <rcc rId="6640" sId="9">
    <nc r="I162" t="inlineStr">
      <is>
        <t>N/A</t>
      </is>
    </nc>
  </rcc>
  <rcc rId="6641" sId="9">
    <oc r="I124" t="inlineStr">
      <is>
        <t>N/A</t>
      </is>
    </oc>
    <nc r="I124" t="inlineStr">
      <is>
        <t>S/M</t>
      </is>
    </nc>
  </rcc>
  <rcc rId="6642" sId="9">
    <oc r="I131" t="inlineStr">
      <is>
        <t>N/A</t>
      </is>
    </oc>
    <nc r="I131" t="inlineStr">
      <is>
        <t>S/M</t>
      </is>
    </nc>
  </rcc>
  <rcc rId="6643" sId="9">
    <nc r="L131" t="inlineStr">
      <is>
        <t>S/M</t>
      </is>
    </nc>
  </rcc>
  <rcc rId="6644" sId="9">
    <nc r="M131" t="inlineStr">
      <is>
        <t>N/A</t>
      </is>
    </nc>
  </rcc>
  <rcc rId="6645" sId="9">
    <nc r="N131" t="inlineStr">
      <is>
        <t>N/A</t>
      </is>
    </nc>
  </rcc>
  <rcc rId="6646" sId="9">
    <nc r="O131" t="inlineStr">
      <is>
        <t>N/A</t>
      </is>
    </nc>
  </rcc>
  <rcc rId="6647" sId="9">
    <nc r="P131" t="inlineStr">
      <is>
        <t>S/M</t>
      </is>
    </nc>
  </rcc>
  <rcc rId="6648" sId="9">
    <nc r="L162" t="inlineStr">
      <is>
        <t>S/M</t>
      </is>
    </nc>
  </rcc>
  <rcc rId="6649" sId="9">
    <nc r="M162" t="inlineStr">
      <is>
        <t>N/A</t>
      </is>
    </nc>
  </rcc>
  <rcc rId="6650" sId="9">
    <nc r="N162" t="inlineStr">
      <is>
        <t>N/A</t>
      </is>
    </nc>
  </rcc>
  <rcc rId="6651" sId="9">
    <nc r="O162" t="inlineStr">
      <is>
        <t>N/A</t>
      </is>
    </nc>
  </rcc>
  <rcc rId="6652" sId="9">
    <nc r="P162" t="inlineStr">
      <is>
        <t>OK</t>
      </is>
    </nc>
  </rcc>
  <rcc rId="6653" sId="9">
    <nc r="Q162">
      <v>46244</v>
    </nc>
  </rcc>
  <rcc rId="6654" sId="9">
    <nc r="I211" t="inlineStr">
      <is>
        <t>N/A</t>
      </is>
    </nc>
  </rcc>
  <rcc rId="6655" sId="9">
    <nc r="L211" t="inlineStr">
      <is>
        <t>S/M</t>
      </is>
    </nc>
  </rcc>
  <rcc rId="6656" sId="9">
    <nc r="M211" t="inlineStr">
      <is>
        <t>N/A</t>
      </is>
    </nc>
  </rcc>
  <rcc rId="6657" sId="9">
    <nc r="N211" t="inlineStr">
      <is>
        <t>N/A</t>
      </is>
    </nc>
  </rcc>
  <rcc rId="6658" sId="9">
    <nc r="O211" t="inlineStr">
      <is>
        <t>N/A</t>
      </is>
    </nc>
  </rcc>
  <rcc rId="6659" sId="9">
    <nc r="I213" t="inlineStr">
      <is>
        <t>N/A</t>
      </is>
    </nc>
  </rcc>
  <rcc rId="6660" sId="9">
    <nc r="L213" t="inlineStr">
      <is>
        <t>S/M</t>
      </is>
    </nc>
  </rcc>
  <rcc rId="6661" sId="9">
    <nc r="M213" t="inlineStr">
      <is>
        <t>N/A</t>
      </is>
    </nc>
  </rcc>
  <rcc rId="6662" sId="9">
    <nc r="N213" t="inlineStr">
      <is>
        <t>N/A</t>
      </is>
    </nc>
  </rcc>
  <rcc rId="6663" sId="9">
    <nc r="O213" t="inlineStr">
      <is>
        <t>N/A</t>
      </is>
    </nc>
  </rcc>
  <rcc rId="6664" sId="9">
    <nc r="P213" t="inlineStr">
      <is>
        <t>OK</t>
      </is>
    </nc>
  </rcc>
  <rcc rId="6665" sId="9">
    <nc r="Q213">
      <v>46245</v>
    </nc>
  </rcc>
  <rcc rId="6666" sId="9">
    <oc r="I291" t="inlineStr">
      <is>
        <t>N/A</t>
      </is>
    </oc>
    <nc r="I291" t="inlineStr">
      <is>
        <t>S/M</t>
      </is>
    </nc>
  </rcc>
  <rcc rId="6667" sId="9">
    <nc r="L291" t="inlineStr">
      <is>
        <t>S/M</t>
      </is>
    </nc>
  </rcc>
  <rcc rId="6668" sId="9">
    <nc r="M291" t="inlineStr">
      <is>
        <t>N/A</t>
      </is>
    </nc>
  </rcc>
  <rcc rId="6669" sId="9">
    <nc r="N291" t="inlineStr">
      <is>
        <t>N/A</t>
      </is>
    </nc>
  </rcc>
  <rcc rId="6670" sId="9">
    <nc r="O291" t="inlineStr">
      <is>
        <t>N/A</t>
      </is>
    </nc>
  </rcc>
  <rcc rId="6671" sId="9">
    <nc r="P291" t="inlineStr">
      <is>
        <t>S/M</t>
      </is>
    </nc>
  </rcc>
  <rcc rId="6672" sId="9">
    <nc r="I341" t="inlineStr">
      <is>
        <t>N/A</t>
      </is>
    </nc>
  </rcc>
  <rcc rId="6673" sId="9">
    <nc r="K318" t="inlineStr">
      <is>
        <t>OK</t>
      </is>
    </nc>
  </rcc>
  <rcc rId="6674" sId="9">
    <nc r="K341" t="inlineStr">
      <is>
        <t>OK</t>
      </is>
    </nc>
  </rcc>
  <rcc rId="6675" sId="9">
    <nc r="L341" t="inlineStr">
      <is>
        <t>S/M</t>
      </is>
    </nc>
  </rcc>
  <rcc rId="6676" sId="9">
    <nc r="M341" t="inlineStr">
      <is>
        <t>S/M</t>
      </is>
    </nc>
  </rcc>
  <rcc rId="6677" sId="9">
    <nc r="N341" t="inlineStr">
      <is>
        <t>S/M</t>
      </is>
    </nc>
  </rcc>
  <rcc rId="6678" sId="9">
    <nc r="O341" t="inlineStr">
      <is>
        <t>S/M</t>
      </is>
    </nc>
  </rcc>
  <rcc rId="6679" sId="9">
    <oc r="Q342">
      <v>46241</v>
    </oc>
    <nc r="Q342">
      <v>46244</v>
    </nc>
  </rcc>
  <rcc rId="6680" sId="9">
    <nc r="P341" t="inlineStr">
      <is>
        <t>OK</t>
      </is>
    </nc>
  </rcc>
  <rcc rId="6681" sId="9">
    <nc r="Q341">
      <v>46241</v>
    </nc>
  </rcc>
  <rcc rId="6682" sId="9">
    <nc r="K342" t="inlineStr">
      <is>
        <t>OK</t>
      </is>
    </nc>
  </rcc>
  <rcc rId="6683" sId="9">
    <nc r="K351" t="inlineStr">
      <is>
        <t>OK</t>
      </is>
    </nc>
  </rcc>
  <rcc rId="6684" sId="9">
    <nc r="L351" t="inlineStr">
      <is>
        <t>S/M</t>
      </is>
    </nc>
  </rcc>
  <rcc rId="6685" sId="9">
    <nc r="M351" t="inlineStr">
      <is>
        <t>N/A</t>
      </is>
    </nc>
  </rcc>
  <rcc rId="6686" sId="9">
    <nc r="N351" t="inlineStr">
      <is>
        <t>N/A</t>
      </is>
    </nc>
  </rcc>
  <rcc rId="6687" sId="9">
    <nc r="O351" t="inlineStr">
      <is>
        <t>N/A</t>
      </is>
    </nc>
  </rcc>
  <rcc rId="6688" sId="9">
    <nc r="P351" t="inlineStr">
      <is>
        <t>OK</t>
      </is>
    </nc>
  </rcc>
  <rcc rId="6689" sId="9">
    <nc r="Q351">
      <v>46244</v>
    </nc>
  </rcc>
  <rcc rId="6690" sId="9">
    <nc r="L46" t="inlineStr">
      <is>
        <t>S/M</t>
      </is>
    </nc>
  </rcc>
  <rcc rId="6691" sId="9">
    <nc r="M46" t="inlineStr">
      <is>
        <t>N/A</t>
      </is>
    </nc>
  </rcc>
  <rcc rId="6692" sId="9">
    <nc r="N46" t="inlineStr">
      <is>
        <t>N/A</t>
      </is>
    </nc>
  </rcc>
  <rcc rId="6693" sId="9">
    <nc r="O46" t="inlineStr">
      <is>
        <t>N/A</t>
      </is>
    </nc>
  </rcc>
  <rcc rId="6694" sId="9">
    <nc r="P46" t="inlineStr">
      <is>
        <t>OK</t>
      </is>
    </nc>
  </rcc>
  <rcc rId="6695" sId="9">
    <nc r="Q46">
      <v>46244</v>
    </nc>
  </rcc>
  <rcc rId="6696" sId="9">
    <nc r="I63" t="inlineStr">
      <is>
        <t>N/A</t>
      </is>
    </nc>
  </rcc>
  <rcc rId="6697" sId="9">
    <nc r="L63" t="inlineStr">
      <is>
        <t>S/M</t>
      </is>
    </nc>
  </rcc>
  <rcc rId="6698" sId="9">
    <nc r="M63" t="inlineStr">
      <is>
        <t>N/A</t>
      </is>
    </nc>
  </rcc>
  <rcc rId="6699" sId="9">
    <nc r="N63" t="inlineStr">
      <is>
        <t>N/A</t>
      </is>
    </nc>
  </rcc>
  <rcc rId="6700" sId="9">
    <nc r="O63" t="inlineStr">
      <is>
        <t>N/A</t>
      </is>
    </nc>
  </rcc>
  <rcc rId="6701" sId="9">
    <nc r="L100" t="inlineStr">
      <is>
        <t>S/M</t>
      </is>
    </nc>
  </rcc>
  <rcc rId="6702" sId="9">
    <nc r="M100" t="inlineStr">
      <is>
        <t>N/A</t>
      </is>
    </nc>
  </rcc>
  <rcc rId="6703" sId="9">
    <nc r="N100" t="inlineStr">
      <is>
        <t>N/A</t>
      </is>
    </nc>
  </rcc>
  <rcc rId="6704" sId="9">
    <nc r="O100" t="inlineStr">
      <is>
        <t>N/A</t>
      </is>
    </nc>
  </rcc>
  <rcc rId="6705" sId="9">
    <nc r="P100" t="inlineStr">
      <is>
        <t>S/M</t>
      </is>
    </nc>
  </rcc>
  <rcc rId="6706" sId="9">
    <nc r="M39" t="inlineStr">
      <is>
        <t>OK</t>
      </is>
    </nc>
  </rcc>
  <rcc rId="6707" sId="9">
    <nc r="N39" t="inlineStr">
      <is>
        <t>N/A</t>
      </is>
    </nc>
  </rcc>
  <rcc rId="6708" sId="9">
    <nc r="O39" t="inlineStr">
      <is>
        <t>N/A</t>
      </is>
    </nc>
  </rcc>
  <rcc rId="6709" sId="9">
    <nc r="V226" t="inlineStr">
      <is>
        <t>OK</t>
      </is>
    </nc>
  </rcc>
  <rcc rId="6710" sId="9">
    <nc r="W226">
      <v>46246</v>
    </nc>
  </rcc>
  <rcc rId="6711" sId="9">
    <oc r="X226" t="inlineStr">
      <is>
        <t>N/A</t>
      </is>
    </oc>
    <nc r="X226" t="inlineStr">
      <is>
        <t>OK</t>
      </is>
    </nc>
  </rcc>
  <rcc rId="6712" sId="9">
    <nc r="G345" t="inlineStr">
      <is>
        <t>S/M</t>
      </is>
    </nc>
  </rcc>
  <rcc rId="6713" sId="9">
    <nc r="I345" t="inlineStr">
      <is>
        <t>S/M</t>
      </is>
    </nc>
  </rcc>
  <rcc rId="6714" sId="9">
    <nc r="K345" t="inlineStr">
      <is>
        <t>OK</t>
      </is>
    </nc>
  </rcc>
  <rcc rId="6715" sId="9">
    <nc r="L345" t="inlineStr">
      <is>
        <t>S/M</t>
      </is>
    </nc>
  </rcc>
  <rcc rId="6716" sId="9">
    <nc r="M345" t="inlineStr">
      <is>
        <t>N/A</t>
      </is>
    </nc>
  </rcc>
  <rcc rId="6717" sId="9">
    <nc r="N345" t="inlineStr">
      <is>
        <t>N/A</t>
      </is>
    </nc>
  </rcc>
  <rcc rId="6718" sId="9">
    <nc r="O345" t="inlineStr">
      <is>
        <t>N/A</t>
      </is>
    </nc>
  </rcc>
  <rcc rId="6719" sId="9">
    <nc r="R345" t="inlineStr">
      <is>
        <t>OK</t>
      </is>
    </nc>
  </rcc>
  <rcc rId="6720" sId="9">
    <nc r="S345">
      <v>46245</v>
    </nc>
  </rcc>
  <rcc rId="6721" sId="9">
    <nc r="T345" t="inlineStr">
      <is>
        <t>N/A</t>
      </is>
    </nc>
  </rcc>
  <rcc rId="6722" sId="9">
    <nc r="V345" t="inlineStr">
      <is>
        <t>OK</t>
      </is>
    </nc>
  </rcc>
  <rcc rId="6723" sId="9">
    <nc r="W345">
      <v>46246</v>
    </nc>
  </rcc>
  <rcc rId="6724" sId="9">
    <nc r="X345" t="inlineStr">
      <is>
        <t>OK</t>
      </is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5" sId="9">
    <nc r="X100" t="inlineStr">
      <is>
        <t>N/A</t>
      </is>
    </nc>
  </rcc>
  <rcc rId="6726" sId="9">
    <nc r="X63" t="inlineStr">
      <is>
        <t>N/A</t>
      </is>
    </nc>
  </rcc>
  <rcc rId="6727" sId="9">
    <nc r="X46" t="inlineStr">
      <is>
        <t>N/A</t>
      </is>
    </nc>
  </rcc>
  <rcc rId="6728" sId="9">
    <nc r="Y89" t="inlineStr">
      <is>
        <t>OK</t>
      </is>
    </nc>
  </rcc>
  <rcc rId="6729" sId="9">
    <nc r="Z89">
      <v>46246</v>
    </nc>
  </rcc>
  <rcc rId="6730" sId="9">
    <nc r="Y162" t="inlineStr">
      <is>
        <t>OK</t>
      </is>
    </nc>
  </rcc>
  <rcc rId="6731" sId="9">
    <nc r="Z162">
      <v>46246</v>
    </nc>
  </rcc>
  <rcc rId="6732" sId="9">
    <nc r="Y222" t="inlineStr">
      <is>
        <t>OK</t>
      </is>
    </nc>
  </rcc>
  <rcc rId="6733" sId="9">
    <nc r="Z222">
      <v>46246</v>
    </nc>
  </rcc>
  <rcc rId="6734" sId="9">
    <nc r="Y241" t="inlineStr">
      <is>
        <t>OK</t>
      </is>
    </nc>
  </rcc>
  <rcc rId="6735" sId="9">
    <nc r="Z241">
      <v>46246</v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36" sId="6" numFmtId="19">
    <nc r="O314">
      <v>46245</v>
    </nc>
  </rcc>
  <rcc rId="6737" sId="6" numFmtId="19">
    <nc r="P314">
      <v>46245</v>
    </nc>
  </rcc>
  <rcc rId="6738" sId="6" numFmtId="19">
    <nc r="O315">
      <v>46245</v>
    </nc>
  </rcc>
  <rcc rId="6739" sId="6" numFmtId="19">
    <nc r="P315">
      <v>46245</v>
    </nc>
  </rcc>
  <rcc rId="6740" sId="6" numFmtId="19">
    <nc r="O316">
      <v>46245</v>
    </nc>
  </rcc>
  <rcc rId="6741" sId="6" numFmtId="19">
    <nc r="P316">
      <v>46245</v>
    </nc>
  </rcc>
  <rcc rId="6742" sId="6" numFmtId="19">
    <nc r="O174">
      <v>46246</v>
    </nc>
  </rcc>
  <rcc rId="6743" sId="6" numFmtId="19">
    <nc r="P174">
      <v>46246</v>
    </nc>
  </rcc>
  <rcc rId="6744" sId="7" numFmtId="4">
    <nc r="J315">
      <v>10</v>
    </nc>
  </rcc>
  <rcc rId="6745" sId="7" numFmtId="4">
    <nc r="J316">
      <v>10</v>
    </nc>
  </rcc>
  <rcc rId="6746" sId="7" numFmtId="4">
    <nc r="J317">
      <v>10</v>
    </nc>
  </rcc>
  <rcc rId="6747" sId="7" numFmtId="4">
    <nc r="J318">
      <v>10</v>
    </nc>
  </rcc>
  <rcc rId="6748" sId="7">
    <nc r="M315" t="inlineStr">
      <is>
        <t>OK</t>
      </is>
    </nc>
  </rcc>
  <rcc rId="6749" sId="7">
    <nc r="M316" t="inlineStr">
      <is>
        <t>OK</t>
      </is>
    </nc>
  </rcc>
  <rcc rId="6750" sId="7">
    <nc r="M317" t="inlineStr">
      <is>
        <t>OK</t>
      </is>
    </nc>
  </rcc>
  <rcc rId="6751" sId="8">
    <nc r="J314" t="inlineStr">
      <is>
        <t>OK</t>
      </is>
    </nc>
  </rcc>
  <rcc rId="6752" sId="8" numFmtId="4">
    <nc r="K314">
      <v>46245</v>
    </nc>
  </rcc>
  <rcc rId="6753" sId="8">
    <nc r="J315" t="inlineStr">
      <is>
        <t>S/M</t>
      </is>
    </nc>
  </rcc>
  <rcc rId="6754" sId="8" numFmtId="4">
    <nc r="K315">
      <v>46245</v>
    </nc>
  </rcc>
  <rcc rId="6755" sId="8">
    <nc r="J316" t="inlineStr">
      <is>
        <t>S/M</t>
      </is>
    </nc>
  </rcc>
  <rcc rId="6756" sId="8" numFmtId="4">
    <nc r="K316">
      <v>46245</v>
    </nc>
  </rcc>
  <rcc rId="6757" sId="8">
    <nc r="O314" t="inlineStr">
      <is>
        <t>OK</t>
      </is>
    </nc>
  </rcc>
  <rcc rId="6758" sId="8">
    <nc r="O316" t="inlineStr">
      <is>
        <t>S/M</t>
      </is>
    </nc>
  </rcc>
  <rcc rId="6759" sId="8">
    <nc r="O317" t="inlineStr">
      <is>
        <t>S/M</t>
      </is>
    </nc>
  </rcc>
  <rcc rId="6760" sId="8" numFmtId="4">
    <nc r="P314">
      <v>46237</v>
    </nc>
  </rcc>
  <rcc rId="6761" sId="8" numFmtId="4">
    <nc r="P316">
      <v>46244</v>
    </nc>
  </rcc>
  <rcc rId="6762" sId="8" numFmtId="4">
    <nc r="P317">
      <v>46244</v>
    </nc>
  </rcc>
  <rcc rId="6763" sId="9">
    <nc r="G314" t="inlineStr">
      <is>
        <t>OK</t>
      </is>
    </nc>
  </rcc>
  <rcc rId="6764" sId="9">
    <nc r="H314">
      <v>46245</v>
    </nc>
  </rcc>
  <rcc rId="6765" sId="9">
    <nc r="G315" t="inlineStr">
      <is>
        <t>OK</t>
      </is>
    </nc>
  </rcc>
  <rcc rId="6766" sId="9">
    <nc r="H315">
      <v>46245</v>
    </nc>
  </rcc>
  <rcc rId="6767" sId="9">
    <nc r="G316" t="inlineStr">
      <is>
        <t>N/A</t>
      </is>
    </nc>
  </rcc>
  <rcc rId="6768" sId="9">
    <nc r="H316">
      <v>46245</v>
    </nc>
  </rcc>
  <rcc rId="6769" sId="9">
    <nc r="G317" t="inlineStr">
      <is>
        <t>S/M</t>
      </is>
    </nc>
  </rcc>
  <rcc rId="6770" sId="9">
    <nc r="H317">
      <v>46245</v>
    </nc>
  </rcc>
  <rcc rId="6771" sId="9">
    <nc r="K314" t="inlineStr">
      <is>
        <t>OK</t>
      </is>
    </nc>
  </rcc>
  <rcc rId="6772" sId="9">
    <nc r="K315" t="inlineStr">
      <is>
        <t>OK</t>
      </is>
    </nc>
  </rcc>
  <rcc rId="6773" sId="9">
    <nc r="K317" t="inlineStr">
      <is>
        <t>S/M</t>
      </is>
    </nc>
  </rcc>
  <rcc rId="6774" sId="9">
    <nc r="K316" t="inlineStr">
      <is>
        <t>S/M</t>
      </is>
    </nc>
  </rcc>
  <rcc rId="6775" sId="9">
    <nc r="M314" t="inlineStr">
      <is>
        <t>OK</t>
      </is>
    </nc>
  </rcc>
  <rcc rId="6776" sId="9">
    <nc r="M315" t="inlineStr">
      <is>
        <t>N/A</t>
      </is>
    </nc>
  </rcc>
  <rcc rId="6777" sId="9">
    <nc r="M316" t="inlineStr">
      <is>
        <t>N/A</t>
      </is>
    </nc>
  </rcc>
  <rcc rId="6778" sId="9">
    <nc r="M317" t="inlineStr">
      <is>
        <t>N/A</t>
      </is>
    </nc>
  </rcc>
  <rcc rId="6779" sId="9">
    <nc r="N315" t="inlineStr">
      <is>
        <t>N/A</t>
      </is>
    </nc>
  </rcc>
  <rcc rId="6780" sId="9">
    <nc r="O315" t="inlineStr">
      <is>
        <t>N/A</t>
      </is>
    </nc>
  </rcc>
  <rcc rId="6781" sId="9">
    <nc r="N316" t="inlineStr">
      <is>
        <t>N/A</t>
      </is>
    </nc>
  </rcc>
  <rcc rId="6782" sId="9">
    <nc r="O316" t="inlineStr">
      <is>
        <t>N/A</t>
      </is>
    </nc>
  </rcc>
  <rcc rId="6783" sId="9">
    <nc r="N317" t="inlineStr">
      <is>
        <t>N/A</t>
      </is>
    </nc>
  </rcc>
  <rcc rId="6784" sId="9">
    <nc r="O317" t="inlineStr">
      <is>
        <t>N/A</t>
      </is>
    </nc>
  </rcc>
  <rcc rId="6785" sId="9">
    <nc r="R314" t="inlineStr">
      <is>
        <t>OK</t>
      </is>
    </nc>
  </rcc>
  <rcc rId="6786" sId="9">
    <nc r="S314">
      <v>46245</v>
    </nc>
  </rcc>
  <rcc rId="6787" sId="9">
    <nc r="R315" t="inlineStr">
      <is>
        <t>S/M</t>
      </is>
    </nc>
  </rcc>
  <rcc rId="6788" sId="9">
    <nc r="S315">
      <v>46245</v>
    </nc>
  </rcc>
  <rcc rId="6789" sId="9">
    <nc r="R316" t="inlineStr">
      <is>
        <t>S/M</t>
      </is>
    </nc>
  </rcc>
  <rcc rId="6790" sId="9">
    <nc r="S316">
      <v>46245</v>
    </nc>
  </rcc>
  <rcc rId="6791" sId="9">
    <nc r="R317" t="inlineStr">
      <is>
        <t>S/M</t>
      </is>
    </nc>
  </rcc>
  <rcc rId="6792" sId="9">
    <nc r="S317">
      <v>46245</v>
    </nc>
  </rcc>
  <rcc rId="6793" sId="9">
    <nc r="T314" t="inlineStr">
      <is>
        <t>OK</t>
      </is>
    </nc>
  </rcc>
  <rcc rId="6794" sId="9">
    <nc r="U314">
      <v>46245</v>
    </nc>
  </rcc>
  <rcc rId="6795" sId="9">
    <nc r="T315" t="inlineStr">
      <is>
        <t>S/M</t>
      </is>
    </nc>
  </rcc>
  <rcc rId="6796" sId="9">
    <nc r="U315">
      <v>46245</v>
    </nc>
  </rcc>
  <rcc rId="6797" sId="9">
    <nc r="T316" t="inlineStr">
      <is>
        <t>S/M</t>
      </is>
    </nc>
  </rcc>
  <rcc rId="6798" sId="9">
    <nc r="U316">
      <v>46245</v>
    </nc>
  </rcc>
  <rcc rId="6799" sId="9">
    <nc r="T317" t="inlineStr">
      <is>
        <t>S/M</t>
      </is>
    </nc>
  </rcc>
  <rcc rId="6800" sId="9">
    <nc r="U317">
      <v>46245</v>
    </nc>
  </rcc>
  <rcc rId="6801" sId="9">
    <nc r="X314" t="inlineStr">
      <is>
        <t>OK</t>
      </is>
    </nc>
  </rcc>
  <rcc rId="6802" sId="9">
    <nc r="X315" t="inlineStr">
      <is>
        <t>S/M</t>
      </is>
    </nc>
  </rcc>
  <rcc rId="6803" sId="9">
    <nc r="X316" t="inlineStr">
      <is>
        <t>S/M</t>
      </is>
    </nc>
  </rcc>
  <rcc rId="6804" sId="9">
    <nc r="AA314" t="inlineStr">
      <is>
        <t>N/A</t>
      </is>
    </nc>
  </rcc>
  <rcc rId="6805" sId="9">
    <nc r="AA315" t="inlineStr">
      <is>
        <t>N/A</t>
      </is>
    </nc>
  </rcc>
  <rcc rId="6806" sId="9">
    <nc r="AA316" t="inlineStr">
      <is>
        <t>N/A</t>
      </is>
    </nc>
  </rcc>
  <rcc rId="6807" sId="9">
    <nc r="AA317" t="inlineStr">
      <is>
        <t>N/A</t>
      </is>
    </nc>
  </rcc>
  <rcc rId="6808" sId="9">
    <nc r="G174" t="inlineStr">
      <is>
        <t>OK</t>
      </is>
    </nc>
  </rcc>
  <rcc rId="6809" sId="9">
    <nc r="H174">
      <v>46246</v>
    </nc>
  </rcc>
  <rcc rId="6810" sId="9">
    <nc r="K174" t="inlineStr">
      <is>
        <t>OK</t>
      </is>
    </nc>
  </rcc>
  <rcc rId="6811" sId="9">
    <nc r="M174" t="inlineStr">
      <is>
        <t>N/A</t>
      </is>
    </nc>
  </rcc>
  <rcc rId="6812" sId="9">
    <nc r="N174" t="inlineStr">
      <is>
        <t>N/A</t>
      </is>
    </nc>
  </rcc>
  <rcc rId="6813" sId="9">
    <nc r="O174" t="inlineStr">
      <is>
        <t>N/A</t>
      </is>
    </nc>
  </rcc>
  <rcc rId="6814" sId="9">
    <nc r="R174" t="inlineStr">
      <is>
        <t>OK</t>
      </is>
    </nc>
  </rcc>
  <rcc rId="6815" sId="9">
    <nc r="S174">
      <v>46246</v>
    </nc>
  </rcc>
  <rcc rId="6816" sId="9">
    <nc r="T174" t="inlineStr">
      <is>
        <t>OK</t>
      </is>
    </nc>
  </rcc>
  <rcc rId="6817" sId="9">
    <nc r="U174">
      <v>46246</v>
    </nc>
  </rcc>
  <rcc rId="6818" sId="9">
    <nc r="X174" t="inlineStr">
      <is>
        <t>OK</t>
      </is>
    </nc>
  </rcc>
  <rcc rId="6819" sId="8">
    <nc r="H174" t="inlineStr">
      <is>
        <t>OK</t>
      </is>
    </nc>
  </rcc>
  <rcc rId="6820" sId="8" numFmtId="4">
    <nc r="I174">
      <v>46246</v>
    </nc>
  </rcc>
  <rcc rId="6821" sId="8">
    <nc r="J174" t="inlineStr">
      <is>
        <t>OK</t>
      </is>
    </nc>
  </rcc>
  <rcc rId="6822" sId="8" numFmtId="4">
    <nc r="K174">
      <v>46246</v>
    </nc>
  </rcc>
  <rcc rId="6823" sId="8">
    <nc r="L174" t="inlineStr">
      <is>
        <t>N/A</t>
      </is>
    </nc>
  </rcc>
  <rcc rId="6824" sId="8" numFmtId="4">
    <nc r="M174">
      <v>46246</v>
    </nc>
  </rcc>
  <rcc rId="6825" sId="8">
    <nc r="N174" t="inlineStr">
      <is>
        <t>S/M</t>
      </is>
    </nc>
  </rcc>
  <rcc rId="6826" sId="8">
    <nc r="O174" t="inlineStr">
      <is>
        <t>OK</t>
      </is>
    </nc>
  </rcc>
  <rcc rId="6827" sId="8" numFmtId="4">
    <nc r="P174">
      <v>46246</v>
    </nc>
  </rcc>
  <rcc rId="6828" sId="8">
    <nc r="R174" t="inlineStr">
      <is>
        <t>OK</t>
      </is>
    </nc>
  </rcc>
  <rcc rId="6829" sId="8" numFmtId="4">
    <nc r="S174">
      <v>46246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0" sId="7">
    <nc r="M267" t="inlineStr">
      <is>
        <t>OK</t>
      </is>
    </nc>
  </rcc>
  <rcc rId="6831" sId="7">
    <nc r="N267" t="inlineStr">
      <is>
        <t>N/A</t>
      </is>
    </nc>
  </rcc>
  <rcc rId="6832" sId="7">
    <nc r="O267" t="inlineStr">
      <is>
        <t>N/A</t>
      </is>
    </nc>
  </rcc>
  <rcc rId="6833" sId="7">
    <nc r="P267" t="inlineStr">
      <is>
        <t>N/A</t>
      </is>
    </nc>
  </rcc>
  <rcc rId="6834" sId="7">
    <nc r="Q267" t="inlineStr">
      <is>
        <t>N/A</t>
      </is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5" sId="8">
    <nc r="Q266" t="inlineStr">
      <is>
        <t>S/M</t>
      </is>
    </nc>
  </rcc>
  <rcc rId="6836" sId="8">
    <nc r="R266" t="inlineStr">
      <is>
        <t>S/M</t>
      </is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37" sId="9">
    <nc r="I266" t="inlineStr">
      <is>
        <t>N/A</t>
      </is>
    </nc>
  </rcc>
  <rcc rId="6838" sId="9">
    <nc r="L266" t="inlineStr">
      <is>
        <t>S/M</t>
      </is>
    </nc>
  </rcc>
  <rcc rId="6839" sId="9">
    <nc r="M266" t="inlineStr">
      <is>
        <t>N/A</t>
      </is>
    </nc>
  </rcc>
  <rcc rId="6840" sId="9">
    <nc r="N266" t="inlineStr">
      <is>
        <t>N/A</t>
      </is>
    </nc>
  </rcc>
  <rcc rId="6841" sId="9">
    <nc r="O266" t="inlineStr">
      <is>
        <t>N/A</t>
      </is>
    </nc>
  </rcc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2" sId="6">
    <nc r="P266" t="inlineStr">
      <is>
        <t>Aguardando cliente</t>
      </is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43" sId="6" numFmtId="19">
    <nc r="O126">
      <v>46246</v>
    </nc>
  </rcc>
  <rcc rId="6844" sId="6" numFmtId="19">
    <nc r="P126">
      <v>46246</v>
    </nc>
  </rcc>
  <rcc rId="6845" sId="7">
    <nc r="M126" t="inlineStr">
      <is>
        <t>OK</t>
      </is>
    </nc>
  </rcc>
  <rcc rId="6846" sId="7">
    <nc r="M127" t="inlineStr">
      <is>
        <t>OK</t>
      </is>
    </nc>
  </rcc>
  <rcc rId="6847" sId="7">
    <nc r="N127" t="inlineStr">
      <is>
        <t>N/A</t>
      </is>
    </nc>
  </rcc>
  <rcc rId="6848" sId="7">
    <nc r="O127" t="inlineStr">
      <is>
        <t>N/A</t>
      </is>
    </nc>
  </rcc>
  <rcc rId="6849" sId="7">
    <nc r="P127" t="inlineStr">
      <is>
        <t>N/A</t>
      </is>
    </nc>
  </rcc>
  <rcc rId="6850" sId="7">
    <nc r="Q127" t="inlineStr">
      <is>
        <t>N/A</t>
      </is>
    </nc>
  </rcc>
  <rcc rId="6851" sId="7">
    <nc r="R127" t="inlineStr">
      <is>
        <t>N/A</t>
      </is>
    </nc>
  </rcc>
  <rcc rId="6852" sId="7">
    <nc r="N126" t="inlineStr">
      <is>
        <t>N/A</t>
      </is>
    </nc>
  </rcc>
  <rcc rId="6853" sId="7">
    <nc r="O126" t="inlineStr">
      <is>
        <t>N/A</t>
      </is>
    </nc>
  </rcc>
  <rcc rId="6854" sId="7">
    <nc r="P126" t="inlineStr">
      <is>
        <t>N/A</t>
      </is>
    </nc>
  </rcc>
  <rcc rId="6855" sId="7">
    <nc r="Q126" t="inlineStr">
      <is>
        <t>N/A</t>
      </is>
    </nc>
  </rcc>
  <rcc rId="6856" sId="7">
    <nc r="R126" t="inlineStr">
      <is>
        <t>N/A</t>
      </is>
    </nc>
  </rcc>
  <rcc rId="6857" sId="8">
    <nc r="H126" t="inlineStr">
      <is>
        <t>N/A</t>
      </is>
    </nc>
  </rcc>
  <rcc rId="6858" sId="8">
    <nc r="I126" t="inlineStr">
      <is>
        <t>N/A</t>
      </is>
    </nc>
  </rcc>
  <rcc rId="6859" sId="8">
    <nc r="J126" t="inlineStr">
      <is>
        <t>N/A</t>
      </is>
    </nc>
  </rcc>
  <rcc rId="6860" sId="8">
    <nc r="K126" t="inlineStr">
      <is>
        <t>N/A</t>
      </is>
    </nc>
  </rcc>
  <rcc rId="6861" sId="8">
    <nc r="L126" t="inlineStr">
      <is>
        <t>N/A</t>
      </is>
    </nc>
  </rcc>
  <rcc rId="6862" sId="8">
    <nc r="M126" t="inlineStr">
      <is>
        <t>N/A</t>
      </is>
    </nc>
  </rcc>
  <rcc rId="6863" sId="8">
    <nc r="N126" t="inlineStr">
      <is>
        <t>N/A</t>
      </is>
    </nc>
  </rcc>
  <rcc rId="6864" sId="8">
    <nc r="O126" t="inlineStr">
      <is>
        <t>Ok</t>
      </is>
    </nc>
  </rcc>
  <rcc rId="6865" sId="8">
    <nc r="R126" t="inlineStr">
      <is>
        <t>N/A</t>
      </is>
    </nc>
  </rcc>
  <rcc rId="6866" sId="8">
    <nc r="S126" t="inlineStr">
      <is>
        <t>N/A</t>
      </is>
    </nc>
  </rcc>
  <rcc rId="6867" sId="9">
    <nc r="G126" t="inlineStr">
      <is>
        <t>N/A</t>
      </is>
    </nc>
  </rcc>
  <rcc rId="6868" sId="9">
    <nc r="M126" t="inlineStr">
      <is>
        <t>N/A</t>
      </is>
    </nc>
  </rcc>
  <rcc rId="6869" sId="9">
    <nc r="N126" t="inlineStr">
      <is>
        <t>N/A</t>
      </is>
    </nc>
  </rcc>
  <rcc rId="6870" sId="9">
    <nc r="O126" t="inlineStr">
      <is>
        <t>N/A</t>
      </is>
    </nc>
  </rcc>
  <rcc rId="6871" sId="9">
    <nc r="R126" t="inlineStr">
      <is>
        <t>Ok</t>
      </is>
    </nc>
  </rcc>
  <rcc rId="6872" sId="9">
    <nc r="T126" t="inlineStr">
      <is>
        <t>N/A</t>
      </is>
    </nc>
  </rcc>
  <rcc rId="6873" sId="9">
    <nc r="U126" t="inlineStr">
      <is>
        <t>N/A</t>
      </is>
    </nc>
  </rcc>
  <rcc rId="6874" sId="9">
    <nc r="X126" t="inlineStr">
      <is>
        <t>Ok</t>
      </is>
    </nc>
  </rcc>
  <rcc rId="6875" sId="9">
    <nc r="AA126" t="inlineStr">
      <is>
        <t>N/A</t>
      </is>
    </nc>
  </rcc>
  <rcc rId="6876" sId="9">
    <nc r="AB126" t="inlineStr">
      <is>
        <t>N/A</t>
      </is>
    </nc>
  </rcc>
  <rcc rId="6877" sId="6" numFmtId="19">
    <nc r="O294">
      <v>46246</v>
    </nc>
  </rcc>
  <rcc rId="6878" sId="6" numFmtId="19">
    <nc r="P294">
      <v>46246</v>
    </nc>
  </rcc>
  <rcc rId="6879" sId="7">
    <nc r="M295" t="inlineStr">
      <is>
        <t>N/A</t>
      </is>
    </nc>
  </rcc>
  <rcc rId="6880" sId="7">
    <nc r="N295" t="inlineStr">
      <is>
        <t>N/A</t>
      </is>
    </nc>
  </rcc>
  <rcc rId="6881" sId="7">
    <nc r="O295" t="inlineStr">
      <is>
        <t>N/A</t>
      </is>
    </nc>
  </rcc>
  <rcc rId="6882" sId="7">
    <nc r="P295" t="inlineStr">
      <is>
        <t>N/A</t>
      </is>
    </nc>
  </rcc>
  <rcc rId="6883" sId="7">
    <nc r="Q295" t="inlineStr">
      <is>
        <t>N/A</t>
      </is>
    </nc>
  </rcc>
  <rcc rId="6884" sId="7">
    <nc r="R295" t="inlineStr">
      <is>
        <t>N/A</t>
      </is>
    </nc>
  </rcc>
  <rcc rId="6885" sId="8">
    <nc r="J294" t="inlineStr">
      <is>
        <t>S/M</t>
      </is>
    </nc>
  </rcc>
  <rcc rId="6886" sId="8">
    <nc r="K294" t="inlineStr">
      <is>
        <t>S/M</t>
      </is>
    </nc>
  </rcc>
  <rcc rId="6887" sId="8">
    <nc r="Q294" t="inlineStr">
      <is>
        <t>S/M</t>
      </is>
    </nc>
  </rcc>
  <rcc rId="6888" sId="8">
    <nc r="R294" t="inlineStr">
      <is>
        <t>S/M</t>
      </is>
    </nc>
  </rcc>
  <rcc rId="6889" sId="8">
    <nc r="S294" t="inlineStr">
      <is>
        <t>S/M</t>
      </is>
    </nc>
  </rcc>
  <rcc rId="6890" sId="9">
    <nc r="M294" t="inlineStr">
      <is>
        <t>N/A</t>
      </is>
    </nc>
  </rcc>
  <rcc rId="6891" sId="9">
    <nc r="N294" t="inlineStr">
      <is>
        <t>N/A</t>
      </is>
    </nc>
  </rcc>
  <rcc rId="6892" sId="9">
    <nc r="O294" t="inlineStr">
      <is>
        <t>N/A</t>
      </is>
    </nc>
  </rcc>
  <rcc rId="6893" sId="9">
    <nc r="P294" t="inlineStr">
      <is>
        <t>Ok</t>
      </is>
    </nc>
  </rcc>
  <rcc rId="6894" sId="9">
    <nc r="X294" t="inlineStr">
      <is>
        <t>N/A</t>
      </is>
    </nc>
  </rcc>
  <rcc rId="6895" sId="9">
    <nc r="AA294" t="inlineStr">
      <is>
        <t>N/A</t>
      </is>
    </nc>
  </rcc>
  <rcc rId="6896" sId="9">
    <nc r="AB294" t="inlineStr">
      <is>
        <t>N/A</t>
      </is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97" sId="6" numFmtId="19">
    <nc r="P274">
      <v>46246</v>
    </nc>
  </rcc>
  <rcc rId="6898" sId="6" numFmtId="19">
    <nc r="P330">
      <v>46246</v>
    </nc>
  </rcc>
  <rcc rId="6899" sId="6" numFmtId="19">
    <nc r="O330">
      <v>46246</v>
    </nc>
  </rcc>
  <rcc rId="6900" sId="7">
    <oc r="J331" t="inlineStr">
      <is>
        <t>Aguardando senha Giss / SM</t>
      </is>
    </oc>
    <nc r="J331" t="inlineStr">
      <is>
        <t>-</t>
      </is>
    </nc>
  </rcc>
  <rcc rId="6901" sId="7">
    <nc r="K331" t="inlineStr">
      <is>
        <t>S/M</t>
      </is>
    </nc>
  </rcc>
  <rcc rId="6902" sId="7">
    <nc r="M331" t="inlineStr">
      <is>
        <t>S/M</t>
      </is>
    </nc>
  </rcc>
  <rcc rId="6903" sId="7">
    <nc r="N331" t="inlineStr">
      <is>
        <t>N/A</t>
      </is>
    </nc>
  </rcc>
  <rcc rId="6904" sId="7">
    <nc r="O331" t="inlineStr">
      <is>
        <t>N/A</t>
      </is>
    </nc>
  </rcc>
  <rcc rId="6905" sId="7">
    <nc r="P331" t="inlineStr">
      <is>
        <t>N/A</t>
      </is>
    </nc>
  </rcc>
  <rcc rId="6906" sId="7">
    <nc r="Q331" t="inlineStr">
      <is>
        <t>N/A</t>
      </is>
    </nc>
  </rcc>
  <rcc rId="6907" sId="8">
    <nc r="J330" t="inlineStr">
      <is>
        <t>S/M</t>
      </is>
    </nc>
  </rcc>
  <rcc rId="6908" sId="8">
    <nc r="Q330" t="inlineStr">
      <is>
        <t>S/M</t>
      </is>
    </nc>
  </rcc>
  <rcc rId="6909" sId="8">
    <nc r="R330" t="inlineStr">
      <is>
        <t>S/M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0" sId="9">
    <nc r="I330" t="inlineStr">
      <is>
        <t>N/A</t>
      </is>
    </nc>
  </rcc>
  <rcc rId="6911" sId="9">
    <nc r="K330" t="inlineStr">
      <is>
        <t>S/M</t>
      </is>
    </nc>
  </rcc>
  <rcc rId="6912" sId="9">
    <nc r="L330" t="inlineStr">
      <is>
        <t>S/M</t>
      </is>
    </nc>
  </rcc>
  <rcc rId="6913" sId="9">
    <nc r="M330" t="inlineStr">
      <is>
        <t>N/A</t>
      </is>
    </nc>
  </rcc>
  <rcc rId="6914" sId="9">
    <nc r="N330" t="inlineStr">
      <is>
        <t>N/A</t>
      </is>
    </nc>
  </rcc>
  <rcc rId="6915" sId="9">
    <nc r="O330" t="inlineStr">
      <is>
        <t>N/A</t>
      </is>
    </nc>
  </rcc>
  <rcc rId="6916" sId="9">
    <nc r="P330" t="inlineStr">
      <is>
        <t>S/M</t>
      </is>
    </nc>
  </rcc>
  <rcc rId="6917" sId="9">
    <nc r="X330" t="inlineStr">
      <is>
        <t>N/A</t>
      </is>
    </nc>
  </rcc>
  <rcc rId="6918" sId="9">
    <nc r="Y330" t="inlineStr">
      <is>
        <t>S/M</t>
      </is>
    </nc>
  </rcc>
  <rcc rId="6919" sId="9" odxf="1" dxf="1" numFmtId="19">
    <nc r="Z330">
      <v>46246</v>
    </nc>
    <odxf>
      <numFmt numFmtId="0" formatCode="General"/>
    </odxf>
    <ndxf>
      <numFmt numFmtId="19" formatCode="dd/mm/yyyy"/>
    </ndxf>
  </rcc>
  <rcc rId="6920" sId="9">
    <nc r="AA330" t="inlineStr">
      <is>
        <t>N/A</t>
      </is>
    </nc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1" sId="6" numFmtId="19">
    <nc r="O105">
      <v>46246</v>
    </nc>
  </rcc>
  <rcc rId="6922" sId="6" numFmtId="19">
    <nc r="P105">
      <v>46246</v>
    </nc>
  </rcc>
  <rcc rId="6923" sId="7">
    <nc r="M106" t="inlineStr">
      <is>
        <t>N/A</t>
      </is>
    </nc>
  </rcc>
  <rcc rId="6924" sId="7">
    <nc r="N106" t="inlineStr">
      <is>
        <t>N/A</t>
      </is>
    </nc>
  </rcc>
  <rcc rId="6925" sId="7">
    <nc r="O106" t="inlineStr">
      <is>
        <t>N/A</t>
      </is>
    </nc>
  </rcc>
  <rcc rId="6926" sId="7">
    <nc r="P106" t="inlineStr">
      <is>
        <t>N/A</t>
      </is>
    </nc>
  </rcc>
  <rcc rId="6927" sId="7">
    <nc r="Q106" t="inlineStr">
      <is>
        <t>N/A</t>
      </is>
    </nc>
  </rcc>
  <rcc rId="6928" sId="7">
    <nc r="R106" t="inlineStr">
      <is>
        <t>N/A</t>
      </is>
    </nc>
  </rcc>
  <rcc rId="6929" sId="8">
    <nc r="J105" t="inlineStr">
      <is>
        <t>S/M</t>
      </is>
    </nc>
  </rcc>
  <rcc rId="6930" sId="8">
    <nc r="K105" t="inlineStr">
      <is>
        <t>S/M</t>
      </is>
    </nc>
  </rcc>
  <rcc rId="6931" sId="8">
    <nc r="O105" t="inlineStr">
      <is>
        <t>S/M</t>
      </is>
    </nc>
  </rcc>
  <rcc rId="6932" sId="8">
    <nc r="P105" t="inlineStr">
      <is>
        <t>S/M</t>
      </is>
    </nc>
  </rcc>
  <rcc rId="6933" sId="8">
    <nc r="R105" t="inlineStr">
      <is>
        <t>S/M</t>
      </is>
    </nc>
  </rcc>
  <rcc rId="6934" sId="8">
    <nc r="S105" t="inlineStr">
      <is>
        <t>S/M</t>
      </is>
    </nc>
  </rcc>
  <rcc rId="6935" sId="9">
    <nc r="G105" t="inlineStr">
      <is>
        <t>N/A</t>
      </is>
    </nc>
  </rcc>
  <rcc rId="6936" sId="9">
    <nc r="H105" t="inlineStr">
      <is>
        <t>N/A</t>
      </is>
    </nc>
  </rcc>
  <rcc rId="6937" sId="9">
    <nc r="I105" t="inlineStr">
      <is>
        <t>N/A</t>
      </is>
    </nc>
  </rcc>
  <rcc rId="6938" sId="9">
    <nc r="J105" t="inlineStr">
      <is>
        <t>N/A</t>
      </is>
    </nc>
  </rcc>
  <rcc rId="6939" sId="9">
    <nc r="M105" t="inlineStr">
      <is>
        <t>N/A</t>
      </is>
    </nc>
  </rcc>
  <rcc rId="6940" sId="9">
    <nc r="N105" t="inlineStr">
      <is>
        <t>N/A</t>
      </is>
    </nc>
  </rcc>
  <rcc rId="6941" sId="9">
    <nc r="O105" t="inlineStr">
      <is>
        <t>N/A</t>
      </is>
    </nc>
  </rcc>
  <rcc rId="6942" sId="9">
    <nc r="T105" t="inlineStr">
      <is>
        <t>N/A</t>
      </is>
    </nc>
  </rcc>
  <rcc rId="6943" sId="9">
    <nc r="U105" t="inlineStr">
      <is>
        <t>N/A</t>
      </is>
    </nc>
  </rcc>
  <rcc rId="6944" sId="9">
    <nc r="R105" t="inlineStr">
      <is>
        <t>Ok</t>
      </is>
    </nc>
  </rcc>
  <rcc rId="6945" sId="9">
    <nc r="AA105" t="inlineStr">
      <is>
        <t>N/A</t>
      </is>
    </nc>
  </rcc>
  <rcc rId="6946" sId="9">
    <nc r="AB105" t="inlineStr">
      <is>
        <t>N/A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Observações!$A$1:$E$368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8" sId="13" numFmtId="4">
    <nc r="J240">
      <v>0</v>
    </nc>
  </rcc>
  <rcc rId="6959" sId="13" numFmtId="4">
    <nc r="K240">
      <v>0</v>
    </nc>
  </rcc>
  <rcc rId="6960" sId="13" numFmtId="4">
    <nc r="N240">
      <v>0</v>
    </nc>
  </rcc>
  <rcc rId="6961" sId="13" numFmtId="4">
    <nc r="O240">
      <v>0</v>
    </nc>
  </rcc>
  <rcc rId="6962" sId="13" numFmtId="4">
    <nc r="Q240">
      <v>0</v>
    </nc>
  </rcc>
  <rcc rId="6963" sId="13">
    <nc r="S240">
      <f>R240/2</f>
    </nc>
  </rcc>
  <rcc rId="6964" sId="13" numFmtId="4">
    <nc r="I240">
      <v>15817.72</v>
    </nc>
  </rcc>
  <rcc rId="6965" sId="13" numFmtId="4">
    <nc r="P240">
      <v>35.06</v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6" sId="6" numFmtId="19">
    <nc r="P354">
      <v>46246</v>
    </nc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67" sId="7">
    <nc r="M355" t="inlineStr">
      <is>
        <t>OK</t>
      </is>
    </nc>
  </rcc>
  <rcc rId="6968" sId="7">
    <nc r="N355" t="inlineStr">
      <is>
        <t>N/A</t>
      </is>
    </nc>
  </rcc>
  <rcc rId="6969" sId="7">
    <nc r="O355" t="inlineStr">
      <is>
        <t>N/A</t>
      </is>
    </nc>
  </rcc>
  <rcc rId="6970" sId="7">
    <nc r="P355" t="inlineStr">
      <is>
        <t>N/A</t>
      </is>
    </nc>
  </rcc>
  <rcc rId="6971" sId="7">
    <nc r="Q355" t="inlineStr">
      <is>
        <t>N/A</t>
      </is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2" sId="8">
    <nc r="J354" t="inlineStr">
      <is>
        <t>S/M</t>
      </is>
    </nc>
  </rcc>
  <rcc rId="6973" sId="8">
    <nc r="Q354" t="inlineStr">
      <is>
        <t>S/M</t>
      </is>
    </nc>
  </rcc>
  <rcc rId="6974" sId="8">
    <nc r="R354" t="inlineStr">
      <is>
        <t>S/M</t>
      </is>
    </nc>
  </rcc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5" sId="9">
    <nc r="K354" t="inlineStr">
      <is>
        <t>S/M</t>
      </is>
    </nc>
  </rcc>
  <rcc rId="6976" sId="9">
    <nc r="L354" t="inlineStr">
      <is>
        <t>N/A</t>
      </is>
    </nc>
  </rcc>
  <rcc rId="6977" sId="9">
    <nc r="M354" t="inlineStr">
      <is>
        <t>N/A</t>
      </is>
    </nc>
  </rcc>
  <rcc rId="6978" sId="9">
    <nc r="N354" t="inlineStr">
      <is>
        <t>N/A</t>
      </is>
    </nc>
  </rcc>
  <rcc rId="6979" sId="9">
    <nc r="O354" t="inlineStr">
      <is>
        <t>N/A</t>
      </is>
    </nc>
  </rcc>
  <rcc rId="6980" sId="9">
    <nc r="P354" t="inlineStr">
      <is>
        <t>OK</t>
      </is>
    </nc>
  </rcc>
  <rcc rId="6981" sId="9" odxf="1" dxf="1" numFmtId="19">
    <nc r="Q354">
      <v>46246</v>
    </nc>
    <odxf>
      <numFmt numFmtId="0" formatCode="General"/>
    </odxf>
    <ndxf>
      <numFmt numFmtId="19" formatCode="dd/mm/yyyy"/>
    </ndxf>
  </rcc>
  <rcc rId="6982" sId="9">
    <nc r="X354" t="inlineStr">
      <is>
        <t>N/A</t>
      </is>
    </nc>
  </rcc>
  <rcc rId="6983" sId="9">
    <nc r="Y354" t="inlineStr">
      <is>
        <t>OK</t>
      </is>
    </nc>
  </rcc>
  <rcc rId="6984" sId="9" odxf="1" dxf="1" numFmtId="19">
    <nc r="Z354">
      <v>46246</v>
    </nc>
    <odxf>
      <numFmt numFmtId="0" formatCode="General"/>
    </odxf>
    <ndxf>
      <numFmt numFmtId="19" formatCode="dd/mm/yyyy"/>
    </ndxf>
  </rcc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5" sId="6" numFmtId="19">
    <oc r="P242" t="inlineStr">
      <is>
        <t>Aguardando cliente</t>
      </is>
    </oc>
    <nc r="P242">
      <v>46247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86" sId="7">
    <nc r="M243" t="inlineStr">
      <is>
        <t>S/M</t>
      </is>
    </nc>
  </rcc>
  <rcc rId="6987" sId="7">
    <nc r="N243" t="inlineStr">
      <is>
        <t>N/A</t>
      </is>
    </nc>
  </rcc>
  <rcc rId="6988" sId="7">
    <nc r="O243" t="inlineStr">
      <is>
        <t>N/A</t>
      </is>
    </nc>
  </rcc>
  <rcc rId="6989" sId="7">
    <nc r="P243" t="inlineStr">
      <is>
        <t>N/A</t>
      </is>
    </nc>
  </rcc>
  <rcc rId="6990" sId="7">
    <nc r="Q243" t="inlineStr">
      <is>
        <t>N/A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02" sId="8">
    <nc r="J242" t="inlineStr">
      <is>
        <t>S/M</t>
      </is>
    </nc>
  </rcc>
  <rcc rId="7003" sId="8">
    <nc r="R242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15" sId="9">
    <nc r="I242" t="inlineStr">
      <is>
        <t>N/A</t>
      </is>
    </nc>
  </rcc>
  <rcc rId="7016" sId="9">
    <nc r="K242" t="inlineStr">
      <is>
        <t>S/M</t>
      </is>
    </nc>
  </rcc>
  <rcc rId="7017" sId="9">
    <nc r="L242" t="inlineStr">
      <is>
        <t>N/A</t>
      </is>
    </nc>
  </rcc>
  <rcc rId="7018" sId="9">
    <nc r="M242" t="inlineStr">
      <is>
        <t>N/A</t>
      </is>
    </nc>
  </rcc>
  <rcc rId="7019" sId="9">
    <nc r="N242" t="inlineStr">
      <is>
        <t>N/A</t>
      </is>
    </nc>
  </rcc>
  <rcc rId="7020" sId="9">
    <nc r="O242" t="inlineStr">
      <is>
        <t>N/A</t>
      </is>
    </nc>
  </rcc>
  <rcc rId="7021" sId="9">
    <nc r="P242" t="inlineStr">
      <is>
        <t>S/M</t>
      </is>
    </nc>
  </rcc>
  <rcc rId="7022" sId="9">
    <nc r="X242" t="inlineStr">
      <is>
        <t>N/A</t>
      </is>
    </nc>
  </rcc>
  <rcc rId="7023" sId="9">
    <nc r="AA242" t="inlineStr">
      <is>
        <t>N/A</t>
      </is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4" sId="9">
    <nc r="Y242" t="inlineStr">
      <is>
        <t>S/M</t>
      </is>
    </nc>
  </rcc>
  <rcc rId="7025" sId="9" odxf="1" dxf="1" numFmtId="19">
    <nc r="Z242">
      <v>46247</v>
    </nc>
    <odxf>
      <numFmt numFmtId="0" formatCode="General"/>
    </odxf>
    <ndxf>
      <numFmt numFmtId="19" formatCode="dd/mm/yyyy"/>
    </ndxf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6" sId="6" numFmtId="19">
    <nc r="P63">
      <v>46247</v>
    </nc>
  </rcc>
  <rcc rId="7027" sId="6" numFmtId="19">
    <nc r="P39">
      <v>46247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8" sId="6" numFmtId="19">
    <nc r="P104">
      <v>46247</v>
    </nc>
  </rcc>
  <rcc rId="7029" sId="9">
    <nc r="P104" t="inlineStr">
      <is>
        <t>OK</t>
      </is>
    </nc>
  </rcc>
  <rcc rId="7030" sId="9" odxf="1" dxf="1" numFmtId="19">
    <nc r="Q104">
      <v>46247</v>
    </nc>
    <odxf>
      <numFmt numFmtId="0" formatCode="General"/>
    </odxf>
    <ndxf>
      <numFmt numFmtId="19" formatCode="dd/mm/yyyy"/>
    </ndxf>
  </rcc>
  <rcc rId="7031" sId="9">
    <nc r="X104" t="inlineStr">
      <is>
        <t>N/A</t>
      </is>
    </nc>
  </rcc>
  <rcc rId="7032" sId="9">
    <nc r="Y104" t="inlineStr">
      <is>
        <t>OK</t>
      </is>
    </nc>
  </rcc>
  <rcc rId="7033" sId="9" odxf="1" dxf="1" numFmtId="19">
    <nc r="Z104">
      <v>46247</v>
    </nc>
    <odxf>
      <numFmt numFmtId="0" formatCode="General"/>
    </odxf>
    <ndxf>
      <numFmt numFmtId="19" formatCode="dd/mm/yyyy"/>
    </ndxf>
  </rcc>
  <rcc rId="7034" sId="9">
    <nc r="AA104" t="inlineStr">
      <is>
        <t>-</t>
      </is>
    </nc>
  </rcc>
  <rcc rId="7035" sId="9">
    <nc r="AB104" t="inlineStr">
      <is>
        <t>-</t>
      </is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36" sId="9">
    <nc r="P63" t="inlineStr">
      <is>
        <t>OK</t>
      </is>
    </nc>
  </rcc>
  <rcc rId="7037" sId="9">
    <nc r="Q63">
      <v>46247</v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38" sId="6" numFmtId="19">
    <nc r="P240">
      <v>46247</v>
    </nc>
  </rcc>
  <rcc rId="7039" sId="7">
    <nc r="M241" t="inlineStr">
      <is>
        <t>OK</t>
      </is>
    </nc>
  </rcc>
  <rcc rId="7040" sId="7">
    <nc r="N241" t="inlineStr">
      <is>
        <t>N/A</t>
      </is>
    </nc>
  </rcc>
  <rcc rId="7041" sId="7">
    <nc r="O241" t="inlineStr">
      <is>
        <t>N/A</t>
      </is>
    </nc>
  </rcc>
  <rcc rId="7042" sId="7">
    <nc r="P241" t="inlineStr">
      <is>
        <t>N/A</t>
      </is>
    </nc>
  </rcc>
  <rcc rId="7043" sId="7">
    <nc r="Q241" t="inlineStr">
      <is>
        <t>N/A</t>
      </is>
    </nc>
  </rcc>
  <rcc rId="7044" sId="8">
    <nc r="J240" t="inlineStr">
      <is>
        <t>OK</t>
      </is>
    </nc>
  </rcc>
  <rcc rId="7045" sId="8" numFmtId="4">
    <nc r="K240">
      <v>46247</v>
    </nc>
  </rcc>
  <rcc rId="7046" sId="8">
    <nc r="Q240" t="inlineStr">
      <is>
        <t>OK</t>
      </is>
    </nc>
  </rcc>
  <rcc rId="7047" sId="8">
    <nc r="R240" t="inlineStr">
      <is>
        <t>N/A</t>
      </is>
    </nc>
  </rcc>
  <rcc rId="7048" sId="8">
    <nc r="S240" t="inlineStr">
      <is>
        <t>N/A</t>
      </is>
    </nc>
  </rcc>
  <rcc rId="7049" sId="9">
    <nc r="K240" t="inlineStr">
      <is>
        <t>OK</t>
      </is>
    </nc>
  </rcc>
  <rcc rId="7050" sId="9">
    <nc r="L240" t="inlineStr">
      <is>
        <t>OK</t>
      </is>
    </nc>
  </rcc>
  <rcc rId="7051" sId="9">
    <nc r="P240" t="inlineStr">
      <is>
        <t>OK</t>
      </is>
    </nc>
  </rcc>
  <rcc rId="7052" sId="9">
    <nc r="Q240">
      <v>46247</v>
    </nc>
  </rcc>
  <rcc rId="7053" sId="9">
    <nc r="Y240" t="inlineStr">
      <is>
        <t>OK</t>
      </is>
    </nc>
  </rcc>
  <rcc rId="7054" sId="9">
    <nc r="Z240">
      <v>46247</v>
    </nc>
  </rcc>
  <rcc rId="7055" sId="9">
    <nc r="AA240" t="inlineStr">
      <is>
        <t>N/A</t>
      </is>
    </nc>
  </rcc>
  <rcc rId="7056" sId="9">
    <nc r="AB240" t="inlineStr">
      <is>
        <t>N/A</t>
      </is>
    </nc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57" sId="9">
    <nc r="K55" t="inlineStr">
      <is>
        <t>OK</t>
      </is>
    </nc>
  </rcc>
  <rcc rId="7058" sId="9">
    <nc r="L55" t="inlineStr">
      <is>
        <t>OK</t>
      </is>
    </nc>
  </rcc>
  <rcc rId="7059" sId="9">
    <oc r="G55" t="inlineStr">
      <is>
        <t>N/A</t>
      </is>
    </oc>
    <nc r="G55" t="inlineStr">
      <is>
        <t>OK</t>
      </is>
    </nc>
  </rcc>
  <rcc rId="7060" sId="9">
    <oc r="H25" t="inlineStr">
      <is>
        <t>N/A</t>
      </is>
    </oc>
    <nc r="H25" t="inlineStr">
      <is>
        <t>OK</t>
      </is>
    </nc>
  </rcc>
  <rcc rId="7061" sId="9">
    <oc r="H55" t="inlineStr">
      <is>
        <t>N/A</t>
      </is>
    </oc>
    <nc r="H55" t="inlineStr">
      <is>
        <t>OK</t>
      </is>
    </nc>
  </rcc>
  <rcc rId="7062" sId="9">
    <nc r="P55" t="inlineStr">
      <is>
        <t>OK</t>
      </is>
    </nc>
  </rcc>
  <rcc rId="7063" sId="9">
    <nc r="Q55">
      <v>46238</v>
    </nc>
  </rcc>
  <rcc rId="7064" sId="9">
    <nc r="Y55" t="inlineStr">
      <is>
        <t>OK</t>
      </is>
    </nc>
  </rcc>
  <rcc rId="7065" sId="9">
    <nc r="Z55">
      <v>46238</v>
    </nc>
  </rcc>
  <rcc rId="7066" sId="9">
    <nc r="AA55" t="inlineStr">
      <is>
        <t>N/A</t>
      </is>
    </nc>
  </rcc>
  <rcc rId="7067" sId="9">
    <nc r="AB55" t="inlineStr">
      <is>
        <t>N/A</t>
      </is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68" sId="9">
    <nc r="K56" t="inlineStr">
      <is>
        <t>OK</t>
      </is>
    </nc>
  </rcc>
  <rcc rId="7069" sId="9">
    <nc r="L56" t="inlineStr">
      <is>
        <t>S/M</t>
      </is>
    </nc>
  </rcc>
  <rcc rId="7070" sId="9">
    <nc r="P56" t="inlineStr">
      <is>
        <t>S/M</t>
      </is>
    </nc>
  </rcc>
  <rcc rId="7071" sId="9">
    <nc r="Q56">
      <v>46238</v>
    </nc>
  </rcc>
  <rcc rId="7072" sId="9">
    <nc r="Y56" t="inlineStr">
      <is>
        <t>OK</t>
      </is>
    </nc>
  </rcc>
  <rcc rId="7073" sId="9">
    <nc r="Z56">
      <v>46238</v>
    </nc>
  </rcc>
  <rcc rId="7074" sId="9">
    <nc r="AA56" t="inlineStr">
      <is>
        <t>N/A</t>
      </is>
    </nc>
  </rcc>
  <rcc rId="7075" sId="9">
    <nc r="AB56" t="inlineStr">
      <is>
        <t>N/A</t>
      </is>
    </nc>
  </rcc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76" sId="9">
    <nc r="K108" t="inlineStr">
      <is>
        <t>OK</t>
      </is>
    </nc>
  </rcc>
  <rcc rId="7077" sId="9">
    <nc r="L108" t="inlineStr">
      <is>
        <t>OK</t>
      </is>
    </nc>
  </rcc>
  <rcc rId="7078" sId="9">
    <nc r="P108" t="inlineStr">
      <is>
        <t>OK</t>
      </is>
    </nc>
  </rcc>
  <rcc rId="7079" sId="9">
    <nc r="Q108">
      <v>46238</v>
    </nc>
  </rcc>
  <rcc rId="7080" sId="9">
    <nc r="Y108" t="inlineStr">
      <is>
        <t>OK</t>
      </is>
    </nc>
  </rcc>
  <rcc rId="7081" sId="9">
    <nc r="Z108">
      <v>46238</v>
    </nc>
  </rcc>
  <rcc rId="7082" sId="9">
    <nc r="AA108" t="inlineStr">
      <is>
        <t>N/A</t>
      </is>
    </nc>
  </rcc>
  <rcc rId="7083" sId="9">
    <nc r="AB108" t="inlineStr">
      <is>
        <t>N/A</t>
      </is>
    </nc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84" sId="9">
    <nc r="K228" t="inlineStr">
      <is>
        <t>OK</t>
      </is>
    </nc>
  </rcc>
  <rcc rId="7085" sId="9">
    <nc r="L228" t="inlineStr">
      <is>
        <t>OK</t>
      </is>
    </nc>
  </rcc>
  <rcc rId="7086" sId="9">
    <nc r="P228" t="inlineStr">
      <is>
        <t>OK</t>
      </is>
    </nc>
  </rcc>
  <rcc rId="7087" sId="9">
    <nc r="Q228">
      <v>46238</v>
    </nc>
  </rcc>
  <rcc rId="7088" sId="9">
    <nc r="Y228" t="inlineStr">
      <is>
        <t>OK</t>
      </is>
    </nc>
  </rcc>
  <rcc rId="7089" sId="9">
    <nc r="Z228">
      <v>46238</v>
    </nc>
  </rcc>
  <rcc rId="7090" sId="9">
    <nc r="AA228" t="inlineStr">
      <is>
        <t>N/A</t>
      </is>
    </nc>
  </rcc>
  <rcc rId="7091" sId="9">
    <nc r="AB228" t="inlineStr">
      <is>
        <t>N/A</t>
      </is>
    </nc>
  </rcc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92" sId="9">
    <nc r="Z253">
      <v>46237</v>
    </nc>
  </rcc>
  <rcc rId="7093" sId="9">
    <nc r="K230" t="inlineStr">
      <is>
        <t>OK</t>
      </is>
    </nc>
  </rcc>
  <rcc rId="7094" sId="9">
    <nc r="L230" t="inlineStr">
      <is>
        <t>OK</t>
      </is>
    </nc>
  </rcc>
  <rcc rId="7095" sId="9">
    <nc r="P230" t="inlineStr">
      <is>
        <t>OK</t>
      </is>
    </nc>
  </rcc>
  <rcc rId="7096" sId="9">
    <nc r="Q230">
      <v>46238</v>
    </nc>
  </rcc>
  <rcc rId="7097" sId="9">
    <nc r="Y230" t="inlineStr">
      <is>
        <t>OK</t>
      </is>
    </nc>
  </rcc>
  <rcc rId="7098" sId="9">
    <nc r="Z230">
      <v>46238</v>
    </nc>
  </rcc>
  <rcc rId="7099" sId="9">
    <nc r="AA230" t="inlineStr">
      <is>
        <t>N/A</t>
      </is>
    </nc>
  </rcc>
  <rcc rId="7100" sId="9">
    <nc r="AB230" t="inlineStr">
      <is>
        <t>N/A</t>
      </is>
    </nc>
  </rcc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01" sId="9">
    <nc r="K248" t="inlineStr">
      <is>
        <t>OK</t>
      </is>
    </nc>
  </rcc>
  <rcc rId="7102" sId="9">
    <nc r="L248" t="inlineStr">
      <is>
        <t>S/M</t>
      </is>
    </nc>
  </rcc>
  <rcc rId="7103" sId="9">
    <nc r="P248" t="inlineStr">
      <is>
        <t>S/M</t>
      </is>
    </nc>
  </rcc>
  <rcc rId="7104" sId="9">
    <nc r="Q248">
      <v>46238</v>
    </nc>
  </rcc>
  <rcc rId="7105" sId="9">
    <nc r="Y248" t="inlineStr">
      <is>
        <t>OK</t>
      </is>
    </nc>
  </rcc>
  <rcc rId="7106" sId="9">
    <nc r="Z248">
      <v>46238</v>
    </nc>
  </rcc>
  <rcc rId="7107" sId="9">
    <nc r="AA248" t="inlineStr">
      <is>
        <t>N/A</t>
      </is>
    </nc>
  </rcc>
  <rcc rId="7108" sId="9">
    <nc r="AB248" t="inlineStr">
      <is>
        <t>N/A</t>
      </is>
    </nc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09" sId="9">
    <nc r="K253" t="inlineStr">
      <is>
        <t>OK</t>
      </is>
    </nc>
  </rcc>
  <rcc rId="7110" sId="9">
    <nc r="L253" t="inlineStr">
      <is>
        <t>OK</t>
      </is>
    </nc>
  </rcc>
  <rcc rId="7111" sId="9">
    <nc r="P253" t="inlineStr">
      <is>
        <t>OK</t>
      </is>
    </nc>
  </rcc>
  <rcc rId="7112" sId="9">
    <nc r="Q253">
      <v>46244</v>
    </nc>
  </rcc>
  <rcc rId="7113" sId="9">
    <nc r="Y253" t="inlineStr">
      <is>
        <t>OK</t>
      </is>
    </nc>
  </rcc>
  <rcc rId="7114" sId="9">
    <oc r="Z253">
      <v>46237</v>
    </oc>
    <nc r="Z253">
      <v>46244</v>
    </nc>
  </rcc>
  <rcc rId="7115" sId="9">
    <nc r="AA253" t="inlineStr">
      <is>
        <t>N/A</t>
      </is>
    </nc>
  </rcc>
  <rcc rId="7116" sId="9">
    <nc r="AB253" t="inlineStr">
      <is>
        <t>N/A</t>
      </is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17" sId="9">
    <nc r="G300" t="inlineStr">
      <is>
        <t>S/M</t>
      </is>
    </nc>
  </rcc>
  <rcc rId="7118" sId="9">
    <nc r="H300">
      <v>46238</v>
    </nc>
  </rcc>
  <rcc rId="7119" sId="9">
    <nc r="K300" t="inlineStr">
      <is>
        <t>OK</t>
      </is>
    </nc>
  </rcc>
  <rcc rId="7120" sId="9">
    <nc r="L300" t="inlineStr">
      <is>
        <t>S/M</t>
      </is>
    </nc>
  </rcc>
  <rcc rId="7121" sId="9">
    <nc r="R300" t="inlineStr">
      <is>
        <t>S/M</t>
      </is>
    </nc>
  </rcc>
  <rcc rId="7122" sId="9">
    <nc r="S300">
      <v>46238</v>
    </nc>
  </rcc>
  <rcc rId="7123" sId="9">
    <nc r="T300" t="inlineStr">
      <is>
        <t>S/M</t>
      </is>
    </nc>
  </rcc>
  <rcc rId="7124" sId="9">
    <nc r="U300">
      <v>46238</v>
    </nc>
  </rcc>
  <rcc rId="7125" sId="9">
    <nc r="V300" t="inlineStr">
      <is>
        <t>OK</t>
      </is>
    </nc>
  </rcc>
  <rcc rId="7126" sId="9">
    <nc r="W300">
      <v>46238</v>
    </nc>
  </rcc>
  <rcc rId="7127" sId="9">
    <nc r="X300" t="inlineStr">
      <is>
        <t>OK</t>
      </is>
    </nc>
  </rcc>
  <rcc rId="7128" sId="9">
    <nc r="Y300" t="inlineStr">
      <is>
        <t>OK</t>
      </is>
    </nc>
  </rcc>
  <rcc rId="7129" sId="9">
    <nc r="Z300">
      <v>46238</v>
    </nc>
  </rcc>
  <rcc rId="7130" sId="9">
    <nc r="AA300" t="inlineStr">
      <is>
        <t>N/A</t>
      </is>
    </nc>
  </rcc>
  <rcc rId="7131" sId="9">
    <nc r="AB300" t="inlineStr">
      <is>
        <t>N/A</t>
      </is>
    </nc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2" sId="6" numFmtId="19">
    <nc r="P353">
      <v>46246</v>
    </nc>
  </rcc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33" sId="6" numFmtId="19">
    <nc r="O210">
      <v>46247</v>
    </nc>
  </rcc>
  <rcc rId="7134" sId="6" numFmtId="19">
    <nc r="P210">
      <v>46247</v>
    </nc>
  </rcc>
  <rcc rId="7135" sId="8">
    <nc r="J210" t="inlineStr">
      <is>
        <t>S/M</t>
      </is>
    </nc>
  </rcc>
  <rcc rId="7136" sId="8">
    <nc r="K210" t="inlineStr">
      <is>
        <t>S/M</t>
      </is>
    </nc>
  </rcc>
  <rcc rId="7137" sId="8">
    <nc r="O210" t="inlineStr">
      <is>
        <t>S/M</t>
      </is>
    </nc>
  </rcc>
  <rcc rId="7138" sId="8">
    <nc r="P210" t="inlineStr">
      <is>
        <t>S/M</t>
      </is>
    </nc>
  </rcc>
  <rcc rId="7139" sId="8">
    <nc r="R210" t="inlineStr">
      <is>
        <t>S/M</t>
      </is>
    </nc>
  </rcc>
  <rcc rId="7140" sId="8">
    <nc r="S210" t="inlineStr">
      <is>
        <t>S/M</t>
      </is>
    </nc>
  </rcc>
  <rcc rId="7141" sId="7">
    <nc r="M211" t="inlineStr">
      <is>
        <t>N/A</t>
      </is>
    </nc>
  </rcc>
  <rcc rId="7142" sId="7">
    <nc r="N211" t="inlineStr">
      <is>
        <t>N/A</t>
      </is>
    </nc>
  </rcc>
  <rcc rId="7143" sId="7">
    <nc r="O211" t="inlineStr">
      <is>
        <t>N/A</t>
      </is>
    </nc>
  </rcc>
  <rcc rId="7144" sId="7">
    <nc r="P211" t="inlineStr">
      <is>
        <t>N/A</t>
      </is>
    </nc>
  </rcc>
  <rcc rId="7145" sId="7">
    <nc r="Q211" t="inlineStr">
      <is>
        <t>N/A</t>
      </is>
    </nc>
  </rcc>
  <rcc rId="7146" sId="7">
    <nc r="R211" t="inlineStr">
      <is>
        <t>N/A</t>
      </is>
    </nc>
  </rcc>
  <rcc rId="7147" sId="9">
    <nc r="G210" t="inlineStr">
      <is>
        <t>N/A</t>
      </is>
    </nc>
  </rcc>
  <rcc rId="7148" sId="9">
    <nc r="H210" t="inlineStr">
      <is>
        <t>N/A</t>
      </is>
    </nc>
  </rcc>
  <rcc rId="7149" sId="9">
    <nc r="I210" t="inlineStr">
      <is>
        <t>N/A</t>
      </is>
    </nc>
  </rcc>
  <rcc rId="7150" sId="9">
    <nc r="J210" t="inlineStr">
      <is>
        <t>N/A</t>
      </is>
    </nc>
  </rcc>
  <rcc rId="7151" sId="9">
    <nc r="K210" t="inlineStr">
      <is>
        <t>Ok</t>
      </is>
    </nc>
  </rcc>
  <rcc rId="7152" sId="9">
    <nc r="L210" t="inlineStr">
      <is>
        <t>Ok</t>
      </is>
    </nc>
  </rcc>
  <rcc rId="7153" sId="9">
    <nc r="M210" t="inlineStr">
      <is>
        <t>N/A</t>
      </is>
    </nc>
  </rcc>
  <rcc rId="7154" sId="9">
    <nc r="N210" t="inlineStr">
      <is>
        <t>N/A</t>
      </is>
    </nc>
  </rcc>
  <rcc rId="7155" sId="9">
    <nc r="O210" t="inlineStr">
      <is>
        <t>N/A</t>
      </is>
    </nc>
  </rcc>
  <rcc rId="7156" sId="9">
    <nc r="R210" t="inlineStr">
      <is>
        <t>N/A</t>
      </is>
    </nc>
  </rcc>
  <rcc rId="7157" sId="9">
    <nc r="S210" t="inlineStr">
      <is>
        <t>N/A</t>
      </is>
    </nc>
  </rcc>
  <rcc rId="7158" sId="9">
    <nc r="T210" t="inlineStr">
      <is>
        <t>N/A</t>
      </is>
    </nc>
  </rcc>
  <rcc rId="7159" sId="9">
    <nc r="U210" t="inlineStr">
      <is>
        <t>N/A</t>
      </is>
    </nc>
  </rcc>
  <rcc rId="7160" sId="9">
    <nc r="X210" t="inlineStr">
      <is>
        <t>Ok</t>
      </is>
    </nc>
  </rcc>
  <rcc rId="7161" sId="9">
    <nc r="Y210" t="inlineStr">
      <is>
        <t>Ok</t>
      </is>
    </nc>
  </rcc>
  <rcc rId="7162" sId="9">
    <nc r="AA210" t="inlineStr">
      <is>
        <t>N/A</t>
      </is>
    </nc>
  </rcc>
  <rcc rId="7163" sId="9">
    <nc r="AB210" t="inlineStr">
      <is>
        <t>N/A</t>
      </is>
    </nc>
  </rcc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64" sId="6" numFmtId="19">
    <nc r="O148">
      <v>46237</v>
    </nc>
  </rcc>
  <rcc rId="7165" sId="6" numFmtId="19">
    <nc r="P148">
      <v>46247</v>
    </nc>
  </rcc>
  <rcc rId="7166" sId="9">
    <nc r="T148" t="inlineStr">
      <is>
        <t>N/A</t>
      </is>
    </nc>
  </rcc>
  <rcc rId="7167" sId="9">
    <nc r="V148" t="inlineStr">
      <is>
        <t>OK</t>
      </is>
    </nc>
  </rcc>
  <rcc rId="7168" sId="9" odxf="1" dxf="1" numFmtId="19">
    <nc r="W148">
      <v>46247</v>
    </nc>
    <odxf>
      <numFmt numFmtId="0" formatCode="General"/>
    </odxf>
    <ndxf>
      <numFmt numFmtId="19" formatCode="dd/mm/yyyy"/>
    </ndxf>
  </rcc>
  <rcc rId="7169" sId="9">
    <nc r="X148" t="inlineStr">
      <is>
        <t>Ok</t>
      </is>
    </nc>
  </rcc>
  <rcc rId="7170" sId="9">
    <nc r="Y148" t="inlineStr">
      <is>
        <t>OK</t>
      </is>
    </nc>
  </rcc>
  <rcc rId="7171" sId="9" odxf="1" dxf="1" numFmtId="19">
    <nc r="Z148">
      <v>46247</v>
    </nc>
    <odxf>
      <numFmt numFmtId="0" formatCode="General"/>
    </odxf>
    <ndxf>
      <numFmt numFmtId="19" formatCode="dd/mm/yyyy"/>
    </ndxf>
  </rcc>
  <rcc rId="7172" sId="9">
    <nc r="R148" t="inlineStr">
      <is>
        <t>Ok</t>
      </is>
    </nc>
  </rcc>
  <rcc rId="7173" sId="9" odxf="1" dxf="1" numFmtId="19">
    <nc r="S148">
      <v>46247</v>
    </nc>
    <odxf>
      <numFmt numFmtId="0" formatCode="General"/>
    </odxf>
    <ndxf>
      <numFmt numFmtId="19" formatCode="dd/mm/yyyy"/>
    </ndxf>
  </rcc>
  <rcc rId="7174" sId="9" odxf="1" dxf="1" numFmtId="19">
    <nc r="H148">
      <v>46247</v>
    </nc>
    <ndxf>
      <numFmt numFmtId="19" formatCode="dd/mm/yyyy"/>
    </ndxf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5" sId="6" numFmtId="19">
    <nc r="O263">
      <v>46237</v>
    </nc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6" sId="7">
    <nc r="M55" t="inlineStr">
      <is>
        <t>OK</t>
      </is>
    </nc>
  </rcc>
  <rcc rId="7177" sId="7">
    <nc r="M56" t="inlineStr">
      <is>
        <t>S/M</t>
      </is>
    </nc>
  </rcc>
  <rcc rId="7178" sId="7">
    <nc r="M109" t="inlineStr">
      <is>
        <t>OK</t>
      </is>
    </nc>
  </rcc>
  <rcc rId="7179" sId="7">
    <nc r="M229" t="inlineStr">
      <is>
        <t>OK</t>
      </is>
    </nc>
  </rcc>
  <rcc rId="7180" sId="7">
    <nc r="M231" t="inlineStr">
      <is>
        <t>OK</t>
      </is>
    </nc>
  </rcc>
  <rcc rId="7181" sId="7">
    <nc r="M249" t="inlineStr">
      <is>
        <t>S/M</t>
      </is>
    </nc>
  </rcc>
  <rcc rId="7182" sId="7">
    <nc r="M254" t="inlineStr">
      <is>
        <t>OK</t>
      </is>
    </nc>
  </rcc>
  <rcc rId="7183" sId="7">
    <nc r="M328" t="inlineStr">
      <is>
        <t>OK</t>
      </is>
    </nc>
  </rcc>
  <rcc rId="7184" sId="7">
    <nc r="M354" t="inlineStr">
      <is>
        <t>OK</t>
      </is>
    </nc>
  </rcc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5" sId="7">
    <nc r="N55" t="inlineStr">
      <is>
        <t>N/A</t>
      </is>
    </nc>
  </rcc>
  <rcc rId="7186" sId="7">
    <nc r="O55" t="inlineStr">
      <is>
        <t>N/A</t>
      </is>
    </nc>
  </rcc>
  <rcc rId="7187" sId="7">
    <nc r="P55" t="inlineStr">
      <is>
        <t>N/A</t>
      </is>
    </nc>
  </rcc>
  <rcc rId="7188" sId="7">
    <nc r="Q55" t="inlineStr">
      <is>
        <t>N/A</t>
      </is>
    </nc>
  </rcc>
  <rcc rId="7189" sId="7">
    <nc r="R55" t="inlineStr">
      <is>
        <t>N/A</t>
      </is>
    </nc>
  </rcc>
  <rcc rId="7190" sId="7">
    <nc r="O56" t="inlineStr">
      <is>
        <t>N/A</t>
      </is>
    </nc>
  </rcc>
  <rcc rId="7191" sId="7">
    <nc r="P56" t="inlineStr">
      <is>
        <t>N/A</t>
      </is>
    </nc>
  </rcc>
  <rcc rId="7192" sId="7">
    <nc r="Q56" t="inlineStr">
      <is>
        <t>N/A</t>
      </is>
    </nc>
  </rcc>
  <rcc rId="7193" sId="7">
    <nc r="R56" t="inlineStr">
      <is>
        <t>N/A</t>
      </is>
    </nc>
  </rcc>
  <rcc rId="7194" sId="7">
    <nc r="N56" t="inlineStr">
      <is>
        <t>N/A</t>
      </is>
    </nc>
  </rcc>
  <rcc rId="7195" sId="7">
    <nc r="N109" t="inlineStr">
      <is>
        <t>N/A</t>
      </is>
    </nc>
  </rcc>
  <rcc rId="7196" sId="7">
    <nc r="O109" t="inlineStr">
      <is>
        <t>N/A</t>
      </is>
    </nc>
  </rcc>
  <rcc rId="7197" sId="7">
    <nc r="P109" t="inlineStr">
      <is>
        <t>N/A</t>
      </is>
    </nc>
  </rcc>
  <rcc rId="7198" sId="7">
    <nc r="Q109" t="inlineStr">
      <is>
        <t>N/A</t>
      </is>
    </nc>
  </rcc>
  <rcc rId="7199" sId="7">
    <nc r="R109" t="inlineStr">
      <is>
        <t>N/A</t>
      </is>
    </nc>
  </rcc>
  <rcc rId="7200" sId="7">
    <nc r="N229" t="inlineStr">
      <is>
        <t>N/A</t>
      </is>
    </nc>
  </rcc>
  <rcc rId="7201" sId="7">
    <nc r="O229" t="inlineStr">
      <is>
        <t>N/A</t>
      </is>
    </nc>
  </rcc>
  <rcc rId="7202" sId="7">
    <nc r="P229" t="inlineStr">
      <is>
        <t>N/A</t>
      </is>
    </nc>
  </rcc>
  <rcc rId="7203" sId="7">
    <nc r="Q229" t="inlineStr">
      <is>
        <t>N/A</t>
      </is>
    </nc>
  </rcc>
  <rcc rId="7204" sId="7">
    <nc r="R229" t="inlineStr">
      <is>
        <t>N/A</t>
      </is>
    </nc>
  </rcc>
  <rcc rId="7205" sId="7">
    <nc r="N231" t="inlineStr">
      <is>
        <t>N/A</t>
      </is>
    </nc>
  </rcc>
  <rcc rId="7206" sId="7">
    <nc r="O231" t="inlineStr">
      <is>
        <t>N/A</t>
      </is>
    </nc>
  </rcc>
  <rcc rId="7207" sId="7">
    <nc r="P231" t="inlineStr">
      <is>
        <t>N/A</t>
      </is>
    </nc>
  </rcc>
  <rcc rId="7208" sId="7">
    <nc r="Q231" t="inlineStr">
      <is>
        <t>N/A</t>
      </is>
    </nc>
  </rcc>
  <rcc rId="7209" sId="7">
    <nc r="R231" t="inlineStr">
      <is>
        <t>N/A</t>
      </is>
    </nc>
  </rcc>
  <rcc rId="7210" sId="7">
    <nc r="N249" t="inlineStr">
      <is>
        <t>N/A</t>
      </is>
    </nc>
  </rcc>
  <rcc rId="7211" sId="7">
    <nc r="O249" t="inlineStr">
      <is>
        <t>N/A</t>
      </is>
    </nc>
  </rcc>
  <rcc rId="7212" sId="7">
    <nc r="P249" t="inlineStr">
      <is>
        <t>N/A</t>
      </is>
    </nc>
  </rcc>
  <rcc rId="7213" sId="7">
    <nc r="Q249" t="inlineStr">
      <is>
        <t>N/A</t>
      </is>
    </nc>
  </rcc>
  <rcc rId="7214" sId="7">
    <nc r="R249" t="inlineStr">
      <is>
        <t>N/A</t>
      </is>
    </nc>
  </rcc>
  <rcc rId="7215" sId="7">
    <nc r="N254" t="inlineStr">
      <is>
        <t>N/A</t>
      </is>
    </nc>
  </rcc>
  <rcc rId="7216" sId="7">
    <nc r="O254" t="inlineStr">
      <is>
        <t>N/A</t>
      </is>
    </nc>
  </rcc>
  <rcc rId="7217" sId="7">
    <nc r="P254" t="inlineStr">
      <is>
        <t>N/A</t>
      </is>
    </nc>
  </rcc>
  <rcc rId="7218" sId="7">
    <nc r="Q254" t="inlineStr">
      <is>
        <t>N/A</t>
      </is>
    </nc>
  </rcc>
  <rcc rId="7219" sId="7">
    <nc r="R254" t="inlineStr">
      <is>
        <t>N/A</t>
      </is>
    </nc>
  </rcc>
  <rcc rId="7220" sId="7">
    <nc r="N328" t="inlineStr">
      <is>
        <t>N/A</t>
      </is>
    </nc>
  </rcc>
  <rcc rId="7221" sId="7">
    <nc r="O328" t="inlineStr">
      <is>
        <t>N/A</t>
      </is>
    </nc>
  </rcc>
  <rcc rId="7222" sId="7">
    <nc r="P328" t="inlineStr">
      <is>
        <t>N/A</t>
      </is>
    </nc>
  </rcc>
  <rcc rId="7223" sId="7">
    <nc r="Q328" t="inlineStr">
      <is>
        <t>N/A</t>
      </is>
    </nc>
  </rcc>
  <rcc rId="7224" sId="7">
    <nc r="R328" t="inlineStr">
      <is>
        <t>N/A</t>
      </is>
    </nc>
  </rcc>
  <rcc rId="7225" sId="7">
    <nc r="N354" t="inlineStr">
      <is>
        <t>N/A</t>
      </is>
    </nc>
  </rcc>
  <rcc rId="7226" sId="7">
    <nc r="O354" t="inlineStr">
      <is>
        <t>N/A</t>
      </is>
    </nc>
  </rcc>
  <rcc rId="7227" sId="7">
    <nc r="P354" t="inlineStr">
      <is>
        <t>N/A</t>
      </is>
    </nc>
  </rcc>
  <rcc rId="7228" sId="7">
    <nc r="Q354" t="inlineStr">
      <is>
        <t>N/A</t>
      </is>
    </nc>
  </rcc>
  <rcc rId="7229" sId="7">
    <nc r="R354" t="inlineStr">
      <is>
        <t>N/A</t>
      </is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30" sId="8">
    <nc r="J55" t="inlineStr">
      <is>
        <t>S/M</t>
      </is>
    </nc>
  </rcc>
  <rcc rId="7231" sId="8">
    <nc r="K55" t="inlineStr">
      <is>
        <t>S/M</t>
      </is>
    </nc>
  </rcc>
  <rcc rId="7232" sId="8">
    <nc r="J56" t="inlineStr">
      <is>
        <t>S/M</t>
      </is>
    </nc>
  </rcc>
  <rcc rId="7233" sId="8">
    <nc r="K56" t="inlineStr">
      <is>
        <t>S/M</t>
      </is>
    </nc>
  </rcc>
  <rcc rId="7234" sId="8">
    <nc r="J108" t="inlineStr">
      <is>
        <t>S/M</t>
      </is>
    </nc>
  </rcc>
  <rcc rId="7235" sId="8">
    <nc r="K108" t="inlineStr">
      <is>
        <t>S/M</t>
      </is>
    </nc>
  </rcc>
  <rcc rId="7236" sId="8">
    <nc r="J228" t="inlineStr">
      <is>
        <t>S/M</t>
      </is>
    </nc>
  </rcc>
  <rcc rId="7237" sId="8">
    <nc r="K228" t="inlineStr">
      <is>
        <t>S/M</t>
      </is>
    </nc>
  </rcc>
  <rcc rId="7238" sId="8">
    <nc r="J230" t="inlineStr">
      <is>
        <t>S/M</t>
      </is>
    </nc>
  </rcc>
  <rcc rId="7239" sId="8">
    <nc r="K230" t="inlineStr">
      <is>
        <t>S/M</t>
      </is>
    </nc>
  </rcc>
  <rcc rId="7240" sId="8">
    <nc r="J253" t="inlineStr">
      <is>
        <t>S/M</t>
      </is>
    </nc>
  </rcc>
  <rcc rId="7241" sId="8">
    <nc r="K253" t="inlineStr">
      <is>
        <t>S/M</t>
      </is>
    </nc>
  </rcc>
  <rcc rId="7242" sId="8">
    <nc r="J325" t="inlineStr">
      <is>
        <t>S/M</t>
      </is>
    </nc>
  </rcc>
  <rcc rId="7243" sId="8">
    <nc r="K325" t="inlineStr">
      <is>
        <t>S/M</t>
      </is>
    </nc>
  </rcc>
  <rcc rId="7244" sId="8">
    <nc r="J353" t="inlineStr">
      <is>
        <t>S/M</t>
      </is>
    </nc>
  </rcc>
  <rcc rId="7245" sId="8">
    <nc r="K353" t="inlineStr">
      <is>
        <t>S/M</t>
      </is>
    </nc>
  </rcc>
  <rcc rId="7246" sId="8">
    <nc r="Q228" t="inlineStr">
      <is>
        <t>S/M</t>
      </is>
    </nc>
  </rcc>
  <rcc rId="7247" sId="8">
    <nc r="Q230" t="inlineStr">
      <is>
        <t>S/M</t>
      </is>
    </nc>
  </rcc>
  <rcc rId="7248" sId="8">
    <nc r="Q253" t="inlineStr">
      <is>
        <t>S/M</t>
      </is>
    </nc>
  </rcc>
  <rcc rId="7249" sId="8">
    <nc r="Q325" t="inlineStr">
      <is>
        <t>S/M</t>
      </is>
    </nc>
  </rcc>
  <rcc rId="7250" sId="8">
    <nc r="Q353" t="inlineStr">
      <is>
        <t>S/M</t>
      </is>
    </nc>
  </rcc>
  <rcc rId="7251" sId="8">
    <nc r="R228" t="inlineStr">
      <is>
        <t>S/M</t>
      </is>
    </nc>
  </rcc>
  <rcc rId="7252" sId="8">
    <nc r="S228" t="inlineStr">
      <is>
        <t>S/M</t>
      </is>
    </nc>
  </rcc>
  <rcc rId="7253" sId="8">
    <nc r="R230" t="inlineStr">
      <is>
        <t>S/M</t>
      </is>
    </nc>
  </rcc>
  <rcc rId="7254" sId="8">
    <nc r="S230" t="inlineStr">
      <is>
        <t>S/M</t>
      </is>
    </nc>
  </rcc>
  <rcc rId="7255" sId="8">
    <nc r="R253" t="inlineStr">
      <is>
        <t>S/M</t>
      </is>
    </nc>
  </rcc>
  <rcc rId="7256" sId="8">
    <nc r="S253" t="inlineStr">
      <is>
        <t>S/M</t>
      </is>
    </nc>
  </rcc>
  <rcc rId="7257" sId="8">
    <nc r="R325" t="inlineStr">
      <is>
        <t>S/M</t>
      </is>
    </nc>
  </rcc>
  <rcc rId="7258" sId="8">
    <nc r="S325" t="inlineStr">
      <is>
        <t>S/M</t>
      </is>
    </nc>
  </rcc>
  <rcc rId="7259" sId="8">
    <nc r="R353" t="inlineStr">
      <is>
        <t>S/M</t>
      </is>
    </nc>
  </rcc>
  <rcc rId="7260" sId="8">
    <nc r="S353" t="inlineStr">
      <is>
        <t>S/M</t>
      </is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61" sId="8">
    <nc r="Q55" t="inlineStr">
      <is>
        <t>S/M</t>
      </is>
    </nc>
  </rcc>
  <rcc rId="7262" sId="8">
    <nc r="R55" t="inlineStr">
      <is>
        <t>S/M</t>
      </is>
    </nc>
  </rcc>
  <rcc rId="7263" sId="8">
    <nc r="S55" t="inlineStr">
      <is>
        <t>S/M</t>
      </is>
    </nc>
  </rcc>
  <rcc rId="7264" sId="8">
    <nc r="Q56" t="inlineStr">
      <is>
        <t>S/M</t>
      </is>
    </nc>
  </rcc>
  <rcc rId="7265" sId="8">
    <nc r="R56" t="inlineStr">
      <is>
        <t>S/M</t>
      </is>
    </nc>
  </rcc>
  <rcc rId="7266" sId="8">
    <nc r="S56" t="inlineStr">
      <is>
        <t>S/M</t>
      </is>
    </nc>
  </rcc>
  <rcc rId="7267" sId="8">
    <nc r="Q108" t="inlineStr">
      <is>
        <t>S/M</t>
      </is>
    </nc>
  </rcc>
  <rcc rId="7268" sId="8">
    <nc r="R108" t="inlineStr">
      <is>
        <t>S/M</t>
      </is>
    </nc>
  </rcc>
  <rcc rId="7269" sId="8">
    <nc r="S108" t="inlineStr">
      <is>
        <t>S/M</t>
      </is>
    </nc>
  </rcc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270" sId="9">
    <nc r="Y43" t="inlineStr">
      <is>
        <t>S/M</t>
      </is>
    </nc>
  </rcc>
  <rcc rId="7271" sId="9">
    <nc r="Y257" t="inlineStr">
      <is>
        <t>S/M</t>
      </is>
    </nc>
  </rcc>
  <rcc rId="7272" sId="9">
    <nc r="Y291" t="inlineStr">
      <is>
        <t>S/M</t>
      </is>
    </nc>
  </rcc>
  <rcc rId="7273" sId="9">
    <nc r="Y15" t="inlineStr">
      <is>
        <t>OK</t>
      </is>
    </nc>
  </rcc>
  <rcc rId="7274" sId="9">
    <nc r="Z15">
      <v>46247</v>
    </nc>
  </rcc>
  <rcc rId="7275" sId="9">
    <nc r="Y41" t="inlineStr">
      <is>
        <t>OK</t>
      </is>
    </nc>
  </rcc>
  <rcc rId="7276" sId="9">
    <nc r="Z46">
      <v>46247</v>
    </nc>
  </rcc>
  <rcc rId="7277" sId="9">
    <nc r="Z62">
      <v>46247</v>
    </nc>
  </rcc>
  <rcc rId="7278" sId="9">
    <nc r="Z63">
      <v>46247</v>
    </nc>
  </rcc>
  <rcc rId="7279" sId="9">
    <nc r="Z66">
      <v>46247</v>
    </nc>
  </rcc>
  <rcc rId="7280" sId="9">
    <nc r="Y46" t="inlineStr">
      <is>
        <t>OK</t>
      </is>
    </nc>
  </rcc>
  <rcc rId="7281" sId="9">
    <nc r="Y62" t="inlineStr">
      <is>
        <t>OK</t>
      </is>
    </nc>
  </rcc>
  <rcc rId="7282" sId="9">
    <nc r="Y63" t="inlineStr">
      <is>
        <t>OK</t>
      </is>
    </nc>
  </rcc>
  <rcc rId="7283" sId="9">
    <nc r="Y66" t="inlineStr">
      <is>
        <t>OK</t>
      </is>
    </nc>
  </rcc>
  <rcc rId="7284" sId="9">
    <nc r="Z41">
      <v>46247</v>
    </nc>
  </rcc>
  <rcc rId="7285" sId="9">
    <nc r="Y93" t="inlineStr">
      <is>
        <t>OK</t>
      </is>
    </nc>
  </rcc>
  <rcc rId="7286" sId="9">
    <nc r="Y100" t="inlineStr">
      <is>
        <t>OK</t>
      </is>
    </nc>
  </rcc>
  <rcc rId="7287" sId="9">
    <nc r="Y113" t="inlineStr">
      <is>
        <t>OK</t>
      </is>
    </nc>
  </rcc>
  <rcc rId="7288" sId="9">
    <nc r="Y119" t="inlineStr">
      <is>
        <t>OK</t>
      </is>
    </nc>
  </rcc>
  <rcc rId="7289" sId="9">
    <nc r="Y121" t="inlineStr">
      <is>
        <t>OK</t>
      </is>
    </nc>
  </rcc>
  <rcc rId="7290" sId="9">
    <nc r="Y124" t="inlineStr">
      <is>
        <t>OK</t>
      </is>
    </nc>
  </rcc>
  <rcc rId="7291" sId="9">
    <nc r="Y131" t="inlineStr">
      <is>
        <t>OK</t>
      </is>
    </nc>
  </rcc>
  <rcc rId="7292" sId="9">
    <nc r="Y164" t="inlineStr">
      <is>
        <t>OK</t>
      </is>
    </nc>
  </rcc>
  <rcc rId="7293" sId="9">
    <nc r="Y187" t="inlineStr">
      <is>
        <t>OK</t>
      </is>
    </nc>
  </rcc>
  <rcc rId="7294" sId="9">
    <nc r="Y201" t="inlineStr">
      <is>
        <t>OK</t>
      </is>
    </nc>
  </rcc>
  <rcc rId="7295" sId="9">
    <nc r="Y209" t="inlineStr">
      <is>
        <t>OK</t>
      </is>
    </nc>
  </rcc>
  <rcc rId="7296" sId="9">
    <nc r="Y213" t="inlineStr">
      <is>
        <t>OK</t>
      </is>
    </nc>
  </rcc>
  <rcc rId="7297" sId="9">
    <nc r="Y214" t="inlineStr">
      <is>
        <t>OK</t>
      </is>
    </nc>
  </rcc>
  <rcc rId="7298" sId="9">
    <nc r="Y243" t="inlineStr">
      <is>
        <t>OK</t>
      </is>
    </nc>
  </rcc>
  <rcc rId="7299" sId="9">
    <nc r="Y244" t="inlineStr">
      <is>
        <t>OK</t>
      </is>
    </nc>
  </rcc>
  <rcc rId="7300" sId="9">
    <nc r="Y245" t="inlineStr">
      <is>
        <t>OK</t>
      </is>
    </nc>
  </rcc>
  <rcc rId="7301" sId="9">
    <nc r="Y254" t="inlineStr">
      <is>
        <t>OK</t>
      </is>
    </nc>
  </rcc>
  <rcc rId="7302" sId="9">
    <nc r="Y277" t="inlineStr">
      <is>
        <t>OK</t>
      </is>
    </nc>
  </rcc>
  <rcc rId="7303" sId="9">
    <nc r="Y281" t="inlineStr">
      <is>
        <t>OK</t>
      </is>
    </nc>
  </rcc>
  <rcc rId="7304" sId="9">
    <nc r="Y309" t="inlineStr">
      <is>
        <t>OK</t>
      </is>
    </nc>
  </rcc>
  <rcc rId="7305" sId="9">
    <nc r="Y318" t="inlineStr">
      <is>
        <t>OK</t>
      </is>
    </nc>
  </rcc>
  <rcc rId="7306" sId="9">
    <nc r="Y341" t="inlineStr">
      <is>
        <t>OK</t>
      </is>
    </nc>
  </rcc>
  <rcc rId="7307" sId="9">
    <nc r="Y342" t="inlineStr">
      <is>
        <t>OK</t>
      </is>
    </nc>
  </rcc>
  <rcc rId="7308" sId="9">
    <nc r="Y351" t="inlineStr">
      <is>
        <t>OK</t>
      </is>
    </nc>
  </rcc>
  <rcc rId="7309" sId="9">
    <nc r="Y352" t="inlineStr">
      <is>
        <t>OK</t>
      </is>
    </nc>
  </rcc>
  <rcc rId="7310" sId="9">
    <nc r="Z93">
      <v>46247</v>
    </nc>
  </rcc>
  <rcc rId="7311" sId="9">
    <nc r="Z100">
      <v>46247</v>
    </nc>
  </rcc>
  <rcc rId="7312" sId="9">
    <nc r="Z113">
      <v>46247</v>
    </nc>
  </rcc>
  <rcc rId="7313" sId="9">
    <nc r="Z119">
      <v>46247</v>
    </nc>
  </rcc>
  <rcc rId="7314" sId="9">
    <nc r="Z121">
      <v>46247</v>
    </nc>
  </rcc>
  <rcc rId="7315" sId="9">
    <nc r="Z124">
      <v>46247</v>
    </nc>
  </rcc>
  <rcc rId="7316" sId="9">
    <nc r="Z131">
      <v>46247</v>
    </nc>
  </rcc>
  <rcc rId="7317" sId="9">
    <nc r="Z164">
      <v>46247</v>
    </nc>
  </rcc>
  <rcc rId="7318" sId="9">
    <nc r="Z187">
      <v>46247</v>
    </nc>
  </rcc>
  <rcc rId="7319" sId="9">
    <nc r="Z201">
      <v>46247</v>
    </nc>
  </rcc>
  <rcc rId="7320" sId="9">
    <nc r="Z209">
      <v>46247</v>
    </nc>
  </rcc>
  <rcc rId="7321" sId="9">
    <nc r="Z213">
      <v>46247</v>
    </nc>
  </rcc>
  <rcc rId="7322" sId="9">
    <nc r="Z214">
      <v>46247</v>
    </nc>
  </rcc>
  <rcc rId="7323" sId="9">
    <nc r="Z243">
      <v>46247</v>
    </nc>
  </rcc>
  <rcc rId="7324" sId="9">
    <nc r="Z244">
      <v>46247</v>
    </nc>
  </rcc>
  <rcc rId="7325" sId="9">
    <nc r="Z245">
      <v>46247</v>
    </nc>
  </rcc>
  <rcc rId="7326" sId="9">
    <nc r="Z254">
      <v>46247</v>
    </nc>
  </rcc>
  <rcc rId="7327" sId="9">
    <nc r="Z257">
      <v>46247</v>
    </nc>
  </rcc>
  <rcc rId="7328" sId="9">
    <nc r="Z277">
      <v>46247</v>
    </nc>
  </rcc>
  <rcc rId="7329" sId="9">
    <nc r="Z281">
      <v>46247</v>
    </nc>
  </rcc>
  <rcc rId="7330" sId="9">
    <nc r="Z291">
      <v>46247</v>
    </nc>
  </rcc>
  <rcc rId="7331" sId="9">
    <nc r="Z309">
      <v>46247</v>
    </nc>
  </rcc>
  <rcc rId="7332" sId="9">
    <nc r="Z318">
      <v>46247</v>
    </nc>
  </rcc>
  <rcc rId="7333" sId="9">
    <nc r="Z341">
      <v>46247</v>
    </nc>
  </rcc>
  <rcc rId="7334" sId="9">
    <nc r="Z342">
      <v>46247</v>
    </nc>
  </rcc>
  <rcc rId="7335" sId="9">
    <nc r="Z351">
      <v>46247</v>
    </nc>
  </rcc>
  <rcc rId="7336" sId="9">
    <nc r="Z352">
      <v>46247</v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Lucros'!$A$1:$R$371</formula>
    <oldFormula>'Controle Distribuição de Lucros'!$A$1:$R$371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48" sId="9">
    <nc r="G84" t="inlineStr">
      <is>
        <t>N/A</t>
      </is>
    </nc>
  </rcc>
  <rcc rId="7349" sId="9">
    <nc r="H84" t="inlineStr">
      <is>
        <t>N/A</t>
      </is>
    </nc>
  </rcc>
  <rcc rId="7350" sId="9">
    <nc r="I84" t="inlineStr">
      <is>
        <t>N/A</t>
      </is>
    </nc>
  </rcc>
  <rcc rId="7351" sId="9">
    <nc r="J84" t="inlineStr">
      <is>
        <t>N/A</t>
      </is>
    </nc>
  </rcc>
  <rcc rId="7352" sId="9">
    <nc r="K84" t="inlineStr">
      <is>
        <t>N/A</t>
      </is>
    </nc>
  </rcc>
  <rcc rId="7353" sId="9">
    <nc r="L84" t="inlineStr">
      <is>
        <t>N/A</t>
      </is>
    </nc>
  </rcc>
  <rcc rId="7354" sId="9">
    <nc r="M84" t="inlineStr">
      <is>
        <t>N/A</t>
      </is>
    </nc>
  </rcc>
  <rcc rId="7355" sId="9">
    <nc r="N84" t="inlineStr">
      <is>
        <t>N/A</t>
      </is>
    </nc>
  </rcc>
  <rcc rId="7356" sId="9">
    <nc r="O84" t="inlineStr">
      <is>
        <t>N/A</t>
      </is>
    </nc>
  </rcc>
  <rcc rId="7357" sId="9">
    <nc r="R84" t="inlineStr">
      <is>
        <t>N/A</t>
      </is>
    </nc>
  </rcc>
  <rcc rId="7358" sId="9">
    <nc r="S84" t="inlineStr">
      <is>
        <t>N/A</t>
      </is>
    </nc>
  </rcc>
  <rcc rId="7359" sId="9">
    <nc r="T84" t="inlineStr">
      <is>
        <t>N/A</t>
      </is>
    </nc>
  </rcc>
  <rcc rId="7360" sId="9">
    <nc r="U84" t="inlineStr">
      <is>
        <t>N/A</t>
      </is>
    </nc>
  </rcc>
  <rcc rId="7361" sId="9">
    <nc r="V84" t="inlineStr">
      <is>
        <t>N/A</t>
      </is>
    </nc>
  </rcc>
  <rcc rId="7362" sId="9">
    <nc r="W84" t="inlineStr">
      <is>
        <t>N/A</t>
      </is>
    </nc>
  </rcc>
  <rcc rId="7363" sId="9">
    <nc r="X84" t="inlineStr">
      <is>
        <t>N/A</t>
      </is>
    </nc>
  </rcc>
  <rcc rId="7364" sId="9">
    <nc r="Y84" t="inlineStr">
      <is>
        <t>N/A</t>
      </is>
    </nc>
  </rcc>
  <rcc rId="7365" sId="9">
    <nc r="Z84" t="inlineStr">
      <is>
        <t>N/A</t>
      </is>
    </nc>
  </rcc>
  <rcc rId="7366" sId="9">
    <nc r="AA84" t="inlineStr">
      <is>
        <t>N/A</t>
      </is>
    </nc>
  </rcc>
  <rcc rId="7367" sId="9">
    <nc r="AB84" t="inlineStr">
      <is>
        <t>N/A</t>
      </is>
    </nc>
  </rcc>
  <rcc rId="7368" sId="9">
    <nc r="G322" t="inlineStr">
      <is>
        <t>N/A</t>
      </is>
    </nc>
  </rcc>
  <rcc rId="7369" sId="9">
    <nc r="H322" t="inlineStr">
      <is>
        <t>N/A</t>
      </is>
    </nc>
  </rcc>
  <rcc rId="7370" sId="9">
    <nc r="I322" t="inlineStr">
      <is>
        <t>N/A</t>
      </is>
    </nc>
  </rcc>
  <rcc rId="7371" sId="9">
    <nc r="J322" t="inlineStr">
      <is>
        <t>N/A</t>
      </is>
    </nc>
  </rcc>
  <rcc rId="7372" sId="9">
    <nc r="K322" t="inlineStr">
      <is>
        <t>N/A</t>
      </is>
    </nc>
  </rcc>
  <rcc rId="7373" sId="9">
    <nc r="L322" t="inlineStr">
      <is>
        <t>N/A</t>
      </is>
    </nc>
  </rcc>
  <rcc rId="7374" sId="9">
    <nc r="M322" t="inlineStr">
      <is>
        <t>N/A</t>
      </is>
    </nc>
  </rcc>
  <rcc rId="7375" sId="9">
    <nc r="N322" t="inlineStr">
      <is>
        <t>N/A</t>
      </is>
    </nc>
  </rcc>
  <rcc rId="7376" sId="9">
    <nc r="O322" t="inlineStr">
      <is>
        <t>N/A</t>
      </is>
    </nc>
  </rcc>
  <rcc rId="7377" sId="9">
    <nc r="R322" t="inlineStr">
      <is>
        <t>N/A</t>
      </is>
    </nc>
  </rcc>
  <rcc rId="7378" sId="9">
    <nc r="S322" t="inlineStr">
      <is>
        <t>N/A</t>
      </is>
    </nc>
  </rcc>
  <rcc rId="7379" sId="9">
    <nc r="T322" t="inlineStr">
      <is>
        <t>N/A</t>
      </is>
    </nc>
  </rcc>
  <rcc rId="7380" sId="9">
    <nc r="U322" t="inlineStr">
      <is>
        <t>N/A</t>
      </is>
    </nc>
  </rcc>
  <rcc rId="7381" sId="9">
    <nc r="V322" t="inlineStr">
      <is>
        <t>N/A</t>
      </is>
    </nc>
  </rcc>
  <rcc rId="7382" sId="9">
    <nc r="W322" t="inlineStr">
      <is>
        <t>N/A</t>
      </is>
    </nc>
  </rcc>
  <rcc rId="7383" sId="9">
    <nc r="X322" t="inlineStr">
      <is>
        <t>N/A</t>
      </is>
    </nc>
  </rcc>
  <rcc rId="7384" sId="9">
    <nc r="Y322" t="inlineStr">
      <is>
        <t>N/A</t>
      </is>
    </nc>
  </rcc>
  <rcc rId="7385" sId="9">
    <nc r="Z322" t="inlineStr">
      <is>
        <t>N/A</t>
      </is>
    </nc>
  </rcc>
  <rcc rId="7386" sId="9">
    <nc r="AA322" t="inlineStr">
      <is>
        <t>N/A</t>
      </is>
    </nc>
  </rcc>
  <rcc rId="7387" sId="9">
    <nc r="AB322" t="inlineStr">
      <is>
        <t>N/A</t>
      </is>
    </nc>
  </rcc>
  <rcc rId="7388" sId="6" numFmtId="19">
    <nc r="O83">
      <v>46247</v>
    </nc>
  </rcc>
  <rcc rId="7389" sId="6" numFmtId="19">
    <nc r="P83">
      <v>46247</v>
    </nc>
  </rcc>
  <rcc rId="7390" sId="8">
    <nc r="I83" t="inlineStr">
      <is>
        <t>N/A</t>
      </is>
    </nc>
  </rcc>
  <rcc rId="7391" sId="8">
    <nc r="J83" t="inlineStr">
      <is>
        <t>N/A</t>
      </is>
    </nc>
  </rcc>
  <rcc rId="7392" sId="8">
    <nc r="K83" t="inlineStr">
      <is>
        <t>N/A</t>
      </is>
    </nc>
  </rcc>
  <rcc rId="7393" sId="8">
    <nc r="L83" t="inlineStr">
      <is>
        <t>N/A</t>
      </is>
    </nc>
  </rcc>
  <rcc rId="7394" sId="8">
    <nc r="M83" t="inlineStr">
      <is>
        <t>N/A</t>
      </is>
    </nc>
  </rcc>
  <rcc rId="7395" sId="8">
    <nc r="N83" t="inlineStr">
      <is>
        <t>N/A</t>
      </is>
    </nc>
  </rcc>
  <rcc rId="7396" sId="8">
    <nc r="R83" t="inlineStr">
      <is>
        <t>N/A</t>
      </is>
    </nc>
  </rcc>
  <rcc rId="7397" sId="8">
    <nc r="S83" t="inlineStr">
      <is>
        <t>N/A</t>
      </is>
    </nc>
  </rcc>
  <rcc rId="7398" sId="8">
    <nc r="H83" t="inlineStr">
      <is>
        <t>N/A</t>
      </is>
    </nc>
  </rcc>
  <rcc rId="7399" sId="8">
    <nc r="H84" t="inlineStr">
      <is>
        <t>N/A</t>
      </is>
    </nc>
  </rcc>
  <rcc rId="7400" sId="8">
    <nc r="I84" t="inlineStr">
      <is>
        <t>N/A</t>
      </is>
    </nc>
  </rcc>
  <rcc rId="7401" sId="8">
    <nc r="J84" t="inlineStr">
      <is>
        <t>N/A</t>
      </is>
    </nc>
  </rcc>
  <rcc rId="7402" sId="8">
    <nc r="K84" t="inlineStr">
      <is>
        <t>N/A</t>
      </is>
    </nc>
  </rcc>
  <rcc rId="7403" sId="8">
    <nc r="L84" t="inlineStr">
      <is>
        <t>N/A</t>
      </is>
    </nc>
  </rcc>
  <rcc rId="7404" sId="8">
    <nc r="M84" t="inlineStr">
      <is>
        <t>N/A</t>
      </is>
    </nc>
  </rcc>
  <rcc rId="7405" sId="8">
    <nc r="N84" t="inlineStr">
      <is>
        <t>N/A</t>
      </is>
    </nc>
  </rcc>
  <rcc rId="7406" sId="8">
    <nc r="R84" t="inlineStr">
      <is>
        <t>N/A</t>
      </is>
    </nc>
  </rcc>
  <rcc rId="7407" sId="8">
    <nc r="S84" t="inlineStr">
      <is>
        <t>N/A</t>
      </is>
    </nc>
  </rcc>
  <rcc rId="7408" sId="7">
    <nc r="M83" t="inlineStr">
      <is>
        <t>N/A</t>
      </is>
    </nc>
  </rcc>
  <rcc rId="7409" sId="7">
    <nc r="N83" t="inlineStr">
      <is>
        <t>N/A</t>
      </is>
    </nc>
  </rcc>
  <rcc rId="7410" sId="7">
    <nc r="O83" t="inlineStr">
      <is>
        <t>N/A</t>
      </is>
    </nc>
  </rcc>
  <rcc rId="7411" sId="7">
    <nc r="P83" t="inlineStr">
      <is>
        <t>N/A</t>
      </is>
    </nc>
  </rcc>
  <rcc rId="7412" sId="7">
    <nc r="Q83" t="inlineStr">
      <is>
        <t>N/A</t>
      </is>
    </nc>
  </rcc>
  <rcc rId="7413" sId="7">
    <nc r="R83" t="inlineStr">
      <is>
        <t>N/A</t>
      </is>
    </nc>
  </rcc>
  <rcc rId="7414" sId="7">
    <nc r="M84" t="inlineStr">
      <is>
        <t>N/A</t>
      </is>
    </nc>
  </rcc>
  <rcc rId="7415" sId="7">
    <nc r="N84" t="inlineStr">
      <is>
        <t>N/A</t>
      </is>
    </nc>
  </rcc>
  <rcc rId="7416" sId="7">
    <nc r="O84" t="inlineStr">
      <is>
        <t>N/A</t>
      </is>
    </nc>
  </rcc>
  <rcc rId="7417" sId="7">
    <nc r="P84" t="inlineStr">
      <is>
        <t>N/A</t>
      </is>
    </nc>
  </rcc>
  <rcc rId="7418" sId="7">
    <nc r="Q84" t="inlineStr">
      <is>
        <t>N/A</t>
      </is>
    </nc>
  </rcc>
  <rcc rId="7419" sId="7">
    <nc r="R84" t="inlineStr">
      <is>
        <t>N/A</t>
      </is>
    </nc>
  </rcc>
  <rcc rId="7420" sId="9">
    <nc r="G83" t="inlineStr">
      <is>
        <t>Ok</t>
      </is>
    </nc>
  </rcc>
  <rcc rId="7421" sId="9">
    <nc r="I83" t="inlineStr">
      <is>
        <t>N/A</t>
      </is>
    </nc>
  </rcc>
  <rcc rId="7422" sId="9">
    <nc r="J83" t="inlineStr">
      <is>
        <t>N/A</t>
      </is>
    </nc>
  </rcc>
  <rcc rId="7423" sId="9">
    <nc r="K83" t="inlineStr">
      <is>
        <t>Ok</t>
      </is>
    </nc>
  </rcc>
  <rcc rId="7424" sId="9">
    <nc r="L83" t="inlineStr">
      <is>
        <t>Ok</t>
      </is>
    </nc>
  </rcc>
  <rcc rId="7425" sId="9">
    <nc r="M83" t="inlineStr">
      <is>
        <t>N/A</t>
      </is>
    </nc>
  </rcc>
  <rcc rId="7426" sId="9">
    <nc r="N83" t="inlineStr">
      <is>
        <t>N/A</t>
      </is>
    </nc>
  </rcc>
  <rcc rId="7427" sId="9">
    <nc r="O83" t="inlineStr">
      <is>
        <t>N/A</t>
      </is>
    </nc>
  </rcc>
  <rcc rId="7428" sId="9">
    <nc r="R83" t="inlineStr">
      <is>
        <t>N/A</t>
      </is>
    </nc>
  </rcc>
  <rcc rId="7429" sId="9">
    <nc r="S83" t="inlineStr">
      <is>
        <t>N/A</t>
      </is>
    </nc>
  </rcc>
  <rcc rId="7430" sId="9">
    <nc r="T83" t="inlineStr">
      <is>
        <t>N/A</t>
      </is>
    </nc>
  </rcc>
  <rcc rId="7431" sId="9">
    <nc r="U83" t="inlineStr">
      <is>
        <t>N/A</t>
      </is>
    </nc>
  </rcc>
  <rcc rId="7432" sId="9">
    <nc r="K82" t="inlineStr">
      <is>
        <t>OK</t>
      </is>
    </nc>
  </rcc>
  <rcc rId="7433" sId="9">
    <nc r="L82" t="inlineStr">
      <is>
        <t>N/A</t>
      </is>
    </nc>
  </rcc>
  <rcc rId="7434" sId="9">
    <nc r="J82" t="inlineStr">
      <is>
        <t>N/A</t>
      </is>
    </nc>
  </rcc>
  <rcc rId="7435" sId="9">
    <nc r="K79" t="inlineStr">
      <is>
        <t>Ok</t>
      </is>
    </nc>
  </rcc>
  <rcc rId="7436" sId="9">
    <nc r="L79" t="inlineStr">
      <is>
        <t>N/A</t>
      </is>
    </nc>
  </rcc>
  <rcc rId="7437" sId="9">
    <nc r="K307" t="inlineStr">
      <is>
        <t>Ok</t>
      </is>
    </nc>
  </rcc>
  <rcc rId="7438" sId="9">
    <nc r="L307" t="inlineStr">
      <is>
        <t>Ok</t>
      </is>
    </nc>
  </rcc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39" sId="6" numFmtId="19">
    <nc r="P263">
      <v>46247</v>
    </nc>
  </rcc>
  <rcc rId="7440" sId="9">
    <oc r="G263" t="inlineStr">
      <is>
        <t>N/A</t>
      </is>
    </oc>
    <nc r="G263" t="inlineStr">
      <is>
        <t>OK</t>
      </is>
    </nc>
  </rcc>
  <rcc rId="7441" sId="9" odxf="1" dxf="1" numFmtId="19">
    <nc r="H263">
      <v>46247</v>
    </nc>
    <odxf>
      <numFmt numFmtId="0" formatCode="General"/>
    </odxf>
    <ndxf>
      <numFmt numFmtId="19" formatCode="dd/mm/yyyy"/>
    </ndxf>
  </rcc>
  <rcc rId="7442" sId="9">
    <oc r="L263" t="inlineStr">
      <is>
        <t>N/A</t>
      </is>
    </oc>
    <nc r="L263" t="inlineStr">
      <is>
        <t>OK</t>
      </is>
    </nc>
  </rcc>
  <rcc rId="7443" sId="9">
    <nc r="R263" t="inlineStr">
      <is>
        <t>OK</t>
      </is>
    </nc>
  </rcc>
  <rcc rId="7444" sId="9" odxf="1" dxf="1" numFmtId="19">
    <nc r="S263">
      <v>46247</v>
    </nc>
    <odxf>
      <numFmt numFmtId="0" formatCode="General"/>
    </odxf>
    <ndxf>
      <numFmt numFmtId="19" formatCode="dd/mm/yyyy"/>
    </ndxf>
  </rcc>
  <rcc rId="7445" sId="9">
    <nc r="T263" t="inlineStr">
      <is>
        <t>N/A</t>
      </is>
    </nc>
  </rcc>
  <rcc rId="7446" sId="9" odxf="1" dxf="1" numFmtId="19">
    <nc r="U263">
      <v>46247</v>
    </nc>
    <odxf>
      <numFmt numFmtId="0" formatCode="General"/>
    </odxf>
    <ndxf>
      <numFmt numFmtId="19" formatCode="dd/mm/yyyy"/>
    </ndxf>
  </rcc>
  <rcc rId="7447" sId="9">
    <nc r="V263" t="inlineStr">
      <is>
        <t>OK</t>
      </is>
    </nc>
  </rcc>
  <rcc rId="7448" sId="9" odxf="1" dxf="1" numFmtId="19">
    <nc r="W263">
      <v>46247</v>
    </nc>
    <odxf>
      <numFmt numFmtId="0" formatCode="General"/>
    </odxf>
    <ndxf>
      <numFmt numFmtId="19" formatCode="dd/mm/yyyy"/>
    </ndxf>
  </rcc>
  <rcc rId="7449" sId="9">
    <nc r="X263" t="inlineStr">
      <is>
        <t>OK</t>
      </is>
    </nc>
  </rcc>
  <rcc rId="7450" sId="9">
    <nc r="Y263" t="inlineStr">
      <is>
        <t>OK</t>
      </is>
    </nc>
  </rcc>
  <rcc rId="7451" sId="9" odxf="1" dxf="1" numFmtId="19">
    <nc r="Z263">
      <v>46247</v>
    </nc>
    <odxf>
      <numFmt numFmtId="0" formatCode="General"/>
    </odxf>
    <ndxf>
      <numFmt numFmtId="19" formatCode="dd/mm/yyyy"/>
    </ndxf>
  </rcc>
  <rcc rId="7452" sId="9">
    <nc r="AA263" t="inlineStr">
      <is>
        <t>-</t>
      </is>
    </nc>
  </rcc>
  <rcc rId="7453" sId="9">
    <nc r="AB263" t="inlineStr">
      <is>
        <t>-</t>
      </is>
    </nc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4" sId="6" numFmtId="19">
    <nc r="O264">
      <v>46238</v>
    </nc>
  </rcc>
  <rcc rId="7455" sId="6" numFmtId="19">
    <nc r="P264">
      <v>46247</v>
    </nc>
  </rcc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56" sId="7">
    <nc r="N265" t="inlineStr">
      <is>
        <t>N/A</t>
      </is>
    </nc>
  </rcc>
  <rcc rId="7457" sId="7">
    <nc r="O265" t="inlineStr">
      <is>
        <t>N/A</t>
      </is>
    </nc>
  </rcc>
  <rcc rId="7458" sId="7">
    <nc r="P265" t="inlineStr">
      <is>
        <t>N/A</t>
      </is>
    </nc>
  </rcc>
  <rcc rId="7459" sId="7">
    <nc r="Q265" t="inlineStr">
      <is>
        <t>N/A</t>
      </is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0" sId="8">
    <nc r="Q264" t="inlineStr">
      <is>
        <t>S/M</t>
      </is>
    </nc>
  </rcc>
  <rcc rId="7461" sId="8">
    <nc r="R264" t="inlineStr">
      <is>
        <t>S/M</t>
      </is>
    </nc>
  </rcc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62" sId="9">
    <nc r="K264" t="inlineStr">
      <is>
        <t>S/M</t>
      </is>
    </nc>
  </rcc>
  <rcc rId="7463" sId="9">
    <nc r="L264" t="inlineStr">
      <is>
        <t>N/A</t>
      </is>
    </nc>
  </rcc>
  <rcc rId="7464" sId="9">
    <nc r="M264" t="inlineStr">
      <is>
        <t>N/A</t>
      </is>
    </nc>
  </rcc>
  <rcc rId="7465" sId="9">
    <nc r="N264" t="inlineStr">
      <is>
        <t>N/A</t>
      </is>
    </nc>
  </rcc>
  <rcc rId="7466" sId="9">
    <nc r="O264" t="inlineStr">
      <is>
        <t>N/A</t>
      </is>
    </nc>
  </rcc>
  <rcc rId="7467" sId="9">
    <nc r="P264" t="inlineStr">
      <is>
        <t>OK</t>
      </is>
    </nc>
  </rcc>
  <rcc rId="7468" sId="9" odxf="1" dxf="1" numFmtId="19">
    <nc r="Q264">
      <v>46247</v>
    </nc>
    <odxf>
      <numFmt numFmtId="0" formatCode="General"/>
    </odxf>
    <ndxf>
      <numFmt numFmtId="19" formatCode="dd/mm/yyyy"/>
    </ndxf>
  </rcc>
  <rcc rId="7469" sId="9">
    <nc r="X264" t="inlineStr">
      <is>
        <t>N/A</t>
      </is>
    </nc>
  </rcc>
  <rcc rId="7470" sId="9">
    <nc r="Y264" t="inlineStr">
      <is>
        <t>OK</t>
      </is>
    </nc>
  </rcc>
  <rcc rId="7471" sId="9" odxf="1" dxf="1" numFmtId="19">
    <nc r="Z264">
      <v>46247</v>
    </nc>
    <odxf>
      <numFmt numFmtId="0" formatCode="General"/>
    </odxf>
    <ndxf>
      <numFmt numFmtId="19" formatCode="dd/mm/yyyy"/>
    </ndxf>
  </rcc>
  <rcc rId="7472" sId="9">
    <nc r="AA264" t="inlineStr">
      <is>
        <t>N/A</t>
      </is>
    </nc>
  </rcc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73" sId="7">
    <nc r="Q36" t="inlineStr">
      <is>
        <t>N/A</t>
      </is>
    </nc>
  </rcc>
  <rcc rId="7474" sId="7">
    <nc r="Q39" t="inlineStr">
      <is>
        <t>N/A</t>
      </is>
    </nc>
  </rcc>
  <rcc rId="7475" sId="7">
    <nc r="Q41" t="inlineStr">
      <is>
        <t>N/A</t>
      </is>
    </nc>
  </rcc>
  <rcc rId="7476" sId="7">
    <nc r="Q43" t="inlineStr">
      <is>
        <t>N/A</t>
      </is>
    </nc>
  </rcc>
  <rcc rId="7477" sId="7">
    <nc r="Q46" t="inlineStr">
      <is>
        <t>N/A</t>
      </is>
    </nc>
  </rcc>
  <rcc rId="7478" sId="7">
    <nc r="Q62" t="inlineStr">
      <is>
        <t>N/A</t>
      </is>
    </nc>
  </rcc>
  <rcc rId="7479" sId="7">
    <nc r="Q63" t="inlineStr">
      <is>
        <t>N/A</t>
      </is>
    </nc>
  </rcc>
  <rcc rId="7480" sId="7">
    <nc r="Q66" t="inlineStr">
      <is>
        <t>N/A</t>
      </is>
    </nc>
  </rcc>
  <rcc rId="7481" sId="7">
    <nc r="Q89" t="inlineStr">
      <is>
        <t>N/A</t>
      </is>
    </nc>
  </rcc>
  <rcc rId="7482" sId="7">
    <nc r="Q93" t="inlineStr">
      <is>
        <t>N/A</t>
      </is>
    </nc>
  </rcc>
  <rcc rId="7483" sId="7">
    <nc r="Q101" t="inlineStr">
      <is>
        <t>N/A</t>
      </is>
    </nc>
  </rcc>
  <rcc rId="7484" sId="7">
    <nc r="Q114" t="inlineStr">
      <is>
        <t>N/A</t>
      </is>
    </nc>
  </rcc>
  <rcc rId="7485" sId="7">
    <nc r="Q120" t="inlineStr">
      <is>
        <t>N/A</t>
      </is>
    </nc>
  </rcc>
  <rcc rId="7486" sId="7">
    <nc r="Q122" t="inlineStr">
      <is>
        <t>N/A</t>
      </is>
    </nc>
  </rcc>
  <rcc rId="7487" sId="7">
    <nc r="Q125" t="inlineStr">
      <is>
        <t>N/A</t>
      </is>
    </nc>
  </rcc>
  <rcc rId="7488" sId="7">
    <nc r="Q132" t="inlineStr">
      <is>
        <t>N/A</t>
      </is>
    </nc>
  </rcc>
  <rcc rId="7489" sId="7">
    <nc r="Q163" t="inlineStr">
      <is>
        <t>N/A</t>
      </is>
    </nc>
  </rcc>
  <rcc rId="7490" sId="7">
    <nc r="Q165" t="inlineStr">
      <is>
        <t>N/A</t>
      </is>
    </nc>
  </rcc>
  <rcc rId="7491" sId="7">
    <nc r="Q188" t="inlineStr">
      <is>
        <t>N/A</t>
      </is>
    </nc>
  </rcc>
  <rcc rId="7492" sId="7">
    <nc r="Q202" t="inlineStr">
      <is>
        <t>N/A</t>
      </is>
    </nc>
  </rcc>
  <rcc rId="7493" sId="7">
    <nc r="Q210" t="inlineStr">
      <is>
        <t>N/A</t>
      </is>
    </nc>
  </rcc>
  <rcc rId="7494" sId="7">
    <nc r="Q212" t="inlineStr">
      <is>
        <t>N/A</t>
      </is>
    </nc>
  </rcc>
  <rcc rId="7495" sId="7">
    <nc r="Q214" t="inlineStr">
      <is>
        <t>N/A</t>
      </is>
    </nc>
  </rcc>
  <rcc rId="7496" sId="7">
    <nc r="Q215" t="inlineStr">
      <is>
        <t>N/A</t>
      </is>
    </nc>
  </rcc>
  <rcc rId="7497" sId="7">
    <nc r="Q223" t="inlineStr">
      <is>
        <t>N/A</t>
      </is>
    </nc>
  </rcc>
  <rcc rId="7498" sId="7">
    <nc r="Q227" t="inlineStr">
      <is>
        <t>N/A</t>
      </is>
    </nc>
  </rcc>
  <rcc rId="7499" sId="7">
    <nc r="Q242" t="inlineStr">
      <is>
        <t>N/A</t>
      </is>
    </nc>
  </rcc>
  <rcc rId="7500" sId="7">
    <nc r="Q244" t="inlineStr">
      <is>
        <t>N/A</t>
      </is>
    </nc>
  </rcc>
  <rcc rId="7501" sId="7">
    <nc r="Q245" t="inlineStr">
      <is>
        <t>N/A</t>
      </is>
    </nc>
  </rcc>
  <rcc rId="7502" sId="7">
    <nc r="Q246" t="inlineStr">
      <is>
        <t>N/A</t>
      </is>
    </nc>
  </rcc>
  <rcc rId="7503" sId="7">
    <nc r="Q255" t="inlineStr">
      <is>
        <t>N/A</t>
      </is>
    </nc>
  </rcc>
  <rcc rId="7504" sId="7">
    <nc r="Q258" t="inlineStr">
      <is>
        <t>N/A</t>
      </is>
    </nc>
  </rcc>
  <rcc rId="7505" sId="7">
    <nc r="Q278" t="inlineStr">
      <is>
        <t>N/A</t>
      </is>
    </nc>
  </rcc>
  <rcc rId="7506" sId="7">
    <nc r="Q282" t="inlineStr">
      <is>
        <t>N/A</t>
      </is>
    </nc>
  </rcc>
  <rcc rId="7507" sId="7">
    <nc r="Q292" t="inlineStr">
      <is>
        <t>N/A</t>
      </is>
    </nc>
  </rcc>
  <rcc rId="7508" sId="7">
    <nc r="Q310" t="inlineStr">
      <is>
        <t>N/A</t>
      </is>
    </nc>
  </rcc>
  <rcc rId="7509" sId="7">
    <nc r="Q311" t="inlineStr">
      <is>
        <t>N/A</t>
      </is>
    </nc>
  </rcc>
  <rcc rId="7510" sId="7">
    <nc r="Q319" t="inlineStr">
      <is>
        <t>N/A</t>
      </is>
    </nc>
  </rcc>
  <rcc rId="7511" sId="7">
    <nc r="Q342" t="inlineStr">
      <is>
        <t>N/A</t>
      </is>
    </nc>
  </rcc>
  <rcc rId="7512" sId="7">
    <nc r="Q343" t="inlineStr">
      <is>
        <t>N/A</t>
      </is>
    </nc>
  </rcc>
  <rcc rId="7513" sId="7">
    <nc r="Q346" t="inlineStr">
      <is>
        <t>N/A</t>
      </is>
    </nc>
  </rcc>
  <rcc rId="7514" sId="7">
    <nc r="Q352" t="inlineStr">
      <is>
        <t>N/A</t>
      </is>
    </nc>
  </rcc>
  <rcc rId="7515" sId="7">
    <nc r="Q353" t="inlineStr">
      <is>
        <t>N/A</t>
      </is>
    </nc>
  </rcc>
  <rcc rId="7516" sId="7">
    <nc r="Q15" t="inlineStr">
      <is>
        <t>OK</t>
      </is>
    </nc>
  </rcc>
  <rcc rId="7517" sId="7">
    <nc r="R15">
      <v>46247</v>
    </nc>
  </rcc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18" sId="8">
    <nc r="R15" t="inlineStr">
      <is>
        <t>S/M</t>
      </is>
    </nc>
  </rcc>
  <rcc rId="7519" sId="8">
    <nc r="R36" t="inlineStr">
      <is>
        <t>S/M</t>
      </is>
    </nc>
  </rcc>
  <rcc rId="7520" sId="8">
    <nc r="R39" t="inlineStr">
      <is>
        <t>S/M</t>
      </is>
    </nc>
  </rcc>
  <rcc rId="7521" sId="8">
    <nc r="R41" t="inlineStr">
      <is>
        <t>S/M</t>
      </is>
    </nc>
  </rcc>
  <rcc rId="7522" sId="8">
    <nc r="R43" t="inlineStr">
      <is>
        <t>S/M</t>
      </is>
    </nc>
  </rcc>
  <rcc rId="7523" sId="8">
    <nc r="R46" t="inlineStr">
      <is>
        <t>S/M</t>
      </is>
    </nc>
  </rcc>
  <rcc rId="7524" sId="8">
    <nc r="R62" t="inlineStr">
      <is>
        <t>S/M</t>
      </is>
    </nc>
  </rcc>
  <rcc rId="7525" sId="8">
    <nc r="R63" t="inlineStr">
      <is>
        <t>S/M</t>
      </is>
    </nc>
  </rcc>
  <rcc rId="7526" sId="8">
    <nc r="R66" t="inlineStr">
      <is>
        <t>S/M</t>
      </is>
    </nc>
  </rcc>
  <rcc rId="7527" sId="8">
    <nc r="R89" t="inlineStr">
      <is>
        <t>S/M</t>
      </is>
    </nc>
  </rcc>
  <rcc rId="7528" sId="8">
    <nc r="R93" t="inlineStr">
      <is>
        <t>S/M</t>
      </is>
    </nc>
  </rcc>
  <rcc rId="7529" sId="8">
    <nc r="R100" t="inlineStr">
      <is>
        <t>S/M</t>
      </is>
    </nc>
  </rcc>
  <rcc rId="7530" sId="8">
    <nc r="R113" t="inlineStr">
      <is>
        <t>S/M</t>
      </is>
    </nc>
  </rcc>
  <rcc rId="7531" sId="8">
    <nc r="R119" t="inlineStr">
      <is>
        <t>S/M</t>
      </is>
    </nc>
  </rcc>
  <rcc rId="7532" sId="8">
    <nc r="R121" t="inlineStr">
      <is>
        <t>S/M</t>
      </is>
    </nc>
  </rcc>
  <rcc rId="7533" sId="8">
    <nc r="R124" t="inlineStr">
      <is>
        <t>S/M</t>
      </is>
    </nc>
  </rcc>
  <rcc rId="7534" sId="8">
    <nc r="R131" t="inlineStr">
      <is>
        <t>S/M</t>
      </is>
    </nc>
  </rcc>
  <rcc rId="7535" sId="8">
    <nc r="R162" t="inlineStr">
      <is>
        <t>S/M</t>
      </is>
    </nc>
  </rcc>
  <rcc rId="7536" sId="8">
    <nc r="R164" t="inlineStr">
      <is>
        <t>S/M</t>
      </is>
    </nc>
  </rcc>
  <rcc rId="7537" sId="8">
    <nc r="R187" t="inlineStr">
      <is>
        <t>S/M</t>
      </is>
    </nc>
  </rcc>
  <rcc rId="7538" sId="8">
    <nc r="R201" t="inlineStr">
      <is>
        <t>S/M</t>
      </is>
    </nc>
  </rcc>
  <rcc rId="7539" sId="8">
    <nc r="R209" t="inlineStr">
      <is>
        <t>S/M</t>
      </is>
    </nc>
  </rcc>
  <rcc rId="7540" sId="8">
    <nc r="R211" t="inlineStr">
      <is>
        <t>S/M</t>
      </is>
    </nc>
  </rcc>
  <rcc rId="7541" sId="8">
    <nc r="R213" t="inlineStr">
      <is>
        <t>S/M</t>
      </is>
    </nc>
  </rcc>
  <rcc rId="7542" sId="8">
    <nc r="R214" t="inlineStr">
      <is>
        <t>S/M</t>
      </is>
    </nc>
  </rcc>
  <rcc rId="7543" sId="8">
    <nc r="R222" t="inlineStr">
      <is>
        <t>S/M</t>
      </is>
    </nc>
  </rcc>
  <rcc rId="7544" sId="8">
    <nc r="R226" t="inlineStr">
      <is>
        <t>S/M</t>
      </is>
    </nc>
  </rcc>
  <rcc rId="7545" sId="8">
    <nc r="R241" t="inlineStr">
      <is>
        <t>S/M</t>
      </is>
    </nc>
  </rcc>
  <rcc rId="7546" sId="8">
    <nc r="R243" t="inlineStr">
      <is>
        <t>S/M</t>
      </is>
    </nc>
  </rcc>
  <rcc rId="7547" sId="8">
    <nc r="R244" t="inlineStr">
      <is>
        <t>S/M</t>
      </is>
    </nc>
  </rcc>
  <rcc rId="7548" sId="8">
    <nc r="R245" t="inlineStr">
      <is>
        <t>S/M</t>
      </is>
    </nc>
  </rcc>
  <rcc rId="7549" sId="8">
    <nc r="R254" t="inlineStr">
      <is>
        <t>S/M</t>
      </is>
    </nc>
  </rcc>
  <rcc rId="7550" sId="8">
    <nc r="R257" t="inlineStr">
      <is>
        <t>S/M</t>
      </is>
    </nc>
  </rcc>
  <rcc rId="7551" sId="8">
    <nc r="R277" t="inlineStr">
      <is>
        <t>S/M</t>
      </is>
    </nc>
  </rcc>
  <rcc rId="7552" sId="8">
    <nc r="R281" t="inlineStr">
      <is>
        <t>S/M</t>
      </is>
    </nc>
  </rcc>
  <rcc rId="7553" sId="8">
    <nc r="R291" t="inlineStr">
      <is>
        <t>S/M</t>
      </is>
    </nc>
  </rcc>
  <rcc rId="7554" sId="8">
    <nc r="R309" t="inlineStr">
      <is>
        <t>S/M</t>
      </is>
    </nc>
  </rcc>
  <rcc rId="7555" sId="8">
    <nc r="R310" t="inlineStr">
      <is>
        <t>S/M</t>
      </is>
    </nc>
  </rcc>
  <rcc rId="7556" sId="8">
    <nc r="R318" t="inlineStr">
      <is>
        <t>S/M</t>
      </is>
    </nc>
  </rcc>
  <rcc rId="7557" sId="8">
    <nc r="R341" t="inlineStr">
      <is>
        <t>S/M</t>
      </is>
    </nc>
  </rcc>
  <rcc rId="7558" sId="8">
    <nc r="R342" t="inlineStr">
      <is>
        <t>S/M</t>
      </is>
    </nc>
  </rcc>
  <rcc rId="7559" sId="8">
    <nc r="R345" t="inlineStr">
      <is>
        <t>S/M</t>
      </is>
    </nc>
  </rcc>
  <rcc rId="7560" sId="8">
    <nc r="R351" t="inlineStr">
      <is>
        <t>S/M</t>
      </is>
    </nc>
  </rcc>
  <rcc rId="7561" sId="8">
    <nc r="R352" t="inlineStr">
      <is>
        <t>S/M</t>
      </is>
    </nc>
  </rcc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2" sId="9">
    <nc r="AA15" t="inlineStr">
      <is>
        <t>Ok</t>
      </is>
    </nc>
  </rcc>
  <rcc rId="7563" sId="9" odxf="1" dxf="1" numFmtId="19">
    <nc r="AB15">
      <v>46247</v>
    </nc>
    <odxf>
      <numFmt numFmtId="0" formatCode="General"/>
    </odxf>
    <ndxf>
      <numFmt numFmtId="19" formatCode="dd/mm/yyyy"/>
    </ndxf>
  </rcc>
  <rcc rId="7564" sId="9">
    <nc r="AA93" t="inlineStr">
      <is>
        <t>Ok</t>
      </is>
    </nc>
  </rcc>
  <rcc rId="7565" sId="9" odxf="1" dxf="1" numFmtId="19">
    <nc r="AB93">
      <v>46247</v>
    </nc>
    <odxf>
      <numFmt numFmtId="0" formatCode="General"/>
    </odxf>
    <ndxf>
      <numFmt numFmtId="19" formatCode="dd/mm/yyyy"/>
    </ndxf>
  </rcc>
  <rcc rId="7566" sId="9">
    <nc r="AA119" t="inlineStr">
      <is>
        <t>Ok</t>
      </is>
    </nc>
  </rcc>
  <rcc rId="7567" sId="9" odxf="1" dxf="1" numFmtId="19">
    <nc r="AB119">
      <v>46247</v>
    </nc>
    <odxf>
      <numFmt numFmtId="0" formatCode="General"/>
    </odxf>
    <ndxf>
      <numFmt numFmtId="19" formatCode="dd/mm/yyyy"/>
    </ndxf>
  </rcc>
  <rcc rId="7568" sId="9">
    <nc r="AA124" t="inlineStr">
      <is>
        <t>Ok</t>
      </is>
    </nc>
  </rcc>
  <rcc rId="7569" sId="9" odxf="1" dxf="1" numFmtId="19">
    <nc r="AB124">
      <v>46247</v>
    </nc>
    <odxf>
      <numFmt numFmtId="0" formatCode="General"/>
    </odxf>
    <ndxf>
      <numFmt numFmtId="19" formatCode="dd/mm/yyyy"/>
    </ndxf>
  </rcc>
  <rcc rId="7570" sId="9">
    <nc r="AA310" t="inlineStr">
      <is>
        <t>Ok</t>
      </is>
    </nc>
  </rcc>
  <rcc rId="7571" sId="9" odxf="1" dxf="1" numFmtId="19">
    <nc r="AB310">
      <v>46245</v>
    </nc>
    <odxf>
      <numFmt numFmtId="0" formatCode="General"/>
    </odxf>
    <ndxf>
      <numFmt numFmtId="19" formatCode="dd/mm/yyyy"/>
    </ndxf>
  </rcc>
  <rcc rId="7572" sId="9">
    <nc r="AA36" t="inlineStr">
      <is>
        <t>N/A</t>
      </is>
    </nc>
  </rcc>
  <rcc rId="7573" sId="9">
    <nc r="AA39" t="inlineStr">
      <is>
        <t>N/A</t>
      </is>
    </nc>
  </rcc>
  <rcc rId="7574" sId="9">
    <nc r="AA41" t="inlineStr">
      <is>
        <t>N/A</t>
      </is>
    </nc>
  </rcc>
  <rcc rId="7575" sId="9">
    <nc r="AA43" t="inlineStr">
      <is>
        <t>N/A</t>
      </is>
    </nc>
  </rcc>
  <rcc rId="7576" sId="9">
    <nc r="AA46" t="inlineStr">
      <is>
        <t>N/A</t>
      </is>
    </nc>
  </rcc>
  <rcc rId="7577" sId="9">
    <nc r="AA62" t="inlineStr">
      <is>
        <t>N/A</t>
      </is>
    </nc>
  </rcc>
  <rcc rId="7578" sId="9">
    <nc r="AA63" t="inlineStr">
      <is>
        <t>N/A</t>
      </is>
    </nc>
  </rcc>
  <rcc rId="7579" sId="9">
    <nc r="AA66" t="inlineStr">
      <is>
        <t>N/A</t>
      </is>
    </nc>
  </rcc>
  <rcc rId="7580" sId="9">
    <nc r="AA89" t="inlineStr">
      <is>
        <t>N/A</t>
      </is>
    </nc>
  </rcc>
  <rcc rId="7581" sId="9">
    <nc r="AA100" t="inlineStr">
      <is>
        <t>N/A</t>
      </is>
    </nc>
  </rcc>
  <rcc rId="7582" sId="9">
    <nc r="AA113" t="inlineStr">
      <is>
        <t>N/A</t>
      </is>
    </nc>
  </rcc>
  <rcc rId="7583" sId="9">
    <nc r="AA121" t="inlineStr">
      <is>
        <t>N/A</t>
      </is>
    </nc>
  </rcc>
  <rcc rId="7584" sId="9">
    <nc r="AA131" t="inlineStr">
      <is>
        <t>N/A</t>
      </is>
    </nc>
  </rcc>
  <rcc rId="7585" sId="9">
    <nc r="AA162" t="inlineStr">
      <is>
        <t>N/A</t>
      </is>
    </nc>
  </rcc>
  <rcc rId="7586" sId="9">
    <nc r="AA164" t="inlineStr">
      <is>
        <t>N/A</t>
      </is>
    </nc>
  </rcc>
  <rcc rId="7587" sId="9">
    <nc r="AA187" t="inlineStr">
      <is>
        <t>N/A</t>
      </is>
    </nc>
  </rcc>
  <rcc rId="7588" sId="9">
    <nc r="AA201" t="inlineStr">
      <is>
        <t>N/A</t>
      </is>
    </nc>
  </rcc>
  <rcc rId="7589" sId="9">
    <nc r="AA209" t="inlineStr">
      <is>
        <t>N/A</t>
      </is>
    </nc>
  </rcc>
  <rcc rId="7590" sId="9">
    <nc r="AA211" t="inlineStr">
      <is>
        <t>N/A</t>
      </is>
    </nc>
  </rcc>
  <rcc rId="7591" sId="9">
    <nc r="AA213" t="inlineStr">
      <is>
        <t>N/A</t>
      </is>
    </nc>
  </rcc>
  <rcc rId="7592" sId="9">
    <nc r="AA214" t="inlineStr">
      <is>
        <t>N/A</t>
      </is>
    </nc>
  </rcc>
  <rcc rId="7593" sId="9">
    <nc r="AA222" t="inlineStr">
      <is>
        <t>N/A</t>
      </is>
    </nc>
  </rcc>
  <rcc rId="7594" sId="9">
    <nc r="AA226" t="inlineStr">
      <is>
        <t>N/A</t>
      </is>
    </nc>
  </rcc>
  <rcc rId="7595" sId="9">
    <nc r="AA241" t="inlineStr">
      <is>
        <t>N/A</t>
      </is>
    </nc>
  </rcc>
  <rcc rId="7596" sId="9">
    <nc r="AA243" t="inlineStr">
      <is>
        <t>N/A</t>
      </is>
    </nc>
  </rcc>
  <rcc rId="7597" sId="9">
    <nc r="AA244" t="inlineStr">
      <is>
        <t>N/A</t>
      </is>
    </nc>
  </rcc>
  <rcc rId="7598" sId="9">
    <nc r="AA245" t="inlineStr">
      <is>
        <t>N/A</t>
      </is>
    </nc>
  </rcc>
  <rcc rId="7599" sId="9">
    <nc r="AA254" t="inlineStr">
      <is>
        <t>N/A</t>
      </is>
    </nc>
  </rcc>
  <rcc rId="7600" sId="9">
    <nc r="AA257" t="inlineStr">
      <is>
        <t>N/A</t>
      </is>
    </nc>
  </rcc>
  <rcc rId="7601" sId="9">
    <nc r="AA277" t="inlineStr">
      <is>
        <t>N/A</t>
      </is>
    </nc>
  </rcc>
  <rcc rId="7602" sId="9">
    <nc r="AA281" t="inlineStr">
      <is>
        <t>N/A</t>
      </is>
    </nc>
  </rcc>
  <rcc rId="7603" sId="9">
    <nc r="AA291" t="inlineStr">
      <is>
        <t>N/A</t>
      </is>
    </nc>
  </rcc>
  <rcc rId="7604" sId="9">
    <nc r="AA309" t="inlineStr">
      <is>
        <t>N/A</t>
      </is>
    </nc>
  </rcc>
  <rcc rId="7605" sId="9">
    <nc r="AA318" t="inlineStr">
      <is>
        <t>N/A</t>
      </is>
    </nc>
  </rcc>
  <rcc rId="7606" sId="9">
    <nc r="AA341" t="inlineStr">
      <is>
        <t>N/A</t>
      </is>
    </nc>
  </rcc>
  <rcc rId="7607" sId="9">
    <nc r="AA342" t="inlineStr">
      <is>
        <t>N/A</t>
      </is>
    </nc>
  </rcc>
  <rcc rId="7608" sId="9">
    <nc r="AA345" t="inlineStr">
      <is>
        <t>N/A</t>
      </is>
    </nc>
  </rcc>
  <rcc rId="7609" sId="9">
    <nc r="AA351" t="inlineStr">
      <is>
        <t>N/A</t>
      </is>
    </nc>
  </rcc>
  <rcc rId="7610" sId="9">
    <nc r="AA352" t="inlineStr">
      <is>
        <t>N/A</t>
      </is>
    </nc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1" sId="9">
    <nc r="K308" t="inlineStr">
      <is>
        <t>Ok</t>
      </is>
    </nc>
  </rcc>
  <rcc rId="7612" sId="9">
    <nc r="L308" t="inlineStr">
      <is>
        <t>Ok</t>
      </is>
    </nc>
  </rcc>
  <rcc rId="7613" sId="9">
    <nc r="K197" t="inlineStr">
      <is>
        <t>Ok</t>
      </is>
    </nc>
  </rcc>
  <rcc rId="7614" sId="9">
    <nc r="L197" t="inlineStr">
      <is>
        <t>Ok</t>
      </is>
    </nc>
  </rcc>
  <rfmt sheetId="13" sqref="C23">
    <dxf>
      <fill>
        <patternFill>
          <bgColor rgb="FFFFFF00"/>
        </patternFill>
      </fill>
    </dxf>
  </rfmt>
  <rfmt sheetId="13" sqref="C23">
    <dxf>
      <fill>
        <patternFill patternType="none">
          <bgColor auto="1"/>
        </patternFill>
      </fill>
    </dxf>
  </rfmt>
  <rcc rId="7615" sId="9">
    <nc r="K251" t="inlineStr">
      <is>
        <t>Ok</t>
      </is>
    </nc>
  </rcc>
  <rcc rId="7616" sId="9">
    <nc r="L251" t="inlineStr">
      <is>
        <t>Ok</t>
      </is>
    </nc>
  </rcc>
  <rcc rId="7617" sId="9">
    <nc r="K19" t="inlineStr">
      <is>
        <t>Ok</t>
      </is>
    </nc>
  </rcc>
  <rcc rId="7618" sId="9">
    <nc r="L19" t="inlineStr">
      <is>
        <t>Ok</t>
      </is>
    </nc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19" sId="13" numFmtId="4">
    <nc r="J324">
      <v>0</v>
    </nc>
  </rcc>
  <rcc rId="7620" sId="13" numFmtId="4">
    <nc r="K324">
      <v>0</v>
    </nc>
  </rcc>
  <rcc rId="7621" sId="13" numFmtId="4">
    <nc r="N324">
      <v>0</v>
    </nc>
  </rcc>
  <rcc rId="7622" sId="13" numFmtId="4">
    <nc r="O324">
      <v>0</v>
    </nc>
  </rcc>
  <rcc rId="7623" sId="13" numFmtId="4">
    <nc r="Q324">
      <v>0</v>
    </nc>
  </rcc>
  <rcc rId="7624" sId="13" numFmtId="4">
    <nc r="I324">
      <v>72338.8</v>
    </nc>
  </rcc>
  <rcc rId="7625" sId="13" numFmtId="4">
    <nc r="P324">
      <v>446</v>
    </nc>
  </rcc>
  <rcc rId="7626" sId="6" numFmtId="19">
    <nc r="O324">
      <v>46247</v>
    </nc>
  </rcc>
  <rcc rId="7627" sId="6" numFmtId="19">
    <nc r="P324">
      <v>46247</v>
    </nc>
  </rcc>
  <rcc rId="7628" sId="7">
    <nc r="M325" t="inlineStr">
      <is>
        <t>S/M</t>
      </is>
    </nc>
  </rcc>
  <rcc rId="7629" sId="7">
    <nc r="N325" t="inlineStr">
      <is>
        <t>N/A</t>
      </is>
    </nc>
  </rcc>
  <rcc rId="7630" sId="7">
    <nc r="O325" t="inlineStr">
      <is>
        <t>N/A</t>
      </is>
    </nc>
  </rcc>
  <rcc rId="7631" sId="7">
    <nc r="P325" t="inlineStr">
      <is>
        <t>N/A</t>
      </is>
    </nc>
  </rcc>
  <rcc rId="7632" sId="7">
    <nc r="Q325" t="inlineStr">
      <is>
        <t>N/A</t>
      </is>
    </nc>
  </rcc>
  <rcc rId="7633" sId="7">
    <nc r="R325" t="inlineStr">
      <is>
        <t>N/A</t>
      </is>
    </nc>
  </rcc>
  <rcc rId="7634" sId="8">
    <nc r="J324" t="inlineStr">
      <is>
        <t>S/M</t>
      </is>
    </nc>
  </rcc>
  <rcc rId="7635" sId="8" numFmtId="4">
    <nc r="K324">
      <v>46247</v>
    </nc>
  </rcc>
  <rcc rId="7636" sId="8">
    <nc r="Q324" t="inlineStr">
      <is>
        <t>S/M</t>
      </is>
    </nc>
  </rcc>
  <rcc rId="7637" sId="8">
    <nc r="R324" t="inlineStr">
      <is>
        <t>N/A</t>
      </is>
    </nc>
  </rcc>
  <rcc rId="7638" sId="8">
    <nc r="S324" t="inlineStr">
      <is>
        <t>N/A</t>
      </is>
    </nc>
  </rcc>
  <rcc rId="7639" sId="9">
    <nc r="K324" t="inlineStr">
      <is>
        <t>OK</t>
      </is>
    </nc>
  </rcc>
  <rcc rId="7640" sId="9">
    <nc r="L324" t="inlineStr">
      <is>
        <t>OK</t>
      </is>
    </nc>
  </rcc>
  <rcc rId="7641" sId="9">
    <nc r="P324" t="inlineStr">
      <is>
        <t>S/M</t>
      </is>
    </nc>
  </rcc>
  <rcc rId="7642" sId="9">
    <nc r="Q324">
      <v>46247</v>
    </nc>
  </rcc>
  <rcc rId="7643" sId="9">
    <nc r="Y324" t="inlineStr">
      <is>
        <t>OK</t>
      </is>
    </nc>
  </rcc>
  <rcc rId="7644" sId="9">
    <nc r="Z324">
      <v>46247</v>
    </nc>
  </rcc>
  <rcc rId="7645" sId="9">
    <nc r="AA324" t="inlineStr">
      <is>
        <t>N/A</t>
      </is>
    </nc>
  </rcc>
  <rcc rId="7646" sId="9">
    <nc r="AB324" t="inlineStr">
      <is>
        <t>N/A</t>
      </is>
    </nc>
  </rcc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7" sId="9">
    <oc r="AA324" t="inlineStr">
      <is>
        <t>N/A</t>
      </is>
    </oc>
    <nc r="AA324" t="inlineStr">
      <is>
        <t>Ok</t>
      </is>
    </nc>
  </rcc>
  <rcc rId="7648" sId="9" odxf="1" dxf="1" numFmtId="19">
    <oc r="AB324" t="inlineStr">
      <is>
        <t>N/A</t>
      </is>
    </oc>
    <nc r="AB324">
      <v>46247</v>
    </nc>
    <odxf>
      <numFmt numFmtId="0" formatCode="General"/>
    </odxf>
    <ndxf>
      <numFmt numFmtId="19" formatCode="dd/mm/yyyy"/>
    </ndxf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49" sId="9">
    <nc r="L16" t="inlineStr">
      <is>
        <t>OK</t>
      </is>
    </nc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50" sId="6" numFmtId="19">
    <nc r="O272">
      <v>46237</v>
    </nc>
  </rcc>
  <rcc rId="7651" sId="9">
    <nc r="G272" t="inlineStr">
      <is>
        <t>N/A</t>
      </is>
    </nc>
  </rcc>
  <rcc rId="7652" sId="9" odxf="1" dxf="1" numFmtId="19">
    <nc r="H272">
      <v>46247</v>
    </nc>
    <odxf>
      <numFmt numFmtId="0" formatCode="General"/>
    </odxf>
    <ndxf>
      <numFmt numFmtId="19" formatCode="dd/mm/yyyy"/>
    </ndxf>
  </rcc>
  <rcc rId="7653" sId="9">
    <nc r="K272" t="inlineStr">
      <is>
        <t>S/M</t>
      </is>
    </nc>
  </rcc>
  <rcc rId="7654" sId="9">
    <nc r="L272" t="inlineStr">
      <is>
        <t>N/A</t>
      </is>
    </nc>
  </rcc>
  <rcc rId="7655" sId="9">
    <nc r="M272" t="inlineStr">
      <is>
        <t>N/A</t>
      </is>
    </nc>
  </rcc>
  <rcc rId="7656" sId="9">
    <nc r="N272" t="inlineStr">
      <is>
        <t>N/A</t>
      </is>
    </nc>
  </rcc>
  <rcc rId="7657" sId="9">
    <nc r="O272" t="inlineStr">
      <is>
        <t>N/A</t>
      </is>
    </nc>
  </rcc>
  <rcc rId="7658" sId="9">
    <nc r="R272" t="inlineStr">
      <is>
        <t>S/M</t>
      </is>
    </nc>
  </rcc>
  <rcc rId="7659" sId="9" odxf="1" dxf="1" numFmtId="19">
    <nc r="S272">
      <v>46247</v>
    </nc>
    <odxf>
      <numFmt numFmtId="0" formatCode="General"/>
    </odxf>
    <ndxf>
      <numFmt numFmtId="19" formatCode="dd/mm/yyyy"/>
    </ndxf>
  </rcc>
  <rcc rId="7660" sId="9">
    <nc r="T272" t="inlineStr">
      <is>
        <t>S/M</t>
      </is>
    </nc>
  </rcc>
  <rcc rId="7661" sId="9" odxf="1" dxf="1" numFmtId="19">
    <nc r="U272">
      <v>46247</v>
    </nc>
    <odxf>
      <numFmt numFmtId="0" formatCode="General"/>
    </odxf>
    <ndxf>
      <numFmt numFmtId="19" formatCode="dd/mm/yyyy"/>
    </ndxf>
  </rcc>
  <rcc rId="7662" sId="9">
    <nc r="V272" t="inlineStr">
      <is>
        <t>OK</t>
      </is>
    </nc>
  </rcc>
  <rcc rId="7663" sId="9" odxf="1" dxf="1" numFmtId="19">
    <nc r="W272">
      <v>46247</v>
    </nc>
    <odxf>
      <numFmt numFmtId="0" formatCode="General"/>
    </odxf>
    <ndxf>
      <numFmt numFmtId="19" formatCode="dd/mm/yyyy"/>
    </ndxf>
  </rcc>
  <rcc rId="7664" sId="9">
    <nc r="X272" t="inlineStr">
      <is>
        <t>S/M</t>
      </is>
    </nc>
  </rcc>
  <rcc rId="7665" sId="9">
    <nc r="Y272" t="inlineStr">
      <is>
        <t>OK</t>
      </is>
    </nc>
  </rcc>
  <rcc rId="7666" sId="9" odxf="1" dxf="1" numFmtId="19">
    <nc r="Z272">
      <v>46247</v>
    </nc>
    <odxf>
      <numFmt numFmtId="0" formatCode="General"/>
    </odxf>
    <ndxf>
      <numFmt numFmtId="19" formatCode="dd/mm/yyyy"/>
    </ndxf>
  </rcc>
  <rcc rId="7667" sId="9">
    <nc r="AA272" t="inlineStr">
      <is>
        <t>-</t>
      </is>
    </nc>
  </rcc>
  <rcc rId="7668" sId="9">
    <nc r="AB272" t="inlineStr">
      <is>
        <t>-</t>
      </is>
    </nc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69" sId="9">
    <nc r="K208" t="inlineStr">
      <is>
        <t>Ok</t>
      </is>
    </nc>
  </rcc>
  <rcc rId="7670" sId="9">
    <nc r="L208" t="inlineStr">
      <is>
        <t>Ok</t>
      </is>
    </nc>
  </rcc>
  <rcc rId="7671" sId="9">
    <nc r="J112" t="inlineStr">
      <is>
        <t>N/A</t>
      </is>
    </nc>
  </rcc>
  <rcc rId="7672" sId="9">
    <nc r="K112" t="inlineStr">
      <is>
        <t>Ok</t>
      </is>
    </nc>
  </rcc>
  <rcc rId="7673" sId="9">
    <nc r="L112" t="inlineStr">
      <is>
        <t>Ok</t>
      </is>
    </nc>
  </rcc>
  <rcc rId="7674" sId="9">
    <nc r="X112" t="inlineStr">
      <is>
        <t>N/A</t>
      </is>
    </nc>
  </rcc>
  <rcc rId="7675" sId="9">
    <nc r="AA112" t="inlineStr">
      <is>
        <t>N/A</t>
      </is>
    </nc>
  </rcc>
  <rcc rId="7676" sId="9">
    <nc r="AB112" t="inlineStr">
      <is>
        <t>N/A</t>
      </is>
    </nc>
  </rcc>
  <rcc rId="7677" sId="9">
    <nc r="K218" t="inlineStr">
      <is>
        <t>Ok</t>
      </is>
    </nc>
  </rcc>
  <rcc rId="7678" sId="9">
    <nc r="L218" t="inlineStr">
      <is>
        <t>N/A</t>
      </is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79" sId="6" numFmtId="19">
    <oc r="P266" t="inlineStr">
      <is>
        <t>Aguardando cliente</t>
      </is>
    </oc>
    <nc r="P266">
      <v>46247</v>
    </nc>
  </rcc>
  <rcc rId="7680" sId="6" numFmtId="19">
    <oc r="P283" t="inlineStr">
      <is>
        <t>Aguardando cliente</t>
      </is>
    </oc>
    <nc r="P283">
      <v>46247</v>
    </nc>
  </rcc>
  <rcc rId="7681" sId="7">
    <nc r="M284" t="inlineStr">
      <is>
        <t>S/M</t>
      </is>
    </nc>
  </rcc>
  <rcc rId="7682" sId="7">
    <nc r="N284" t="inlineStr">
      <is>
        <t>N/A</t>
      </is>
    </nc>
  </rcc>
  <rcc rId="7683" sId="7">
    <nc r="O284" t="inlineStr">
      <is>
        <t>N/A</t>
      </is>
    </nc>
  </rcc>
  <rcc rId="7684" sId="7">
    <nc r="P284" t="inlineStr">
      <is>
        <t>N/A</t>
      </is>
    </nc>
  </rcc>
  <rcc rId="7685" sId="7">
    <nc r="Q284" t="inlineStr">
      <is>
        <t>N/A</t>
      </is>
    </nc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6" sId="8">
    <nc r="J283" t="inlineStr">
      <is>
        <t>S/M</t>
      </is>
    </nc>
  </rcc>
  <rcc rId="7687" sId="8">
    <nc r="Q283" t="inlineStr">
      <is>
        <t>S/M</t>
      </is>
    </nc>
  </rcc>
  <rcc rId="7688" sId="8">
    <nc r="R283" t="inlineStr">
      <is>
        <t>S/M</t>
      </is>
    </nc>
  </rcc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689" sId="9">
    <nc r="I283" t="inlineStr">
      <is>
        <t>N/A</t>
      </is>
    </nc>
  </rcc>
  <rcc rId="7690" sId="9">
    <nc r="K283" t="inlineStr">
      <is>
        <t>S/M</t>
      </is>
    </nc>
  </rcc>
  <rcc rId="7691" sId="9">
    <nc r="L283" t="inlineStr">
      <is>
        <t>N/A</t>
      </is>
    </nc>
  </rcc>
  <rcc rId="7692" sId="9">
    <nc r="M283" t="inlineStr">
      <is>
        <t>N/A</t>
      </is>
    </nc>
  </rcc>
  <rcc rId="7693" sId="9">
    <nc r="N283" t="inlineStr">
      <is>
        <t>N/A</t>
      </is>
    </nc>
  </rcc>
  <rcc rId="7694" sId="9">
    <nc r="O283" t="inlineStr">
      <is>
        <t>N/A</t>
      </is>
    </nc>
  </rcc>
  <rcc rId="7695" sId="9">
    <nc r="P283" t="inlineStr">
      <is>
        <t>OK</t>
      </is>
    </nc>
  </rcc>
  <rcc rId="7696" sId="9" odxf="1" dxf="1" numFmtId="19">
    <nc r="Q283">
      <v>46247</v>
    </nc>
    <odxf>
      <numFmt numFmtId="0" formatCode="General"/>
    </odxf>
    <ndxf>
      <numFmt numFmtId="19" formatCode="dd/mm/yyyy"/>
    </ndxf>
  </rcc>
  <rcc rId="7697" sId="9">
    <nc r="X283" t="inlineStr">
      <is>
        <t>N/A</t>
      </is>
    </nc>
  </rcc>
  <rcc rId="7698" sId="9">
    <nc r="Y283" t="inlineStr">
      <is>
        <t>S/M</t>
      </is>
    </nc>
  </rcc>
  <rcc rId="7699" sId="9" odxf="1" dxf="1" numFmtId="19">
    <nc r="Z283">
      <v>46247</v>
    </nc>
    <odxf>
      <numFmt numFmtId="0" formatCode="General"/>
    </odxf>
    <ndxf>
      <numFmt numFmtId="19" formatCode="dd/mm/yyyy"/>
    </ndxf>
  </rcc>
  <rcc rId="7700" sId="9">
    <nc r="AA283" t="inlineStr">
      <is>
        <t>N/A</t>
      </is>
    </nc>
  </rcc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1" sId="9">
    <nc r="K48" t="inlineStr">
      <is>
        <t>Ok</t>
      </is>
    </nc>
  </rcc>
  <rcc rId="7702" sId="9">
    <nc r="L48" t="inlineStr">
      <is>
        <t>Ok</t>
      </is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3" sId="6" numFmtId="19">
    <nc r="P349">
      <v>46247</v>
    </nc>
  </rcc>
  <rcc rId="7704" sId="6" numFmtId="19">
    <nc r="P361">
      <v>46247</v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05" sId="7">
    <nc r="M362" t="inlineStr">
      <is>
        <t>S/M</t>
      </is>
    </nc>
  </rcc>
  <rcc rId="7706" sId="7">
    <nc r="N362" t="inlineStr">
      <is>
        <t>N/A</t>
      </is>
    </nc>
  </rcc>
  <rcc rId="7707" sId="7">
    <nc r="O362" t="inlineStr">
      <is>
        <t>N/A</t>
      </is>
    </nc>
  </rcc>
  <rcc rId="7708" sId="7">
    <nc r="P362" t="inlineStr">
      <is>
        <t>N/A</t>
      </is>
    </nc>
  </rcc>
  <rcc rId="7709" sId="7">
    <nc r="Q362" t="inlineStr">
      <is>
        <t>N/A</t>
      </is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0" sId="8">
    <nc r="J361" t="inlineStr">
      <is>
        <t>S/M</t>
      </is>
    </nc>
  </rcc>
  <rcc rId="7711" sId="8">
    <nc r="Q361" t="inlineStr">
      <is>
        <t>S/M</t>
      </is>
    </nc>
  </rcc>
  <rcc rId="7712" sId="8">
    <nc r="R361" t="inlineStr">
      <is>
        <t>S/M</t>
      </is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13" sId="9">
    <nc r="I361" t="inlineStr">
      <is>
        <t>N/A</t>
      </is>
    </nc>
  </rcc>
  <rcc rId="7714" sId="9">
    <nc r="K361" t="inlineStr">
      <is>
        <t>S/M</t>
      </is>
    </nc>
  </rcc>
  <rcc rId="7715" sId="9">
    <nc r="L361" t="inlineStr">
      <is>
        <t>N/A</t>
      </is>
    </nc>
  </rcc>
  <rcc rId="7716" sId="9">
    <nc r="M361" t="inlineStr">
      <is>
        <t>N/A</t>
      </is>
    </nc>
  </rcc>
  <rcc rId="7717" sId="9">
    <nc r="N361" t="inlineStr">
      <is>
        <t>N/A</t>
      </is>
    </nc>
  </rcc>
  <rcc rId="7718" sId="9">
    <nc r="O361" t="inlineStr">
      <is>
        <t>N/A</t>
      </is>
    </nc>
  </rcc>
  <rcc rId="7719" sId="9">
    <nc r="P361" t="inlineStr">
      <is>
        <t>S/M</t>
      </is>
    </nc>
  </rcc>
  <rcc rId="7720" sId="9">
    <nc r="X361" t="inlineStr">
      <is>
        <t>N/A</t>
      </is>
    </nc>
  </rcc>
  <rcc rId="7721" sId="9">
    <nc r="Y361" t="inlineStr">
      <is>
        <t>S/M</t>
      </is>
    </nc>
  </rcc>
  <rcc rId="7722" sId="9" odxf="1" dxf="1" numFmtId="19">
    <nc r="Z361">
      <v>46247</v>
    </nc>
    <odxf>
      <numFmt numFmtId="0" formatCode="General"/>
    </odxf>
    <ndxf>
      <numFmt numFmtId="19" formatCode="dd/mm/yyyy"/>
    </ndxf>
  </rcc>
  <rcc rId="7723" sId="9">
    <nc r="AA361" t="inlineStr">
      <is>
        <t>N/A</t>
      </is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24" sId="6" numFmtId="19">
    <nc r="O362">
      <v>46247</v>
    </nc>
  </rcc>
  <rcc rId="7725" sId="6" numFmtId="19">
    <nc r="P362">
      <v>46247</v>
    </nc>
  </rcc>
  <rcc rId="7726" sId="8">
    <nc r="H362" t="inlineStr">
      <is>
        <t>OK</t>
      </is>
    </nc>
  </rcc>
  <rcc rId="7727" sId="8" numFmtId="4">
    <nc r="I362">
      <v>46247</v>
    </nc>
  </rcc>
  <rcc rId="7728" sId="8">
    <nc r="J362" t="inlineStr">
      <is>
        <t>OK</t>
      </is>
    </nc>
  </rcc>
  <rcc rId="7729" sId="8" numFmtId="4">
    <nc r="K362">
      <v>46247</v>
    </nc>
  </rcc>
  <rcc rId="7730" sId="8">
    <nc r="L362" t="inlineStr">
      <is>
        <t>N/A</t>
      </is>
    </nc>
  </rcc>
  <rcc rId="7731" sId="8" numFmtId="4">
    <nc r="M362">
      <v>46246</v>
    </nc>
  </rcc>
  <rcc rId="7732" sId="8">
    <nc r="N362" t="inlineStr">
      <is>
        <t>S/M</t>
      </is>
    </nc>
  </rcc>
  <rcc rId="7733" sId="8">
    <nc r="O362" t="inlineStr">
      <is>
        <t>OK</t>
      </is>
    </nc>
  </rcc>
  <rcc rId="7734" sId="8" numFmtId="4">
    <nc r="P362">
      <v>46247</v>
    </nc>
  </rcc>
  <rcc rId="7735" sId="8">
    <nc r="R362" t="inlineStr">
      <is>
        <t>S/M</t>
      </is>
    </nc>
  </rcc>
  <rcc rId="7736" sId="9">
    <nc r="G362" t="inlineStr">
      <is>
        <t>OK</t>
      </is>
    </nc>
  </rcc>
  <rcc rId="7737" sId="9">
    <nc r="H362">
      <v>46247</v>
    </nc>
  </rcc>
  <rcc rId="7738" sId="9">
    <nc r="I362" t="inlineStr">
      <is>
        <t>N/A</t>
      </is>
    </nc>
  </rcc>
  <rcc rId="7739" sId="9">
    <nc r="J362">
      <v>46246</v>
    </nc>
  </rcc>
  <rcc rId="7740" sId="9">
    <nc r="M362" t="inlineStr">
      <is>
        <t>N/A</t>
      </is>
    </nc>
  </rcc>
  <rcc rId="7741" sId="9">
    <nc r="N362" t="inlineStr">
      <is>
        <t>N/A</t>
      </is>
    </nc>
  </rcc>
  <rcc rId="7742" sId="9">
    <nc r="O362" t="inlineStr">
      <is>
        <t>N/A</t>
      </is>
    </nc>
  </rcc>
  <rcc rId="7743" sId="9">
    <nc r="R362" t="inlineStr">
      <is>
        <t>OK</t>
      </is>
    </nc>
  </rcc>
  <rcc rId="7744" sId="9">
    <nc r="S362">
      <v>46247</v>
    </nc>
  </rcc>
  <rcc rId="7745" sId="9">
    <nc r="T362" t="inlineStr">
      <is>
        <t>OK</t>
      </is>
    </nc>
  </rcc>
  <rcc rId="7746" sId="9">
    <nc r="U362">
      <v>46247</v>
    </nc>
  </rcc>
  <rcc rId="7747" sId="9">
    <nc r="X362" t="inlineStr">
      <is>
        <t>OK</t>
      </is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48" sId="6" numFmtId="19">
    <nc r="O371">
      <v>46237</v>
    </nc>
  </rcc>
  <rcc rId="7749" sId="6" numFmtId="19">
    <nc r="P371">
      <v>46247</v>
    </nc>
  </rcc>
  <rcc rId="7750" sId="7">
    <nc r="N95" t="inlineStr">
      <is>
        <t>N/A</t>
      </is>
    </nc>
  </rcc>
  <rcc rId="7751" sId="7">
    <nc r="O95" t="inlineStr">
      <is>
        <t>N/A</t>
      </is>
    </nc>
  </rcc>
  <rcc rId="7752" sId="7">
    <nc r="P95" t="inlineStr">
      <is>
        <t>N/A</t>
      </is>
    </nc>
  </rcc>
  <rcc rId="7753" sId="7">
    <nc r="Q95" t="inlineStr">
      <is>
        <t>N/A</t>
      </is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54" sId="8">
    <nc r="J371" t="inlineStr">
      <is>
        <t>S/M</t>
      </is>
    </nc>
  </rcc>
  <rcc rId="7755" sId="8">
    <nc r="Q371" t="inlineStr">
      <is>
        <t>S/M</t>
      </is>
    </nc>
  </rcc>
  <rcc rId="7756" sId="8">
    <nc r="R371" t="inlineStr">
      <is>
        <t>S/M</t>
      </is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57" sId="9">
    <nc r="I371" t="inlineStr">
      <is>
        <t>N/A</t>
      </is>
    </nc>
  </rcc>
  <rcc rId="7758" sId="9">
    <nc r="K371" t="inlineStr">
      <is>
        <t>S/M</t>
      </is>
    </nc>
  </rcc>
  <rcc rId="7759" sId="9">
    <nc r="L371" t="inlineStr">
      <is>
        <t>N/A</t>
      </is>
    </nc>
  </rcc>
  <rcc rId="7760" sId="9">
    <nc r="M371" t="inlineStr">
      <is>
        <t>N/A</t>
      </is>
    </nc>
  </rcc>
  <rcc rId="7761" sId="9">
    <nc r="N371" t="inlineStr">
      <is>
        <t>N/A</t>
      </is>
    </nc>
  </rcc>
  <rcc rId="7762" sId="9">
    <nc r="O371" t="inlineStr">
      <is>
        <t>N/A</t>
      </is>
    </nc>
  </rcc>
  <rcc rId="7763" sId="9">
    <nc r="P371" t="inlineStr">
      <is>
        <t>OK</t>
      </is>
    </nc>
  </rcc>
  <rcc rId="7764" sId="9" odxf="1" dxf="1" numFmtId="19">
    <nc r="Q371">
      <v>46247</v>
    </nc>
    <odxf>
      <numFmt numFmtId="0" formatCode="General"/>
    </odxf>
    <ndxf>
      <numFmt numFmtId="19" formatCode="dd/mm/yyyy"/>
    </ndxf>
  </rcc>
  <rcc rId="7765" sId="9">
    <nc r="X371" t="inlineStr">
      <is>
        <t>N/A</t>
      </is>
    </nc>
  </rcc>
  <rcc rId="7766" sId="9">
    <nc r="Y371" t="inlineStr">
      <is>
        <t>S/M</t>
      </is>
    </nc>
  </rcc>
  <rcc rId="7767" sId="9" odxf="1" dxf="1" numFmtId="19">
    <nc r="Z371">
      <v>46247</v>
    </nc>
    <odxf>
      <numFmt numFmtId="0" formatCode="General"/>
    </odxf>
    <ndxf>
      <numFmt numFmtId="19" formatCode="dd/mm/yyyy"/>
    </ndxf>
  </rcc>
  <rcc rId="7768" sId="9">
    <nc r="AA371" t="inlineStr">
      <is>
        <t>N/A</t>
      </is>
    </nc>
  </rcc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69" sId="6" numFmtId="19">
    <oc r="P110" t="inlineStr">
      <is>
        <t>Falar com Paulo</t>
      </is>
    </oc>
    <nc r="P110">
      <v>46247</v>
    </nc>
  </rcc>
  <rcc rId="7770" sId="7">
    <nc r="M111" t="inlineStr">
      <is>
        <t>S/M</t>
      </is>
    </nc>
  </rcc>
  <rcc rId="7771" sId="7">
    <nc r="N111" t="inlineStr">
      <is>
        <t>N/A</t>
      </is>
    </nc>
  </rcc>
  <rcc rId="7772" sId="7">
    <nc r="O111" t="inlineStr">
      <is>
        <t>N/A</t>
      </is>
    </nc>
  </rcc>
  <rcc rId="7773" sId="7">
    <nc r="P111" t="inlineStr">
      <is>
        <t>N/A</t>
      </is>
    </nc>
  </rcc>
  <rcc rId="7774" sId="7">
    <nc r="Q111" t="inlineStr">
      <is>
        <t>N/A</t>
      </is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5" sId="8">
    <nc r="Q110" t="inlineStr">
      <is>
        <t>S/M</t>
      </is>
    </nc>
  </rcc>
  <rcc rId="7776" sId="8">
    <nc r="R110" t="inlineStr">
      <is>
        <t>S/M</t>
      </is>
    </nc>
  </rcc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77" sId="9">
    <nc r="I110" t="inlineStr">
      <is>
        <t>N/A</t>
      </is>
    </nc>
  </rcc>
  <rcc rId="7778" sId="9">
    <nc r="K110" t="inlineStr">
      <is>
        <t>S/M</t>
      </is>
    </nc>
  </rcc>
  <rcc rId="7779" sId="9">
    <nc r="L110" t="inlineStr">
      <is>
        <t>N/A</t>
      </is>
    </nc>
  </rcc>
  <rcc rId="7780" sId="9">
    <nc r="M110" t="inlineStr">
      <is>
        <t>N/A</t>
      </is>
    </nc>
  </rcc>
  <rcc rId="7781" sId="9">
    <nc r="N110" t="inlineStr">
      <is>
        <t>N/A</t>
      </is>
    </nc>
  </rcc>
  <rcc rId="7782" sId="9">
    <nc r="O110" t="inlineStr">
      <is>
        <t>N/A</t>
      </is>
    </nc>
  </rcc>
  <rcc rId="7783" sId="9">
    <nc r="P110" t="inlineStr">
      <is>
        <t>S/M</t>
      </is>
    </nc>
  </rcc>
  <rcc rId="7784" sId="9">
    <nc r="X110" t="inlineStr">
      <is>
        <t>N/A</t>
      </is>
    </nc>
  </rcc>
  <rcc rId="7785" sId="9">
    <nc r="Y110" t="inlineStr">
      <is>
        <t>S/M</t>
      </is>
    </nc>
  </rcc>
  <rcc rId="7786" sId="9" odxf="1" dxf="1" numFmtId="19">
    <nc r="Z110">
      <v>46247</v>
    </nc>
    <odxf>
      <numFmt numFmtId="0" formatCode="General"/>
    </odxf>
    <ndxf>
      <numFmt numFmtId="19" formatCode="dd/mm/yyyy"/>
    </ndxf>
  </rcc>
  <rcc rId="7787" sId="9">
    <nc r="AA110" t="inlineStr">
      <is>
        <t>N/A</t>
      </is>
    </nc>
  </rcc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88" sId="6" numFmtId="19">
    <nc r="O31">
      <v>46247</v>
    </nc>
  </rcc>
  <rcc rId="7789" sId="6" numFmtId="19">
    <nc r="P31">
      <v>46247</v>
    </nc>
  </rcc>
  <rcc rId="7790" sId="9">
    <nc r="G31" t="inlineStr">
      <is>
        <t>S/M</t>
      </is>
    </nc>
  </rcc>
  <rcc rId="7791" sId="9">
    <nc r="H31">
      <v>46247</v>
    </nc>
  </rcc>
  <rcc rId="7792" sId="9">
    <nc r="I31" t="inlineStr">
      <is>
        <t>N/A</t>
      </is>
    </nc>
  </rcc>
  <rcc rId="7793" sId="9">
    <nc r="K31" t="inlineStr">
      <is>
        <t>OK</t>
      </is>
    </nc>
  </rcc>
  <rcc rId="7794" sId="9">
    <nc r="M31" t="inlineStr">
      <is>
        <t>OK</t>
      </is>
    </nc>
  </rcc>
  <rcc rId="7795" sId="9">
    <nc r="N31" t="inlineStr">
      <is>
        <t>N/A</t>
      </is>
    </nc>
  </rcc>
  <rcc rId="7796" sId="9">
    <nc r="O31" t="inlineStr">
      <is>
        <t>N/A</t>
      </is>
    </nc>
  </rcc>
  <rcc rId="7797" sId="9">
    <nc r="R31" t="inlineStr">
      <is>
        <t>OK</t>
      </is>
    </nc>
  </rcc>
  <rcc rId="7798" sId="9">
    <nc r="S31">
      <v>46247</v>
    </nc>
  </rcc>
  <rcc rId="7799" sId="9">
    <nc r="T31" t="inlineStr">
      <is>
        <t>S/M</t>
      </is>
    </nc>
  </rcc>
  <rcc rId="7800" sId="9">
    <nc r="U31">
      <v>46246</v>
    </nc>
  </rcc>
  <rcc rId="7801" sId="9">
    <nc r="X31" t="inlineStr">
      <is>
        <t>OK</t>
      </is>
    </nc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2" sId="13" numFmtId="4">
    <nc r="J25">
      <v>0</v>
    </nc>
  </rcc>
  <rcc rId="7803" sId="13" numFmtId="4">
    <nc r="K25">
      <v>0</v>
    </nc>
  </rcc>
  <rcc rId="7804" sId="13" numFmtId="4">
    <nc r="N25">
      <v>0</v>
    </nc>
  </rcc>
  <rcc rId="7805" sId="13" numFmtId="4">
    <nc r="Q25">
      <v>0</v>
    </nc>
  </rcc>
  <rcc rId="7806" sId="13" numFmtId="4">
    <nc r="O25">
      <v>0</v>
    </nc>
  </rcc>
  <rcc rId="7807" sId="13" numFmtId="4">
    <oc r="I25">
      <v>100000</v>
    </oc>
    <nc r="I25">
      <v>115896.44</v>
    </nc>
  </rcc>
  <rcc rId="7808" sId="13" numFmtId="4">
    <nc r="P25">
      <v>588.09</v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09" sId="6" numFmtId="19">
    <nc r="P133">
      <v>46245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0" sId="6" numFmtId="19">
    <nc r="O95">
      <v>46247</v>
    </nc>
  </rcc>
  <rcc rId="7811" sId="6" numFmtId="19">
    <nc r="P95">
      <v>46247</v>
    </nc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2" sId="13" numFmtId="4">
    <nc r="I127">
      <v>0</v>
    </nc>
  </rcc>
  <rcc rId="7813" sId="13" numFmtId="4">
    <nc r="J127">
      <v>0</v>
    </nc>
  </rcc>
  <rcc rId="7814" sId="13" numFmtId="4">
    <nc r="K127">
      <v>0</v>
    </nc>
  </rcc>
  <rcc rId="7815" sId="13" numFmtId="4">
    <nc r="N127">
      <v>0</v>
    </nc>
  </rcc>
  <rcc rId="7816" sId="13" numFmtId="4">
    <nc r="O127">
      <v>0</v>
    </nc>
  </rcc>
  <rcc rId="7817" sId="13" numFmtId="4">
    <nc r="P127">
      <v>0</v>
    </nc>
  </rcc>
  <rcc rId="7818" sId="13" numFmtId="4">
    <nc r="Q127">
      <v>0</v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9" sId="13" numFmtId="4">
    <nc r="I142">
      <v>0</v>
    </nc>
  </rcc>
  <rcc rId="7820" sId="13" numFmtId="4">
    <nc r="J142">
      <v>0</v>
    </nc>
  </rcc>
  <rcc rId="7821" sId="13" numFmtId="4">
    <nc r="K142">
      <v>0</v>
    </nc>
  </rcc>
  <rcc rId="7822" sId="13" numFmtId="4">
    <nc r="N142">
      <v>0</v>
    </nc>
  </rcc>
  <rcc rId="7823" sId="13" numFmtId="4">
    <nc r="O142">
      <v>0</v>
    </nc>
  </rcc>
  <rcc rId="7824" sId="13" numFmtId="4">
    <nc r="P142">
      <v>0</v>
    </nc>
  </rcc>
  <rcc rId="7825" sId="13" numFmtId="4">
    <nc r="Q142">
      <v>0</v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26" sId="13" numFmtId="4">
    <nc r="I158">
      <v>0</v>
    </nc>
  </rcc>
  <rcc rId="7827" sId="13" numFmtId="4">
    <nc r="J158">
      <v>0</v>
    </nc>
  </rcc>
  <rcc rId="7828" sId="13" numFmtId="4">
    <nc r="K158">
      <v>0</v>
    </nc>
  </rcc>
  <rcc rId="7829" sId="13" numFmtId="4">
    <nc r="N158">
      <v>0</v>
    </nc>
  </rcc>
  <rcc rId="7830" sId="13" numFmtId="4">
    <nc r="O158">
      <v>0</v>
    </nc>
  </rcc>
  <rcc rId="7831" sId="13" numFmtId="4">
    <nc r="P158">
      <v>0</v>
    </nc>
  </rcc>
  <rcc rId="7832" sId="13" numFmtId="4">
    <nc r="Q158">
      <v>0</v>
    </nc>
  </rcc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3" sId="6" numFmtId="19">
    <nc r="P42">
      <v>46246</v>
    </nc>
  </rcc>
  <rcc rId="7834" sId="6" numFmtId="19">
    <nc r="O42">
      <v>46246</v>
    </nc>
  </rcc>
  <rcc rId="7835" sId="6" numFmtId="19">
    <nc r="O47">
      <v>46246</v>
    </nc>
  </rcc>
  <rcc rId="7836" sId="6" numFmtId="19">
    <nc r="P47">
      <v>46246</v>
    </nc>
  </rcc>
  <rcc rId="7837" sId="6" numFmtId="19">
    <nc r="O69">
      <v>46246</v>
    </nc>
  </rcc>
  <rcc rId="7838" sId="6" numFmtId="19">
    <nc r="P69">
      <v>46246</v>
    </nc>
  </rcc>
  <rcc rId="7839" sId="6" numFmtId="19">
    <nc r="O76">
      <v>46246</v>
    </nc>
  </rcc>
  <rcc rId="7840" sId="6" numFmtId="19">
    <nc r="P76">
      <v>46246</v>
    </nc>
  </rcc>
  <rcc rId="7841" sId="6" numFmtId="19">
    <nc r="O3">
      <v>46246</v>
    </nc>
  </rcc>
  <rcc rId="7842" sId="6" numFmtId="19">
    <nc r="P3">
      <v>46246</v>
    </nc>
  </rcc>
  <rcc rId="7843" sId="6" numFmtId="19">
    <nc r="O232">
      <v>46246</v>
    </nc>
  </rcc>
  <rcc rId="7844" sId="6" numFmtId="19">
    <nc r="P232">
      <v>46246</v>
    </nc>
  </rcc>
  <rdn rId="0" localSheetId="1" customView="1" name="Z_5350BE6B_1A3A_476A_B04D_198C11313F24_.wvu.FilterData" hidden="1" oldHidden="1">
    <formula>'Lucros aos Sócios'!$A$1:$H$593</formula>
  </rdn>
  <rdn rId="0" localSheetId="5" customView="1" name="Z_5350BE6B_1A3A_476A_B04D_198C11313F24_.wvu.FilterData" hidden="1" oldHidden="1">
    <formula>Observações!$A$1:$E$368</formula>
  </rdn>
  <rdn rId="0" localSheetId="6" customView="1" name="Z_5350BE6B_1A3A_476A_B04D_198C11313F24_.wvu.FilterData" hidden="1" oldHidden="1">
    <formula>Empresas!$A$1:$T$371</formula>
  </rdn>
  <rdn rId="0" localSheetId="7" customView="1" name="Z_5350BE6B_1A3A_476A_B04D_198C11313F24_.wvu.FilterData" hidden="1" oldHidden="1">
    <formula>Municipais!$A$1:$R$371</formula>
  </rdn>
  <rdn rId="0" localSheetId="8" customView="1" name="Z_5350BE6B_1A3A_476A_B04D_198C11313F24_.wvu.FilterData" hidden="1" oldHidden="1">
    <formula>Estaduais!$A$1:$S$371</formula>
  </rdn>
  <rdn rId="0" localSheetId="9" customView="1" name="Z_5350BE6B_1A3A_476A_B04D_198C11313F24_.wvu.FilterData" hidden="1" oldHidden="1">
    <formula>Federais!$A$1:$AC$371</formula>
  </rdn>
  <rdn rId="0" localSheetId="10" customView="1" name="Z_5350BE6B_1A3A_476A_B04D_198C11313F24_.wvu.FilterData" hidden="1" oldHidden="1">
    <formula>'Obrigações Anuais'!$A$1:$N$371</formula>
  </rdn>
  <rdn rId="0" localSheetId="11" customView="1" name="Z_5350BE6B_1A3A_476A_B04D_198C11313F24_.wvu.FilterData" hidden="1" oldHidden="1">
    <formula>Relatórios!$A$1:$P$1</formula>
  </rdn>
  <rdn rId="0" localSheetId="13" customView="1" name="Z_5350BE6B_1A3A_476A_B04D_198C11313F24_.wvu.FilterData" hidden="1" oldHidden="1">
    <formula>'Controle Distribuição de Lucros'!$A$1:$R$371</formula>
  </rdn>
  <rdn rId="0" localSheetId="14" customView="1" name="Z_5350BE6B_1A3A_476A_B04D_198C11313F24_.wvu.FilterData" hidden="1" oldHidden="1">
    <formula>'Apuração Contabilidade Aproxima'!$A$1:$M$368</formula>
  </rdn>
  <rdn rId="0" localSheetId="15" customView="1" name="Z_5350BE6B_1A3A_476A_B04D_198C11313F24_.wvu.Rows" hidden="1" oldHidden="1">
    <formula>'Parcelamentos Encerrados'!$35:$35</formula>
  </rdn>
  <rcv guid="{5350BE6B-1A3A-476A-B04D-198C11313F24}" action="add"/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6" sId="13" numFmtId="4">
    <nc r="I206">
      <v>0</v>
    </nc>
  </rcc>
  <rcc rId="7857" sId="13" numFmtId="4">
    <nc r="J206">
      <v>0</v>
    </nc>
  </rcc>
  <rcc rId="7858" sId="13" numFmtId="4">
    <nc r="K206">
      <v>0</v>
    </nc>
  </rcc>
  <rcc rId="7859" sId="13" numFmtId="4">
    <oc r="L206">
      <f>SUM(I206:K206)</f>
    </oc>
    <nc r="L206">
      <v>50000</v>
    </nc>
  </rcc>
  <rcc rId="7860" sId="13" numFmtId="4">
    <nc r="N206">
      <v>0</v>
    </nc>
  </rcc>
  <rcc rId="7861" sId="13" numFmtId="4">
    <nc r="O206">
      <v>0</v>
    </nc>
  </rcc>
  <rcc rId="7862" sId="13" numFmtId="4">
    <nc r="P206">
      <v>0</v>
    </nc>
  </rcc>
  <rcc rId="7863" sId="13" numFmtId="4">
    <nc r="Q206">
      <v>0</v>
    </nc>
  </rcc>
  <rcc rId="7864" sId="13" numFmtId="4">
    <oc r="R206">
      <f>M206-N206-O206-P206-Q206</f>
    </oc>
    <nc r="R206">
      <v>50000</v>
    </nc>
  </rcc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65" sId="13">
    <nc r="I207" t="inlineStr">
      <is>
        <t>-</t>
      </is>
    </nc>
  </rcc>
  <rcc rId="7866" sId="13">
    <nc r="J207" t="inlineStr">
      <is>
        <t>-</t>
      </is>
    </nc>
  </rcc>
  <rcc rId="7867" sId="13">
    <nc r="K207" t="inlineStr">
      <is>
        <t>-</t>
      </is>
    </nc>
  </rcc>
  <rcc rId="7868" sId="13">
    <nc r="N207" t="inlineStr">
      <is>
        <t>-</t>
      </is>
    </nc>
  </rcc>
  <rcc rId="7869" sId="13">
    <nc r="O207" t="inlineStr">
      <is>
        <t>-</t>
      </is>
    </nc>
  </rcc>
  <rcc rId="7870" sId="13">
    <nc r="P207" t="inlineStr">
      <is>
        <t>-</t>
      </is>
    </nc>
  </rcc>
  <rcc rId="7871" sId="13">
    <nc r="Q207" t="inlineStr">
      <is>
        <t>-</t>
      </is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2" sId="13" numFmtId="4">
    <nc r="I250">
      <v>0</v>
    </nc>
  </rcc>
  <rcc rId="7873" sId="13" numFmtId="4">
    <nc r="J250">
      <v>0</v>
    </nc>
  </rcc>
  <rcc rId="7874" sId="13" numFmtId="4">
    <nc r="K250">
      <v>0</v>
    </nc>
  </rcc>
  <rcc rId="7875" sId="13" numFmtId="4">
    <nc r="N250">
      <v>0</v>
    </nc>
  </rcc>
  <rcc rId="7876" sId="13" numFmtId="4">
    <nc r="O250">
      <v>0</v>
    </nc>
  </rcc>
  <rcc rId="7877" sId="13" numFmtId="4">
    <nc r="P250">
      <v>0</v>
    </nc>
  </rcc>
  <rcc rId="7878" sId="13" numFmtId="4">
    <nc r="Q250">
      <v>0</v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79" sId="13" numFmtId="4">
    <nc r="I326">
      <v>0</v>
    </nc>
  </rcc>
  <rcc rId="7880" sId="13" numFmtId="4">
    <nc r="J326">
      <v>0</v>
    </nc>
  </rcc>
  <rcc rId="7881" sId="13" numFmtId="4">
    <nc r="K326">
      <v>0</v>
    </nc>
  </rcc>
  <rcc rId="7882" sId="13" numFmtId="4">
    <nc r="N326">
      <v>0</v>
    </nc>
  </rcc>
  <rcc rId="7883" sId="13" numFmtId="4">
    <nc r="O326">
      <v>0</v>
    </nc>
  </rcc>
  <rcc rId="7884" sId="13" numFmtId="4">
    <nc r="P326">
      <v>0</v>
    </nc>
  </rcc>
  <rcc rId="7885" sId="13" numFmtId="4">
    <nc r="Q326">
      <v>0</v>
    </nc>
  </rcc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6" sId="13" numFmtId="4">
    <nc r="I21">
      <v>0</v>
    </nc>
  </rcc>
  <rcc rId="7887" sId="13" numFmtId="4">
    <nc r="J21">
      <v>0</v>
    </nc>
  </rcc>
  <rcc rId="7888" sId="13" numFmtId="4">
    <nc r="K21">
      <v>0</v>
    </nc>
  </rcc>
  <rcc rId="7889" sId="13" numFmtId="4">
    <nc r="N21">
      <v>0</v>
    </nc>
  </rcc>
  <rcc rId="7890" sId="13" numFmtId="4">
    <nc r="O21">
      <v>0</v>
    </nc>
  </rcc>
  <rcc rId="7891" sId="13" numFmtId="4">
    <nc r="P21">
      <v>0</v>
    </nc>
  </rcc>
  <rcc rId="7892" sId="13" numFmtId="4">
    <nc r="Q21">
      <v>0</v>
    </nc>
  </rcc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93" sId="13" numFmtId="4">
    <nc r="I16">
      <v>0</v>
    </nc>
  </rcc>
  <rcc rId="7894" sId="13" numFmtId="4">
    <nc r="J16">
      <v>0</v>
    </nc>
  </rcc>
  <rcc rId="7895" sId="13" numFmtId="4">
    <nc r="K16">
      <v>0</v>
    </nc>
  </rcc>
  <rcc rId="7896" sId="13" numFmtId="4">
    <oc r="L16">
      <f>SUM(I16:K16)</f>
    </oc>
    <nc r="L16">
      <v>20200</v>
    </nc>
  </rcc>
  <rcc rId="7897" sId="13" numFmtId="4">
    <nc r="N16">
      <v>0</v>
    </nc>
  </rcc>
  <rcc rId="7898" sId="13" numFmtId="4">
    <nc r="O16">
      <v>0</v>
    </nc>
  </rcc>
  <rcc rId="7899" sId="13" numFmtId="4">
    <nc r="P16">
      <v>0</v>
    </nc>
  </rcc>
  <rcc rId="7900" sId="13" numFmtId="4">
    <nc r="Q16">
      <v>0</v>
    </nc>
  </rcc>
  <rcc rId="7901" sId="13" numFmtId="4">
    <oc r="R16">
      <f>M16-N16-O16-P16-Q16</f>
    </oc>
    <nc r="R16">
      <v>20200</v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02" sId="6" numFmtId="19">
    <nc r="O177">
      <v>46248</v>
    </nc>
  </rcc>
  <rcc rId="7903" sId="6" numFmtId="19">
    <nc r="P177">
      <v>46248</v>
    </nc>
  </rcc>
  <rcc rId="7904" sId="7">
    <nc r="M178" t="inlineStr">
      <is>
        <t>S/M</t>
      </is>
    </nc>
  </rcc>
  <rcc rId="7905" sId="7">
    <nc r="N178" t="inlineStr">
      <is>
        <t>N/A</t>
      </is>
    </nc>
  </rcc>
  <rcc rId="7906" sId="7">
    <nc r="O178" t="inlineStr">
      <is>
        <t>N/A</t>
      </is>
    </nc>
  </rcc>
  <rcc rId="7907" sId="7">
    <nc r="P178" t="inlineStr">
      <is>
        <t>N/A</t>
      </is>
    </nc>
  </rcc>
  <rcc rId="7908" sId="7">
    <nc r="Q178" t="inlineStr">
      <is>
        <t>N/A</t>
      </is>
    </nc>
  </rcc>
  <rcc rId="7909" sId="8">
    <nc r="H177" t="inlineStr">
      <is>
        <t>S/M</t>
      </is>
    </nc>
  </rcc>
  <rcc rId="7910" sId="8" numFmtId="4">
    <nc r="I177">
      <v>46248</v>
    </nc>
  </rcc>
  <rcc rId="7911" sId="8">
    <nc r="J177" t="inlineStr">
      <is>
        <t>S/M</t>
      </is>
    </nc>
  </rcc>
  <rcc rId="7912" sId="8" numFmtId="4">
    <nc r="K177">
      <v>46248</v>
    </nc>
  </rcc>
  <rcc rId="7913" sId="8">
    <nc r="L177" t="inlineStr">
      <is>
        <t>N/A</t>
      </is>
    </nc>
  </rcc>
  <rcc rId="7914" sId="8">
    <nc r="M177" t="inlineStr">
      <is>
        <t>N/A</t>
      </is>
    </nc>
  </rcc>
  <rcc rId="7915" sId="8">
    <nc r="N177" t="inlineStr">
      <is>
        <t>N/A</t>
      </is>
    </nc>
  </rcc>
  <rcc rId="7916" sId="8">
    <nc r="O177" t="inlineStr">
      <is>
        <t>OK</t>
      </is>
    </nc>
  </rcc>
  <rcc rId="7917" sId="8" numFmtId="4">
    <nc r="P177">
      <v>46248</v>
    </nc>
  </rcc>
  <rcc rId="7918" sId="8">
    <nc r="R177" t="inlineStr">
      <is>
        <t>N/A</t>
      </is>
    </nc>
  </rcc>
  <rcc rId="7919" sId="8">
    <nc r="S177" t="inlineStr">
      <is>
        <t>N/A</t>
      </is>
    </nc>
  </rcc>
  <rcc rId="7920" sId="9">
    <nc r="G177" t="inlineStr">
      <is>
        <t>S/M</t>
      </is>
    </nc>
  </rcc>
  <rcc rId="7921" sId="9">
    <nc r="H177" t="inlineStr">
      <is>
        <t>S/M</t>
      </is>
    </nc>
  </rcc>
  <rcc rId="7922" sId="9">
    <nc r="K177" t="inlineStr">
      <is>
        <t>OK</t>
      </is>
    </nc>
  </rcc>
  <rcc rId="7923" sId="9">
    <nc r="L177" t="inlineStr">
      <is>
        <t>S/M</t>
      </is>
    </nc>
  </rcc>
  <rcc rId="7924" sId="9">
    <nc r="R177" t="inlineStr">
      <is>
        <t>S/M</t>
      </is>
    </nc>
  </rcc>
  <rcc rId="7925" sId="9">
    <nc r="S177">
      <v>46248</v>
    </nc>
  </rcc>
  <rcc rId="7926" sId="9">
    <nc r="T177" t="inlineStr">
      <is>
        <t>S/M</t>
      </is>
    </nc>
  </rcc>
  <rcc rId="7927" sId="9">
    <nc r="U177">
      <v>46248</v>
    </nc>
  </rcc>
  <rcc rId="7928" sId="9">
    <nc r="V177" t="inlineStr">
      <is>
        <t>OK</t>
      </is>
    </nc>
  </rcc>
  <rcc rId="7929" sId="9">
    <nc r="W177">
      <v>46248</v>
    </nc>
  </rcc>
  <rcc rId="7930" sId="9">
    <nc r="X177" t="inlineStr">
      <is>
        <t>OK</t>
      </is>
    </nc>
  </rcc>
  <rcc rId="7931" sId="9">
    <nc r="Y177" t="inlineStr">
      <is>
        <t>OK</t>
      </is>
    </nc>
  </rcc>
  <rcc rId="7932" sId="9">
    <nc r="Z177">
      <v>46248</v>
    </nc>
  </rcc>
  <rcc rId="7933" sId="9">
    <nc r="AA177" t="inlineStr">
      <is>
        <t>N/A</t>
      </is>
    </nc>
  </rcc>
  <rcc rId="7934" sId="9">
    <nc r="AB177" t="inlineStr">
      <is>
        <t>N/A</t>
      </is>
    </nc>
  </rcc>
  <rcc rId="7935" sId="13" numFmtId="4">
    <nc r="I177">
      <v>0</v>
    </nc>
  </rcc>
  <rcc rId="7936" sId="13" numFmtId="4">
    <nc r="J177">
      <v>0</v>
    </nc>
  </rcc>
  <rcc rId="7937" sId="13" numFmtId="4">
    <nc r="K177">
      <v>0</v>
    </nc>
  </rcc>
  <rcc rId="7938" sId="13" numFmtId="4">
    <nc r="N177">
      <v>0</v>
    </nc>
  </rcc>
  <rcc rId="7939" sId="13" numFmtId="4">
    <nc r="O177">
      <v>0</v>
    </nc>
  </rcc>
  <rcc rId="7940" sId="13" numFmtId="4">
    <nc r="P177">
      <v>0</v>
    </nc>
  </rcc>
  <rcc rId="7941" sId="13" numFmtId="4">
    <nc r="Q177">
      <v>0</v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42" sId="6" numFmtId="19">
    <nc r="O185">
      <v>46237</v>
    </nc>
  </rcc>
  <rcc rId="7943" sId="6" numFmtId="19">
    <nc r="P185">
      <v>46248</v>
    </nc>
  </rcc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44" sId="7">
    <nc r="K186" t="inlineStr">
      <is>
        <t>S/M</t>
      </is>
    </nc>
  </rcc>
  <rcc rId="7945" sId="7">
    <nc r="M186" t="inlineStr">
      <is>
        <t>S/M</t>
      </is>
    </nc>
  </rcc>
  <rcc rId="7946" sId="7">
    <nc r="N186" t="inlineStr">
      <is>
        <t>N/A</t>
      </is>
    </nc>
  </rcc>
  <rcc rId="7947" sId="7">
    <nc r="O186" t="inlineStr">
      <is>
        <t>N/A</t>
      </is>
    </nc>
  </rcc>
  <rcc rId="7948" sId="7">
    <nc r="P186" t="inlineStr">
      <is>
        <t>N/A</t>
      </is>
    </nc>
  </rcc>
  <rcc rId="7949" sId="7">
    <nc r="Q186" t="inlineStr">
      <is>
        <t>N/A</t>
      </is>
    </nc>
  </rcc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50" sId="8">
    <nc r="J185" t="inlineStr">
      <is>
        <t>S/M</t>
      </is>
    </nc>
  </rcc>
  <rcc rId="7951" sId="8">
    <nc r="O185" t="inlineStr">
      <is>
        <t>S/M</t>
      </is>
    </nc>
  </rcc>
  <rcc rId="7952" sId="8">
    <nc r="R185" t="inlineStr">
      <is>
        <t>S/M</t>
      </is>
    </nc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53" sId="9">
    <nc r="K185" t="inlineStr">
      <is>
        <t>S/M</t>
      </is>
    </nc>
  </rcc>
  <rcc rId="7954" sId="9">
    <nc r="L185" t="inlineStr">
      <is>
        <t>N/A</t>
      </is>
    </nc>
  </rcc>
  <rcc rId="7955" sId="9">
    <nc r="M185" t="inlineStr">
      <is>
        <t>N/A</t>
      </is>
    </nc>
  </rcc>
  <rcc rId="7956" sId="9">
    <nc r="N185" t="inlineStr">
      <is>
        <t>N/A</t>
      </is>
    </nc>
  </rcc>
  <rcc rId="7957" sId="9">
    <nc r="O185" t="inlineStr">
      <is>
        <t>N/A</t>
      </is>
    </nc>
  </rcc>
  <rcc rId="7958" sId="9">
    <nc r="G185" t="inlineStr">
      <is>
        <t>S/M</t>
      </is>
    </nc>
  </rcc>
  <rcc rId="7959" sId="9">
    <nc r="R185" t="inlineStr">
      <is>
        <t>S/M</t>
      </is>
    </nc>
  </rcc>
  <rcc rId="7960" sId="9">
    <nc r="T185" t="inlineStr">
      <is>
        <t>S/M</t>
      </is>
    </nc>
  </rcc>
  <rcc rId="7961" sId="9">
    <nc r="X185" t="inlineStr">
      <is>
        <t>S/M</t>
      </is>
    </nc>
  </rcc>
  <rcc rId="7962" sId="9">
    <nc r="Y185" t="inlineStr">
      <is>
        <t>S/M</t>
      </is>
    </nc>
  </rcc>
  <rcc rId="7963" sId="9" odxf="1" dxf="1" numFmtId="19">
    <nc r="Z185">
      <v>46248</v>
    </nc>
    <odxf>
      <numFmt numFmtId="0" formatCode="General"/>
    </odxf>
    <ndxf>
      <numFmt numFmtId="19" formatCode="dd/mm/yyyy"/>
    </ndxf>
  </rcc>
  <rcc rId="7964" sId="9">
    <nc r="AA185" t="inlineStr">
      <is>
        <t>N/A</t>
      </is>
    </nc>
  </rcc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65" sId="6" numFmtId="19">
    <nc r="P116">
      <v>46248</v>
    </nc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66" sId="7">
    <nc r="M117" t="inlineStr">
      <is>
        <t>OK</t>
      </is>
    </nc>
  </rcc>
  <rcc rId="7967" sId="7">
    <nc r="N117" t="inlineStr">
      <is>
        <t>N/A</t>
      </is>
    </nc>
  </rcc>
  <rcc rId="7968" sId="7">
    <nc r="O117" t="inlineStr">
      <is>
        <t>N/A</t>
      </is>
    </nc>
  </rcc>
  <rcc rId="7969" sId="7">
    <nc r="P117" t="inlineStr">
      <is>
        <t>N/A</t>
      </is>
    </nc>
  </rcc>
  <rcc rId="7970" sId="7">
    <nc r="Q117" t="inlineStr">
      <is>
        <t>N/A</t>
      </is>
    </nc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1" sId="8">
    <nc r="O116" t="inlineStr">
      <is>
        <t>S/M</t>
      </is>
    </nc>
  </rcc>
  <rcc rId="7972" sId="8">
    <nc r="R116" t="inlineStr">
      <is>
        <t>S/M</t>
      </is>
    </nc>
  </rcc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73" sId="9">
    <nc r="G116" t="inlineStr">
      <is>
        <t>OK</t>
      </is>
    </nc>
  </rcc>
  <rcc rId="7974" sId="9">
    <nc r="H116">
      <v>46247</v>
    </nc>
  </rcc>
  <rcc rId="7975" sId="9">
    <nc r="I116" t="inlineStr">
      <is>
        <t>N/A</t>
      </is>
    </nc>
  </rcc>
  <rcc rId="7976" sId="9">
    <nc r="K116" t="inlineStr">
      <is>
        <t>S/M</t>
      </is>
    </nc>
  </rcc>
  <rcc rId="7977" sId="9">
    <nc r="L116" t="inlineStr">
      <is>
        <t>OK</t>
      </is>
    </nc>
  </rcc>
  <rcc rId="7978" sId="9">
    <nc r="M116" t="inlineStr">
      <is>
        <t>N/A</t>
      </is>
    </nc>
  </rcc>
  <rcc rId="7979" sId="9">
    <nc r="N116" t="inlineStr">
      <is>
        <t>N/A</t>
      </is>
    </nc>
  </rcc>
  <rcc rId="7980" sId="9">
    <nc r="O116" t="inlineStr">
      <is>
        <t>N/A</t>
      </is>
    </nc>
  </rcc>
  <rcc rId="7981" sId="9">
    <nc r="R116" t="inlineStr">
      <is>
        <t>S/M</t>
      </is>
    </nc>
  </rcc>
  <rcc rId="7982" sId="9">
    <nc r="T116" t="inlineStr">
      <is>
        <t>S/M</t>
      </is>
    </nc>
  </rcc>
  <rcc rId="7983" sId="9">
    <nc r="X116" t="inlineStr">
      <is>
        <t>S/M</t>
      </is>
    </nc>
  </rcc>
  <rcc rId="7984" sId="9">
    <nc r="Y116" t="inlineStr">
      <is>
        <t>OK</t>
      </is>
    </nc>
  </rcc>
  <rcc rId="7985" sId="9" odxf="1" dxf="1" numFmtId="19">
    <nc r="Z116">
      <v>46248</v>
    </nc>
    <ndxf>
      <numFmt numFmtId="19" formatCode="dd/mm/yyyy"/>
    </ndxf>
  </rcc>
  <rcc rId="7986" sId="9">
    <nc r="AA116" t="inlineStr">
      <is>
        <t>N/A</t>
      </is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87" sId="6" numFmtId="19">
    <nc r="O343">
      <v>46248</v>
    </nc>
  </rcc>
  <rcc rId="7988" sId="6" numFmtId="19">
    <nc r="O344">
      <v>46248</v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89" sId="6" numFmtId="19">
    <nc r="O125">
      <v>46246</v>
    </nc>
  </rcc>
  <rcc rId="7990" sId="6" numFmtId="19">
    <nc r="P125">
      <v>46248</v>
    </nc>
  </rcc>
  <rcc rId="7991" sId="8">
    <nc r="H125" t="inlineStr">
      <is>
        <t>N/A</t>
      </is>
    </nc>
  </rcc>
  <rcc rId="7992" sId="8">
    <nc r="I125" t="inlineStr">
      <is>
        <t>N/A</t>
      </is>
    </nc>
  </rcc>
  <rcc rId="7993" sId="8">
    <nc r="J125" t="inlineStr">
      <is>
        <t>N/A</t>
      </is>
    </nc>
  </rcc>
  <rcc rId="7994" sId="8">
    <nc r="K125" t="inlineStr">
      <is>
        <t>N/A</t>
      </is>
    </nc>
  </rcc>
  <rcc rId="7995" sId="8">
    <nc r="L125" t="inlineStr">
      <is>
        <t>N/A</t>
      </is>
    </nc>
  </rcc>
  <rcc rId="7996" sId="8">
    <nc r="M125" t="inlineStr">
      <is>
        <t>N/A</t>
      </is>
    </nc>
  </rcc>
  <rcc rId="7997" sId="8">
    <nc r="N125" t="inlineStr">
      <is>
        <t>N/A</t>
      </is>
    </nc>
  </rcc>
  <rcc rId="7998" sId="8">
    <nc r="O125" t="inlineStr">
      <is>
        <t>Ok</t>
      </is>
    </nc>
  </rcc>
  <rcc rId="7999" sId="8">
    <nc r="R125" t="inlineStr">
      <is>
        <t>N/A</t>
      </is>
    </nc>
  </rcc>
  <rcc rId="8000" sId="8">
    <nc r="S125" t="inlineStr">
      <is>
        <t>N/A</t>
      </is>
    </nc>
  </rcc>
  <rcc rId="8001" sId="9">
    <nc r="G125" t="inlineStr">
      <is>
        <t>Ok</t>
      </is>
    </nc>
  </rcc>
  <rcc rId="8002" sId="9">
    <nc r="K125" t="inlineStr">
      <is>
        <t>Ok</t>
      </is>
    </nc>
  </rcc>
  <rcc rId="8003" sId="9">
    <nc r="L125" t="inlineStr">
      <is>
        <t>Ok</t>
      </is>
    </nc>
  </rcc>
  <rcc rId="8004" sId="9">
    <nc r="M125" t="inlineStr">
      <is>
        <t>N/A</t>
      </is>
    </nc>
  </rcc>
  <rcc rId="8005" sId="9">
    <nc r="N125" t="inlineStr">
      <is>
        <t>N/A</t>
      </is>
    </nc>
  </rcc>
  <rcc rId="8006" sId="9">
    <nc r="O125" t="inlineStr">
      <is>
        <t>N/A</t>
      </is>
    </nc>
  </rcc>
  <rcc rId="8007" sId="9">
    <nc r="R125" t="inlineStr">
      <is>
        <t>Ok</t>
      </is>
    </nc>
  </rcc>
  <rcc rId="8008" sId="9">
    <nc r="T125" t="inlineStr">
      <is>
        <t>N/A</t>
      </is>
    </nc>
  </rcc>
  <rcc rId="8009" sId="9">
    <nc r="U125" t="inlineStr">
      <is>
        <t>N/A</t>
      </is>
    </nc>
  </rcc>
  <rcc rId="8010" sId="9">
    <nc r="X125" t="inlineStr">
      <is>
        <t>Ok</t>
      </is>
    </nc>
  </rcc>
  <rcc rId="8011" sId="9">
    <nc r="AA125" t="inlineStr">
      <is>
        <t>N/A</t>
      </is>
    </nc>
  </rcc>
  <rcc rId="8012" sId="9">
    <nc r="AB125" t="inlineStr">
      <is>
        <t>N/A</t>
      </is>
    </nc>
  </rcc>
  <rcc rId="8013" sId="6" numFmtId="19">
    <nc r="O160">
      <v>46248</v>
    </nc>
  </rcc>
  <rcc rId="8014" sId="6" numFmtId="19">
    <nc r="P160">
      <v>46248</v>
    </nc>
  </rcc>
  <rcc rId="8015" sId="7">
    <nc r="M161" t="inlineStr">
      <is>
        <t>N/A</t>
      </is>
    </nc>
  </rcc>
  <rcc rId="8016" sId="7">
    <nc r="N161" t="inlineStr">
      <is>
        <t>N/A</t>
      </is>
    </nc>
  </rcc>
  <rcc rId="8017" sId="7">
    <nc r="O161" t="inlineStr">
      <is>
        <t>N/A</t>
      </is>
    </nc>
  </rcc>
  <rcc rId="8018" sId="7">
    <nc r="P161" t="inlineStr">
      <is>
        <t>N/A</t>
      </is>
    </nc>
  </rcc>
  <rcc rId="8019" sId="7">
    <nc r="Q161" t="inlineStr">
      <is>
        <t>N/A</t>
      </is>
    </nc>
  </rcc>
  <rcc rId="8020" sId="7">
    <nc r="R161" t="inlineStr">
      <is>
        <t>N/A</t>
      </is>
    </nc>
  </rcc>
  <rcc rId="8021" sId="8">
    <nc r="K160" t="inlineStr">
      <is>
        <t>S/M</t>
      </is>
    </nc>
  </rcc>
  <rcc rId="8022" sId="8">
    <nc r="R160" t="inlineStr">
      <is>
        <t>S/M</t>
      </is>
    </nc>
  </rcc>
  <rcc rId="8023" sId="8">
    <nc r="S160" t="inlineStr">
      <is>
        <t>S/M</t>
      </is>
    </nc>
  </rcc>
  <rcc rId="8024" sId="8">
    <nc r="J160" t="inlineStr">
      <is>
        <t>Ok</t>
      </is>
    </nc>
  </rcc>
  <rcc rId="8025" sId="9">
    <nc r="M160" t="inlineStr">
      <is>
        <t>N/A</t>
      </is>
    </nc>
  </rcc>
  <rcc rId="8026" sId="9">
    <nc r="N160" t="inlineStr">
      <is>
        <t>N/A</t>
      </is>
    </nc>
  </rcc>
  <rcc rId="8027" sId="9">
    <nc r="O160" t="inlineStr">
      <is>
        <t>N/A</t>
      </is>
    </nc>
  </rcc>
  <rcc rId="8028" sId="9">
    <nc r="P160" t="inlineStr">
      <is>
        <t>Ok</t>
      </is>
    </nc>
  </rcc>
  <rcc rId="8029" sId="9">
    <nc r="X160" t="inlineStr">
      <is>
        <t>N/A</t>
      </is>
    </nc>
  </rcc>
  <rcc rId="8030" sId="9">
    <nc r="AA160" t="inlineStr">
      <is>
        <t>N/A</t>
      </is>
    </nc>
  </rcc>
  <rcc rId="8031" sId="9">
    <nc r="AB160" t="inlineStr">
      <is>
        <t>N/A</t>
      </is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32" sId="6" numFmtId="19">
    <nc r="O365">
      <v>46237</v>
    </nc>
  </rcc>
  <rcc rId="8033" sId="6" numFmtId="19">
    <nc r="P365">
      <v>46237</v>
    </nc>
  </rcc>
  <rcc rId="8034" sId="6" numFmtId="19">
    <nc r="O363">
      <v>46237</v>
    </nc>
  </rcc>
  <rcc rId="8035" sId="6" numFmtId="19">
    <nc r="P363">
      <v>46237</v>
    </nc>
  </rcc>
  <rcc rId="8036" sId="6" numFmtId="19">
    <nc r="O356">
      <v>46237</v>
    </nc>
  </rcc>
  <rcc rId="8037" sId="6" numFmtId="19">
    <nc r="P356">
      <v>46237</v>
    </nc>
  </rcc>
  <rcc rId="8038" sId="6" numFmtId="19">
    <oc r="O3">
      <v>46246</v>
    </oc>
    <nc r="O3">
      <v>46248</v>
    </nc>
  </rcc>
  <rcc rId="8039" sId="6" numFmtId="19">
    <oc r="P3">
      <v>46246</v>
    </oc>
    <nc r="P3">
      <v>46248</v>
    </nc>
  </rcc>
  <rcc rId="8040" sId="6" numFmtId="19">
    <oc r="O47">
      <v>46246</v>
    </oc>
    <nc r="O47">
      <v>46248</v>
    </nc>
  </rcc>
  <rcc rId="8041" sId="6" numFmtId="19">
    <oc r="P47">
      <v>46246</v>
    </oc>
    <nc r="P47">
      <v>46248</v>
    </nc>
  </rcc>
  <rcc rId="8042" sId="6" numFmtId="19">
    <oc r="O69">
      <v>46246</v>
    </oc>
    <nc r="O69">
      <v>46248</v>
    </nc>
  </rcc>
  <rcc rId="8043" sId="6" numFmtId="19">
    <oc r="P69">
      <v>46246</v>
    </oc>
    <nc r="P69">
      <v>46248</v>
    </nc>
  </rcc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4" sId="6" numFmtId="19">
    <nc r="O200">
      <v>46248</v>
    </nc>
  </rcc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5" sId="9">
    <nc r="G39" t="inlineStr">
      <is>
        <t>OK</t>
      </is>
    </nc>
  </rcc>
  <rcc rId="8046" sId="9">
    <nc r="K39" t="inlineStr">
      <is>
        <t>OK</t>
      </is>
    </nc>
  </rcc>
  <rcc rId="8047" sId="9">
    <nc r="L39" t="inlineStr">
      <is>
        <t>OK</t>
      </is>
    </nc>
  </rcc>
  <rcc rId="8048" sId="9">
    <nc r="H39">
      <v>46247</v>
    </nc>
  </rcc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49" sId="6" numFmtId="19">
    <nc r="O88">
      <v>46248</v>
    </nc>
  </rcc>
  <rcc rId="8050" sId="6" numFmtId="19">
    <nc r="P88">
      <v>46248</v>
    </nc>
  </rcc>
  <rcc rId="8051" sId="6" numFmtId="19">
    <nc r="O92">
      <v>46248</v>
    </nc>
  </rcc>
  <rcc rId="8052" sId="6" numFmtId="19">
    <nc r="P92">
      <v>46248</v>
    </nc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3" sId="6" numFmtId="19">
    <nc r="O286">
      <v>46248</v>
    </nc>
  </rcc>
  <rcc rId="8054" sId="6" numFmtId="19">
    <nc r="P286">
      <v>46248</v>
    </nc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55" sId="7">
    <nc r="K287" t="inlineStr">
      <is>
        <t>S/M</t>
      </is>
    </nc>
  </rcc>
  <rcc rId="8056" sId="7">
    <nc r="M287" t="inlineStr">
      <is>
        <t>S/M</t>
      </is>
    </nc>
  </rcc>
  <rcc rId="8057" sId="7">
    <nc r="N287" t="inlineStr">
      <is>
        <t>N/A</t>
      </is>
    </nc>
  </rcc>
  <rcc rId="8058" sId="7">
    <nc r="O287" t="inlineStr">
      <is>
        <t>N/A</t>
      </is>
    </nc>
  </rcc>
  <rcc rId="8059" sId="7">
    <nc r="P287" t="inlineStr">
      <is>
        <t>N/A</t>
      </is>
    </nc>
  </rcc>
  <rcc rId="8060" sId="7">
    <nc r="Q287" t="inlineStr">
      <is>
        <t>N/A</t>
      </is>
    </nc>
  </rcc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61" sId="8">
    <nc r="J286" t="inlineStr">
      <is>
        <t>S/M</t>
      </is>
    </nc>
  </rcc>
  <rcc rId="8062" sId="8">
    <nc r="R286" t="inlineStr">
      <is>
        <t>S/M</t>
      </is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63" sId="9">
    <nc r="K286" t="inlineStr">
      <is>
        <t>S/M</t>
      </is>
    </nc>
  </rcc>
  <rcc rId="8064" sId="9">
    <nc r="L286" t="inlineStr">
      <is>
        <t>N/A</t>
      </is>
    </nc>
  </rcc>
  <rcc rId="8065" sId="9">
    <nc r="M286" t="inlineStr">
      <is>
        <t>N/A</t>
      </is>
    </nc>
  </rcc>
  <rcc rId="8066" sId="9">
    <nc r="N286" t="inlineStr">
      <is>
        <t>N/A</t>
      </is>
    </nc>
  </rcc>
  <rcc rId="8067" sId="9">
    <nc r="O286" t="inlineStr">
      <is>
        <t>N/A</t>
      </is>
    </nc>
  </rcc>
  <rcc rId="8068" sId="9">
    <nc r="R286" t="inlineStr">
      <is>
        <t>S/M</t>
      </is>
    </nc>
  </rcc>
  <rcc rId="8069" sId="9">
    <nc r="T286" t="inlineStr">
      <is>
        <t>S/M</t>
      </is>
    </nc>
  </rcc>
  <rcc rId="8070" sId="9">
    <nc r="V286" t="inlineStr">
      <is>
        <t>S/M</t>
      </is>
    </nc>
  </rcc>
  <rcc rId="8071" sId="9" odxf="1" dxf="1" numFmtId="19">
    <nc r="W286">
      <v>46248</v>
    </nc>
    <ndxf>
      <numFmt numFmtId="19" formatCode="dd/mm/yyyy"/>
    </ndxf>
  </rcc>
  <rcc rId="8072" sId="9">
    <nc r="X286" t="inlineStr">
      <is>
        <t>S/M</t>
      </is>
    </nc>
  </rcc>
  <rcc rId="8073" sId="9">
    <nc r="Y286" t="inlineStr">
      <is>
        <t>S/M</t>
      </is>
    </nc>
  </rcc>
  <rcc rId="8074" sId="9" odxf="1" dxf="1" numFmtId="19">
    <nc r="Z286">
      <v>46248</v>
    </nc>
    <odxf>
      <numFmt numFmtId="0" formatCode="General"/>
    </odxf>
    <ndxf>
      <numFmt numFmtId="19" formatCode="dd/mm/yyyy"/>
    </ndxf>
  </rcc>
  <rcc rId="8075" sId="9">
    <nc r="AA286" t="inlineStr">
      <is>
        <t>N/A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87" sId="6" numFmtId="19">
    <nc r="O332">
      <v>46248</v>
    </nc>
  </rcc>
  <rcc rId="8088" sId="6" numFmtId="19">
    <nc r="P332">
      <v>46248</v>
    </nc>
  </rcc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89" sId="7">
    <nc r="N333" t="inlineStr">
      <is>
        <t>N/A</t>
      </is>
    </nc>
  </rcc>
  <rcc rId="8090" sId="7">
    <nc r="O333" t="inlineStr">
      <is>
        <t>N/A</t>
      </is>
    </nc>
  </rcc>
  <rcc rId="8091" sId="7">
    <nc r="P333" t="inlineStr">
      <is>
        <t>N/A</t>
      </is>
    </nc>
  </rcc>
  <rcc rId="8092" sId="7">
    <nc r="Q333" t="inlineStr">
      <is>
        <t>N/A</t>
      </is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93" sId="8">
    <nc r="J332" t="inlineStr">
      <is>
        <t>S/M</t>
      </is>
    </nc>
  </rcc>
  <rcc rId="8094" sId="8">
    <nc r="O332" t="inlineStr">
      <is>
        <t>S/M</t>
      </is>
    </nc>
  </rcc>
  <rcc rId="8095" sId="8">
    <nc r="R332" t="inlineStr">
      <is>
        <t>S/M</t>
      </is>
    </nc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96" sId="9">
    <nc r="G332" t="inlineStr">
      <is>
        <t>S/M</t>
      </is>
    </nc>
  </rcc>
  <rcc rId="8097" sId="9">
    <nc r="K332" t="inlineStr">
      <is>
        <t>S/M</t>
      </is>
    </nc>
  </rcc>
  <rcc rId="8098" sId="9">
    <nc r="L332" t="inlineStr">
      <is>
        <t>N/A</t>
      </is>
    </nc>
  </rcc>
  <rcc rId="8099" sId="9">
    <nc r="M332" t="inlineStr">
      <is>
        <t>S/M</t>
      </is>
    </nc>
  </rcc>
  <rcc rId="8100" sId="9">
    <nc r="N332" t="inlineStr">
      <is>
        <t>N/A</t>
      </is>
    </nc>
  </rcc>
  <rcc rId="8101" sId="9">
    <nc r="O332" t="inlineStr">
      <is>
        <t>N/A</t>
      </is>
    </nc>
  </rcc>
  <rcc rId="8102" sId="9">
    <nc r="R332" t="inlineStr">
      <is>
        <t>S/M</t>
      </is>
    </nc>
  </rcc>
  <rcc rId="8103" sId="9">
    <nc r="T332" t="inlineStr">
      <is>
        <t>S/M</t>
      </is>
    </nc>
  </rcc>
  <rcc rId="8104" sId="9">
    <nc r="V332" t="inlineStr">
      <is>
        <t>S/M</t>
      </is>
    </nc>
  </rcc>
  <rcc rId="8105" sId="9" odxf="1" dxf="1" numFmtId="19">
    <nc r="W332">
      <v>46248</v>
    </nc>
    <odxf>
      <numFmt numFmtId="0" formatCode="General"/>
    </odxf>
    <ndxf>
      <numFmt numFmtId="19" formatCode="dd/mm/yyyy"/>
    </ndxf>
  </rcc>
  <rcc rId="8106" sId="9">
    <nc r="X332" t="inlineStr">
      <is>
        <t>S/M</t>
      </is>
    </nc>
  </rcc>
  <rcc rId="8107" sId="9">
    <nc r="Y332" t="inlineStr">
      <is>
        <t>S/M</t>
      </is>
    </nc>
  </rcc>
  <rcc rId="8108" sId="9" odxf="1" dxf="1" numFmtId="19">
    <nc r="Z332">
      <v>46246</v>
    </nc>
    <odxf>
      <numFmt numFmtId="0" formatCode="General"/>
    </odxf>
    <ndxf>
      <numFmt numFmtId="19" formatCode="dd/mm/yyyy"/>
    </ndxf>
  </rcc>
  <rcc rId="8109" sId="9">
    <nc r="AA332" t="inlineStr">
      <is>
        <t>N/A</t>
      </is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10" sId="6" numFmtId="19">
    <nc r="O350" t="inlineStr">
      <is>
        <t>44/08/2026</t>
      </is>
    </nc>
  </rcc>
  <rcc rId="8111" sId="6" numFmtId="19">
    <nc r="P350">
      <v>46248</v>
    </nc>
  </rcc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12" sId="6" numFmtId="19">
    <oc r="O350" t="inlineStr">
      <is>
        <t>44/08/2026</t>
      </is>
    </oc>
    <nc r="O350">
      <v>46238</v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13" sId="9">
    <nc r="G357" t="inlineStr">
      <is>
        <t>OK</t>
      </is>
    </nc>
  </rcc>
  <rcc rId="8114" sId="9">
    <nc r="I357" t="inlineStr">
      <is>
        <t>N/A</t>
      </is>
    </nc>
  </rcc>
  <rcc rId="8115" sId="9">
    <nc r="K357" t="inlineStr">
      <is>
        <t>OK</t>
      </is>
    </nc>
  </rcc>
  <rcc rId="8116" sId="9">
    <nc r="L357" t="inlineStr">
      <is>
        <t>OK</t>
      </is>
    </nc>
  </rcc>
  <rcc rId="8117" sId="9">
    <nc r="M357" t="inlineStr">
      <is>
        <t>N/A</t>
      </is>
    </nc>
  </rcc>
  <rcc rId="8118" sId="9">
    <nc r="N357" t="inlineStr">
      <is>
        <t>OK</t>
      </is>
    </nc>
  </rcc>
  <rcc rId="8119" sId="9">
    <nc r="O357" t="inlineStr">
      <is>
        <t>N/A</t>
      </is>
    </nc>
  </rcc>
  <rcc rId="8120" sId="9">
    <nc r="R357" t="inlineStr">
      <is>
        <t>OK</t>
      </is>
    </nc>
  </rcc>
  <rcc rId="8121" sId="9" odxf="1" dxf="1" numFmtId="19">
    <nc r="S357">
      <v>46248</v>
    </nc>
    <odxf>
      <numFmt numFmtId="0" formatCode="General"/>
    </odxf>
    <ndxf>
      <numFmt numFmtId="19" formatCode="dd/mm/yyyy"/>
    </ndxf>
  </rcc>
  <rcc rId="8122" sId="9">
    <nc r="T357" t="inlineStr">
      <is>
        <t>S/M</t>
      </is>
    </nc>
  </rcc>
  <rcc rId="8123" sId="9" odxf="1" dxf="1" numFmtId="19">
    <nc r="U357">
      <v>46248</v>
    </nc>
    <odxf>
      <numFmt numFmtId="0" formatCode="General"/>
    </odxf>
    <ndxf>
      <numFmt numFmtId="19" formatCode="dd/mm/yyyy"/>
    </ndxf>
  </rcc>
  <rcc rId="8124" sId="9">
    <nc r="V357" t="inlineStr">
      <is>
        <t>OK</t>
      </is>
    </nc>
  </rcc>
  <rcc rId="8125" sId="9" odxf="1" dxf="1" numFmtId="19">
    <nc r="W357">
      <v>46248</v>
    </nc>
    <odxf>
      <numFmt numFmtId="0" formatCode="General"/>
    </odxf>
    <ndxf>
      <numFmt numFmtId="19" formatCode="dd/mm/yyyy"/>
    </ndxf>
  </rcc>
  <rcc rId="8126" sId="9">
    <nc r="X357" t="inlineStr">
      <is>
        <t>OK</t>
      </is>
    </nc>
  </rcc>
  <rcc rId="8127" sId="9">
    <nc r="Y357" t="inlineStr">
      <is>
        <t>OK</t>
      </is>
    </nc>
  </rcc>
  <rcc rId="8128" sId="9" odxf="1" dxf="1" numFmtId="19">
    <nc r="Z357">
      <v>46248</v>
    </nc>
    <odxf>
      <numFmt numFmtId="0" formatCode="General"/>
    </odxf>
    <ndxf>
      <numFmt numFmtId="19" formatCode="dd/mm/yyyy"/>
    </ndxf>
  </rcc>
  <rcc rId="8129" sId="9">
    <nc r="AA357" t="inlineStr">
      <is>
        <t>-</t>
      </is>
    </nc>
  </rcc>
  <rcc rId="8130" sId="9">
    <nc r="AB357" t="inlineStr">
      <is>
        <t>-</t>
      </is>
    </nc>
  </rcc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1" sId="7">
    <nc r="N351" t="inlineStr">
      <is>
        <t>N/A</t>
      </is>
    </nc>
  </rcc>
  <rcc rId="8132" sId="7">
    <nc r="O351" t="inlineStr">
      <is>
        <t>N/A</t>
      </is>
    </nc>
  </rcc>
  <rcc rId="8133" sId="7">
    <nc r="P351" t="inlineStr">
      <is>
        <t>N/A</t>
      </is>
    </nc>
  </rcc>
  <rcc rId="8134" sId="7">
    <nc r="Q351" t="inlineStr">
      <is>
        <t>N/A</t>
      </is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35" sId="6" numFmtId="19">
    <nc r="O96">
      <v>46248</v>
    </nc>
  </rcc>
  <rcc rId="8136" sId="6" numFmtId="19">
    <nc r="P96">
      <v>46248</v>
    </nc>
  </rcc>
  <rcc rId="8137" sId="6" numFmtId="19">
    <oc r="O42">
      <v>46246</v>
    </oc>
    <nc r="O42">
      <v>46248</v>
    </nc>
  </rcc>
  <rcc rId="8138" sId="6" numFmtId="19">
    <oc r="P42">
      <v>46246</v>
    </oc>
    <nc r="P42">
      <v>46248</v>
    </nc>
  </rcc>
  <rcc rId="8139" sId="6" numFmtId="19">
    <oc r="O76">
      <v>46246</v>
    </oc>
    <nc r="O76">
      <v>46248</v>
    </nc>
  </rcc>
  <rcc rId="8140" sId="6" numFmtId="19">
    <oc r="P76">
      <v>46246</v>
    </oc>
    <nc r="P76">
      <v>46248</v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41" sId="8">
    <nc r="J350" t="inlineStr">
      <is>
        <t>S/M</t>
      </is>
    </nc>
  </rcc>
  <rcc rId="8142" sId="8">
    <nc r="O350" t="inlineStr">
      <is>
        <t>S/M</t>
      </is>
    </nc>
  </rcc>
  <rcc rId="8143" sId="8">
    <nc r="R350" t="inlineStr">
      <is>
        <t>S/M</t>
      </is>
    </nc>
  </rcc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44" sId="9">
    <nc r="G350" t="inlineStr">
      <is>
        <t>S/M</t>
      </is>
    </nc>
  </rcc>
  <rcc rId="8145" sId="9">
    <nc r="K350" t="inlineStr">
      <is>
        <t>S/M</t>
      </is>
    </nc>
  </rcc>
  <rcc rId="8146" sId="9">
    <nc r="L350" t="inlineStr">
      <is>
        <t>N/A</t>
      </is>
    </nc>
  </rcc>
  <rcc rId="8147" sId="9">
    <nc r="M350" t="inlineStr">
      <is>
        <t>N/A</t>
      </is>
    </nc>
  </rcc>
  <rcc rId="8148" sId="9">
    <nc r="N350" t="inlineStr">
      <is>
        <t>N/A</t>
      </is>
    </nc>
  </rcc>
  <rcc rId="8149" sId="9">
    <nc r="O350" t="inlineStr">
      <is>
        <t>N/A</t>
      </is>
    </nc>
  </rcc>
  <rcc rId="8150" sId="9">
    <nc r="R350" t="inlineStr">
      <is>
        <t>S/M</t>
      </is>
    </nc>
  </rcc>
  <rcc rId="8151" sId="9">
    <nc r="T350" t="inlineStr">
      <is>
        <t>S/M</t>
      </is>
    </nc>
  </rcc>
  <rcc rId="8152" sId="9">
    <nc r="V350" t="inlineStr">
      <is>
        <t>S/M</t>
      </is>
    </nc>
  </rcc>
  <rcc rId="8153" sId="9" odxf="1" dxf="1" numFmtId="19">
    <nc r="W350">
      <v>46248</v>
    </nc>
    <odxf>
      <numFmt numFmtId="0" formatCode="General"/>
    </odxf>
    <ndxf>
      <numFmt numFmtId="19" formatCode="dd/mm/yyyy"/>
    </ndxf>
  </rcc>
  <rcc rId="8154" sId="9">
    <nc r="X350" t="inlineStr">
      <is>
        <t>S/M</t>
      </is>
    </nc>
  </rcc>
  <rcc rId="8155" sId="9">
    <nc r="Y350" t="inlineStr">
      <is>
        <t>S/M</t>
      </is>
    </nc>
  </rcc>
  <rcc rId="8156" sId="9" odxf="1" dxf="1" numFmtId="19">
    <nc r="Z350">
      <v>46248</v>
    </nc>
    <odxf>
      <numFmt numFmtId="0" formatCode="General"/>
    </odxf>
    <ndxf>
      <numFmt numFmtId="19" formatCode="dd/mm/yyyy"/>
    </ndxf>
  </rcc>
  <rcc rId="8157" sId="9">
    <nc r="AA350" t="inlineStr">
      <is>
        <t>N/A</t>
      </is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58" sId="6" numFmtId="19">
    <nc r="P211">
      <v>46248</v>
    </nc>
  </rcc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59" sId="9">
    <nc r="P211" t="inlineStr">
      <is>
        <t>OK</t>
      </is>
    </nc>
  </rcc>
  <rcc rId="8160" sId="9">
    <nc r="Q211">
      <v>46248</v>
    </nc>
  </rcc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61" sId="7">
    <nc r="K37" t="inlineStr">
      <is>
        <t>S/M</t>
      </is>
    </nc>
  </rcc>
  <rcc rId="8162" sId="7" numFmtId="4">
    <nc r="L37">
      <v>46241</v>
    </nc>
  </rcc>
  <rcc rId="8163" sId="7">
    <nc r="K27" t="inlineStr">
      <is>
        <t>OK</t>
      </is>
    </nc>
  </rcc>
  <rcc rId="8164" sId="7" numFmtId="4">
    <nc r="L27">
      <v>46248</v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65" sId="7">
    <nc r="K152" t="inlineStr">
      <is>
        <t>Ok</t>
      </is>
    </nc>
  </rcc>
  <rcc rId="8166" sId="7" numFmtId="4">
    <nc r="L152">
      <v>46248</v>
    </nc>
  </rcc>
  <rcc rId="8167" sId="7">
    <nc r="M152" t="inlineStr">
      <is>
        <t>OK</t>
      </is>
    </nc>
  </rcc>
  <rcc rId="8168" sId="7">
    <nc r="N152" t="inlineStr">
      <is>
        <t>N/A</t>
      </is>
    </nc>
  </rcc>
  <rcc rId="8169" sId="7">
    <nc r="O152" t="inlineStr">
      <is>
        <t>N/A</t>
      </is>
    </nc>
  </rcc>
  <rcc rId="8170" sId="7">
    <nc r="P152" t="inlineStr">
      <is>
        <t>N/A</t>
      </is>
    </nc>
  </rcc>
  <rcc rId="8171" sId="7">
    <nc r="Q152" t="inlineStr">
      <is>
        <t>N/A</t>
      </is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2" sId="9">
    <nc r="M159" t="inlineStr">
      <is>
        <t>N/A</t>
      </is>
    </nc>
  </rcc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3" sId="6">
    <nc r="P205" t="inlineStr">
      <is>
        <t xml:space="preserve">Aguardando extratos </t>
      </is>
    </nc>
  </rcc>
  <rcc rId="8174" sId="6" numFmtId="19">
    <oc r="O205">
      <v>46237</v>
    </oc>
    <nc r="O205">
      <v>46235</v>
    </nc>
  </rcc>
  <rcc rId="8175" sId="6" numFmtId="19">
    <oc r="P366" t="inlineStr">
      <is>
        <t>Aguardando cliente</t>
      </is>
    </oc>
    <nc r="P366">
      <v>46248</v>
    </nc>
  </rcc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76" sId="7">
    <nc r="M370" t="inlineStr">
      <is>
        <t>S/M</t>
      </is>
    </nc>
  </rcc>
  <rcc rId="8177" sId="7">
    <nc r="N370" t="inlineStr">
      <is>
        <t>N/A</t>
      </is>
    </nc>
  </rcc>
  <rcc rId="8178" sId="7">
    <nc r="O370" t="inlineStr">
      <is>
        <t>N/A</t>
      </is>
    </nc>
  </rcc>
  <rcc rId="8179" sId="7">
    <nc r="P370" t="inlineStr">
      <is>
        <t>N/A</t>
      </is>
    </nc>
  </rcc>
  <rcc rId="8180" sId="7">
    <nc r="Q370" t="inlineStr">
      <is>
        <t>N/A</t>
      </is>
    </nc>
  </rcc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81" sId="8">
    <nc r="J369" t="inlineStr">
      <is>
        <t>S/M</t>
      </is>
    </nc>
  </rcc>
  <rcc rId="8182" sId="8">
    <nc r="O369" t="inlineStr">
      <is>
        <t>S/M</t>
      </is>
    </nc>
  </rcc>
  <rcc rId="8183" sId="8">
    <nc r="R369" t="inlineStr">
      <is>
        <t>S/M</t>
      </is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84" sId="9">
    <nc r="G369" t="inlineStr">
      <is>
        <t>S/M</t>
      </is>
    </nc>
  </rcc>
  <rcc rId="8185" sId="9">
    <nc r="I369" t="inlineStr">
      <is>
        <t>N/A</t>
      </is>
    </nc>
  </rcc>
  <rcc rId="8186" sId="9">
    <nc r="K369" t="inlineStr">
      <is>
        <t>S/M</t>
      </is>
    </nc>
  </rcc>
  <rcc rId="8187" sId="9">
    <nc r="L369" t="inlineStr">
      <is>
        <t>N/A</t>
      </is>
    </nc>
  </rcc>
  <rcc rId="8188" sId="9">
    <nc r="M369" t="inlineStr">
      <is>
        <t>N/A</t>
      </is>
    </nc>
  </rcc>
  <rcc rId="8189" sId="9">
    <nc r="N369" t="inlineStr">
      <is>
        <t>N/A</t>
      </is>
    </nc>
  </rcc>
  <rcc rId="8190" sId="9">
    <nc r="O369" t="inlineStr">
      <is>
        <t>N/A</t>
      </is>
    </nc>
  </rcc>
  <rcc rId="8191" sId="9">
    <nc r="R369" t="inlineStr">
      <is>
        <t>N/A</t>
      </is>
    </nc>
  </rcc>
  <rcc rId="8192" sId="9">
    <nc r="T369" t="inlineStr">
      <is>
        <t>N/A</t>
      </is>
    </nc>
  </rcc>
  <rcc rId="8193" sId="9">
    <nc r="V369" t="inlineStr">
      <is>
        <t>S/M</t>
      </is>
    </nc>
  </rcc>
  <rcc rId="8194" sId="9" odxf="1" dxf="1" numFmtId="19">
    <nc r="W369">
      <v>46248</v>
    </nc>
    <odxf>
      <numFmt numFmtId="0" formatCode="General"/>
    </odxf>
    <ndxf>
      <numFmt numFmtId="19" formatCode="dd/mm/yyyy"/>
    </ndxf>
  </rcc>
  <rcc rId="8195" sId="9">
    <nc r="X369" t="inlineStr">
      <is>
        <t>S/M</t>
      </is>
    </nc>
  </rcc>
  <rcc rId="8196" sId="9">
    <nc r="Y369" t="inlineStr">
      <is>
        <t>S/M</t>
      </is>
    </nc>
  </rcc>
  <rcc rId="8197" sId="9" odxf="1" dxf="1" numFmtId="19">
    <nc r="Z369">
      <v>46248</v>
    </nc>
    <odxf>
      <numFmt numFmtId="0" formatCode="General"/>
    </odxf>
    <ndxf>
      <numFmt numFmtId="19" formatCode="dd/mm/yyyy"/>
    </ndxf>
  </rcc>
  <rcc rId="8198" sId="9">
    <nc r="AA369" t="inlineStr">
      <is>
        <t>N/A</t>
      </is>
    </nc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99" sId="6" numFmtId="19">
    <nc r="P25">
      <v>46248</v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00" sId="7">
    <nc r="M25" t="inlineStr">
      <is>
        <t>OK</t>
      </is>
    </nc>
  </rcc>
  <rcc rId="8201" sId="7">
    <nc r="N25" t="inlineStr">
      <is>
        <t>N/A</t>
      </is>
    </nc>
  </rcc>
  <rcc rId="8202" sId="7">
    <nc r="O25" t="inlineStr">
      <is>
        <t>N/A</t>
      </is>
    </nc>
  </rcc>
  <rcc rId="8203" sId="7">
    <nc r="P25" t="inlineStr">
      <is>
        <t>N/A</t>
      </is>
    </nc>
  </rcc>
  <rcc rId="8204" sId="7">
    <nc r="Q25" t="inlineStr">
      <is>
        <t>N/A</t>
      </is>
    </nc>
  </rcc>
  <rcc rId="8205" sId="8">
    <nc r="J25" t="inlineStr">
      <is>
        <t>S/M</t>
      </is>
    </nc>
  </rcc>
  <rcc rId="8206" sId="8" numFmtId="4">
    <nc r="K25">
      <v>46248</v>
    </nc>
  </rcc>
  <rcc rId="8207" sId="8">
    <nc r="Q25" t="inlineStr">
      <is>
        <t>S/M</t>
      </is>
    </nc>
  </rcc>
  <rcc rId="8208" sId="8">
    <nc r="R25" t="inlineStr">
      <is>
        <t>N/A</t>
      </is>
    </nc>
  </rcc>
  <rcc rId="8209" sId="8">
    <nc r="S25" t="inlineStr">
      <is>
        <t>N/A</t>
      </is>
    </nc>
  </rcc>
  <rcc rId="8210" sId="9">
    <nc r="K25" t="inlineStr">
      <is>
        <t>OK</t>
      </is>
    </nc>
  </rcc>
  <rcc rId="8211" sId="9">
    <nc r="L25" t="inlineStr">
      <is>
        <t>OK</t>
      </is>
    </nc>
  </rcc>
  <rcc rId="8212" sId="9">
    <nc r="P25" t="inlineStr">
      <is>
        <t>OK</t>
      </is>
    </nc>
  </rcc>
  <rcc rId="8213" sId="9">
    <nc r="Q25">
      <v>46248</v>
    </nc>
  </rcc>
  <rcc rId="8214" sId="9">
    <nc r="Y25" t="inlineStr">
      <is>
        <t>OK</t>
      </is>
    </nc>
  </rcc>
  <rcc rId="8215" sId="9">
    <nc r="Z25">
      <v>46248</v>
    </nc>
  </rcc>
  <rcc rId="8216" sId="9">
    <nc r="AA25" t="inlineStr">
      <is>
        <t>N/A</t>
      </is>
    </nc>
  </rcc>
  <rcc rId="8217" sId="9">
    <nc r="AB25" t="inlineStr">
      <is>
        <t>N/A</t>
      </is>
    </nc>
  </rcc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18" sId="13" numFmtId="4">
    <nc r="I344">
      <v>0</v>
    </nc>
  </rcc>
  <rcc rId="8219" sId="13" numFmtId="4">
    <nc r="J344">
      <v>0</v>
    </nc>
  </rcc>
  <rcc rId="8220" sId="13" numFmtId="4">
    <nc r="K344">
      <v>0</v>
    </nc>
  </rcc>
  <rcc rId="8221" sId="13" numFmtId="4">
    <nc r="N344">
      <v>0</v>
    </nc>
  </rcc>
  <rcc rId="8222" sId="13" numFmtId="4">
    <nc r="O344">
      <v>0</v>
    </nc>
  </rcc>
  <rcc rId="8223" sId="13" numFmtId="4">
    <nc r="P344">
      <v>0</v>
    </nc>
  </rcc>
  <rcc rId="8224" sId="13" numFmtId="4">
    <nc r="Q344">
      <v>0</v>
    </nc>
  </rcc>
  <rcc rId="8225" sId="13" numFmtId="4">
    <nc r="I212">
      <v>0</v>
    </nc>
  </rcc>
  <rcc rId="8226" sId="13" numFmtId="4">
    <nc r="J212">
      <v>0</v>
    </nc>
  </rcc>
  <rcc rId="8227" sId="13" numFmtId="4">
    <nc r="K212">
      <v>0</v>
    </nc>
  </rcc>
  <rcc rId="8228" sId="13" numFmtId="4">
    <nc r="N212">
      <v>0</v>
    </nc>
  </rcc>
  <rcc rId="8229" sId="13" numFmtId="4">
    <nc r="O212">
      <v>0</v>
    </nc>
  </rcc>
  <rcc rId="8230" sId="13" numFmtId="4">
    <nc r="P212">
      <v>0</v>
    </nc>
  </rcc>
  <rcc rId="8231" sId="13" numFmtId="4">
    <nc r="Q212">
      <v>0</v>
    </nc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2" sId="6" numFmtId="19">
    <nc r="O319">
      <v>46248</v>
    </nc>
  </rcc>
  <rcc rId="8233" sId="6" numFmtId="19">
    <nc r="O273">
      <v>46248</v>
    </nc>
  </rcc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4" sId="6" numFmtId="19">
    <nc r="O320">
      <v>46248</v>
    </nc>
  </rcc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5" sId="6" numFmtId="19">
    <nc r="O323">
      <v>46248</v>
    </nc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6" sId="9">
    <nc r="K53" t="inlineStr">
      <is>
        <t>Ok</t>
      </is>
    </nc>
  </rcc>
  <rcc rId="8237" sId="9">
    <nc r="L53" t="inlineStr">
      <is>
        <t>Ok</t>
      </is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8" sId="9">
    <oc r="K57" t="inlineStr">
      <is>
        <t>S/M</t>
      </is>
    </oc>
    <nc r="K57" t="inlineStr">
      <is>
        <t>OK</t>
      </is>
    </nc>
  </rcc>
  <rcc rId="8239" sId="9">
    <nc r="G67" t="inlineStr">
      <is>
        <t>S/M</t>
      </is>
    </nc>
  </rcc>
  <rcc rId="8240" sId="9">
    <nc r="H67">
      <v>46246</v>
    </nc>
  </rcc>
  <rcc rId="8241" sId="9">
    <nc r="I67" t="inlineStr">
      <is>
        <t>N/A</t>
      </is>
    </nc>
  </rcc>
  <rcc rId="8242" sId="9">
    <nc r="J67">
      <v>46245</v>
    </nc>
  </rcc>
  <rcc rId="8243" sId="9">
    <nc r="K67" t="inlineStr">
      <is>
        <t>OK</t>
      </is>
    </nc>
  </rcc>
  <rcc rId="8244" sId="9">
    <nc r="L67" t="inlineStr">
      <is>
        <t>OK</t>
      </is>
    </nc>
  </rcc>
  <rcc rId="8245" sId="9">
    <nc r="M67" t="inlineStr">
      <is>
        <t>N/A</t>
      </is>
    </nc>
  </rcc>
  <rcc rId="8246" sId="9">
    <nc r="O67" t="inlineStr">
      <is>
        <t>N/A</t>
      </is>
    </nc>
  </rcc>
  <rcc rId="8247" sId="9">
    <nc r="G68" t="inlineStr">
      <is>
        <t>OK</t>
      </is>
    </nc>
  </rcc>
  <rcc rId="8248" sId="9">
    <nc r="H68">
      <v>46247</v>
    </nc>
  </rcc>
  <rcc rId="8249" sId="9">
    <nc r="I68" t="inlineStr">
      <is>
        <t>N/A</t>
      </is>
    </nc>
  </rcc>
  <rcc rId="8250" sId="9">
    <nc r="K68" t="inlineStr">
      <is>
        <t>OK</t>
      </is>
    </nc>
  </rcc>
  <rcc rId="8251" sId="9">
    <nc r="L68" t="inlineStr">
      <is>
        <t>OK</t>
      </is>
    </nc>
  </rcc>
  <rcc rId="8252" sId="9">
    <nc r="M68" t="inlineStr">
      <is>
        <t>N/A</t>
      </is>
    </nc>
  </rcc>
  <rcc rId="8253" sId="9">
    <nc r="N68" t="inlineStr">
      <is>
        <t>N/A</t>
      </is>
    </nc>
  </rcc>
  <rcc rId="8254" sId="9">
    <nc r="O68" t="inlineStr">
      <is>
        <t>OK</t>
      </is>
    </nc>
  </rcc>
  <rcc rId="8255" sId="9">
    <nc r="K90" t="inlineStr">
      <is>
        <t>OK</t>
      </is>
    </nc>
  </rcc>
  <rcc rId="8256" sId="9">
    <nc r="L90" t="inlineStr">
      <is>
        <t>OK</t>
      </is>
    </nc>
  </rcc>
  <rcc rId="8257" sId="9">
    <nc r="K91" t="inlineStr">
      <is>
        <t>OK</t>
      </is>
    </nc>
  </rcc>
  <rcc rId="8258" sId="9">
    <nc r="L91" t="inlineStr">
      <is>
        <t>OK</t>
      </is>
    </nc>
  </rcc>
  <rcc rId="8259" sId="9">
    <nc r="K156" t="inlineStr">
      <is>
        <t>OK</t>
      </is>
    </nc>
  </rcc>
  <rcc rId="8260" sId="9">
    <nc r="L156" t="inlineStr">
      <is>
        <t>OK</t>
      </is>
    </nc>
  </rcc>
  <rcc rId="8261" sId="9">
    <oc r="L252" t="inlineStr">
      <is>
        <t>S/M</t>
      </is>
    </oc>
    <nc r="L252" t="inlineStr">
      <is>
        <t>OK</t>
      </is>
    </nc>
  </rcc>
  <rcc rId="8262" sId="9">
    <oc r="L279" t="inlineStr">
      <is>
        <t>S/M</t>
      </is>
    </oc>
    <nc r="L279" t="inlineStr">
      <is>
        <t>OK</t>
      </is>
    </nc>
  </rcc>
  <rcc rId="8263" sId="9">
    <oc r="L282" t="inlineStr">
      <is>
        <t>S/M</t>
      </is>
    </oc>
    <nc r="L282" t="inlineStr">
      <is>
        <t>OK</t>
      </is>
    </nc>
  </rcc>
  <rcc rId="8264" sId="9">
    <oc r="L299" t="inlineStr">
      <is>
        <t>S/M</t>
      </is>
    </oc>
    <nc r="L299" t="inlineStr">
      <is>
        <t>OK</t>
      </is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65" sId="9">
    <nc r="H102" t="inlineStr">
      <is>
        <t>N/A</t>
      </is>
    </nc>
  </rcc>
  <rcc rId="8266" sId="9">
    <nc r="H147" t="inlineStr">
      <is>
        <t>N/A</t>
      </is>
    </nc>
  </rcc>
  <rcc rId="8267" sId="9">
    <nc r="H154" t="inlineStr">
      <is>
        <t>N/A</t>
      </is>
    </nc>
  </rcc>
  <rcc rId="8268" sId="9">
    <nc r="H178" t="inlineStr">
      <is>
        <t>N/A</t>
      </is>
    </nc>
  </rcc>
  <rcc rId="8269" sId="9">
    <nc r="H259" t="inlineStr">
      <is>
        <t>N/A</t>
      </is>
    </nc>
  </rcc>
  <rcc rId="8270" sId="9">
    <nc r="H312" t="inlineStr">
      <is>
        <t>N/A</t>
      </is>
    </nc>
  </rcc>
  <rcc rId="8271" sId="9">
    <oc r="G302" t="inlineStr">
      <is>
        <t>N/A</t>
      </is>
    </oc>
    <nc r="G302" t="inlineStr">
      <is>
        <t>OK</t>
      </is>
    </nc>
  </rcc>
  <rcc rId="8272" sId="9">
    <nc r="H302" t="inlineStr">
      <is>
        <t>OK</t>
      </is>
    </nc>
  </rcc>
  <rcc rId="8273" sId="9">
    <nc r="G78" t="inlineStr">
      <is>
        <t>N/A</t>
      </is>
    </nc>
  </rcc>
  <rcc rId="8274" sId="9">
    <nc r="G95" t="inlineStr">
      <is>
        <t>N/A</t>
      </is>
    </nc>
  </rcc>
  <rcc rId="8275" sId="9">
    <nc r="G106" t="inlineStr">
      <is>
        <t>N/A</t>
      </is>
    </nc>
  </rcc>
  <rcc rId="8276" sId="9">
    <nc r="G132" t="inlineStr">
      <is>
        <t>N/A</t>
      </is>
    </nc>
  </rcc>
  <rcc rId="8277" sId="9">
    <nc r="G149" t="inlineStr">
      <is>
        <t>N/A</t>
      </is>
    </nc>
  </rcc>
  <rcc rId="8278" sId="9">
    <nc r="G229" t="inlineStr">
      <is>
        <t>N/A</t>
      </is>
    </nc>
  </rcc>
  <rcc rId="8279" sId="9">
    <nc r="G298" t="inlineStr">
      <is>
        <t>N/A</t>
      </is>
    </nc>
  </rcc>
  <rcc rId="8280" sId="9">
    <nc r="G370" t="inlineStr">
      <is>
        <t>N/A</t>
      </is>
    </nc>
  </rcc>
  <rcc rId="8281" sId="9">
    <nc r="H370">
      <v>46246</v>
    </nc>
  </rcc>
  <rcc rId="8282" sId="9">
    <nc r="H229">
      <v>46246</v>
    </nc>
  </rcc>
  <rcc rId="8283" sId="9">
    <nc r="H298">
      <v>46246</v>
    </nc>
  </rcc>
  <rcc rId="8284" sId="9">
    <nc r="H149">
      <v>46239</v>
    </nc>
  </rcc>
  <rcc rId="8285" sId="9">
    <nc r="H132">
      <v>46240</v>
    </nc>
  </rcc>
  <rcc rId="8286" sId="9">
    <nc r="H106">
      <v>46241</v>
    </nc>
  </rcc>
  <rcc rId="8287" sId="9">
    <nc r="H95">
      <v>46241</v>
    </nc>
  </rcc>
  <rcc rId="8288" sId="9">
    <nc r="H78">
      <v>46245</v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89" sId="9">
    <oc r="J102" t="inlineStr">
      <is>
        <t>N/A</t>
      </is>
    </oc>
    <nc r="J102"/>
  </rcc>
  <rcc rId="8290" sId="9">
    <oc r="J103" t="inlineStr">
      <is>
        <t>N/A</t>
      </is>
    </oc>
    <nc r="J103"/>
  </rcc>
  <rcc rId="8291" sId="9">
    <oc r="J147" t="inlineStr">
      <is>
        <t>N/A</t>
      </is>
    </oc>
    <nc r="J147"/>
  </rcc>
  <rcc rId="8292" sId="9">
    <oc r="J154" t="inlineStr">
      <is>
        <t>N/A</t>
      </is>
    </oc>
    <nc r="J154"/>
  </rcc>
  <rcc rId="8293" sId="9">
    <oc r="J259" t="inlineStr">
      <is>
        <t>N/A</t>
      </is>
    </oc>
    <nc r="J259"/>
  </rcc>
  <rcc rId="8294" sId="9">
    <oc r="J287" t="inlineStr">
      <is>
        <t>N/A</t>
      </is>
    </oc>
    <nc r="J287"/>
  </rcc>
  <rcc rId="8295" sId="9">
    <oc r="J312" t="inlineStr">
      <is>
        <t>N/A</t>
      </is>
    </oc>
    <nc r="J312"/>
  </rcc>
  <rcc rId="8296" sId="9">
    <nc r="K102" t="inlineStr">
      <is>
        <t>S/M</t>
      </is>
    </nc>
  </rcc>
  <rcc rId="8297" sId="9">
    <nc r="K147" t="inlineStr">
      <is>
        <t>S/M</t>
      </is>
    </nc>
  </rcc>
  <rcc rId="8298" sId="9">
    <nc r="K154" t="inlineStr">
      <is>
        <t>S/M</t>
      </is>
    </nc>
  </rcc>
  <rcc rId="8299" sId="9">
    <nc r="K178" t="inlineStr">
      <is>
        <t>S/M</t>
      </is>
    </nc>
  </rcc>
  <rcc rId="8300" sId="9">
    <nc r="K259" t="inlineStr">
      <is>
        <t>S/M</t>
      </is>
    </nc>
  </rcc>
  <rcc rId="8301" sId="9">
    <nc r="K312" t="inlineStr">
      <is>
        <t>S/M</t>
      </is>
    </nc>
  </rcc>
  <rcc rId="8302" sId="9">
    <nc r="K302" t="inlineStr">
      <is>
        <t>OK</t>
      </is>
    </nc>
  </rcc>
  <rcc rId="8303" sId="9">
    <nc r="P302" t="inlineStr">
      <is>
        <t>OK</t>
      </is>
    </nc>
  </rcc>
  <rcc rId="8304" sId="9">
    <nc r="Q302">
      <v>46240</v>
    </nc>
  </rcc>
  <rcc rId="8305" sId="9">
    <nc r="P154" t="inlineStr">
      <is>
        <t>OK</t>
      </is>
    </nc>
  </rcc>
  <rcc rId="8306" sId="9">
    <nc r="Q154">
      <v>46244</v>
    </nc>
  </rcc>
  <rcc rId="8307" sId="9">
    <oc r="J156" t="inlineStr">
      <is>
        <t>N/A</t>
      </is>
    </oc>
    <nc r="J156"/>
  </rcc>
  <rcc rId="8308" sId="9">
    <oc r="J252" t="inlineStr">
      <is>
        <t>N/A</t>
      </is>
    </oc>
    <nc r="J252"/>
  </rcc>
  <rcc rId="8309" sId="9">
    <oc r="J299" t="inlineStr">
      <is>
        <t>N/A</t>
      </is>
    </oc>
    <nc r="J299"/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10" sId="9">
    <oc r="J132" t="inlineStr">
      <is>
        <t>N/A</t>
      </is>
    </oc>
    <nc r="J132"/>
  </rcc>
  <rcc rId="8311" sId="9">
    <oc r="J149" t="inlineStr">
      <is>
        <t>N/A</t>
      </is>
    </oc>
    <nc r="J149"/>
  </rcc>
  <rcc rId="8312" sId="9">
    <oc r="J174" t="inlineStr">
      <is>
        <t>N/A</t>
      </is>
    </oc>
    <nc r="J174"/>
  </rcc>
  <rcc rId="8313" sId="9">
    <oc r="J298" t="inlineStr">
      <is>
        <t>N/A</t>
      </is>
    </oc>
    <nc r="J298"/>
  </rcc>
  <rcc rId="8314" sId="9">
    <oc r="J314" t="inlineStr">
      <is>
        <t>N/A</t>
      </is>
    </oc>
    <nc r="J314"/>
  </rcc>
  <rcc rId="8315" sId="9">
    <oc r="J315" t="inlineStr">
      <is>
        <t>N/A</t>
      </is>
    </oc>
    <nc r="J315"/>
  </rcc>
  <rcc rId="8316" sId="9">
    <oc r="J316" t="inlineStr">
      <is>
        <t>N/A</t>
      </is>
    </oc>
    <nc r="J316"/>
  </rcc>
  <rcc rId="8317" sId="9">
    <oc r="J317" t="inlineStr">
      <is>
        <t>N/A</t>
      </is>
    </oc>
    <nc r="J317"/>
  </rcc>
  <rcc rId="8318" sId="9">
    <oc r="J362">
      <v>46246</v>
    </oc>
    <nc r="J362"/>
  </rcc>
  <rcc rId="8319" sId="9">
    <oc r="J13" t="inlineStr">
      <is>
        <t>N/A</t>
      </is>
    </oc>
    <nc r="J13"/>
  </rcc>
  <rcc rId="8320" sId="9">
    <oc r="J17" t="inlineStr">
      <is>
        <t>N/A</t>
      </is>
    </oc>
    <nc r="J17"/>
  </rcc>
  <rcc rId="8321" sId="9">
    <oc r="J38" t="inlineStr">
      <is>
        <t>N/A</t>
      </is>
    </oc>
    <nc r="J38"/>
  </rcc>
  <rcc rId="8322" sId="9">
    <oc r="J44" t="inlineStr">
      <is>
        <t>N/A</t>
      </is>
    </oc>
    <nc r="J44"/>
  </rcc>
  <rcc rId="8323" sId="9">
    <oc r="J45" t="inlineStr">
      <is>
        <t>N/A</t>
      </is>
    </oc>
    <nc r="J45"/>
  </rcc>
  <rcc rId="8324" sId="9">
    <oc r="J50" t="inlineStr">
      <is>
        <t>N/A</t>
      </is>
    </oc>
    <nc r="J50"/>
  </rcc>
  <rcc rId="8325" sId="9">
    <oc r="J67">
      <v>46245</v>
    </oc>
    <nc r="J67"/>
  </rcc>
  <rcc rId="8326" sId="9">
    <oc r="J90" t="inlineStr">
      <is>
        <t>N/A</t>
      </is>
    </oc>
    <nc r="J90"/>
  </rcc>
  <rcc rId="8327" sId="9">
    <oc r="J91" t="inlineStr">
      <is>
        <t>N/A</t>
      </is>
    </oc>
    <nc r="J91"/>
  </rcc>
  <rcc rId="8328" sId="9">
    <oc r="J95" t="inlineStr">
      <is>
        <t>N/A</t>
      </is>
    </oc>
    <nc r="J95"/>
  </rcc>
  <rcc rId="8329" sId="9">
    <nc r="K13" t="inlineStr">
      <is>
        <t>S/M</t>
      </is>
    </nc>
  </rcc>
  <rcc rId="8330" sId="9">
    <nc r="L13" t="inlineStr">
      <is>
        <t>OK</t>
      </is>
    </nc>
  </rcc>
  <rcc rId="8331" sId="9">
    <nc r="P13" t="inlineStr">
      <is>
        <t>OK</t>
      </is>
    </nc>
  </rcc>
  <rcc rId="8332" sId="9">
    <nc r="Q13">
      <v>46238</v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33" sId="9">
    <nc r="G32" t="inlineStr">
      <is>
        <t>S/M</t>
      </is>
    </nc>
  </rcc>
  <rcc rId="8334" sId="9">
    <nc r="H32">
      <v>46240</v>
    </nc>
  </rcc>
  <rcc rId="8335" sId="9">
    <nc r="G38" t="inlineStr">
      <is>
        <t>S/M</t>
      </is>
    </nc>
  </rcc>
  <rcc rId="8336" sId="9">
    <nc r="H38">
      <v>46240</v>
    </nc>
  </rcc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37" sId="9">
    <nc r="I32" t="inlineStr">
      <is>
        <t>N/A</t>
      </is>
    </nc>
  </rcc>
  <rcc rId="8338" sId="9">
    <nc r="I78" t="inlineStr">
      <is>
        <t>N/A</t>
      </is>
    </nc>
  </rcc>
  <rcc rId="8339" sId="9">
    <nc r="I106" t="inlineStr">
      <is>
        <t>N/A</t>
      </is>
    </nc>
  </rcc>
  <rcc rId="8340" sId="9">
    <nc r="I229" t="inlineStr">
      <is>
        <t>N/A</t>
      </is>
    </nc>
  </rcc>
  <rcc rId="8341" sId="9">
    <nc r="I370" t="inlineStr">
      <is>
        <t>N/A</t>
      </is>
    </nc>
  </rcc>
  <rcc rId="8342" sId="9">
    <nc r="K32" t="inlineStr">
      <is>
        <t>S/M</t>
      </is>
    </nc>
  </rcc>
  <rcc rId="8343" sId="9">
    <nc r="K78" t="inlineStr">
      <is>
        <t>S/M</t>
      </is>
    </nc>
  </rcc>
  <rcc rId="8344" sId="9">
    <nc r="K106" t="inlineStr">
      <is>
        <t>S/M</t>
      </is>
    </nc>
  </rcc>
  <rcc rId="8345" sId="9">
    <nc r="K370" t="inlineStr">
      <is>
        <t>OK</t>
      </is>
    </nc>
  </rcc>
  <rcc rId="8346" sId="9">
    <nc r="L370" t="inlineStr">
      <is>
        <t>S/M</t>
      </is>
    </nc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47" sId="13" numFmtId="4">
    <nc r="I94">
      <v>0</v>
    </nc>
  </rcc>
  <rcc rId="8348" sId="13" numFmtId="4">
    <nc r="J94">
      <v>0</v>
    </nc>
  </rcc>
  <rcc rId="8349" sId="13" numFmtId="4">
    <nc r="K94">
      <v>0</v>
    </nc>
  </rcc>
  <rcc rId="8350" sId="13" numFmtId="4">
    <nc r="N94">
      <v>0</v>
    </nc>
  </rcc>
  <rcc rId="8351" sId="13" numFmtId="4">
    <nc r="O94">
      <v>0</v>
    </nc>
  </rcc>
  <rcc rId="8352" sId="13" numFmtId="4">
    <nc r="P94">
      <v>0</v>
    </nc>
  </rcc>
  <rcc rId="8353" sId="13" numFmtId="4">
    <nc r="Q94">
      <v>0</v>
    </nc>
  </rcc>
  <rcc rId="8354" sId="13" numFmtId="4">
    <nc r="I117">
      <v>74525.899999999994</v>
    </nc>
  </rcc>
  <rcc rId="8355" sId="13" numFmtId="4">
    <nc r="J117">
      <v>0</v>
    </nc>
  </rcc>
  <rcc rId="8356" sId="13" numFmtId="4">
    <nc r="K117">
      <v>0</v>
    </nc>
  </rcc>
  <rcc rId="8357" sId="13" numFmtId="4">
    <nc r="N117">
      <v>465.09</v>
    </nc>
  </rcc>
  <rcc rId="8358" sId="13" numFmtId="4">
    <nc r="O117">
      <v>2146.35</v>
    </nc>
  </rcc>
  <rcc rId="8359" sId="13" numFmtId="4">
    <nc r="P117">
      <v>0</v>
    </nc>
  </rcc>
  <rcc rId="8360" sId="13" numFmtId="4">
    <nc r="Q117">
      <v>0</v>
    </nc>
  </rcc>
  <rcc rId="8361" sId="13" numFmtId="4">
    <nc r="I136">
      <v>0</v>
    </nc>
  </rcc>
  <rcc rId="8362" sId="13" numFmtId="4">
    <nc r="J136">
      <v>0</v>
    </nc>
  </rcc>
  <rcc rId="8363" sId="13" numFmtId="4">
    <nc r="K136">
      <v>0</v>
    </nc>
  </rcc>
  <rcc rId="8364" sId="13" numFmtId="4">
    <oc r="L136">
      <f>SUM(I136:K136)</f>
    </oc>
    <nc r="L136">
      <v>18717.36</v>
    </nc>
  </rcc>
  <rcc rId="8365" sId="13" numFmtId="4">
    <nc r="N136">
      <v>0</v>
    </nc>
  </rcc>
  <rcc rId="8366" sId="13" numFmtId="4">
    <nc r="O136">
      <v>0</v>
    </nc>
  </rcc>
  <rcc rId="8367" sId="13" numFmtId="4">
    <nc r="P136">
      <v>0</v>
    </nc>
  </rcc>
  <rcc rId="8368" sId="13" numFmtId="4">
    <nc r="Q136">
      <v>0</v>
    </nc>
  </rcc>
  <rcc rId="8369" sId="13" numFmtId="4">
    <oc r="R136">
      <f>M136-N136-O136-P136-Q136</f>
    </oc>
    <nc r="R136">
      <v>18717.36</v>
    </nc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0" sId="9">
    <nc r="K95" t="inlineStr">
      <is>
        <t>S/M</t>
      </is>
    </nc>
  </rcc>
  <rcc rId="8371" sId="9">
    <nc r="K38" t="inlineStr">
      <is>
        <t>S/M</t>
      </is>
    </nc>
  </rcc>
  <rcc rId="8372" sId="9">
    <nc r="K132" t="inlineStr">
      <is>
        <t>S/M</t>
      </is>
    </nc>
  </rcc>
  <rcc rId="8373" sId="9">
    <nc r="K149" t="inlineStr">
      <is>
        <t>S/M</t>
      </is>
    </nc>
  </rcc>
  <rcc rId="8374" sId="9">
    <nc r="K298" t="inlineStr">
      <is>
        <t>S/M</t>
      </is>
    </nc>
  </rcc>
  <rcc rId="8375" sId="9">
    <nc r="K362" t="inlineStr">
      <is>
        <t>OK</t>
      </is>
    </nc>
  </rcc>
  <rcc rId="8376" sId="9">
    <nc r="K229" t="inlineStr">
      <is>
        <t>S/M</t>
      </is>
    </nc>
  </rcc>
  <rcc rId="8377" sId="9">
    <nc r="P156" t="inlineStr">
      <is>
        <t>OK</t>
      </is>
    </nc>
  </rcc>
  <rcc rId="8378" sId="9">
    <nc r="Q156">
      <v>46244</v>
    </nc>
  </rcc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="1" sqref="I200" start="0" length="0">
    <dxf>
      <font>
        <sz val="10"/>
        <color auto="1"/>
        <name val="Arial"/>
        <family val="2"/>
        <scheme val="none"/>
      </font>
      <border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  <protection locked="1"/>
    </dxf>
  </rfmt>
  <rcc rId="8379" sId="13" numFmtId="4">
    <nc r="J200">
      <v>0</v>
    </nc>
  </rcc>
  <rcc rId="8380" sId="13" numFmtId="4">
    <nc r="K200">
      <v>0</v>
    </nc>
  </rcc>
  <rfmt sheetId="13" sqref="I200" start="0" length="0">
    <dxf>
      <border outline="0">
        <left/>
        <right style="medium">
          <color indexed="64"/>
        </right>
        <top/>
      </border>
    </dxf>
  </rfmt>
  <rcc rId="8381" sId="13" numFmtId="4">
    <nc r="I200">
      <v>212734.3</v>
    </nc>
  </rcc>
  <rcc rId="8382" sId="13" numFmtId="4">
    <nc r="N200">
      <v>142.69</v>
    </nc>
  </rcc>
  <rcc rId="8383" sId="13" numFmtId="4">
    <nc r="O200">
      <v>658.58</v>
    </nc>
  </rcc>
  <rcc rId="8384" sId="13" numFmtId="4">
    <nc r="P200">
      <v>263.43</v>
    </nc>
  </rcc>
  <rcc rId="8385" sId="13" numFmtId="4">
    <nc r="Q200">
      <v>237.09</v>
    </nc>
  </rcc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86" sId="13">
    <oc r="H203" t="inlineStr">
      <is>
        <t>Contabilidade</t>
      </is>
    </oc>
    <nc r="H203" t="inlineStr">
      <is>
        <t>Distribuição por Presunção</t>
      </is>
    </nc>
  </rcc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87" sId="13" numFmtId="4">
    <nc r="I203">
      <v>0</v>
    </nc>
  </rcc>
  <rcc rId="8388" sId="13" numFmtId="4">
    <nc r="J203">
      <v>0</v>
    </nc>
  </rcc>
  <rcc rId="8389" sId="13" numFmtId="4">
    <nc r="K203">
      <v>9248.34</v>
    </nc>
  </rcc>
  <rcc rId="8390" sId="13" numFmtId="4">
    <nc r="N203">
      <v>60.11</v>
    </nc>
  </rcc>
  <rcc rId="8391" sId="13" numFmtId="4">
    <nc r="O203">
      <v>277.45</v>
    </nc>
  </rcc>
  <rcc rId="8392" sId="13" numFmtId="4">
    <nc r="P203">
      <v>443.92</v>
    </nc>
  </rcc>
  <rcc rId="8393" sId="13" numFmtId="4">
    <nc r="Q203">
      <v>266.35000000000002</v>
    </nc>
  </rcc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4" sId="13" numFmtId="4">
    <nc r="I204">
      <v>0</v>
    </nc>
  </rcc>
  <rcc rId="8395" sId="13" numFmtId="4">
    <nc r="J204">
      <v>0</v>
    </nc>
  </rcc>
  <rcc rId="8396" sId="13" numFmtId="4">
    <nc r="K204">
      <v>0</v>
    </nc>
  </rcc>
  <rcc rId="8397" sId="13" numFmtId="4">
    <oc r="L204">
      <f>SUM(I204:K204)</f>
    </oc>
    <nc r="L204">
      <v>1315</v>
    </nc>
  </rcc>
  <rcc rId="8398" sId="13" numFmtId="4">
    <nc r="N204">
      <v>0</v>
    </nc>
  </rcc>
  <rcc rId="8399" sId="13" numFmtId="4">
    <nc r="O204">
      <v>0</v>
    </nc>
  </rcc>
  <rcc rId="8400" sId="13" numFmtId="4">
    <nc r="P204">
      <v>0</v>
    </nc>
  </rcc>
  <rcc rId="8401" sId="13" numFmtId="4">
    <nc r="Q204">
      <v>0</v>
    </nc>
  </rcc>
  <rcc rId="8402" sId="13" numFmtId="4">
    <oc r="R204">
      <f>M204-N204-O204-P204-Q204</f>
    </oc>
    <nc r="R204">
      <v>1315</v>
    </nc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03" sId="13" numFmtId="4">
    <nc r="J261">
      <v>0</v>
    </nc>
  </rcc>
  <rcc rId="8404" sId="13" numFmtId="4">
    <nc r="K261">
      <v>0</v>
    </nc>
  </rcc>
  <rcc rId="8405" sId="13" numFmtId="4">
    <nc r="N261">
      <v>0</v>
    </nc>
  </rcc>
  <rcc rId="8406" sId="13" numFmtId="4">
    <nc r="O261">
      <v>0</v>
    </nc>
  </rcc>
  <rcc rId="8407" sId="13" numFmtId="4">
    <nc r="I261">
      <v>125420.2</v>
    </nc>
  </rcc>
  <rcc rId="8408" sId="13" numFmtId="4">
    <nc r="P261">
      <v>523.63</v>
    </nc>
  </rcc>
  <rcc rId="8409" sId="13" numFmtId="4">
    <nc r="Q261">
      <v>0</v>
    </nc>
  </rcc>
  <rcc rId="8410" sId="13">
    <oc r="R374">
      <f>R339*1%</f>
    </oc>
    <nc r="R374"/>
  </rcc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11" sId="13" numFmtId="4">
    <nc r="J273">
      <v>0</v>
    </nc>
  </rcc>
  <rcc rId="8412" sId="13" numFmtId="4">
    <nc r="K273">
      <v>0</v>
    </nc>
  </rcc>
  <rcc rId="8413" sId="13" numFmtId="4">
    <nc r="N273">
      <v>0</v>
    </nc>
  </rcc>
  <rcc rId="8414" sId="13" numFmtId="4">
    <nc r="O273">
      <v>0</v>
    </nc>
  </rcc>
  <rcc rId="8415" sId="13" numFmtId="4">
    <nc r="Q273">
      <v>0</v>
    </nc>
  </rcc>
  <rcc rId="8416" sId="13" numFmtId="4">
    <nc r="I273">
      <v>37965.72</v>
    </nc>
  </rcc>
  <rcc rId="8417" sId="13" numFmtId="4">
    <nc r="P273">
      <v>158.75</v>
    </nc>
  </rcc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18" sId="13" numFmtId="4">
    <nc r="K334">
      <v>0</v>
    </nc>
  </rcc>
  <rcc rId="8419" sId="13" numFmtId="4">
    <nc r="J301">
      <v>0</v>
    </nc>
  </rcc>
  <rcc rId="8420" sId="13" numFmtId="4">
    <nc r="K301">
      <v>0</v>
    </nc>
  </rcc>
  <rcc rId="8421" sId="13" numFmtId="4">
    <nc r="N301">
      <v>0</v>
    </nc>
  </rcc>
  <rcc rId="8422" sId="13" numFmtId="4">
    <nc r="O301">
      <v>0</v>
    </nc>
  </rcc>
  <rcc rId="8423" sId="13" numFmtId="4">
    <nc r="Q301">
      <v>0</v>
    </nc>
  </rcc>
  <rcc rId="8424" sId="13" numFmtId="4">
    <nc r="I301">
      <v>45525</v>
    </nc>
  </rcc>
  <rcc rId="8425" sId="13" numFmtId="4">
    <nc r="P301">
      <v>101.6</v>
    </nc>
  </rcc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6" sId="13" numFmtId="4">
    <nc r="J305">
      <v>0</v>
    </nc>
  </rcc>
  <rcc rId="8427" sId="13" numFmtId="4">
    <nc r="K305">
      <v>0</v>
    </nc>
  </rcc>
  <rcc rId="8428" sId="13" numFmtId="4">
    <nc r="O305">
      <v>125.28</v>
    </nc>
  </rcc>
  <rcc rId="8429" sId="13" numFmtId="4">
    <nc r="P305">
      <v>52.2</v>
    </nc>
  </rcc>
  <rcc rId="8430" sId="13" numFmtId="4">
    <nc r="Q305">
      <v>46.98</v>
    </nc>
  </rcc>
  <rcc rId="8431" sId="13" numFmtId="4">
    <nc r="I305">
      <v>7170</v>
    </nc>
  </rcc>
  <rcc rId="8432" sId="13" numFmtId="4">
    <nc r="N305">
      <v>44.77</v>
    </nc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33" sId="13" numFmtId="4">
    <nc r="J319">
      <v>0</v>
    </nc>
  </rcc>
  <rcc rId="8434" sId="13" numFmtId="4">
    <nc r="K319">
      <v>0</v>
    </nc>
  </rcc>
  <rcc rId="8435" sId="13" numFmtId="4">
    <nc r="N319">
      <v>0</v>
    </nc>
  </rcc>
  <rcc rId="8436" sId="13" numFmtId="4">
    <nc r="O319">
      <v>0</v>
    </nc>
  </rcc>
  <rcc rId="8437" sId="13" numFmtId="4">
    <nc r="Q319">
      <v>0</v>
    </nc>
  </rcc>
  <rcc rId="8438" sId="13" numFmtId="4">
    <nc r="I319">
      <v>26892.16</v>
    </nc>
  </rcc>
  <rcc rId="8439" sId="13" numFmtId="4">
    <nc r="P319">
      <v>75.84</v>
    </nc>
  </rcc>
  <rcc rId="8440" sId="13" numFmtId="4">
    <nc r="J320">
      <v>0</v>
    </nc>
  </rcc>
  <rcc rId="8441" sId="13" numFmtId="4">
    <nc r="K320">
      <v>0</v>
    </nc>
  </rcc>
  <rcc rId="8442" sId="13" numFmtId="4">
    <nc r="N320">
      <v>0</v>
    </nc>
  </rcc>
  <rcc rId="8443" sId="13" numFmtId="4">
    <nc r="O320">
      <v>0</v>
    </nc>
  </rcc>
  <rcc rId="8444" sId="13" numFmtId="4">
    <nc r="Q320">
      <v>0</v>
    </nc>
  </rcc>
  <rcc rId="8445" sId="13" numFmtId="4">
    <nc r="I320">
      <v>81854.100000000006</v>
    </nc>
  </rcc>
  <rcc rId="8446" sId="13" numFmtId="4">
    <nc r="P320">
      <v>447.42</v>
    </nc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47" sId="13" numFmtId="4">
    <nc r="I323">
      <v>0</v>
    </nc>
  </rcc>
  <rcc rId="8448" sId="13" numFmtId="4">
    <nc r="J323">
      <v>0</v>
    </nc>
  </rcc>
  <rcc rId="8449" sId="13" numFmtId="4">
    <nc r="K323">
      <v>0</v>
    </nc>
  </rcc>
  <rcc rId="8450" sId="13" numFmtId="4">
    <oc r="L323">
      <f>SUM(I323:K323)</f>
    </oc>
    <nc r="L323">
      <v>50000</v>
    </nc>
  </rcc>
  <rcc rId="8451" sId="13" numFmtId="4">
    <nc r="N323">
      <v>0</v>
    </nc>
  </rcc>
  <rcc rId="8452" sId="13" numFmtId="4">
    <nc r="O323">
      <v>0</v>
    </nc>
  </rcc>
  <rcc rId="8453" sId="13" numFmtId="4">
    <nc r="P323">
      <v>0</v>
    </nc>
  </rcc>
  <rcc rId="8454" sId="13" numFmtId="4">
    <nc r="Q323">
      <v>0</v>
    </nc>
  </rcc>
  <rcc rId="8455" sId="13" numFmtId="4">
    <oc r="R323">
      <f>M323-N323-O323-P323-Q323</f>
    </oc>
    <nc r="R323">
      <v>50000</v>
    </nc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56" sId="9">
    <nc r="K59" t="inlineStr">
      <is>
        <t>Ok</t>
      </is>
    </nc>
  </rcc>
  <rcc rId="8457" sId="9">
    <nc r="L59" t="inlineStr">
      <is>
        <t>Ok</t>
      </is>
    </nc>
  </rcc>
  <rcc rId="8458" sId="9">
    <nc r="G59" t="inlineStr">
      <is>
        <t>N/A</t>
      </is>
    </nc>
  </rcc>
  <rcc rId="8459" sId="9">
    <nc r="H59" t="inlineStr">
      <is>
        <t>N/A</t>
      </is>
    </nc>
  </rcc>
  <rcc rId="8460" sId="9">
    <nc r="I59" t="inlineStr">
      <is>
        <t>N/A</t>
      </is>
    </nc>
  </rcc>
  <rcc rId="8461" sId="9">
    <nc r="J59" t="inlineStr">
      <is>
        <t>N/A</t>
      </is>
    </nc>
  </rcc>
  <rcc rId="8462" sId="9">
    <nc r="K105" t="inlineStr">
      <is>
        <t>Ok</t>
      </is>
    </nc>
  </rcc>
  <rcc rId="8463" sId="9">
    <nc r="L105" t="inlineStr">
      <is>
        <t>Ok</t>
      </is>
    </nc>
  </rcc>
  <rcc rId="8464" sId="9">
    <nc r="K128" t="inlineStr">
      <is>
        <t>Ok</t>
      </is>
    </nc>
  </rcc>
  <rcc rId="8465" sId="9">
    <nc r="L128" t="inlineStr">
      <is>
        <t>N/A</t>
      </is>
    </nc>
  </rcc>
  <rcc rId="8466" sId="9">
    <nc r="G176" t="inlineStr">
      <is>
        <t>N/A</t>
      </is>
    </nc>
  </rcc>
  <rcc rId="8467" sId="9">
    <nc r="H176" t="inlineStr">
      <is>
        <t>N/A</t>
      </is>
    </nc>
  </rcc>
  <rcc rId="8468" sId="9">
    <nc r="K176" t="inlineStr">
      <is>
        <t>Ok</t>
      </is>
    </nc>
  </rcc>
  <rcc rId="8469" sId="9">
    <nc r="L176" t="inlineStr">
      <is>
        <t>N/A</t>
      </is>
    </nc>
  </rcc>
  <rcc rId="8470" sId="9">
    <nc r="K294" t="inlineStr">
      <is>
        <t>Ok</t>
      </is>
    </nc>
  </rcc>
  <rcc rId="8471" sId="9">
    <nc r="L294" t="inlineStr">
      <is>
        <t>Ok</t>
      </is>
    </nc>
  </rcc>
  <rcc rId="8472" sId="9">
    <nc r="K275" t="inlineStr">
      <is>
        <t>Ok</t>
      </is>
    </nc>
  </rcc>
  <rcc rId="8473" sId="9">
    <nc r="L275" t="inlineStr">
      <is>
        <t>Ok</t>
      </is>
    </nc>
  </rcc>
  <rcc rId="8474" sId="9">
    <nc r="K160" t="inlineStr">
      <is>
        <t>Ok</t>
      </is>
    </nc>
  </rcc>
  <rcc rId="8475" sId="9">
    <nc r="L160" t="inlineStr">
      <is>
        <t>Ok</t>
      </is>
    </nc>
  </rcc>
  <rcc rId="8476" sId="9">
    <nc r="K221" t="inlineStr">
      <is>
        <t>Ok</t>
      </is>
    </nc>
  </rcc>
  <rcc rId="8477" sId="9">
    <nc r="L221" t="inlineStr">
      <is>
        <t>Ok</t>
      </is>
    </nc>
  </rcc>
  <rcc rId="8478" sId="9">
    <nc r="G198" t="inlineStr">
      <is>
        <t>N/A</t>
      </is>
    </nc>
  </rcc>
  <rcc rId="8479" sId="9">
    <nc r="H198" t="inlineStr">
      <is>
        <t>N/A</t>
      </is>
    </nc>
  </rcc>
  <rcc rId="8480" sId="9">
    <nc r="I198" t="inlineStr">
      <is>
        <t>N/A</t>
      </is>
    </nc>
  </rcc>
  <rcc rId="8481" sId="9">
    <nc r="J198" t="inlineStr">
      <is>
        <t>N/A</t>
      </is>
    </nc>
  </rcc>
  <rcc rId="8482" sId="9">
    <nc r="K198" t="inlineStr">
      <is>
        <t>Ok</t>
      </is>
    </nc>
  </rcc>
  <rcc rId="8483" sId="9">
    <nc r="L198" t="inlineStr">
      <is>
        <t>N/A</t>
      </is>
    </nc>
  </rcc>
  <rcc rId="8484" sId="9">
    <nc r="K126" t="inlineStr">
      <is>
        <t>Ok</t>
      </is>
    </nc>
  </rcc>
  <rcc rId="8485" sId="9">
    <nc r="L126" t="inlineStr">
      <is>
        <t>Ok</t>
      </is>
    </nc>
  </rcc>
  <rcc rId="8486" sId="9">
    <oc r="G126" t="inlineStr">
      <is>
        <t>N/A</t>
      </is>
    </oc>
    <nc r="G126" t="inlineStr">
      <is>
        <t>Ok</t>
      </is>
    </nc>
  </rcc>
  <rcc rId="8487" sId="9">
    <nc r="K188" t="inlineStr">
      <is>
        <t>Ok</t>
      </is>
    </nc>
  </rcc>
  <rcc rId="8488" sId="9">
    <nc r="L188" t="inlineStr">
      <is>
        <t>Ok</t>
      </is>
    </nc>
  </rcc>
  <rcc rId="8489" sId="9">
    <nc r="G216" t="inlineStr">
      <is>
        <t>Ok</t>
      </is>
    </nc>
  </rcc>
  <rcc rId="8490" sId="9">
    <nc r="L216" t="inlineStr">
      <is>
        <t>Ok</t>
      </is>
    </nc>
  </rcc>
  <rcc rId="8491" sId="9">
    <nc r="K216" t="inlineStr">
      <is>
        <t>S/M</t>
      </is>
    </nc>
  </rcc>
  <rcc rId="8492" sId="9">
    <nc r="I216" t="inlineStr">
      <is>
        <t>N/A</t>
      </is>
    </nc>
  </rcc>
  <rcc rId="8493" sId="9">
    <nc r="J216" t="inlineStr">
      <is>
        <t>N/A</t>
      </is>
    </nc>
  </rcc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4" sId="9">
    <nc r="G189" t="inlineStr">
      <is>
        <t>OK</t>
      </is>
    </nc>
  </rcc>
  <rcc rId="8495" sId="9">
    <nc r="K189" t="inlineStr">
      <is>
        <t>S/M</t>
      </is>
    </nc>
  </rcc>
  <rcc rId="8496" sId="9">
    <nc r="L189" t="inlineStr">
      <is>
        <t>OK</t>
      </is>
    </nc>
  </rcc>
  <rcc rId="8497" sId="9">
    <nc r="M189" t="inlineStr">
      <is>
        <t>N/A</t>
      </is>
    </nc>
  </rcc>
  <rcc rId="8498" sId="9">
    <nc r="N189" t="inlineStr">
      <is>
        <t>N/A</t>
      </is>
    </nc>
  </rcc>
  <rcc rId="8499" sId="9">
    <nc r="O189" t="inlineStr">
      <is>
        <t>N/A</t>
      </is>
    </nc>
  </rcc>
  <rcc rId="8500" sId="9">
    <nc r="G190" t="inlineStr">
      <is>
        <t>N/A</t>
      </is>
    </nc>
  </rcc>
  <rcc rId="8501" sId="9">
    <nc r="K190" t="inlineStr">
      <is>
        <t>S/M</t>
      </is>
    </nc>
  </rcc>
  <rcc rId="8502" sId="9">
    <nc r="L190" t="inlineStr">
      <is>
        <t>N/A</t>
      </is>
    </nc>
  </rcc>
  <rcc rId="8503" sId="9">
    <nc r="M190" t="inlineStr">
      <is>
        <t>N/A</t>
      </is>
    </nc>
  </rcc>
  <rcc rId="8504" sId="9">
    <nc r="N190" t="inlineStr">
      <is>
        <t>N/A</t>
      </is>
    </nc>
  </rcc>
  <rcc rId="8505" sId="9">
    <nc r="O190" t="inlineStr">
      <is>
        <t>N/A</t>
      </is>
    </nc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6" sId="9">
    <nc r="L315" t="inlineStr">
      <is>
        <t>OK</t>
      </is>
    </nc>
  </rcc>
  <rcc rId="8507" sId="9">
    <nc r="L316" t="inlineStr">
      <is>
        <t>OK</t>
      </is>
    </nc>
  </rcc>
  <rcc rId="8508" sId="9">
    <nc r="L317" t="inlineStr">
      <is>
        <t>OK</t>
      </is>
    </nc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9" sId="9">
    <nc r="G184" t="inlineStr">
      <is>
        <t>OK</t>
      </is>
    </nc>
  </rcc>
  <rcc rId="8510" sId="9">
    <nc r="I184" t="inlineStr">
      <is>
        <t>N/A</t>
      </is>
    </nc>
  </rcc>
  <rcc rId="8511" sId="9">
    <nc r="K184" t="inlineStr">
      <is>
        <t>S/M</t>
      </is>
    </nc>
  </rcc>
  <rcc rId="8512" sId="9">
    <nc r="L184" t="inlineStr">
      <is>
        <t>OK</t>
      </is>
    </nc>
  </rcc>
  <rcc rId="8513" sId="9">
    <nc r="M184" t="inlineStr">
      <is>
        <t>N/A</t>
      </is>
    </nc>
  </rcc>
  <rcc rId="8514" sId="9">
    <nc r="N184" t="inlineStr">
      <is>
        <t>N/A</t>
      </is>
    </nc>
  </rcc>
  <rcc rId="8515" sId="9">
    <nc r="O184" t="inlineStr">
      <is>
        <t>N/A</t>
      </is>
    </nc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16" sId="9">
    <nc r="K172" t="inlineStr">
      <is>
        <t>S/M</t>
      </is>
    </nc>
  </rcc>
  <rcc rId="8517" sId="9">
    <nc r="L172" t="inlineStr">
      <is>
        <t>Ok</t>
      </is>
    </nc>
  </rcc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18" sId="9">
    <nc r="G23" t="inlineStr">
      <is>
        <t>Ok</t>
      </is>
    </nc>
  </rcc>
  <rcc rId="8519" sId="9">
    <nc r="I23" t="inlineStr">
      <is>
        <t>N/A</t>
      </is>
    </nc>
  </rcc>
  <rcc rId="8520" sId="9">
    <nc r="J23" t="inlineStr">
      <is>
        <t>N/A</t>
      </is>
    </nc>
  </rcc>
  <rcc rId="8521" sId="9">
    <nc r="K23" t="inlineStr">
      <is>
        <t>Ok</t>
      </is>
    </nc>
  </rcc>
  <rcc rId="8522" sId="9">
    <nc r="L23" t="inlineStr">
      <is>
        <t>Ok</t>
      </is>
    </nc>
  </rcc>
  <rcc rId="8523" sId="9">
    <nc r="M23" t="inlineStr">
      <is>
        <t>Ok</t>
      </is>
    </nc>
  </rcc>
  <rcc rId="8524" sId="9">
    <nc r="N23" t="inlineStr">
      <is>
        <t>N/A</t>
      </is>
    </nc>
  </rcc>
  <rcc rId="8525" sId="9">
    <nc r="O23" t="inlineStr">
      <is>
        <t>N/A</t>
      </is>
    </nc>
  </rcc>
  <rcc rId="8526" sId="9">
    <nc r="R23" t="inlineStr">
      <is>
        <t>Ok</t>
      </is>
    </nc>
  </rcc>
  <rcc rId="8527" sId="9">
    <nc r="T23" t="inlineStr">
      <is>
        <t>N/A</t>
      </is>
    </nc>
  </rcc>
  <rcc rId="8528" sId="9">
    <nc r="U23" t="inlineStr">
      <is>
        <t>N/A</t>
      </is>
    </nc>
  </rcc>
  <rcc rId="8529" sId="9">
    <nc r="X23" t="inlineStr">
      <is>
        <t>Ok</t>
      </is>
    </nc>
  </rcc>
  <rcc rId="8530" sId="9">
    <nc r="AA23" t="inlineStr">
      <is>
        <t>N/A</t>
      </is>
    </nc>
  </rcc>
  <rcc rId="8531" sId="9">
    <nc r="AB23" t="inlineStr">
      <is>
        <t>N/A</t>
      </is>
    </nc>
  </rcc>
  <rcc rId="8532" sId="8">
    <nc r="H23" t="inlineStr">
      <is>
        <t>N/A</t>
      </is>
    </nc>
  </rcc>
  <rcc rId="8533" sId="8">
    <nc r="I23" t="inlineStr">
      <is>
        <t>N/A</t>
      </is>
    </nc>
  </rcc>
  <rcc rId="8534" sId="8">
    <nc r="J23" t="inlineStr">
      <is>
        <t>N/A</t>
      </is>
    </nc>
  </rcc>
  <rcc rId="8535" sId="8">
    <nc r="K23" t="inlineStr">
      <is>
        <t>N/A</t>
      </is>
    </nc>
  </rcc>
  <rcc rId="8536" sId="8">
    <nc r="L23" t="inlineStr">
      <is>
        <t>N/A</t>
      </is>
    </nc>
  </rcc>
  <rcc rId="8537" sId="8">
    <nc r="M23" t="inlineStr">
      <is>
        <t>N/A</t>
      </is>
    </nc>
  </rcc>
  <rcc rId="8538" sId="8">
    <nc r="N23" t="inlineStr">
      <is>
        <t>N/A</t>
      </is>
    </nc>
  </rcc>
  <rcc rId="8539" sId="8">
    <nc r="R23" t="inlineStr">
      <is>
        <t>N/A</t>
      </is>
    </nc>
  </rcc>
  <rcc rId="8540" sId="8">
    <nc r="S23" t="inlineStr">
      <is>
        <t>N/A</t>
      </is>
    </nc>
  </rcc>
  <rcc rId="8541" sId="6" numFmtId="19">
    <nc r="O23">
      <v>46251</v>
    </nc>
  </rcc>
  <rcc rId="8542" sId="6" numFmtId="19">
    <nc r="P23">
      <v>46251</v>
    </nc>
  </rcc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3" sId="9">
    <nc r="K173" t="inlineStr">
      <is>
        <t>OK</t>
      </is>
    </nc>
  </rcc>
  <rcc rId="8544" sId="9">
    <nc r="L173" t="inlineStr">
      <is>
        <t>Ok</t>
      </is>
    </nc>
  </rcc>
  <rcc rId="8545" sId="9">
    <nc r="M173" t="inlineStr">
      <is>
        <t>N/A</t>
      </is>
    </nc>
  </rcc>
  <rcc rId="8546" sId="9">
    <nc r="N173" t="inlineStr">
      <is>
        <t>N/A</t>
      </is>
    </nc>
  </rcc>
  <rcc rId="8547" sId="9">
    <nc r="O173" t="inlineStr">
      <is>
        <t>N/A</t>
      </is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8" sId="6" numFmtId="19">
    <nc r="P273">
      <v>46251</v>
    </nc>
  </rcc>
  <rcc rId="8549" sId="7">
    <nc r="M274" t="inlineStr">
      <is>
        <t>S/M</t>
      </is>
    </nc>
  </rcc>
  <rcc rId="8550" sId="7">
    <nc r="N274" t="inlineStr">
      <is>
        <t>N/A</t>
      </is>
    </nc>
  </rcc>
  <rcc rId="8551" sId="7">
    <nc r="O274" t="inlineStr">
      <is>
        <t>N/A</t>
      </is>
    </nc>
  </rcc>
  <rcc rId="8552" sId="7">
    <nc r="P274" t="inlineStr">
      <is>
        <t>N/A</t>
      </is>
    </nc>
  </rcc>
  <rcc rId="8553" sId="7">
    <nc r="Q274" t="inlineStr">
      <is>
        <t>N/A</t>
      </is>
    </nc>
  </rcc>
  <rcc rId="8554" sId="8">
    <nc r="J273" t="inlineStr">
      <is>
        <t>OK</t>
      </is>
    </nc>
  </rcc>
  <rcc rId="8555" sId="8" numFmtId="4">
    <nc r="K273">
      <v>46251</v>
    </nc>
  </rcc>
  <rcc rId="8556" sId="8">
    <nc r="Q273" t="inlineStr">
      <is>
        <t>OK</t>
      </is>
    </nc>
  </rcc>
  <rcc rId="8557" sId="8">
    <nc r="R273" t="inlineStr">
      <is>
        <t>N/A</t>
      </is>
    </nc>
  </rcc>
  <rcc rId="8558" sId="8">
    <nc r="S273" t="inlineStr">
      <is>
        <t>N/A</t>
      </is>
    </nc>
  </rcc>
  <rcc rId="8559" sId="9">
    <nc r="K273" t="inlineStr">
      <is>
        <t>OK</t>
      </is>
    </nc>
  </rcc>
  <rcc rId="8560" sId="9">
    <nc r="L273" t="inlineStr">
      <is>
        <t>OK</t>
      </is>
    </nc>
  </rcc>
  <rcc rId="8561" sId="9">
    <nc r="P273" t="inlineStr">
      <is>
        <t>OK</t>
      </is>
    </nc>
  </rcc>
  <rcc rId="8562" sId="9">
    <nc r="Q273">
      <v>46245</v>
    </nc>
  </rcc>
  <rcc rId="8563" sId="9">
    <nc r="Y273" t="inlineStr">
      <is>
        <t>OK</t>
      </is>
    </nc>
  </rcc>
  <rcc rId="8564" sId="9">
    <nc r="Z273">
      <v>46251</v>
    </nc>
  </rcc>
  <rcc rId="8565" sId="9">
    <nc r="AA273" t="inlineStr">
      <is>
        <t>Ok</t>
      </is>
    </nc>
  </rcc>
  <rcc rId="8566" sId="9" odxf="1" dxf="1" numFmtId="19">
    <nc r="AB273">
      <v>46251</v>
    </nc>
    <odxf>
      <numFmt numFmtId="0" formatCode="General"/>
    </odxf>
    <ndxf>
      <numFmt numFmtId="19" formatCode="dd/mm/yyyy"/>
    </ndxf>
  </rcc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7" sId="9">
    <nc r="K353" t="inlineStr">
      <is>
        <t>OK</t>
      </is>
    </nc>
  </rcc>
  <rcc rId="8568" sId="9">
    <nc r="L353" t="inlineStr">
      <is>
        <t>S/M</t>
      </is>
    </nc>
  </rcc>
  <rcc rId="8569" sId="9">
    <nc r="P353" t="inlineStr">
      <is>
        <t>OK</t>
      </is>
    </nc>
  </rcc>
  <rcc rId="8570" sId="9">
    <nc r="Q353">
      <v>46246</v>
    </nc>
  </rcc>
  <rcc rId="8571" sId="9">
    <nc r="Y353" t="inlineStr">
      <is>
        <t>OK</t>
      </is>
    </nc>
  </rcc>
  <rcc rId="8572" sId="9">
    <nc r="Z353">
      <v>46252</v>
    </nc>
  </rcc>
  <rcc rId="8573" sId="9">
    <nc r="AA353" t="inlineStr">
      <is>
        <t>N/A</t>
      </is>
    </nc>
  </rcc>
  <rcc rId="8574" sId="9">
    <nc r="AB353" t="inlineStr">
      <is>
        <t>N/A</t>
      </is>
    </nc>
  </rcc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75" sId="13" numFmtId="4">
    <nc r="I353">
      <v>0</v>
    </nc>
  </rcc>
  <rcc rId="8576" sId="13" numFmtId="4">
    <nc r="J353">
      <v>0</v>
    </nc>
  </rcc>
  <rcc rId="8577" sId="13" numFmtId="4">
    <nc r="K353">
      <v>0</v>
    </nc>
  </rcc>
  <rcc rId="8578" sId="13" numFmtId="4">
    <oc r="L353">
      <f>SUM(I353:K353)</f>
    </oc>
    <nc r="L353">
      <v>0</v>
    </nc>
  </rcc>
  <rcc rId="8579" sId="13" numFmtId="4">
    <nc r="N353">
      <v>0</v>
    </nc>
  </rcc>
  <rcc rId="8580" sId="13" numFmtId="4">
    <nc r="O353">
      <v>0</v>
    </nc>
  </rcc>
  <rcc rId="8581" sId="13" numFmtId="4">
    <nc r="P353">
      <v>0</v>
    </nc>
  </rcc>
  <rcc rId="8582" sId="13" numFmtId="4">
    <nc r="Q353">
      <v>0</v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83" sId="9">
    <nc r="K45" t="inlineStr">
      <is>
        <t>OK</t>
      </is>
    </nc>
  </rcc>
  <rcc rId="8584" sId="9">
    <nc r="L45" t="inlineStr">
      <is>
        <t>OK</t>
      </is>
    </nc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85" sId="9">
    <nc r="M298" t="inlineStr">
      <is>
        <t>N/A</t>
      </is>
    </nc>
  </rcc>
  <rcc rId="8586" sId="9">
    <nc r="L298" t="inlineStr">
      <is>
        <t>N/A</t>
      </is>
    </nc>
  </rcc>
  <rcc rId="8587" sId="9">
    <nc r="L38" t="inlineStr">
      <is>
        <t>N/A</t>
      </is>
    </nc>
  </rcc>
  <rcc rId="8588" sId="9">
    <nc r="M38" t="inlineStr">
      <is>
        <t>N/A</t>
      </is>
    </nc>
  </rcc>
  <rcc rId="8589" sId="9">
    <nc r="N38" t="inlineStr">
      <is>
        <t>N/A</t>
      </is>
    </nc>
  </rcc>
  <rcc rId="8590" sId="9">
    <nc r="O38" t="inlineStr">
      <is>
        <t>N/A</t>
      </is>
    </nc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91" sId="13" numFmtId="4">
    <nc r="I343">
      <v>0</v>
    </nc>
  </rcc>
  <rcc rId="8592" sId="13" numFmtId="4">
    <nc r="J343">
      <v>0</v>
    </nc>
  </rcc>
  <rcc rId="8593" sId="13" numFmtId="4">
    <nc r="K343">
      <v>0</v>
    </nc>
  </rcc>
  <rcc rId="8594" sId="13" numFmtId="4">
    <nc r="N343">
      <v>0</v>
    </nc>
  </rcc>
  <rcc rId="8595" sId="13" numFmtId="4">
    <nc r="O343">
      <v>0</v>
    </nc>
  </rcc>
  <rcc rId="8596" sId="13" numFmtId="4">
    <nc r="P343">
      <v>0</v>
    </nc>
  </rcc>
  <rcc rId="8597" sId="13" numFmtId="4">
    <nc r="Q343">
      <v>0</v>
    </nc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98" sId="13">
    <oc r="R377">
      <f>R339*99%</f>
    </oc>
    <nc r="R377"/>
  </rcc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99" sId="9">
    <nc r="L31" t="inlineStr">
      <is>
        <t>OK</t>
      </is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0" sId="9">
    <nc r="M370" t="inlineStr">
      <is>
        <t>N/A</t>
      </is>
    </nc>
  </rcc>
  <rcc rId="8601" sId="9">
    <nc r="N370" t="inlineStr">
      <is>
        <t>N/A</t>
      </is>
    </nc>
  </rcc>
  <rcc rId="8602" sId="9">
    <nc r="O370" t="inlineStr">
      <is>
        <t>N/A</t>
      </is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3" sId="9">
    <nc r="G271" t="inlineStr">
      <is>
        <t>Ok</t>
      </is>
    </nc>
  </rcc>
  <rcc rId="8604" sId="9">
    <nc r="L271" t="inlineStr">
      <is>
        <t>Ok</t>
      </is>
    </nc>
  </rcc>
  <rcc rId="8605" sId="9">
    <nc r="K271" t="inlineStr">
      <is>
        <t>S/M</t>
      </is>
    </nc>
  </rcc>
  <rcc rId="8606" sId="9">
    <nc r="M271" t="inlineStr">
      <is>
        <t>N/A</t>
      </is>
    </nc>
  </rcc>
  <rcc rId="8607" sId="9">
    <nc r="N271" t="inlineStr">
      <is>
        <t>N/A</t>
      </is>
    </nc>
  </rcc>
  <rcc rId="8608" sId="9">
    <nc r="O271" t="inlineStr">
      <is>
        <t>N/A</t>
      </is>
    </nc>
  </rcc>
  <rcc rId="8609" sId="9">
    <nc r="I321" t="inlineStr">
      <is>
        <t>N/A</t>
      </is>
    </nc>
  </rcc>
  <rcc rId="8610" sId="9">
    <nc r="J321" t="inlineStr">
      <is>
        <t>N/A</t>
      </is>
    </nc>
  </rcc>
  <rcc rId="8611" sId="9">
    <nc r="G321" t="inlineStr">
      <is>
        <t>Ok</t>
      </is>
    </nc>
  </rcc>
  <rcc rId="8612" sId="9">
    <nc r="K321" t="inlineStr">
      <is>
        <t>S/M</t>
      </is>
    </nc>
  </rcc>
  <rcc rId="8613" sId="9">
    <nc r="L321" t="inlineStr">
      <is>
        <t>Ok</t>
      </is>
    </nc>
  </rcc>
  <rcc rId="8614" sId="9">
    <nc r="M321" t="inlineStr">
      <is>
        <t>N/A</t>
      </is>
    </nc>
  </rcc>
  <rcc rId="8615" sId="9">
    <nc r="N321" t="inlineStr">
      <is>
        <t>N/A</t>
      </is>
    </nc>
  </rcc>
  <rcc rId="8616" sId="9">
    <nc r="O321" t="inlineStr">
      <is>
        <t>N/A</t>
      </is>
    </nc>
  </rcc>
  <rcc rId="8617" sId="9">
    <nc r="G227" t="inlineStr">
      <is>
        <t>Ok</t>
      </is>
    </nc>
  </rcc>
  <rcc rId="8618" sId="9">
    <nc r="K227" t="inlineStr">
      <is>
        <t>Ok</t>
      </is>
    </nc>
  </rcc>
  <rcc rId="8619" sId="9">
    <nc r="M227" t="inlineStr">
      <is>
        <t>N/A</t>
      </is>
    </nc>
  </rcc>
  <rcc rId="8620" sId="9">
    <nc r="N227" t="inlineStr">
      <is>
        <t>N/A</t>
      </is>
    </nc>
  </rcc>
  <rcc rId="8621" sId="9">
    <nc r="O227" t="inlineStr">
      <is>
        <t>N/A</t>
      </is>
    </nc>
  </rcc>
  <rcc rId="8622" sId="9">
    <nc r="L227" t="inlineStr">
      <is>
        <t>Ok</t>
      </is>
    </nc>
  </rcc>
  <rcc rId="8623" sId="9">
    <nc r="G202" t="inlineStr">
      <is>
        <t>Ok</t>
      </is>
    </nc>
  </rcc>
  <rcc rId="8624" sId="9">
    <nc r="K202" t="inlineStr">
      <is>
        <t>S/M</t>
      </is>
    </nc>
  </rcc>
  <rcc rId="8625" sId="9">
    <nc r="L202" t="inlineStr">
      <is>
        <t>Ok</t>
      </is>
    </nc>
  </rcc>
  <rcc rId="8626" sId="9">
    <nc r="M202" t="inlineStr">
      <is>
        <t>N/A</t>
      </is>
    </nc>
  </rcc>
  <rcc rId="8627" sId="9">
    <nc r="N202" t="inlineStr">
      <is>
        <t>N/A</t>
      </is>
    </nc>
  </rcc>
  <rcc rId="8628" sId="9">
    <nc r="O202" t="inlineStr">
      <is>
        <t>N/A</t>
      </is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29" sId="13" numFmtId="4">
    <nc r="I249">
      <v>0</v>
    </nc>
  </rcc>
  <rcc rId="8630" sId="13" numFmtId="4">
    <nc r="J249">
      <v>0</v>
    </nc>
  </rcc>
  <rcc rId="8631" sId="13" numFmtId="4">
    <nc r="K249">
      <v>0</v>
    </nc>
  </rcc>
  <rcc rId="8632" sId="13" numFmtId="4">
    <oc r="L249">
      <f>SUM(I249:K249)</f>
    </oc>
    <nc r="L249">
      <v>60306</v>
    </nc>
  </rcc>
  <rcc rId="8633" sId="13" numFmtId="4">
    <nc r="N249">
      <v>0</v>
    </nc>
  </rcc>
  <rcc rId="8634" sId="13" numFmtId="4">
    <nc r="O249">
      <v>0</v>
    </nc>
  </rcc>
  <rcc rId="8635" sId="13" numFmtId="4">
    <nc r="P249">
      <v>0</v>
    </nc>
  </rcc>
  <rcc rId="8636" sId="13" numFmtId="4">
    <nc r="Q249">
      <v>0</v>
    </nc>
  </rcc>
  <rcc rId="8637" sId="13" numFmtId="4">
    <oc r="R249">
      <f>M249-N249-O249-P249-Q249</f>
    </oc>
    <nc r="R249">
      <v>60306</v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38" sId="9">
    <nc r="K335" t="inlineStr">
      <is>
        <t>S/M</t>
      </is>
    </nc>
  </rcc>
  <rcc rId="8639" sId="9">
    <nc r="L335" t="inlineStr">
      <is>
        <t>Ok</t>
      </is>
    </nc>
  </rcc>
  <rcc rId="8640" sId="9">
    <nc r="N335" t="inlineStr">
      <is>
        <t>N/A</t>
      </is>
    </nc>
  </rcc>
  <rcc rId="8641" sId="9">
    <nc r="O335" t="inlineStr">
      <is>
        <t>N/A</t>
      </is>
    </nc>
  </rcc>
  <rcc rId="8642" sId="9">
    <nc r="K336" t="inlineStr">
      <is>
        <t>S/M</t>
      </is>
    </nc>
  </rcc>
  <rcc rId="8643" sId="9">
    <nc r="L336" t="inlineStr">
      <is>
        <t>N/A</t>
      </is>
    </nc>
  </rcc>
  <rcc rId="8644" sId="9">
    <nc r="K337" t="inlineStr">
      <is>
        <t>S/M</t>
      </is>
    </nc>
  </rcc>
  <rcc rId="8645" sId="9">
    <nc r="L337" t="inlineStr">
      <is>
        <t>N/A</t>
      </is>
    </nc>
  </rcc>
  <rcc rId="8646" sId="9">
    <nc r="G336" t="inlineStr">
      <is>
        <t>N/A</t>
      </is>
    </nc>
  </rcc>
  <rcc rId="8647" sId="9">
    <nc r="G337" t="inlineStr">
      <is>
        <t>N/A</t>
      </is>
    </nc>
  </rcc>
  <rcc rId="8648" sId="9">
    <nc r="M337" t="inlineStr">
      <is>
        <t>N/A</t>
      </is>
    </nc>
  </rcc>
  <rcc rId="8649" sId="9">
    <nc r="M336" t="inlineStr">
      <is>
        <t>N/A</t>
      </is>
    </nc>
  </rcc>
  <rcc rId="8650" sId="9">
    <nc r="G364" t="inlineStr">
      <is>
        <t>N/A</t>
      </is>
    </nc>
  </rcc>
  <rcc rId="8651" sId="9">
    <nc r="G365" t="inlineStr">
      <is>
        <t>N/A</t>
      </is>
    </nc>
  </rcc>
  <rcc rId="8652" sId="9">
    <nc r="G366" t="inlineStr">
      <is>
        <t>N/A</t>
      </is>
    </nc>
  </rcc>
  <rcc rId="8653" sId="9">
    <nc r="K364" t="inlineStr">
      <is>
        <t>S/M</t>
      </is>
    </nc>
  </rcc>
  <rcc rId="8654" sId="9">
    <nc r="L364" t="inlineStr">
      <is>
        <t>N/A</t>
      </is>
    </nc>
  </rcc>
  <rcc rId="8655" sId="9">
    <nc r="K365" t="inlineStr">
      <is>
        <t>S/M</t>
      </is>
    </nc>
  </rcc>
  <rcc rId="8656" sId="9">
    <nc r="L365" t="inlineStr">
      <is>
        <t>N/A</t>
      </is>
    </nc>
  </rcc>
  <rcc rId="8657" sId="9">
    <nc r="K366" t="inlineStr">
      <is>
        <t>S/M</t>
      </is>
    </nc>
  </rcc>
  <rcc rId="8658" sId="9">
    <nc r="L366" t="inlineStr">
      <is>
        <t>N/A</t>
      </is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9" sId="9">
    <nc r="L102" t="inlineStr">
      <is>
        <t>OK</t>
      </is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0" sId="9">
    <nc r="L27" t="inlineStr">
      <is>
        <t>OK</t>
      </is>
    </nc>
  </rcc>
  <rcc rId="8661" sId="9">
    <nc r="L28" t="inlineStr">
      <is>
        <t>S/M</t>
      </is>
    </nc>
  </rcc>
  <rcc rId="8662" sId="9">
    <nc r="L8" t="inlineStr">
      <is>
        <t>S/M</t>
      </is>
    </nc>
  </rcc>
  <rcc rId="8663" sId="9">
    <nc r="K29" t="inlineStr">
      <is>
        <t>S/M</t>
      </is>
    </nc>
  </rcc>
  <rcc rId="8664" sId="9">
    <nc r="L29" t="inlineStr">
      <is>
        <t>S/M</t>
      </is>
    </nc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5" sId="13" numFmtId="4">
    <nc r="I334">
      <v>0</v>
    </nc>
  </rcc>
  <rcc rId="8666" sId="13" numFmtId="4">
    <nc r="J334">
      <v>0</v>
    </nc>
  </rcc>
  <rcc rId="8667" sId="13" numFmtId="4">
    <oc r="L334">
      <f>SUM(I334:K334)</f>
    </oc>
    <nc r="L334">
      <v>0</v>
    </nc>
  </rcc>
  <rcc rId="8668" sId="13" numFmtId="4">
    <oc r="M334">
      <f>(I334*8%)+(J334*16%)+(K334*32%)</f>
    </oc>
    <nc r="M334">
      <v>185336</v>
    </nc>
  </rcc>
  <rcc rId="8669" sId="13" numFmtId="4">
    <nc r="N334">
      <v>0</v>
    </nc>
  </rcc>
  <rcc rId="8670" sId="13" numFmtId="4">
    <nc r="O334">
      <v>0</v>
    </nc>
  </rcc>
  <rcc rId="8671" sId="13" numFmtId="4">
    <nc r="P334">
      <v>0</v>
    </nc>
  </rcc>
  <rcc rId="8672" sId="13" numFmtId="4">
    <nc r="Q334">
      <v>0</v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3" sId="9">
    <oc r="L103" t="inlineStr">
      <is>
        <t>S/M</t>
      </is>
    </oc>
    <nc r="L103" t="inlineStr">
      <is>
        <t>OK</t>
      </is>
    </nc>
  </rcc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4" sId="9">
    <oc r="L287" t="inlineStr">
      <is>
        <t>S/M</t>
      </is>
    </oc>
    <nc r="L287" t="inlineStr">
      <is>
        <t>OK</t>
      </is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75" sId="9">
    <nc r="G367" t="inlineStr">
      <is>
        <t>Ok</t>
      </is>
    </nc>
  </rcc>
  <rcc rId="8676" sId="9">
    <nc r="K367" t="inlineStr">
      <is>
        <t>Ok</t>
      </is>
    </nc>
  </rcc>
  <rcc rId="8677" sId="9">
    <nc r="L367" t="inlineStr">
      <is>
        <t>Ok</t>
      </is>
    </nc>
  </rcc>
  <rcc rId="8678" sId="9">
    <nc r="M367" t="inlineStr">
      <is>
        <t>N/A</t>
      </is>
    </nc>
  </rcc>
  <rcc rId="8679" sId="9">
    <nc r="N367" t="inlineStr">
      <is>
        <t>N/A</t>
      </is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0" sId="9">
    <nc r="K37" t="inlineStr">
      <is>
        <t>S/M</t>
      </is>
    </nc>
  </rcc>
  <rcc rId="8681" sId="9">
    <nc r="K30" t="inlineStr">
      <is>
        <t>S/M</t>
      </is>
    </nc>
  </rcc>
  <rcc rId="8682" sId="9">
    <nc r="L30" t="inlineStr">
      <is>
        <t>S/M</t>
      </is>
    </nc>
  </rcc>
  <rcc rId="8683" sId="9">
    <nc r="K42" t="inlineStr">
      <is>
        <t>S/M</t>
      </is>
    </nc>
  </rcc>
  <rcc rId="8684" sId="9">
    <nc r="L42" t="inlineStr">
      <is>
        <t>S/M</t>
      </is>
    </nc>
  </rcc>
  <rcc rId="8685" sId="9">
    <nc r="K47" t="inlineStr">
      <is>
        <t>S/M</t>
      </is>
    </nc>
  </rcc>
  <rcc rId="8686" sId="9">
    <nc r="L47" t="inlineStr">
      <is>
        <t>S/M</t>
      </is>
    </nc>
  </rcc>
  <rcc rId="8687" sId="9">
    <nc r="K69" t="inlineStr">
      <is>
        <t>S/M</t>
      </is>
    </nc>
  </rcc>
  <rcc rId="8688" sId="9">
    <nc r="L69" t="inlineStr">
      <is>
        <t>S/M</t>
      </is>
    </nc>
  </rcc>
  <rcc rId="8689" sId="9">
    <nc r="K76" t="inlineStr">
      <is>
        <t>S/M</t>
      </is>
    </nc>
  </rcc>
  <rcc rId="8690" sId="9">
    <nc r="L76" t="inlineStr">
      <is>
        <t>S/M</t>
      </is>
    </nc>
  </rcc>
  <rcc rId="8691" sId="9">
    <nc r="K88" t="inlineStr">
      <is>
        <t>S/M</t>
      </is>
    </nc>
  </rcc>
  <rcc rId="8692" sId="9">
    <nc r="L88" t="inlineStr">
      <is>
        <t>S/M</t>
      </is>
    </nc>
  </rcc>
  <rcc rId="8693" sId="9">
    <nc r="K92" t="inlineStr">
      <is>
        <t>S/M</t>
      </is>
    </nc>
  </rcc>
  <rcc rId="8694" sId="9">
    <nc r="L92" t="inlineStr">
      <is>
        <t>S/M</t>
      </is>
    </nc>
  </rcc>
  <rcc rId="8695" sId="9">
    <nc r="K96" t="inlineStr">
      <is>
        <t>S/M</t>
      </is>
    </nc>
  </rcc>
  <rcc rId="8696" sId="9">
    <nc r="L96" t="inlineStr">
      <is>
        <t>S/M</t>
      </is>
    </nc>
  </rcc>
  <rcc rId="8697" sId="9">
    <nc r="K120" t="inlineStr">
      <is>
        <t>S/M</t>
      </is>
    </nc>
  </rcc>
  <rcc rId="8698" sId="9">
    <nc r="L120" t="inlineStr">
      <is>
        <t>S/M</t>
      </is>
    </nc>
  </rcc>
  <rcc rId="8699" sId="9">
    <nc r="K123" t="inlineStr">
      <is>
        <t>OK</t>
      </is>
    </nc>
  </rcc>
  <rcc rId="8700" sId="9">
    <nc r="L123" t="inlineStr">
      <is>
        <t>OK</t>
      </is>
    </nc>
  </rcc>
  <rcc rId="8701" sId="9">
    <nc r="K122" t="inlineStr">
      <is>
        <t>S/M</t>
      </is>
    </nc>
  </rcc>
  <rcc rId="8702" sId="9">
    <nc r="L122" t="inlineStr">
      <is>
        <t>S/M</t>
      </is>
    </nc>
  </rcc>
  <rcc rId="8703" sId="9">
    <nc r="K129" t="inlineStr">
      <is>
        <t>OK</t>
      </is>
    </nc>
  </rcc>
  <rcc rId="8704" sId="9">
    <nc r="L129" t="inlineStr">
      <is>
        <t>OK</t>
      </is>
    </nc>
  </rcc>
  <rcc rId="8705" sId="9">
    <nc r="K150" t="inlineStr">
      <is>
        <t>S/M</t>
      </is>
    </nc>
  </rcc>
  <rcc rId="8706" sId="9">
    <nc r="L150" t="inlineStr">
      <is>
        <t>S/M</t>
      </is>
    </nc>
  </rcc>
  <rcc rId="8707" sId="9">
    <nc r="K153" t="inlineStr">
      <is>
        <t>S/M</t>
      </is>
    </nc>
  </rcc>
  <rcc rId="8708" sId="9">
    <nc r="L153" t="inlineStr">
      <is>
        <t>S/M</t>
      </is>
    </nc>
  </rcc>
  <rcc rId="8709" sId="9">
    <nc r="K179" t="inlineStr">
      <is>
        <t>OK</t>
      </is>
    </nc>
  </rcc>
  <rcc rId="8710" sId="9">
    <nc r="L179" t="inlineStr">
      <is>
        <t>OK</t>
      </is>
    </nc>
  </rcc>
  <rcc rId="8711" sId="9">
    <nc r="K183" t="inlineStr">
      <is>
        <t>OK</t>
      </is>
    </nc>
  </rcc>
  <rcc rId="8712" sId="9">
    <nc r="K182" t="inlineStr">
      <is>
        <t>OK</t>
      </is>
    </nc>
  </rcc>
  <rcc rId="8713" sId="9">
    <nc r="K181" t="inlineStr">
      <is>
        <t>OK</t>
      </is>
    </nc>
  </rcc>
  <rcc rId="8714" sId="9">
    <nc r="K180" t="inlineStr">
      <is>
        <t>OK</t>
      </is>
    </nc>
  </rcc>
  <rcc rId="8715" sId="9">
    <nc r="L183" t="inlineStr">
      <is>
        <t>OK</t>
      </is>
    </nc>
  </rcc>
  <rcc rId="8716" sId="9">
    <nc r="L182" t="inlineStr">
      <is>
        <t>OK</t>
      </is>
    </nc>
  </rcc>
  <rcc rId="8717" sId="9">
    <nc r="L181" t="inlineStr">
      <is>
        <t>OK</t>
      </is>
    </nc>
  </rcc>
  <rcc rId="8718" sId="9">
    <nc r="L180" t="inlineStr">
      <is>
        <t>OK</t>
      </is>
    </nc>
  </rcc>
  <rcc rId="8719" sId="9">
    <nc r="K186" t="inlineStr">
      <is>
        <t>S/M</t>
      </is>
    </nc>
  </rcc>
  <rcc rId="8720" sId="9">
    <nc r="L186" t="inlineStr">
      <is>
        <t>S/M</t>
      </is>
    </nc>
  </rcc>
  <rcc rId="8721" sId="9">
    <nc r="K192" t="inlineStr">
      <is>
        <t>OK</t>
      </is>
    </nc>
  </rcc>
  <rcc rId="8722" sId="9">
    <nc r="L192" t="inlineStr">
      <is>
        <t>OK</t>
      </is>
    </nc>
  </rcc>
  <rcc rId="8723" sId="9">
    <nc r="K193" t="inlineStr">
      <is>
        <t>S/M</t>
      </is>
    </nc>
  </rcc>
  <rcc rId="8724" sId="9">
    <nc r="L193" t="inlineStr">
      <is>
        <t>S/M</t>
      </is>
    </nc>
  </rcc>
  <rcc rId="8725" sId="9">
    <nc r="K223" t="inlineStr">
      <is>
        <t>S/M</t>
      </is>
    </nc>
  </rcc>
  <rcc rId="8726" sId="9">
    <nc r="L223" t="inlineStr">
      <is>
        <t>S/M</t>
      </is>
    </nc>
  </rcc>
  <rcc rId="8727" sId="9">
    <nc r="K225" t="inlineStr">
      <is>
        <t>S/M</t>
      </is>
    </nc>
  </rcc>
  <rcc rId="8728" sId="9">
    <nc r="L225" t="inlineStr">
      <is>
        <t>S/M</t>
      </is>
    </nc>
  </rcc>
  <rcc rId="8729" sId="9">
    <nc r="L37" t="inlineStr">
      <is>
        <t>S/M</t>
      </is>
    </nc>
  </rcc>
  <rcc rId="8730" sId="9">
    <nc r="K3" t="inlineStr">
      <is>
        <t>S/M</t>
      </is>
    </nc>
  </rcc>
  <rcc rId="8731" sId="9">
    <nc r="K8" t="inlineStr">
      <is>
        <t>S/M</t>
      </is>
    </nc>
  </rcc>
  <rcc rId="8732" sId="9">
    <nc r="K28" t="inlineStr">
      <is>
        <t>S/M</t>
      </is>
    </nc>
  </rcc>
  <rcc rId="8733" sId="9">
    <nc r="K27" t="inlineStr">
      <is>
        <t>OK</t>
      </is>
    </nc>
  </rcc>
  <rcc rId="8734" sId="9">
    <nc r="G179" t="inlineStr">
      <is>
        <t>OK</t>
      </is>
    </nc>
  </rcc>
  <rcc rId="8735" sId="9">
    <nc r="H179">
      <v>46247</v>
    </nc>
  </rcc>
  <rcc rId="8736" sId="9">
    <nc r="G180" t="inlineStr">
      <is>
        <t>OK</t>
      </is>
    </nc>
  </rcc>
  <rcc rId="8737" sId="9">
    <nc r="G181" t="inlineStr">
      <is>
        <t>OK</t>
      </is>
    </nc>
  </rcc>
  <rcc rId="8738" sId="9">
    <nc r="G182" t="inlineStr">
      <is>
        <t>OK</t>
      </is>
    </nc>
  </rcc>
  <rcc rId="8739" sId="9">
    <nc r="H180">
      <v>46247</v>
    </nc>
  </rcc>
  <rcc rId="8740" sId="9">
    <nc r="H181">
      <v>46247</v>
    </nc>
  </rcc>
  <rcc rId="8741" sId="9">
    <nc r="H182">
      <v>46247</v>
    </nc>
  </rcc>
  <rcc rId="8742" sId="9">
    <nc r="H183">
      <v>46247</v>
    </nc>
  </rcc>
  <rcc rId="8743" sId="9">
    <nc r="G183" t="inlineStr">
      <is>
        <t>S/M</t>
      </is>
    </nc>
  </rcc>
  <rcc rId="8744" sId="9">
    <nc r="G129" t="inlineStr">
      <is>
        <t>OK</t>
      </is>
    </nc>
  </rcc>
  <rcc rId="8745" sId="9">
    <nc r="H129">
      <v>46247</v>
    </nc>
  </rcc>
  <rcc rId="8746" sId="9">
    <nc r="G130" t="inlineStr">
      <is>
        <t>S/M</t>
      </is>
    </nc>
  </rcc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7" sId="9">
    <nc r="K130" t="inlineStr">
      <is>
        <t>OK</t>
      </is>
    </nc>
  </rcc>
  <rcc rId="8748" sId="9">
    <nc r="L130" t="inlineStr">
      <is>
        <t>OK</t>
      </is>
    </nc>
  </rcc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9" sId="9">
    <nc r="K117" t="inlineStr">
      <is>
        <t>S/M</t>
      </is>
    </nc>
  </rcc>
  <rcc rId="8750" sId="9">
    <nc r="L117" t="inlineStr">
      <is>
        <t>S/M</t>
      </is>
    </nc>
  </rcc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51" sId="13" numFmtId="4">
    <nc r="I231">
      <v>0</v>
    </nc>
  </rcc>
  <rcc rId="8752" sId="13" numFmtId="4">
    <nc r="J231">
      <v>0</v>
    </nc>
  </rcc>
  <rcc rId="8753" sId="13" numFmtId="4">
    <nc r="K231">
      <v>0</v>
    </nc>
  </rcc>
  <rcc rId="8754" sId="13" numFmtId="4">
    <nc r="N231">
      <v>0</v>
    </nc>
  </rcc>
  <rcc rId="8755" sId="13" numFmtId="4">
    <nc r="O231">
      <v>0</v>
    </nc>
  </rcc>
  <rcc rId="8756" sId="13" numFmtId="4">
    <nc r="P231">
      <v>0</v>
    </nc>
  </rcc>
  <rcc rId="8757" sId="13" numFmtId="4">
    <nc r="Q231">
      <v>0</v>
    </nc>
  </rcc>
  <rcc rId="8758" sId="9">
    <nc r="M323" t="inlineStr">
      <is>
        <t>OK</t>
      </is>
    </nc>
  </rcc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59" sId="9">
    <nc r="K136" t="inlineStr">
      <is>
        <t>S/M</t>
      </is>
    </nc>
  </rcc>
  <rcc rId="8760" sId="9">
    <nc r="L136" t="inlineStr">
      <is>
        <t>OK</t>
      </is>
    </nc>
  </rcc>
  <rcc rId="8761" sId="9">
    <oc r="L117" t="inlineStr">
      <is>
        <t>S/M</t>
      </is>
    </oc>
    <nc r="L117" t="inlineStr">
      <is>
        <t>OK</t>
      </is>
    </nc>
  </rcc>
  <rcc rId="8762" sId="9">
    <nc r="K94" t="inlineStr">
      <is>
        <t>S/M</t>
      </is>
    </nc>
  </rcc>
  <rcc rId="8763" sId="9">
    <nc r="L94" t="inlineStr">
      <is>
        <t>S/M</t>
      </is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4" sId="9">
    <nc r="L302" t="inlineStr">
      <is>
        <t>OK</t>
      </is>
    </nc>
  </rcc>
  <rcc rId="8765" sId="9">
    <nc r="L362" t="inlineStr">
      <is>
        <t>OK</t>
      </is>
    </nc>
  </rcc>
  <rcc rId="8766" sId="9">
    <nc r="L314" t="inlineStr">
      <is>
        <t>OK</t>
      </is>
    </nc>
  </rcc>
  <rcc rId="8767" sId="9">
    <nc r="L312" t="inlineStr">
      <is>
        <t>OK</t>
      </is>
    </nc>
  </rcc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8" sId="9">
    <nc r="K200" t="inlineStr">
      <is>
        <t>S/M</t>
      </is>
    </nc>
  </rcc>
  <rcc rId="8769" sId="9">
    <nc r="L200" t="inlineStr">
      <is>
        <t>OK</t>
      </is>
    </nc>
  </rcc>
  <rcc rId="8770" sId="9">
    <nc r="K203" t="inlineStr">
      <is>
        <t>S/M</t>
      </is>
    </nc>
  </rcc>
  <rcc rId="8771" sId="9">
    <nc r="L203" t="inlineStr">
      <is>
        <t>OK</t>
      </is>
    </nc>
  </rcc>
  <rcc rId="8772" sId="9">
    <nc r="K204" t="inlineStr">
      <is>
        <t>S/M</t>
      </is>
    </nc>
  </rcc>
  <rcc rId="8773" sId="9">
    <nc r="L204" t="inlineStr">
      <is>
        <t>OK</t>
      </is>
    </nc>
  </rcc>
  <rcc rId="8774" sId="9">
    <nc r="K249" t="inlineStr">
      <is>
        <t>S/M</t>
      </is>
    </nc>
  </rcc>
  <rcc rId="8775" sId="9">
    <nc r="L249" t="inlineStr">
      <is>
        <t>OK</t>
      </is>
    </nc>
  </rcc>
  <rcc rId="8776" sId="9">
    <nc r="K261" t="inlineStr">
      <is>
        <t>S/M</t>
      </is>
    </nc>
  </rcc>
  <rcc rId="8777" sId="9">
    <nc r="K301" t="inlineStr">
      <is>
        <t>S/M</t>
      </is>
    </nc>
  </rcc>
  <rcc rId="8778" sId="9">
    <nc r="K305" t="inlineStr">
      <is>
        <t>S/M</t>
      </is>
    </nc>
  </rcc>
  <rcc rId="8779" sId="9">
    <nc r="K319" t="inlineStr">
      <is>
        <t>S/M</t>
      </is>
    </nc>
  </rcc>
  <rcc rId="8780" sId="9">
    <nc r="K320" t="inlineStr">
      <is>
        <t>S/M</t>
      </is>
    </nc>
  </rcc>
  <rcc rId="8781" sId="9">
    <nc r="L261" t="inlineStr">
      <is>
        <t>OK</t>
      </is>
    </nc>
  </rcc>
  <rcc rId="8782" sId="9">
    <nc r="L301" t="inlineStr">
      <is>
        <t>OK</t>
      </is>
    </nc>
  </rcc>
  <rcc rId="8783" sId="9">
    <nc r="L305" t="inlineStr">
      <is>
        <t>OK</t>
      </is>
    </nc>
  </rcc>
  <rcc rId="8784" sId="9">
    <nc r="L319" t="inlineStr">
      <is>
        <t>OK</t>
      </is>
    </nc>
  </rcc>
  <rcc rId="8785" sId="9">
    <nc r="L320" t="inlineStr">
      <is>
        <t>OK</t>
      </is>
    </nc>
  </rcc>
  <rcc rId="8786" sId="9">
    <nc r="K323" t="inlineStr">
      <is>
        <t>S/M</t>
      </is>
    </nc>
  </rcc>
  <rcc rId="8787" sId="9">
    <nc r="K326" t="inlineStr">
      <is>
        <t>S/M</t>
      </is>
    </nc>
  </rcc>
  <rcc rId="8788" sId="9">
    <nc r="L323" t="inlineStr">
      <is>
        <t>OK</t>
      </is>
    </nc>
  </rcc>
  <rcc rId="8789" sId="9">
    <nc r="L326" t="inlineStr">
      <is>
        <t>OK</t>
      </is>
    </nc>
  </rcc>
  <rcc rId="8790" sId="9">
    <nc r="K334" t="inlineStr">
      <is>
        <t>S/M</t>
      </is>
    </nc>
  </rcc>
  <rcc rId="8791" sId="9">
    <nc r="L334" t="inlineStr">
      <is>
        <t>OK</t>
      </is>
    </nc>
  </rcc>
  <rcc rId="8792" sId="9">
    <nc r="K343" t="inlineStr">
      <is>
        <t>S/M</t>
      </is>
    </nc>
  </rcc>
  <rcc rId="8793" sId="9">
    <nc r="L343" t="inlineStr">
      <is>
        <t>OK</t>
      </is>
    </nc>
  </rcc>
  <rcc rId="8794" sId="9">
    <nc r="K344" t="inlineStr">
      <is>
        <t>S/M</t>
      </is>
    </nc>
  </rcc>
  <rcc rId="8795" sId="9">
    <nc r="L344" t="inlineStr">
      <is>
        <t>S/M</t>
      </is>
    </nc>
  </rcc>
  <rcc rId="8796" sId="9">
    <nc r="K212" t="inlineStr">
      <is>
        <t>S/M</t>
      </is>
    </nc>
  </rcc>
  <rcc rId="8797" sId="9">
    <nc r="L212" t="inlineStr">
      <is>
        <t>S/M</t>
      </is>
    </nc>
  </rcc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98" sId="9">
    <nc r="L78" t="inlineStr">
      <is>
        <t>N/A</t>
      </is>
    </nc>
  </rcc>
  <rcc rId="8799" sId="9">
    <nc r="L95" t="inlineStr">
      <is>
        <t>OK</t>
      </is>
    </nc>
  </rcc>
  <rcc rId="8800" sId="9">
    <nc r="L132" t="inlineStr">
      <is>
        <t>N/A</t>
      </is>
    </nc>
  </rcc>
  <rcc rId="8801" sId="9">
    <nc r="L106" t="inlineStr">
      <is>
        <t>S/M</t>
      </is>
    </nc>
  </rcc>
  <rcc rId="8802" sId="9">
    <nc r="L32" t="inlineStr">
      <is>
        <t>OK</t>
      </is>
    </nc>
  </rcc>
  <rcc rId="8803" sId="9">
    <nc r="L217" t="inlineStr">
      <is>
        <t>OK</t>
      </is>
    </nc>
  </rcc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04" sId="9">
    <nc r="L147" t="inlineStr">
      <is>
        <t>S/M</t>
      </is>
    </nc>
  </rcc>
  <rcc rId="8805" sId="9">
    <nc r="L149" t="inlineStr">
      <is>
        <t>OK</t>
      </is>
    </nc>
  </rcc>
  <rcc rId="8806" sId="9">
    <nc r="L154" t="inlineStr">
      <is>
        <t>OK</t>
      </is>
    </nc>
  </rcc>
  <rcc rId="8807" sId="9">
    <nc r="L174" t="inlineStr">
      <is>
        <t>Ok</t>
      </is>
    </nc>
  </rcc>
  <rcc rId="8808" sId="9">
    <nc r="L178" t="inlineStr">
      <is>
        <t>OK</t>
      </is>
    </nc>
  </rcc>
  <rcc rId="8809" sId="9">
    <nc r="L229" t="inlineStr">
      <is>
        <t>OK</t>
      </is>
    </nc>
  </rcc>
  <rcc rId="8810" sId="9">
    <nc r="L259" t="inlineStr">
      <is>
        <t>Ok</t>
      </is>
    </nc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11" sId="8">
    <nc r="H27" t="inlineStr">
      <is>
        <t>OK</t>
      </is>
    </nc>
  </rcc>
  <rcc rId="8812" sId="8" numFmtId="4">
    <nc r="I27">
      <v>46248</v>
    </nc>
  </rcc>
  <rcc rId="8813" sId="8">
    <nc r="L27" t="inlineStr">
      <is>
        <t>OK</t>
      </is>
    </nc>
  </rcc>
  <rcc rId="8814" sId="8" numFmtId="4">
    <nc r="M27">
      <v>46248</v>
    </nc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15" sId="9">
    <nc r="G27" t="inlineStr">
      <is>
        <t>OK</t>
      </is>
    </nc>
  </rcc>
  <rcc rId="8816" sId="9">
    <nc r="H27">
      <v>46247</v>
    </nc>
  </rcc>
  <rcc rId="8817" sId="9">
    <nc r="I27" t="inlineStr">
      <is>
        <t>OK</t>
      </is>
    </nc>
  </rcc>
  <rcc rId="8818" sId="9">
    <nc r="J27">
      <v>46247</v>
    </nc>
  </rcc>
  <rcc rId="8819" sId="9">
    <nc r="R27" t="inlineStr">
      <is>
        <t>OK</t>
      </is>
    </nc>
  </rcc>
  <rcc rId="8820" sId="9">
    <nc r="S27">
      <v>46248</v>
    </nc>
  </rcc>
  <rcc rId="8821" sId="7" numFmtId="4">
    <nc r="J27">
      <v>17</v>
    </nc>
  </rcc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22" sId="9">
    <nc r="P363" t="inlineStr">
      <is>
        <t>OK</t>
      </is>
    </nc>
  </rcc>
  <rcc rId="8823" sId="9">
    <nc r="Q363">
      <v>46237</v>
    </nc>
  </rcc>
  <rcc rId="8824" sId="9">
    <nc r="P356" t="inlineStr">
      <is>
        <t>S/M</t>
      </is>
    </nc>
  </rcc>
  <rcc rId="8825" sId="9">
    <nc r="Q356">
      <v>46237</v>
    </nc>
  </rcc>
  <rcc rId="8826" sId="9">
    <nc r="P349" t="inlineStr">
      <is>
        <t>S/M</t>
      </is>
    </nc>
  </rcc>
  <rcc rId="8827" sId="9">
    <nc r="Q349">
      <v>46247</v>
    </nc>
  </rcc>
  <rcc rId="8828" sId="9">
    <nc r="P348" t="inlineStr">
      <is>
        <t>OK</t>
      </is>
    </nc>
  </rcc>
  <rcc rId="8829" sId="9">
    <nc r="Q348">
      <v>46248</v>
    </nc>
  </rcc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0" sId="6" numFmtId="19">
    <nc r="P173">
      <v>46252</v>
    </nc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1" sId="9">
    <nc r="G173" t="inlineStr">
      <is>
        <t>Ok</t>
      </is>
    </nc>
  </rcc>
  <rcc rId="8832" sId="9">
    <nc r="R173" t="inlineStr">
      <is>
        <t>Ok</t>
      </is>
    </nc>
  </rcc>
  <rcc rId="8833" sId="9">
    <nc r="T173" t="inlineStr">
      <is>
        <t>OK</t>
      </is>
    </nc>
  </rcc>
  <rcc rId="8834" sId="9">
    <nc r="X173" t="inlineStr">
      <is>
        <t>Ok</t>
      </is>
    </nc>
  </rcc>
  <rcc rId="8835" sId="9">
    <nc r="Y173" t="inlineStr">
      <is>
        <t>OK</t>
      </is>
    </nc>
  </rcc>
  <rcc rId="8836" sId="9">
    <nc r="AA173" t="inlineStr">
      <is>
        <t>-</t>
      </is>
    </nc>
  </rcc>
  <rcc rId="8837" sId="9">
    <nc r="AB173" t="inlineStr">
      <is>
        <t>-</t>
      </is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38" sId="6" numFmtId="19">
    <nc r="O147">
      <v>46252</v>
    </nc>
  </rcc>
  <rcc rId="8839" sId="6" numFmtId="19">
    <nc r="P147">
      <v>46252</v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0" sId="6" numFmtId="19">
    <nc r="O94">
      <v>46252</v>
    </nc>
  </rcc>
  <rcc rId="8841" sId="6" numFmtId="19">
    <nc r="P94">
      <v>46252</v>
    </nc>
  </rcc>
  <rcc rId="8842" sId="7">
    <nc r="M94" t="inlineStr">
      <is>
        <t>OK</t>
      </is>
    </nc>
  </rcc>
  <rcc rId="8843" sId="7">
    <nc r="N94" t="inlineStr">
      <is>
        <t>N/A</t>
      </is>
    </nc>
  </rcc>
  <rcc rId="8844" sId="7">
    <nc r="O94" t="inlineStr">
      <is>
        <t>N/A</t>
      </is>
    </nc>
  </rcc>
  <rcc rId="8845" sId="7">
    <nc r="P94" t="inlineStr">
      <is>
        <t>N/A</t>
      </is>
    </nc>
  </rcc>
  <rcc rId="8846" sId="7">
    <nc r="Q94" t="inlineStr">
      <is>
        <t>N/A</t>
      </is>
    </nc>
  </rcc>
  <rcc rId="8847" sId="8">
    <nc r="J94" t="inlineStr">
      <is>
        <t>S/M</t>
      </is>
    </nc>
  </rcc>
  <rcc rId="8848" sId="8" numFmtId="4">
    <nc r="K94">
      <v>46252</v>
    </nc>
  </rcc>
  <rcc rId="8849" sId="8">
    <nc r="Q94" t="inlineStr">
      <is>
        <t>S/M</t>
      </is>
    </nc>
  </rcc>
  <rcc rId="8850" sId="8">
    <nc r="R94" t="inlineStr">
      <is>
        <t>N/A</t>
      </is>
    </nc>
  </rcc>
  <rcc rId="8851" sId="8">
    <nc r="S94" t="inlineStr">
      <is>
        <t>N/A</t>
      </is>
    </nc>
  </rcc>
  <rcc rId="8852" sId="9">
    <oc r="K94" t="inlineStr">
      <is>
        <t>S/M</t>
      </is>
    </oc>
    <nc r="K94" t="inlineStr">
      <is>
        <t>OK</t>
      </is>
    </nc>
  </rcc>
  <rcc rId="8853" sId="9">
    <nc r="P94" t="inlineStr">
      <is>
        <t>S/M</t>
      </is>
    </nc>
  </rcc>
  <rcc rId="8854" sId="9">
    <nc r="Q94">
      <v>46252</v>
    </nc>
  </rcc>
  <rcc rId="8855" sId="9">
    <nc r="Y94" t="inlineStr">
      <is>
        <t>OK</t>
      </is>
    </nc>
  </rcc>
  <rcc rId="8856" sId="9">
    <nc r="Z94">
      <v>46252</v>
    </nc>
  </rcc>
  <rcc rId="8857" sId="9">
    <nc r="AA94" t="inlineStr">
      <is>
        <t>N/A</t>
      </is>
    </nc>
  </rcc>
  <rcc rId="8858" sId="9">
    <nc r="AB94" t="inlineStr">
      <is>
        <t>N/A</t>
      </is>
    </nc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59" sId="6" numFmtId="19">
    <nc r="O301">
      <v>46252</v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0" sId="9">
    <nc r="P147" t="inlineStr">
      <is>
        <t>OK</t>
      </is>
    </nc>
  </rcc>
  <rcc rId="8861" sId="9">
    <nc r="Q147">
      <v>46252</v>
    </nc>
  </rcc>
  <rcc rId="8862" sId="10">
    <nc r="F147" t="inlineStr">
      <is>
        <t>N/A</t>
      </is>
    </nc>
  </rcc>
  <rcc rId="8863" sId="10">
    <nc r="G147" t="inlineStr">
      <is>
        <t>N/A</t>
      </is>
    </nc>
  </rcc>
  <rcc rId="8864" sId="10">
    <nc r="H147" t="inlineStr">
      <is>
        <t>N/A</t>
      </is>
    </nc>
  </rcc>
  <rcc rId="8865" sId="10">
    <nc r="I147" t="inlineStr">
      <is>
        <t>S/M</t>
      </is>
    </nc>
  </rcc>
  <rcc rId="8866" sId="10">
    <nc r="J147" t="inlineStr">
      <is>
        <t>N/A</t>
      </is>
    </nc>
  </rcc>
  <rcc rId="8867" sId="10">
    <nc r="N147" t="inlineStr">
      <is>
        <t>N/A</t>
      </is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68" sId="6" numFmtId="19">
    <nc r="P301">
      <v>46252</v>
    </nc>
  </rcc>
  <rcc rId="8869" sId="7">
    <nc r="M302" t="inlineStr">
      <is>
        <t>S/M</t>
      </is>
    </nc>
  </rcc>
  <rcc rId="8870" sId="7">
    <nc r="N302" t="inlineStr">
      <is>
        <t>N/A</t>
      </is>
    </nc>
  </rcc>
  <rcc rId="8871" sId="7">
    <nc r="O302" t="inlineStr">
      <is>
        <t>N/A</t>
      </is>
    </nc>
  </rcc>
  <rcc rId="8872" sId="7">
    <nc r="P302" t="inlineStr">
      <is>
        <t>N/A</t>
      </is>
    </nc>
  </rcc>
  <rcc rId="8873" sId="7">
    <nc r="Q302" t="inlineStr">
      <is>
        <t>N/A</t>
      </is>
    </nc>
  </rcc>
  <rcc rId="8874" sId="8">
    <nc r="J301" t="inlineStr">
      <is>
        <t>S/M</t>
      </is>
    </nc>
  </rcc>
  <rcc rId="8875" sId="8" numFmtId="4">
    <nc r="K301">
      <v>46252</v>
    </nc>
  </rcc>
  <rcc rId="8876" sId="8">
    <nc r="Q301" t="inlineStr">
      <is>
        <t>S/M</t>
      </is>
    </nc>
  </rcc>
  <rcc rId="8877" sId="8">
    <nc r="R301" t="inlineStr">
      <is>
        <t>N/A</t>
      </is>
    </nc>
  </rcc>
  <rcc rId="8878" sId="8">
    <nc r="S301" t="inlineStr">
      <is>
        <t>N/A</t>
      </is>
    </nc>
  </rcc>
  <rcc rId="8879" sId="9">
    <oc r="K301" t="inlineStr">
      <is>
        <t>S/M</t>
      </is>
    </oc>
    <nc r="K301" t="inlineStr">
      <is>
        <t>OK</t>
      </is>
    </nc>
  </rcc>
  <rcc rId="8880" sId="9">
    <nc r="P301" t="inlineStr">
      <is>
        <t>OK</t>
      </is>
    </nc>
  </rcc>
  <rcc rId="8881" sId="9">
    <nc r="Q301">
      <v>46252</v>
    </nc>
  </rcc>
  <rcc rId="8882" sId="9">
    <nc r="Y301" t="inlineStr">
      <is>
        <t>OK</t>
      </is>
    </nc>
  </rcc>
  <rcc rId="8883" sId="9">
    <nc r="Z301">
      <v>46252</v>
    </nc>
  </rcc>
  <rcc rId="8884" sId="9">
    <nc r="AA301" t="inlineStr">
      <is>
        <t>Ok</t>
      </is>
    </nc>
  </rcc>
  <rcc rId="8885" sId="9" odxf="1" dxf="1" numFmtId="19">
    <nc r="AB301">
      <v>46252</v>
    </nc>
    <odxf>
      <numFmt numFmtId="0" formatCode="General"/>
    </odxf>
    <ndxf>
      <numFmt numFmtId="19" formatCode="dd/mm/yyyy"/>
    </ndxf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86" sId="9">
    <nc r="P347" t="inlineStr">
      <is>
        <t>S/M</t>
      </is>
    </nc>
  </rcc>
  <rcc rId="8887" sId="9">
    <nc r="Q347">
      <v>46252</v>
    </nc>
  </rcc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88" sId="8">
    <nc r="N32" t="inlineStr">
      <is>
        <t>OK</t>
      </is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89" sId="8">
    <nc r="O17" t="inlineStr">
      <is>
        <t>S/M</t>
      </is>
    </nc>
  </rcc>
  <rcc rId="8890" sId="8" numFmtId="4">
    <nc r="P17">
      <v>46246</v>
    </nc>
  </rcc>
  <rcc rId="8891" sId="8">
    <nc r="O67" t="inlineStr">
      <is>
        <t>S/M</t>
      </is>
    </nc>
  </rcc>
  <rcc rId="8892" sId="8" numFmtId="4">
    <nc r="P67">
      <v>46246</v>
    </nc>
  </rcc>
  <rcc rId="8893" sId="8">
    <nc r="O68" t="inlineStr">
      <is>
        <t>S/M</t>
      </is>
    </nc>
  </rcc>
  <rcc rId="8894" sId="8" numFmtId="4">
    <nc r="P68">
      <v>46246</v>
    </nc>
  </rcc>
  <rcc rId="8895" sId="8">
    <nc r="O95" t="inlineStr">
      <is>
        <t>S/M</t>
      </is>
    </nc>
  </rcc>
  <rcc rId="8896" sId="8" numFmtId="4">
    <nc r="P95">
      <v>46246</v>
    </nc>
  </rcc>
  <rcc rId="8897" sId="8">
    <nc r="O106" t="inlineStr">
      <is>
        <t>S/M</t>
      </is>
    </nc>
  </rcc>
  <rcc rId="8898" sId="8" numFmtId="4">
    <nc r="P106">
      <v>46246</v>
    </nc>
  </rcc>
  <rcc rId="8899" sId="8">
    <nc r="O132" t="inlineStr">
      <is>
        <t>S/M</t>
      </is>
    </nc>
  </rcc>
  <rcc rId="8900" sId="8" numFmtId="4">
    <nc r="P132">
      <v>46246</v>
    </nc>
  </rcc>
  <rcc rId="8901" sId="8">
    <nc r="O229" t="inlineStr">
      <is>
        <t>S/M</t>
      </is>
    </nc>
  </rcc>
  <rcc rId="8902" sId="8" numFmtId="4">
    <nc r="P229">
      <v>46246</v>
    </nc>
  </rcc>
  <rcc rId="8903" sId="8">
    <nc r="O298" t="inlineStr">
      <is>
        <t>S/M</t>
      </is>
    </nc>
  </rcc>
  <rcc rId="8904" sId="8" numFmtId="4">
    <nc r="P298">
      <v>46246</v>
    </nc>
  </rcc>
  <rcc rId="8905" sId="8">
    <nc r="O315" t="inlineStr">
      <is>
        <t>OK</t>
      </is>
    </nc>
  </rcc>
  <rcc rId="8906" sId="8" numFmtId="4">
    <nc r="P315">
      <v>46246</v>
    </nc>
  </rcc>
  <rcc rId="8907" sId="8">
    <nc r="O78" t="inlineStr">
      <is>
        <t>S/M</t>
      </is>
    </nc>
  </rcc>
  <rcc rId="8908" sId="8" numFmtId="4">
    <nc r="P78">
      <v>46246</v>
    </nc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09" sId="6" numFmtId="19">
    <nc r="P200">
      <v>46252</v>
    </nc>
  </rcc>
  <rcc rId="8910" sId="7">
    <nc r="M201" t="inlineStr">
      <is>
        <t>S/M</t>
      </is>
    </nc>
  </rcc>
  <rcc rId="8911" sId="7">
    <nc r="N201" t="inlineStr">
      <is>
        <t>N/A</t>
      </is>
    </nc>
  </rcc>
  <rcc rId="8912" sId="7">
    <nc r="O201" t="inlineStr">
      <is>
        <t>N/A</t>
      </is>
    </nc>
  </rcc>
  <rcc rId="8913" sId="7">
    <nc r="P201" t="inlineStr">
      <is>
        <t>N/A</t>
      </is>
    </nc>
  </rcc>
  <rcc rId="8914" sId="7">
    <nc r="Q201" t="inlineStr">
      <is>
        <t>N/A</t>
      </is>
    </nc>
  </rcc>
  <rcc rId="8915" sId="8">
    <nc r="H200" t="inlineStr">
      <is>
        <t>OK</t>
      </is>
    </nc>
  </rcc>
  <rcc rId="8916" sId="8" numFmtId="4">
    <nc r="I200">
      <v>46252</v>
    </nc>
  </rcc>
  <rcc rId="8917" sId="8">
    <nc r="J200" t="inlineStr">
      <is>
        <t>S/M</t>
      </is>
    </nc>
  </rcc>
  <rcc rId="8918" sId="8" numFmtId="4">
    <nc r="K200">
      <v>46252</v>
    </nc>
  </rcc>
  <rcc rId="8919" sId="8">
    <nc r="L200" t="inlineStr">
      <is>
        <t>N/A</t>
      </is>
    </nc>
  </rcc>
  <rcc rId="8920" sId="8">
    <nc r="M200" t="inlineStr">
      <is>
        <t>N/A</t>
      </is>
    </nc>
  </rcc>
  <rcc rId="8921" sId="8">
    <nc r="N200" t="inlineStr">
      <is>
        <t>N/A</t>
      </is>
    </nc>
  </rcc>
  <rcc rId="8922" sId="8">
    <nc r="O200" t="inlineStr">
      <is>
        <t>OK</t>
      </is>
    </nc>
  </rcc>
  <rcc rId="8923" sId="8" numFmtId="4">
    <nc r="P200">
      <v>46252</v>
    </nc>
  </rcc>
  <rcc rId="8924" sId="8">
    <nc r="R200" t="inlineStr">
      <is>
        <t>N/A</t>
      </is>
    </nc>
  </rcc>
  <rcc rId="8925" sId="8">
    <nc r="S200" t="inlineStr">
      <is>
        <t>N/A</t>
      </is>
    </nc>
  </rcc>
  <rcc rId="8926" sId="9">
    <nc r="G200" t="inlineStr">
      <is>
        <t>S/M</t>
      </is>
    </nc>
  </rcc>
  <rcc rId="8927" sId="9">
    <nc r="H200" t="inlineStr">
      <is>
        <t>S/M</t>
      </is>
    </nc>
  </rcc>
  <rcc rId="8928" sId="9">
    <oc r="K200" t="inlineStr">
      <is>
        <t>S/M</t>
      </is>
    </oc>
    <nc r="K200" t="inlineStr">
      <is>
        <t>OK</t>
      </is>
    </nc>
  </rcc>
  <rcc rId="8929" sId="9">
    <nc r="R200" t="inlineStr">
      <is>
        <t>OK</t>
      </is>
    </nc>
  </rcc>
  <rcc rId="8930" sId="9">
    <nc r="S200">
      <v>46252</v>
    </nc>
  </rcc>
  <rcc rId="8931" sId="9">
    <nc r="T200" t="inlineStr">
      <is>
        <t>S/M</t>
      </is>
    </nc>
  </rcc>
  <rcc rId="8932" sId="9">
    <nc r="U200" t="inlineStr">
      <is>
        <t>S/M</t>
      </is>
    </nc>
  </rcc>
  <rcc rId="8933" sId="9">
    <nc r="V200" t="inlineStr">
      <is>
        <t>OK</t>
      </is>
    </nc>
  </rcc>
  <rcc rId="8934" sId="9">
    <nc r="W200">
      <v>46252</v>
    </nc>
  </rcc>
  <rcc rId="8935" sId="9">
    <nc r="X200" t="inlineStr">
      <is>
        <t>OK</t>
      </is>
    </nc>
  </rcc>
  <rcc rId="8936" sId="9">
    <nc r="Y200" t="inlineStr">
      <is>
        <t>OK</t>
      </is>
    </nc>
  </rcc>
  <rcc rId="8937" sId="9">
    <nc r="Z200">
      <v>46252</v>
    </nc>
  </rcc>
  <rcc rId="8938" sId="9">
    <nc r="AA200" t="inlineStr">
      <is>
        <t>N/A</t>
      </is>
    </nc>
  </rcc>
  <rcc rId="8939" sId="9">
    <nc r="AB200" t="inlineStr">
      <is>
        <t>N/A</t>
      </is>
    </nc>
  </rcc>
  <rcc rId="8940" sId="9">
    <nc r="AB196" t="inlineStr">
      <is>
        <t>N/A</t>
      </is>
    </nc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41" sId="9">
    <nc r="P346" t="inlineStr">
      <is>
        <t>S/M</t>
      </is>
    </nc>
  </rcc>
  <rcc rId="8942" sId="9">
    <nc r="Q346">
      <v>46252</v>
    </nc>
  </rcc>
  <rcc rId="8943" sId="9">
    <nc r="P311" t="inlineStr">
      <is>
        <t>S/M</t>
      </is>
    </nc>
  </rcc>
  <rcc rId="8944" sId="9">
    <nc r="Q311">
      <v>46252</v>
    </nc>
  </rcc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45" sId="6" numFmtId="19">
    <nc r="P202">
      <v>46252</v>
    </nc>
  </rcc>
  <rcc rId="8946" sId="6" numFmtId="19">
    <nc r="O202">
      <v>46251</v>
    </nc>
  </rcc>
  <rcc rId="8947" sId="7">
    <nc r="M323" t="inlineStr">
      <is>
        <t>N/A</t>
      </is>
    </nc>
  </rcc>
  <rcc rId="8948" sId="7">
    <nc r="N323" t="inlineStr">
      <is>
        <t>N/A</t>
      </is>
    </nc>
  </rcc>
  <rcc rId="8949" sId="7">
    <nc r="O323" t="inlineStr">
      <is>
        <t>N/A</t>
      </is>
    </nc>
  </rcc>
  <rcc rId="8950" sId="7">
    <nc r="P323" t="inlineStr">
      <is>
        <t>N/A</t>
      </is>
    </nc>
  </rcc>
  <rcc rId="8951" sId="7">
    <nc r="Q323" t="inlineStr">
      <is>
        <t>N/A</t>
      </is>
    </nc>
  </rcc>
  <rcc rId="8952" sId="7">
    <nc r="R323" t="inlineStr">
      <is>
        <t>N/A</t>
      </is>
    </nc>
  </rcc>
  <rcc rId="8953" sId="7">
    <nc r="M59" t="inlineStr">
      <is>
        <t>N/A</t>
      </is>
    </nc>
  </rcc>
  <rcc rId="8954" sId="7">
    <nc r="N59" t="inlineStr">
      <is>
        <t>N/A</t>
      </is>
    </nc>
  </rcc>
  <rcc rId="8955" sId="7">
    <nc r="O59" t="inlineStr">
      <is>
        <t>N/A</t>
      </is>
    </nc>
  </rcc>
  <rcc rId="8956" sId="7">
    <nc r="P59" t="inlineStr">
      <is>
        <t>N/A</t>
      </is>
    </nc>
  </rcc>
  <rcc rId="8957" sId="7">
    <nc r="Q59" t="inlineStr">
      <is>
        <t>N/A</t>
      </is>
    </nc>
  </rcc>
  <rcc rId="8958" sId="7">
    <nc r="R59" t="inlineStr">
      <is>
        <t>N/A</t>
      </is>
    </nc>
  </rcc>
  <rcc rId="8959" sId="7">
    <nc r="L129" t="inlineStr">
      <is>
        <t>N/A</t>
      </is>
    </nc>
  </rcc>
  <rcc rId="8960" sId="7">
    <nc r="M129" t="inlineStr">
      <is>
        <t>N/A</t>
      </is>
    </nc>
  </rcc>
  <rcc rId="8961" sId="7">
    <nc r="N129" t="inlineStr">
      <is>
        <t>N/A</t>
      </is>
    </nc>
  </rcc>
  <rcc rId="8962" sId="7">
    <nc r="O129" t="inlineStr">
      <is>
        <t>N/A</t>
      </is>
    </nc>
  </rcc>
  <rcc rId="8963" sId="7">
    <nc r="P129" t="inlineStr">
      <is>
        <t>N/A</t>
      </is>
    </nc>
  </rcc>
  <rcc rId="8964" sId="7">
    <nc r="Q129" t="inlineStr">
      <is>
        <t>N/A</t>
      </is>
    </nc>
  </rcc>
  <rcc rId="8965" sId="7">
    <nc r="R129" t="inlineStr">
      <is>
        <t>N/A</t>
      </is>
    </nc>
  </rcc>
  <rcc rId="8966" sId="7">
    <nc r="M166" t="inlineStr">
      <is>
        <t>N/A</t>
      </is>
    </nc>
  </rcc>
  <rcc rId="8967" sId="7">
    <nc r="N166" t="inlineStr">
      <is>
        <t>N/A</t>
      </is>
    </nc>
  </rcc>
  <rcc rId="8968" sId="7">
    <nc r="O166" t="inlineStr">
      <is>
        <t>N/A</t>
      </is>
    </nc>
  </rcc>
  <rcc rId="8969" sId="7">
    <nc r="P166" t="inlineStr">
      <is>
        <t>N/A</t>
      </is>
    </nc>
  </rcc>
  <rcc rId="8970" sId="7">
    <nc r="Q166" t="inlineStr">
      <is>
        <t>N/A</t>
      </is>
    </nc>
  </rcc>
  <rcc rId="8971" sId="7">
    <nc r="R166" t="inlineStr">
      <is>
        <t>N/A</t>
      </is>
    </nc>
  </rcc>
  <rcc rId="8972" sId="7">
    <nc r="L203" t="inlineStr">
      <is>
        <t>N/A</t>
      </is>
    </nc>
  </rcc>
  <rcc rId="8973" sId="7">
    <nc r="M203" t="inlineStr">
      <is>
        <t>N/A</t>
      </is>
    </nc>
  </rcc>
  <rcc rId="8974" sId="7">
    <nc r="N203" t="inlineStr">
      <is>
        <t>N/A</t>
      </is>
    </nc>
  </rcc>
  <rcc rId="8975" sId="7">
    <nc r="O203" t="inlineStr">
      <is>
        <t>N/A</t>
      </is>
    </nc>
  </rcc>
  <rcc rId="8976" sId="7">
    <nc r="P203" t="inlineStr">
      <is>
        <t>N/A</t>
      </is>
    </nc>
  </rcc>
  <rcc rId="8977" sId="7">
    <nc r="Q203" t="inlineStr">
      <is>
        <t>N/A</t>
      </is>
    </nc>
  </rcc>
  <rcc rId="8978" sId="7">
    <nc r="R203" t="inlineStr">
      <is>
        <t>N/A</t>
      </is>
    </nc>
  </rcc>
  <rcc rId="8979" sId="7">
    <nc r="L368" t="inlineStr">
      <is>
        <t>N/A</t>
      </is>
    </nc>
  </rcc>
  <rcc rId="8980" sId="7">
    <nc r="M368" t="inlineStr">
      <is>
        <t>N/A</t>
      </is>
    </nc>
  </rcc>
  <rcc rId="8981" sId="7">
    <nc r="N368" t="inlineStr">
      <is>
        <t>N/A</t>
      </is>
    </nc>
  </rcc>
  <rcc rId="8982" sId="7">
    <nc r="O368" t="inlineStr">
      <is>
        <t>N/A</t>
      </is>
    </nc>
  </rcc>
  <rcc rId="8983" sId="7">
    <nc r="P368" t="inlineStr">
      <is>
        <t>N/A</t>
      </is>
    </nc>
  </rcc>
  <rcc rId="8984" sId="7">
    <nc r="Q368" t="inlineStr">
      <is>
        <t>N/A</t>
      </is>
    </nc>
  </rcc>
  <rcc rId="8985" sId="7">
    <nc r="R368" t="inlineStr">
      <is>
        <t>N/A</t>
      </is>
    </nc>
  </rcc>
  <rcc rId="8986" sId="7">
    <nc r="M23" t="inlineStr">
      <is>
        <t>N/A</t>
      </is>
    </nc>
  </rcc>
  <rcc rId="8987" sId="7">
    <nc r="M199" t="inlineStr">
      <is>
        <t>N/A</t>
      </is>
    </nc>
  </rcc>
  <rcc rId="8988" sId="7">
    <nc r="M228" t="inlineStr">
      <is>
        <t>N/A</t>
      </is>
    </nc>
  </rcc>
  <rcc rId="8989" sId="7">
    <nc r="M272" t="inlineStr">
      <is>
        <t>N/A</t>
      </is>
    </nc>
  </rcc>
  <rcc rId="8990" sId="7">
    <nc r="M322" t="inlineStr">
      <is>
        <t>N/A</t>
      </is>
    </nc>
  </rcc>
  <rcc rId="8991" sId="7">
    <nc r="N199" t="inlineStr">
      <is>
        <t>N/A</t>
      </is>
    </nc>
  </rcc>
  <rcc rId="8992" sId="7">
    <nc r="O199" t="inlineStr">
      <is>
        <t>N/A</t>
      </is>
    </nc>
  </rcc>
  <rcc rId="8993" sId="7">
    <nc r="P199" t="inlineStr">
      <is>
        <t>N/A</t>
      </is>
    </nc>
  </rcc>
  <rcc rId="8994" sId="7">
    <nc r="Q199" t="inlineStr">
      <is>
        <t>N/A</t>
      </is>
    </nc>
  </rcc>
  <rcc rId="8995" sId="7">
    <nc r="R199" t="inlineStr">
      <is>
        <t>N/A</t>
      </is>
    </nc>
  </rcc>
  <rcc rId="8996" sId="7">
    <nc r="N228" t="inlineStr">
      <is>
        <t>N/A</t>
      </is>
    </nc>
  </rcc>
  <rcc rId="8997" sId="7">
    <nc r="O228" t="inlineStr">
      <is>
        <t>N/A</t>
      </is>
    </nc>
  </rcc>
  <rcc rId="8998" sId="7">
    <nc r="P228" t="inlineStr">
      <is>
        <t>N/A</t>
      </is>
    </nc>
  </rcc>
  <rcc rId="8999" sId="7">
    <nc r="Q228" t="inlineStr">
      <is>
        <t>N/A</t>
      </is>
    </nc>
  </rcc>
  <rcc rId="9000" sId="7">
    <nc r="R228" t="inlineStr">
      <is>
        <t>N/A</t>
      </is>
    </nc>
  </rcc>
  <rcc rId="9001" sId="7">
    <nc r="N272" t="inlineStr">
      <is>
        <t>N/A</t>
      </is>
    </nc>
  </rcc>
  <rcc rId="9002" sId="7">
    <nc r="O272" t="inlineStr">
      <is>
        <t>N/A</t>
      </is>
    </nc>
  </rcc>
  <rcc rId="9003" sId="7">
    <nc r="P272" t="inlineStr">
      <is>
        <t>N/A</t>
      </is>
    </nc>
  </rcc>
  <rcc rId="9004" sId="7">
    <nc r="Q272" t="inlineStr">
      <is>
        <t>N/A</t>
      </is>
    </nc>
  </rcc>
  <rcc rId="9005" sId="7">
    <nc r="R272" t="inlineStr">
      <is>
        <t>N/A</t>
      </is>
    </nc>
  </rcc>
  <rcc rId="9006" sId="7">
    <nc r="N322" t="inlineStr">
      <is>
        <t>N/A</t>
      </is>
    </nc>
  </rcc>
  <rcc rId="9007" sId="7">
    <nc r="O322" t="inlineStr">
      <is>
        <t>N/A</t>
      </is>
    </nc>
  </rcc>
  <rcc rId="9008" sId="7">
    <nc r="P322" t="inlineStr">
      <is>
        <t>N/A</t>
      </is>
    </nc>
  </rcc>
  <rcc rId="9009" sId="7">
    <nc r="Q322" t="inlineStr">
      <is>
        <t>N/A</t>
      </is>
    </nc>
  </rcc>
  <rcc rId="9010" sId="7">
    <nc r="R322" t="inlineStr">
      <is>
        <t>N/A</t>
      </is>
    </nc>
  </rcc>
  <rcc rId="9011" sId="7">
    <nc r="N23" t="inlineStr">
      <is>
        <t>N/A</t>
      </is>
    </nc>
  </rcc>
  <rcc rId="9012" sId="7">
    <nc r="O23" t="inlineStr">
      <is>
        <t>N/A</t>
      </is>
    </nc>
  </rcc>
  <rcc rId="9013" sId="7">
    <nc r="P23" t="inlineStr">
      <is>
        <t>N/A</t>
      </is>
    </nc>
  </rcc>
  <rcc rId="9014" sId="7">
    <nc r="Q23" t="inlineStr">
      <is>
        <t>N/A</t>
      </is>
    </nc>
  </rcc>
  <rcc rId="9015" sId="7">
    <nc r="R23" t="inlineStr">
      <is>
        <t>N/A</t>
      </is>
    </nc>
  </rcc>
  <rcc rId="9016" sId="8">
    <nc r="H227" t="inlineStr">
      <is>
        <t>Ok</t>
      </is>
    </nc>
  </rcc>
  <rcc rId="9017" sId="8">
    <nc r="H202" t="inlineStr">
      <is>
        <t>Ok</t>
      </is>
    </nc>
  </rcc>
  <rcc rId="9018" sId="8">
    <nc r="H165" t="inlineStr">
      <is>
        <t>N/A</t>
      </is>
    </nc>
  </rcc>
  <rcc rId="9019" sId="8">
    <nc r="I165" t="inlineStr">
      <is>
        <t>N/A</t>
      </is>
    </nc>
  </rcc>
  <rcc rId="9020" sId="8">
    <nc r="J165" t="inlineStr">
      <is>
        <t>N/A</t>
      </is>
    </nc>
  </rcc>
  <rcc rId="9021" sId="8">
    <nc r="K165" t="inlineStr">
      <is>
        <t>N/A</t>
      </is>
    </nc>
  </rcc>
  <rcc rId="9022" sId="8">
    <nc r="L165" t="inlineStr">
      <is>
        <t>N/A</t>
      </is>
    </nc>
  </rcc>
  <rcc rId="9023" sId="8">
    <nc r="M165" t="inlineStr">
      <is>
        <t>N/A</t>
      </is>
    </nc>
  </rcc>
  <rcc rId="9024" sId="8">
    <nc r="N165" t="inlineStr">
      <is>
        <t>N/A</t>
      </is>
    </nc>
  </rcc>
  <rcc rId="9025" sId="8">
    <nc r="R165" t="inlineStr">
      <is>
        <t>N/A</t>
      </is>
    </nc>
  </rcc>
  <rcc rId="9026" sId="8">
    <nc r="S165" t="inlineStr">
      <is>
        <t>N/A</t>
      </is>
    </nc>
  </rcc>
  <rcc rId="9027" sId="8">
    <nc r="R59" t="inlineStr">
      <is>
        <t>S/M</t>
      </is>
    </nc>
  </rcc>
  <rcc rId="9028" sId="8">
    <nc r="R176" t="inlineStr">
      <is>
        <t>S/M</t>
      </is>
    </nc>
  </rcc>
  <rcc rId="9029" sId="8">
    <nc r="R216" t="inlineStr">
      <is>
        <t>S/M</t>
      </is>
    </nc>
  </rcc>
  <rcc rId="9030" sId="8">
    <nc r="L59" t="inlineStr">
      <is>
        <t>N/A</t>
      </is>
    </nc>
  </rcc>
  <rcc rId="9031" sId="8">
    <nc r="J59" t="inlineStr">
      <is>
        <t>N/A</t>
      </is>
    </nc>
  </rcc>
  <rcc rId="9032" sId="8">
    <nc r="N59" t="inlineStr">
      <is>
        <t>S/M</t>
      </is>
    </nc>
  </rcc>
  <rcc rId="9033" sId="9">
    <nc r="G165" t="inlineStr">
      <is>
        <t>N/A</t>
      </is>
    </nc>
  </rcc>
  <rcc rId="9034" sId="9">
    <nc r="I165" t="inlineStr">
      <is>
        <t>N/A</t>
      </is>
    </nc>
  </rcc>
  <rcc rId="9035" sId="9">
    <nc r="J165" t="inlineStr">
      <is>
        <t>N/A</t>
      </is>
    </nc>
  </rcc>
  <rcc rId="9036" sId="9">
    <nc r="M165" t="inlineStr">
      <is>
        <t>N/A</t>
      </is>
    </nc>
  </rcc>
  <rcc rId="9037" sId="9">
    <nc r="N165" t="inlineStr">
      <is>
        <t>N/A</t>
      </is>
    </nc>
  </rcc>
  <rcc rId="9038" sId="9">
    <nc r="O165" t="inlineStr">
      <is>
        <t>N/A</t>
      </is>
    </nc>
  </rcc>
  <rcc rId="9039" sId="9">
    <nc r="T165" t="inlineStr">
      <is>
        <t>N/A</t>
      </is>
    </nc>
  </rcc>
  <rcc rId="9040" sId="9">
    <nc r="U165" t="inlineStr">
      <is>
        <t>N/A</t>
      </is>
    </nc>
  </rcc>
  <rcc rId="9041" sId="9">
    <nc r="R165" t="inlineStr">
      <is>
        <t>N/A</t>
      </is>
    </nc>
  </rcc>
  <rcc rId="9042" sId="9">
    <nc r="S165" t="inlineStr">
      <is>
        <t>N/A</t>
      </is>
    </nc>
  </rcc>
  <rcc rId="9043" sId="9">
    <nc r="AA165" t="inlineStr">
      <is>
        <t>N/A</t>
      </is>
    </nc>
  </rcc>
  <rcc rId="9044" sId="9">
    <nc r="AB165" t="inlineStr">
      <is>
        <t>N/A</t>
      </is>
    </nc>
  </rcc>
  <rcc rId="9045" sId="9">
    <nc r="G246" t="inlineStr">
      <is>
        <t>OK</t>
      </is>
    </nc>
  </rcc>
  <rcc rId="9046" sId="9">
    <nc r="I367" t="inlineStr">
      <is>
        <t>N/A</t>
      </is>
    </nc>
  </rcc>
  <rcc rId="9047" sId="9">
    <nc r="J367" t="inlineStr">
      <is>
        <t>N/A</t>
      </is>
    </nc>
  </rcc>
  <rcc rId="9048" sId="9">
    <nc r="M59" t="inlineStr">
      <is>
        <t>N/A</t>
      </is>
    </nc>
  </rcc>
  <rcc rId="9049" sId="9">
    <nc r="N59" t="inlineStr">
      <is>
        <t>N/A</t>
      </is>
    </nc>
  </rcc>
  <rcc rId="9050" sId="9">
    <nc r="M128" t="inlineStr">
      <is>
        <t>N/A</t>
      </is>
    </nc>
  </rcc>
  <rcc rId="9051" sId="9">
    <nc r="N128" t="inlineStr">
      <is>
        <t>N/A</t>
      </is>
    </nc>
  </rcc>
  <rcc rId="9052" sId="9">
    <nc r="M176" t="inlineStr">
      <is>
        <t>N/A</t>
      </is>
    </nc>
  </rcc>
  <rcc rId="9053" sId="9">
    <nc r="N176" t="inlineStr">
      <is>
        <t>N/A</t>
      </is>
    </nc>
  </rcc>
  <rcc rId="9054" sId="9">
    <nc r="M198" t="inlineStr">
      <is>
        <t>N/A</t>
      </is>
    </nc>
  </rcc>
  <rcc rId="9055" sId="9">
    <nc r="N198" t="inlineStr">
      <is>
        <t>N/A</t>
      </is>
    </nc>
  </rcc>
  <rcc rId="9056" sId="9">
    <nc r="M216" t="inlineStr">
      <is>
        <t>Ok</t>
      </is>
    </nc>
  </rcc>
  <rcc rId="9057" sId="9">
    <nc r="N216" t="inlineStr">
      <is>
        <t>N/A</t>
      </is>
    </nc>
  </rcc>
  <rcc rId="9058" sId="9">
    <nc r="T202" t="inlineStr">
      <is>
        <t>Ok</t>
      </is>
    </nc>
  </rcc>
  <rcc rId="9059" sId="9">
    <nc r="R202" t="inlineStr">
      <is>
        <t>Ok</t>
      </is>
    </nc>
  </rcc>
  <rcc rId="9060" sId="9">
    <nc r="O59" t="inlineStr">
      <is>
        <t>N/A</t>
      </is>
    </nc>
  </rcc>
  <rcc rId="9061" sId="9">
    <nc r="R198" t="inlineStr">
      <is>
        <t>Ok</t>
      </is>
    </nc>
  </rcc>
  <rcc rId="9062" sId="9">
    <nc r="R367" t="inlineStr">
      <is>
        <t>N/A</t>
      </is>
    </nc>
  </rcc>
  <rcc rId="9063" sId="9">
    <nc r="S367" t="inlineStr">
      <is>
        <t>N/A</t>
      </is>
    </nc>
  </rcc>
  <rcc rId="9064" sId="9">
    <nc r="T367" t="inlineStr">
      <is>
        <t>N/A</t>
      </is>
    </nc>
  </rcc>
  <rcc rId="9065" sId="9">
    <nc r="U367" t="inlineStr">
      <is>
        <t>N/A</t>
      </is>
    </nc>
  </rcc>
  <rcc rId="9066" sId="9">
    <nc r="O367" t="inlineStr">
      <is>
        <t>N/A</t>
      </is>
    </nc>
  </rcc>
  <rcc rId="9067" sId="9">
    <nc r="AA367" t="inlineStr">
      <is>
        <t>N/A</t>
      </is>
    </nc>
  </rcc>
  <rcc rId="9068" sId="9">
    <nc r="AB367" t="inlineStr">
      <is>
        <t>N/A</t>
      </is>
    </nc>
  </rcc>
  <rcc rId="9069" sId="9">
    <oc r="Y84" t="inlineStr">
      <is>
        <t>N/A</t>
      </is>
    </oc>
    <nc r="Y84" t="inlineStr">
      <is>
        <t>OK</t>
      </is>
    </nc>
  </rcc>
  <rcc rId="9070" sId="9">
    <nc r="X202" t="inlineStr">
      <is>
        <t>Ok</t>
      </is>
    </nc>
  </rcc>
  <rcc rId="9071" sId="9">
    <nc r="Y202" t="inlineStr">
      <is>
        <t>Ok</t>
      </is>
    </nc>
  </rcc>
  <rcc rId="9072" sId="9">
    <nc r="AA202" t="inlineStr">
      <is>
        <t>Ok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Observações!$A$1:$E$368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84" sId="9">
    <nc r="P232" t="inlineStr">
      <is>
        <t>OK</t>
      </is>
    </nc>
  </rcc>
  <rcc rId="9085" sId="9">
    <nc r="Q232">
      <v>46246</v>
    </nc>
  </rcc>
  <rcc rId="9086" sId="9">
    <nc r="P233" t="inlineStr">
      <is>
        <t>S/M</t>
      </is>
    </nc>
  </rcc>
  <rcc rId="9087" sId="9">
    <nc r="Q233">
      <v>46252</v>
    </nc>
  </rcc>
  <rcc rId="9088" sId="9">
    <nc r="P235" t="inlineStr">
      <is>
        <t>OK</t>
      </is>
    </nc>
  </rcc>
  <rcc rId="9089" sId="9">
    <nc r="Q235">
      <v>46252</v>
    </nc>
  </rcc>
  <rcc rId="9090" sId="9">
    <nc r="P231" t="inlineStr">
      <is>
        <t>S/M</t>
      </is>
    </nc>
  </rcc>
  <rcc rId="9091" sId="9">
    <nc r="Q231">
      <v>46252</v>
    </nc>
  </rcc>
  <rcc rId="9092" sId="9">
    <nc r="P255" t="inlineStr">
      <is>
        <t>S/M</t>
      </is>
    </nc>
  </rcc>
  <rcc rId="9093" sId="9">
    <nc r="Q255">
      <v>46252</v>
    </nc>
  </rcc>
  <rcc rId="9094" sId="9">
    <nc r="P256" t="inlineStr">
      <is>
        <t>OK</t>
      </is>
    </nc>
  </rcc>
  <rcc rId="9095" sId="9">
    <nc r="Q256">
      <v>46252</v>
    </nc>
  </rcc>
  <rcc rId="9096" sId="9">
    <nc r="P258" t="inlineStr">
      <is>
        <t>S/M</t>
      </is>
    </nc>
  </rcc>
  <rcc rId="9097" sId="9">
    <nc r="Q258">
      <v>46252</v>
    </nc>
  </rcc>
  <rcc rId="9098" sId="9">
    <nc r="P333" t="inlineStr">
      <is>
        <t>OK</t>
      </is>
    </nc>
  </rcc>
  <rcc rId="9099" sId="9">
    <nc r="Q333">
      <v>46252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00" sId="6" numFmtId="19">
    <nc r="O128">
      <v>46252</v>
    </nc>
  </rcc>
  <rcc rId="9101" sId="6" numFmtId="19">
    <nc r="P128">
      <v>46252</v>
    </nc>
  </rcc>
  <rcc rId="9102" sId="9">
    <nc r="P128" t="inlineStr">
      <is>
        <t>Ok</t>
      </is>
    </nc>
  </rcc>
  <rcc rId="9103" sId="8">
    <nc r="R128" t="inlineStr">
      <is>
        <t>S/M</t>
      </is>
    </nc>
  </rcc>
  <rcc rId="9104" sId="8">
    <nc r="S128" t="inlineStr">
      <is>
        <t>S/M</t>
      </is>
    </nc>
  </rcc>
  <rcc rId="9105" sId="6" numFmtId="19">
    <nc r="O59">
      <v>46252</v>
    </nc>
  </rcc>
  <rcc rId="9106" sId="6" numFmtId="19">
    <nc r="P59">
      <v>46252</v>
    </nc>
  </rcc>
  <rcc rId="9107" sId="8">
    <nc r="H59" t="inlineStr">
      <is>
        <t>Ok</t>
      </is>
    </nc>
  </rcc>
  <rcc rId="9108" sId="8">
    <nc r="S59" t="inlineStr">
      <is>
        <t>S/M</t>
      </is>
    </nc>
  </rcc>
  <rcc rId="9109" sId="9">
    <nc r="R59" t="inlineStr">
      <is>
        <t>Ok</t>
      </is>
    </nc>
  </rcc>
  <rcc rId="9110" sId="9">
    <nc r="T59" t="inlineStr">
      <is>
        <t>Ok</t>
      </is>
    </nc>
  </rcc>
  <rcc rId="9111" sId="9">
    <nc r="X59" t="inlineStr">
      <is>
        <t>Ok</t>
      </is>
    </nc>
  </rcc>
  <rcc rId="9112" sId="9">
    <nc r="Y59" t="inlineStr">
      <is>
        <t>Ok</t>
      </is>
    </nc>
  </rcc>
  <rcc rId="9113" sId="9">
    <nc r="AA59" t="inlineStr">
      <is>
        <t>N/A</t>
      </is>
    </nc>
  </rcc>
  <rcc rId="9114" sId="9">
    <nc r="AB59" t="inlineStr">
      <is>
        <t>N/A</t>
      </is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15" sId="9">
    <nc r="K265" t="inlineStr">
      <is>
        <t>S/M</t>
      </is>
    </nc>
  </rcc>
  <rcc rId="9116" sId="9">
    <nc r="L265" t="inlineStr">
      <is>
        <t>S/M</t>
      </is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Lucros'!$A$1:$R$371</formula>
    <oldFormula>'Controle Distribuição de Lucros'!$A$1:$R$371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8" sId="6" numFmtId="19">
    <nc r="O204">
      <v>46252</v>
    </nc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9" sId="6" numFmtId="19">
    <nc r="P323">
      <v>46252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30" sId="6" numFmtId="19">
    <nc r="O45">
      <v>46253</v>
    </nc>
  </rcc>
  <rcc rId="9131" sId="6" numFmtId="19">
    <nc r="P45">
      <v>46253</v>
    </nc>
  </rcc>
  <rcc rId="9132" sId="9">
    <nc r="G45" t="inlineStr">
      <is>
        <t>OK</t>
      </is>
    </nc>
  </rcc>
  <rcc rId="9133" sId="9">
    <nc r="H45">
      <v>46247</v>
    </nc>
  </rcc>
  <rcc rId="9134" sId="9">
    <nc r="M45" t="inlineStr">
      <is>
        <t>N/A</t>
      </is>
    </nc>
  </rcc>
  <rcc rId="9135" sId="9">
    <nc r="N45" t="inlineStr">
      <is>
        <t>N/A</t>
      </is>
    </nc>
  </rcc>
  <rcc rId="9136" sId="9">
    <nc r="O45" t="inlineStr">
      <is>
        <t>N/A</t>
      </is>
    </nc>
  </rcc>
  <rcc rId="9137" sId="9">
    <nc r="R45" t="inlineStr">
      <is>
        <t>OK</t>
      </is>
    </nc>
  </rcc>
  <rcc rId="9138" sId="9">
    <nc r="S45">
      <v>46253</v>
    </nc>
  </rcc>
  <rcc rId="9139" sId="9">
    <nc r="T45" t="inlineStr">
      <is>
        <t>N/A</t>
      </is>
    </nc>
  </rcc>
  <rcc rId="9140" sId="9">
    <nc r="U45">
      <v>46246</v>
    </nc>
  </rcc>
  <rcc rId="9141" sId="9">
    <nc r="X45" t="inlineStr">
      <is>
        <t>OK</t>
      </is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42" sId="7">
    <nc r="M205" t="inlineStr">
      <is>
        <t>OK</t>
      </is>
    </nc>
  </rcc>
  <rcc rId="9143" sId="7">
    <nc r="N205" t="inlineStr">
      <is>
        <t>N/A</t>
      </is>
    </nc>
  </rcc>
  <rcc rId="9144" sId="7">
    <nc r="O205" t="inlineStr">
      <is>
        <t>N/A</t>
      </is>
    </nc>
  </rcc>
  <rcc rId="9145" sId="7">
    <nc r="P205" t="inlineStr">
      <is>
        <t>N/A</t>
      </is>
    </nc>
  </rcc>
  <rcc rId="9146" sId="7">
    <nc r="Q205" t="inlineStr">
      <is>
        <t>N/A</t>
      </is>
    </nc>
  </rcc>
  <rcc rId="9147" sId="7">
    <nc r="M324" t="inlineStr">
      <is>
        <t>OK</t>
      </is>
    </nc>
  </rcc>
  <rcc rId="9148" sId="7">
    <nc r="N324" t="inlineStr">
      <is>
        <t>N/A</t>
      </is>
    </nc>
  </rcc>
  <rcc rId="9149" sId="7">
    <nc r="O324" t="inlineStr">
      <is>
        <t>N/A</t>
      </is>
    </nc>
  </rcc>
  <rcc rId="9150" sId="7">
    <nc r="P324" t="inlineStr">
      <is>
        <t>N/A</t>
      </is>
    </nc>
  </rcc>
  <rcc rId="9151" sId="7">
    <nc r="Q324" t="inlineStr">
      <is>
        <t>N/A</t>
      </is>
    </nc>
  </rcc>
  <rcc rId="9152" sId="8">
    <nc r="H323" t="inlineStr">
      <is>
        <t>OK</t>
      </is>
    </nc>
  </rcc>
  <rcc rId="9153" sId="8" numFmtId="4">
    <nc r="I323">
      <v>46252</v>
    </nc>
  </rcc>
  <rcc rId="9154" sId="8">
    <nc r="J323" t="inlineStr">
      <is>
        <t>S/M</t>
      </is>
    </nc>
  </rcc>
  <rcc rId="9155" sId="8" numFmtId="4">
    <nc r="K323">
      <v>46252</v>
    </nc>
  </rcc>
  <rcc rId="9156" sId="8">
    <nc r="L323" t="inlineStr">
      <is>
        <t>OK</t>
      </is>
    </nc>
  </rcc>
  <rcc rId="9157" sId="8" numFmtId="4">
    <nc r="M323">
      <v>46252</v>
    </nc>
  </rcc>
  <rcc rId="9158" sId="8">
    <nc r="N323" t="inlineStr">
      <is>
        <t>OK</t>
      </is>
    </nc>
  </rcc>
  <rcc rId="9159" sId="8">
    <nc r="O323" t="inlineStr">
      <is>
        <t>OK</t>
      </is>
    </nc>
  </rcc>
  <rcc rId="9160" sId="8" numFmtId="4">
    <nc r="P323">
      <v>46253</v>
    </nc>
  </rcc>
  <rcc rId="9161" sId="8">
    <nc r="R323" t="inlineStr">
      <is>
        <t>N/A</t>
      </is>
    </nc>
  </rcc>
  <rcc rId="9162" sId="8">
    <nc r="S323" t="inlineStr">
      <is>
        <t>N/A</t>
      </is>
    </nc>
  </rcc>
  <rcc rId="9163" sId="9">
    <nc r="G323" t="inlineStr">
      <is>
        <t>S/M</t>
      </is>
    </nc>
  </rcc>
  <rcc rId="9164" sId="9">
    <nc r="H323" t="inlineStr">
      <is>
        <t>S/M</t>
      </is>
    </nc>
  </rcc>
  <rcc rId="9165" sId="9">
    <oc r="K323" t="inlineStr">
      <is>
        <t>S/M</t>
      </is>
    </oc>
    <nc r="K323" t="inlineStr">
      <is>
        <t>OK</t>
      </is>
    </nc>
  </rcc>
  <rcc rId="9166" sId="9">
    <nc r="R323" t="inlineStr">
      <is>
        <t>OK</t>
      </is>
    </nc>
  </rcc>
  <rcc rId="9167" sId="9">
    <nc r="S323">
      <v>46252</v>
    </nc>
  </rcc>
  <rcc rId="9168" sId="9">
    <nc r="T323" t="inlineStr">
      <is>
        <t>S/M</t>
      </is>
    </nc>
  </rcc>
  <rcc rId="9169" sId="9">
    <nc r="U323">
      <v>46252</v>
    </nc>
  </rcc>
  <rcc rId="9170" sId="9">
    <nc r="V323" t="inlineStr">
      <is>
        <t>OK</t>
      </is>
    </nc>
  </rcc>
  <rcc rId="9171" sId="9">
    <nc r="W323">
      <v>46252</v>
    </nc>
  </rcc>
  <rcc rId="9172" sId="9">
    <nc r="X323" t="inlineStr">
      <is>
        <t>OK</t>
      </is>
    </nc>
  </rcc>
  <rcc rId="9173" sId="9">
    <nc r="Y323" t="inlineStr">
      <is>
        <t>OK</t>
      </is>
    </nc>
  </rcc>
  <rcc rId="9174" sId="9">
    <nc r="Z323">
      <v>46252</v>
    </nc>
  </rcc>
  <rcc rId="9175" sId="9">
    <nc r="AA323" t="inlineStr">
      <is>
        <t>N/A</t>
      </is>
    </nc>
  </rcc>
  <rcc rId="9176" sId="9">
    <nc r="AB323" t="inlineStr">
      <is>
        <t>N/A</t>
      </is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77" sId="6" numFmtId="19">
    <nc r="P204">
      <v>46253</v>
    </nc>
  </rcc>
  <rcc rId="9178" sId="8">
    <nc r="H204" t="inlineStr">
      <is>
        <t>Saldo Credor</t>
      </is>
    </nc>
  </rcc>
  <rcc rId="9179" sId="8" numFmtId="4">
    <nc r="I204">
      <v>46253</v>
    </nc>
  </rcc>
  <rcc rId="9180" sId="8">
    <nc r="J204" t="inlineStr">
      <is>
        <t>S/M</t>
      </is>
    </nc>
  </rcc>
  <rcc rId="9181" sId="8" numFmtId="4">
    <nc r="K204">
      <v>46253</v>
    </nc>
  </rcc>
  <rcc rId="9182" sId="8">
    <nc r="M204" t="inlineStr">
      <is>
        <t>N/A</t>
      </is>
    </nc>
  </rcc>
  <rcc rId="9183" sId="8">
    <nc r="N204" t="inlineStr">
      <is>
        <t>N/A</t>
      </is>
    </nc>
  </rcc>
  <rcc rId="9184" sId="8">
    <nc r="O204" t="inlineStr">
      <is>
        <t>OK</t>
      </is>
    </nc>
  </rcc>
  <rcc rId="9185" sId="8" numFmtId="4">
    <nc r="P204">
      <v>46253</v>
    </nc>
  </rcc>
  <rcc rId="9186" sId="8">
    <nc r="R204" t="inlineStr">
      <is>
        <t>N/A</t>
      </is>
    </nc>
  </rcc>
  <rcc rId="9187" sId="8">
    <nc r="S204" t="inlineStr">
      <is>
        <t>N/A</t>
      </is>
    </nc>
  </rcc>
  <rcc rId="9188" sId="9">
    <nc r="G204" t="inlineStr">
      <is>
        <t>S/M</t>
      </is>
    </nc>
  </rcc>
  <rcc rId="9189" sId="9">
    <nc r="H204" t="inlineStr">
      <is>
        <t>S/M</t>
      </is>
    </nc>
  </rcc>
  <rcc rId="9190" sId="9">
    <oc r="K204" t="inlineStr">
      <is>
        <t>S/M</t>
      </is>
    </oc>
    <nc r="K204" t="inlineStr">
      <is>
        <t>OK</t>
      </is>
    </nc>
  </rcc>
  <rcc rId="9191" sId="9">
    <nc r="R204" t="inlineStr">
      <is>
        <t>OK</t>
      </is>
    </nc>
  </rcc>
  <rcc rId="9192" sId="9">
    <nc r="S204">
      <v>46253</v>
    </nc>
  </rcc>
  <rcc rId="9193" sId="9">
    <nc r="T204" t="inlineStr">
      <is>
        <t>S/M</t>
      </is>
    </nc>
  </rcc>
  <rcc rId="9194" sId="9">
    <nc r="U204">
      <v>46253</v>
    </nc>
  </rcc>
  <rcc rId="9195" sId="9">
    <nc r="V204" t="inlineStr">
      <is>
        <t>OK</t>
      </is>
    </nc>
  </rcc>
  <rcc rId="9196" sId="9">
    <nc r="W204">
      <v>46252</v>
    </nc>
  </rcc>
  <rcc rId="9197" sId="9">
    <nc r="X204" t="inlineStr">
      <is>
        <t>OK</t>
      </is>
    </nc>
  </rcc>
  <rcc rId="9198" sId="9">
    <nc r="Y204" t="inlineStr">
      <is>
        <t>OK</t>
      </is>
    </nc>
  </rcc>
  <rcc rId="9199" sId="9">
    <nc r="Z204">
      <v>46252</v>
    </nc>
  </rcc>
  <rcc rId="9200" sId="9">
    <nc r="AA204" t="inlineStr">
      <is>
        <t>N/A</t>
      </is>
    </nc>
  </rcc>
  <rcc rId="9201" sId="9">
    <nc r="AB204" t="inlineStr">
      <is>
        <t>N/A</t>
      </is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2" sId="9">
    <nc r="P225" t="inlineStr">
      <is>
        <t>OK</t>
      </is>
    </nc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03" sId="9">
    <nc r="P42" t="inlineStr">
      <is>
        <t>S/M</t>
      </is>
    </nc>
  </rcc>
  <rcc rId="9204" sId="9">
    <nc r="Q42">
      <v>46252</v>
    </nc>
  </rcc>
  <rcc rId="9205" sId="9">
    <nc r="P3" t="inlineStr">
      <is>
        <t>OK</t>
      </is>
    </nc>
  </rcc>
  <rcc rId="9206" sId="9">
    <nc r="Q3">
      <v>46248</v>
    </nc>
  </rcc>
  <rcc rId="9207" sId="9">
    <nc r="P47" t="inlineStr">
      <is>
        <t>OK</t>
      </is>
    </nc>
  </rcc>
  <rcc rId="9208" sId="9">
    <nc r="Q47">
      <v>46248</v>
    </nc>
  </rcc>
  <rcc rId="9209" sId="9">
    <nc r="P69" t="inlineStr">
      <is>
        <t>OK</t>
      </is>
    </nc>
  </rcc>
  <rcc rId="9210" sId="9">
    <nc r="Q69">
      <v>46248</v>
    </nc>
  </rcc>
  <rcc rId="9211" sId="9">
    <nc r="P76" t="inlineStr">
      <is>
        <t>S/M</t>
      </is>
    </nc>
  </rcc>
  <rcc rId="9212" sId="9">
    <nc r="Q76">
      <v>46252</v>
    </nc>
  </rcc>
  <rcc rId="9213" sId="9">
    <nc r="P92" t="inlineStr">
      <is>
        <t>S/M</t>
      </is>
    </nc>
  </rcc>
  <rcc rId="9214" sId="9">
    <nc r="Q92">
      <v>46252</v>
    </nc>
  </rcc>
  <rcc rId="9215" sId="9">
    <nc r="P96" t="inlineStr">
      <is>
        <t>S/M</t>
      </is>
    </nc>
  </rcc>
  <rcc rId="9216" sId="9">
    <nc r="Q96">
      <v>46252</v>
    </nc>
  </rcc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17" sId="6" numFmtId="19">
    <nc r="O151">
      <v>46237</v>
    </nc>
  </rcc>
  <rcc rId="9218" sId="6" numFmtId="19">
    <nc r="P151">
      <v>46253</v>
    </nc>
  </rcc>
  <rcc rId="9219" sId="9">
    <nc r="R151" t="inlineStr">
      <is>
        <t>Ok</t>
      </is>
    </nc>
  </rcc>
  <rcc rId="9220" sId="9">
    <nc r="T151" t="inlineStr">
      <is>
        <t>N/A</t>
      </is>
    </nc>
  </rcc>
  <rcc rId="9221" sId="9">
    <nc r="X151" t="inlineStr">
      <is>
        <t>Ok</t>
      </is>
    </nc>
  </rcc>
  <rcc rId="9222" sId="9">
    <nc r="Y151" t="inlineStr">
      <is>
        <t>OK</t>
      </is>
    </nc>
  </rcc>
  <rcc rId="9223" sId="9">
    <nc r="AA151" t="inlineStr">
      <is>
        <t>Ok</t>
      </is>
    </nc>
  </rcc>
  <rcc rId="9224" sId="8">
    <nc r="J151" t="inlineStr">
      <is>
        <t>S/M</t>
      </is>
    </nc>
  </rcc>
  <rcc rId="9225" sId="8">
    <nc r="L151" t="inlineStr">
      <is>
        <t>OK</t>
      </is>
    </nc>
  </rcc>
  <rcc rId="9226" sId="8" numFmtId="4">
    <nc r="M151">
      <v>46253</v>
    </nc>
  </rcc>
  <rcc rId="9227" sId="8">
    <nc r="N151" t="inlineStr">
      <is>
        <t>S/M</t>
      </is>
    </nc>
  </rcc>
  <rcc rId="9228" sId="8">
    <nc r="O151" t="inlineStr">
      <is>
        <t>OK</t>
      </is>
    </nc>
  </rcc>
  <rcc rId="9229" sId="8" numFmtId="4">
    <nc r="P151">
      <v>46253</v>
    </nc>
  </rcc>
  <rcc rId="9230" sId="8">
    <nc r="R151" t="inlineStr">
      <is>
        <t>S/M</t>
      </is>
    </nc>
  </rcc>
  <rcc rId="9231" sId="8">
    <nc r="H170" t="inlineStr">
      <is>
        <t>S/M</t>
      </is>
    </nc>
  </rcc>
  <rcc rId="9232" sId="8" numFmtId="4">
    <nc r="I170">
      <v>46253</v>
    </nc>
  </rcc>
  <rcc rId="9233" sId="8">
    <nc r="J170" t="inlineStr">
      <is>
        <t>S/M</t>
      </is>
    </nc>
  </rcc>
  <rcc rId="9234" sId="8" numFmtId="4">
    <nc r="K170">
      <v>46253</v>
    </nc>
  </rcc>
  <rcc rId="9235" sId="8">
    <nc r="L170" t="inlineStr">
      <is>
        <t>N/A</t>
      </is>
    </nc>
  </rcc>
  <rcc rId="9236" sId="8" numFmtId="4">
    <nc r="M170">
      <v>46253</v>
    </nc>
  </rcc>
  <rcc rId="9237" sId="8">
    <nc r="N170" t="inlineStr">
      <is>
        <t>S/M</t>
      </is>
    </nc>
  </rcc>
  <rcc rId="9238" sId="8">
    <nc r="O170" t="inlineStr">
      <is>
        <t>Ok</t>
      </is>
    </nc>
  </rcc>
  <rcc rId="9239" sId="8" numFmtId="4">
    <nc r="P170">
      <v>46253</v>
    </nc>
  </rcc>
  <rcc rId="9240" sId="8">
    <nc r="R170" t="inlineStr">
      <is>
        <t>S/M</t>
      </is>
    </nc>
  </rcc>
  <rcc rId="9241" sId="6" numFmtId="19">
    <nc r="O170">
      <v>46237</v>
    </nc>
  </rcc>
  <rcc rId="9242" sId="6" numFmtId="19">
    <nc r="P170">
      <v>46253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43" sId="6" numFmtId="19">
    <nc r="O364">
      <v>46251</v>
    </nc>
  </rcc>
  <rcc rId="9244" sId="6" numFmtId="19">
    <nc r="P364">
      <v>46251</v>
    </nc>
  </rcc>
  <rcc rId="9245" sId="8">
    <nc r="J367" t="inlineStr">
      <is>
        <t>S/M</t>
      </is>
    </nc>
  </rcc>
  <rcc rId="9246" sId="8">
    <nc r="K367" t="inlineStr">
      <is>
        <t>S/M</t>
      </is>
    </nc>
  </rcc>
  <rcc rId="9247" sId="8">
    <nc r="O367" t="inlineStr">
      <is>
        <t>S/M</t>
      </is>
    </nc>
  </rcc>
  <rcc rId="9248" sId="8">
    <nc r="P367" t="inlineStr">
      <is>
        <t>S/M</t>
      </is>
    </nc>
  </rcc>
  <rcc rId="9249" sId="8">
    <nc r="R367" t="inlineStr">
      <is>
        <t>S/M</t>
      </is>
    </nc>
  </rcc>
  <rcc rId="9250" sId="8">
    <nc r="S367" t="inlineStr">
      <is>
        <t>S/M</t>
      </is>
    </nc>
  </rcc>
  <rcc rId="9251" sId="8">
    <nc r="O65" t="inlineStr">
      <is>
        <t>S/M</t>
      </is>
    </nc>
  </rcc>
  <rcc rId="9252" sId="8">
    <nc r="P65" t="inlineStr">
      <is>
        <t>S/M</t>
      </is>
    </nc>
  </rcc>
  <rcc rId="9253" sId="8">
    <nc r="O198" t="inlineStr">
      <is>
        <t>S/M</t>
      </is>
    </nc>
  </rcc>
  <rcc rId="9254" sId="8">
    <nc r="P198" t="inlineStr">
      <is>
        <t>S/M</t>
      </is>
    </nc>
  </rcc>
  <rcc rId="9255" sId="8">
    <nc r="O271" t="inlineStr">
      <is>
        <t>S/M</t>
      </is>
    </nc>
  </rcc>
  <rcc rId="9256" sId="8">
    <nc r="P271" t="inlineStr">
      <is>
        <t>S/M</t>
      </is>
    </nc>
  </rcc>
  <rcc rId="9257" sId="8">
    <nc r="O321" t="inlineStr">
      <is>
        <t>S/M</t>
      </is>
    </nc>
  </rcc>
  <rcc rId="9258" sId="8">
    <nc r="P321" t="inlineStr">
      <is>
        <t>S/M</t>
      </is>
    </nc>
  </rcc>
  <rcc rId="9259" sId="8">
    <nc r="O322" t="inlineStr">
      <is>
        <t>S/M</t>
      </is>
    </nc>
  </rcc>
  <rcc rId="9260" sId="8">
    <nc r="P322" t="inlineStr">
      <is>
        <t>S/M</t>
      </is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61" sId="9">
    <nc r="P193" t="inlineStr">
      <is>
        <t>S/M</t>
      </is>
    </nc>
  </rcc>
  <rcc rId="9262" sId="9">
    <nc r="P150" t="inlineStr">
      <is>
        <t>S/M</t>
      </is>
    </nc>
  </rcc>
  <rcc rId="9263" sId="9">
    <nc r="P88" t="inlineStr">
      <is>
        <t>S/M</t>
      </is>
    </nc>
  </rcc>
  <rcc rId="9264" sId="9">
    <nc r="P120" t="inlineStr">
      <is>
        <t>S/M</t>
      </is>
    </nc>
  </rcc>
  <rcc rId="9265" sId="9">
    <nc r="P186" t="inlineStr">
      <is>
        <t>S/M</t>
      </is>
    </nc>
  </rcc>
  <rcc rId="9266" sId="9">
    <nc r="P223" t="inlineStr">
      <is>
        <t>S/M</t>
      </is>
    </nc>
  </rcc>
  <rcc rId="9267" sId="9">
    <nc r="K284" t="inlineStr">
      <is>
        <t>S/M</t>
      </is>
    </nc>
  </rcc>
  <rcc rId="9268" sId="9">
    <nc r="K285" t="inlineStr">
      <is>
        <t>S/M</t>
      </is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Lucros'!$A$1:$R$371</formula>
    <oldFormula>'Controle Distribuição de Lucros'!$A$1:$R$371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0" sId="6" numFmtId="19">
    <nc r="O259">
      <v>46253</v>
    </nc>
  </rcc>
  <rcc rId="9281" sId="6" numFmtId="19">
    <nc r="P259">
      <v>46254</v>
    </nc>
  </rcc>
  <rcc rId="9282" sId="6" numFmtId="19">
    <nc r="O149">
      <v>46253</v>
    </nc>
  </rcc>
  <rcc rId="9283" sId="6">
    <nc r="P149" t="inlineStr">
      <is>
        <t>19/058/2026</t>
      </is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84" sId="6" numFmtId="19">
    <nc r="O265">
      <v>46238</v>
    </nc>
  </rcc>
  <rcc rId="9285" sId="6" numFmtId="19">
    <oc r="P107" t="inlineStr">
      <is>
        <t>Falar com Paulo</t>
      </is>
    </oc>
    <nc r="P107">
      <v>46217</v>
    </nc>
  </rcc>
  <rcc rId="9286" sId="9">
    <nc r="P71" t="inlineStr">
      <is>
        <t>S/M</t>
      </is>
    </nc>
  </rcc>
  <rcc rId="9287" sId="9">
    <nc r="K71" t="inlineStr">
      <is>
        <t>S/M</t>
      </is>
    </nc>
  </rcc>
  <rcc rId="9288" sId="9">
    <nc r="L71" t="inlineStr">
      <is>
        <t>S/M</t>
      </is>
    </nc>
  </rcc>
  <rcc rId="9289" sId="9">
    <nc r="M71" t="inlineStr">
      <is>
        <t>S/M</t>
      </is>
    </nc>
  </rcc>
  <rcc rId="9290" sId="9">
    <nc r="N71" t="inlineStr">
      <is>
        <t>S/M</t>
      </is>
    </nc>
  </rcc>
  <rcc rId="9291" sId="9">
    <nc r="O71" t="inlineStr">
      <is>
        <t>S/M</t>
      </is>
    </nc>
  </rcc>
  <rcc rId="9292" sId="9">
    <nc r="K72" t="inlineStr">
      <is>
        <t>S/M</t>
      </is>
    </nc>
  </rcc>
  <rcc rId="9293" sId="9">
    <nc r="L72" t="inlineStr">
      <is>
        <t>S/M</t>
      </is>
    </nc>
  </rcc>
  <rcc rId="9294" sId="9">
    <nc r="M72" t="inlineStr">
      <is>
        <t>S/M</t>
      </is>
    </nc>
  </rcc>
  <rcc rId="9295" sId="9">
    <nc r="N72" t="inlineStr">
      <is>
        <t>S/M</t>
      </is>
    </nc>
  </rcc>
  <rcc rId="9296" sId="9">
    <nc r="O72" t="inlineStr">
      <is>
        <t>S/M</t>
      </is>
    </nc>
  </rcc>
  <rcc rId="9297" sId="9">
    <nc r="P72" t="inlineStr">
      <is>
        <t>S/M</t>
      </is>
    </nc>
  </rcc>
  <rcc rId="9298" sId="9">
    <nc r="AC71" t="inlineStr">
      <is>
        <t>Filial</t>
      </is>
    </nc>
  </rcc>
  <rcc rId="9299" sId="9">
    <nc r="AC72" t="inlineStr">
      <is>
        <t>Filial</t>
      </is>
    </nc>
  </rcc>
  <rcc rId="9300" sId="9">
    <nc r="X71" t="inlineStr">
      <is>
        <t>S/M</t>
      </is>
    </nc>
  </rcc>
  <rcc rId="9301" sId="9">
    <nc r="X72" t="inlineStr">
      <is>
        <t>S/M</t>
      </is>
    </nc>
  </rcc>
  <rcc rId="9302" sId="9">
    <nc r="Y71" t="inlineStr">
      <is>
        <t>S/M</t>
      </is>
    </nc>
  </rcc>
  <rcc rId="9303" sId="9">
    <nc r="Y72" t="inlineStr">
      <is>
        <t>S/M</t>
      </is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04" sId="9">
    <nc r="G133" t="inlineStr">
      <is>
        <t>N/A</t>
      </is>
    </nc>
  </rcc>
  <rcc rId="9305" sId="9">
    <nc r="K133" t="inlineStr">
      <is>
        <t>S/M</t>
      </is>
    </nc>
  </rcc>
  <rcc rId="9306" sId="9">
    <nc r="L133" t="inlineStr">
      <is>
        <t>N/A</t>
      </is>
    </nc>
  </rcc>
  <rcc rId="9307" sId="9">
    <nc r="M133" t="inlineStr">
      <is>
        <t>N/A</t>
      </is>
    </nc>
  </rcc>
  <rcc rId="9308" sId="9">
    <nc r="N133" t="inlineStr">
      <is>
        <t>N/A</t>
      </is>
    </nc>
  </rcc>
  <rcc rId="9309" sId="9">
    <nc r="O133" t="inlineStr">
      <is>
        <t>N/A</t>
      </is>
    </nc>
  </rcc>
  <rcc rId="9310" sId="9">
    <nc r="R133" t="inlineStr">
      <is>
        <t>N/A</t>
      </is>
    </nc>
  </rcc>
  <rcc rId="9311" sId="9">
    <nc r="T133" t="inlineStr">
      <is>
        <t>N/A</t>
      </is>
    </nc>
  </rcc>
  <rcc rId="9312" sId="9">
    <nc r="V133" t="inlineStr">
      <is>
        <t>S/M</t>
      </is>
    </nc>
  </rcc>
  <rcc rId="9313" sId="9">
    <nc r="X133" t="inlineStr">
      <is>
        <t>S/M</t>
      </is>
    </nc>
  </rcc>
  <rcc rId="9314" sId="9">
    <nc r="Y133" t="inlineStr">
      <is>
        <t>S/M</t>
      </is>
    </nc>
  </rcc>
  <rcc rId="9315" sId="9" odxf="1" dxf="1" numFmtId="19">
    <nc r="Z133">
      <v>46245</v>
    </nc>
    <odxf>
      <numFmt numFmtId="0" formatCode="General"/>
    </odxf>
    <ndxf>
      <numFmt numFmtId="19" formatCode="dd/mm/yyyy"/>
    </ndxf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16" sId="9">
    <nc r="K266" t="inlineStr">
      <is>
        <t>S/M</t>
      </is>
    </nc>
  </rcc>
  <rcc rId="9317" sId="9">
    <nc r="P266" t="inlineStr">
      <is>
        <t>S/M</t>
      </is>
    </nc>
  </rcc>
  <rcc rId="9318" sId="9">
    <nc r="X266" t="inlineStr">
      <is>
        <t>S/M</t>
      </is>
    </nc>
  </rcc>
  <rcc rId="9319" sId="9">
    <nc r="Y266" t="inlineStr">
      <is>
        <t>S/M</t>
      </is>
    </nc>
  </rcc>
  <rcc rId="9320" sId="9" odxf="1" dxf="1" numFmtId="19">
    <nc r="Z266">
      <v>46248</v>
    </nc>
    <odxf>
      <numFmt numFmtId="0" formatCode="General"/>
    </odxf>
    <ndxf>
      <numFmt numFmtId="19" formatCode="dd/mm/yyyy"/>
    </ndxf>
  </rcc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21" sId="9">
    <nc r="P8" t="inlineStr">
      <is>
        <t>OK</t>
      </is>
    </nc>
  </rcc>
  <rcc rId="9322" sId="9">
    <nc r="Q8">
      <v>46244</v>
    </nc>
  </rcc>
  <rcc rId="9323" sId="9">
    <nc r="I28" t="inlineStr">
      <is>
        <t>OK</t>
      </is>
    </nc>
  </rcc>
  <rcc rId="9324" sId="9">
    <oc r="G28" t="inlineStr">
      <is>
        <t>N/A</t>
      </is>
    </oc>
    <nc r="G28" t="inlineStr">
      <is>
        <t>OK</t>
      </is>
    </nc>
  </rcc>
  <rcc rId="9325" sId="9">
    <oc r="H28" t="inlineStr">
      <is>
        <t>N/A</t>
      </is>
    </oc>
    <nc r="H28" t="inlineStr">
      <is>
        <t>OK</t>
      </is>
    </nc>
  </rcc>
  <rcc rId="9326" sId="9">
    <nc r="P28" t="inlineStr">
      <is>
        <t>OK</t>
      </is>
    </nc>
  </rcc>
  <rcc rId="9327" sId="9">
    <nc r="Q28">
      <v>46246</v>
    </nc>
  </rcc>
  <rcc rId="9328" sId="9">
    <nc r="P29" t="inlineStr">
      <is>
        <t>OK</t>
      </is>
    </nc>
  </rcc>
  <rcc rId="9329" sId="9">
    <nc r="Q29">
      <v>46246</v>
    </nc>
  </rcc>
  <rcc rId="9330" sId="9">
    <nc r="P30" t="inlineStr">
      <is>
        <t>S/M</t>
      </is>
    </nc>
  </rcc>
  <rcc rId="9331" sId="9">
    <nc r="P192" t="inlineStr">
      <is>
        <t>OK</t>
      </is>
    </nc>
  </rcc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32" sId="9">
    <nc r="K274" t="inlineStr">
      <is>
        <t>S/M</t>
      </is>
    </nc>
  </rcc>
  <rcc rId="9333" sId="9">
    <nc r="L274" t="inlineStr">
      <is>
        <t>N/A</t>
      </is>
    </nc>
  </rcc>
  <rcc rId="9334" sId="9">
    <nc r="M274" t="inlineStr">
      <is>
        <t>N/A</t>
      </is>
    </nc>
  </rcc>
  <rcc rId="9335" sId="9">
    <nc r="N274" t="inlineStr">
      <is>
        <t>N/A</t>
      </is>
    </nc>
  </rcc>
  <rcc rId="9336" sId="9">
    <nc r="O274" t="inlineStr">
      <is>
        <t>N/A</t>
      </is>
    </nc>
  </rcc>
  <rcc rId="9337" sId="9">
    <nc r="P274" t="inlineStr">
      <is>
        <t>OK</t>
      </is>
    </nc>
  </rcc>
  <rcc rId="9338" sId="9">
    <nc r="Q274">
      <v>46246</v>
    </nc>
  </rcc>
  <rcc rId="9339" sId="9">
    <nc r="X274" t="inlineStr">
      <is>
        <t>N/A</t>
      </is>
    </nc>
  </rcc>
  <rcc rId="9340" sId="9">
    <nc r="Y274" t="inlineStr">
      <is>
        <t>S/M</t>
      </is>
    </nc>
  </rcc>
  <rcc rId="9341" sId="9" odxf="1" dxf="1" numFmtId="19">
    <nc r="Z274">
      <v>46246</v>
    </nc>
    <odxf>
      <numFmt numFmtId="0" formatCode="General"/>
    </odxf>
    <ndxf>
      <numFmt numFmtId="19" formatCode="dd/mm/yyyy"/>
    </ndxf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42" sId="9">
    <nc r="I278" t="inlineStr">
      <is>
        <t>N/A</t>
      </is>
    </nc>
  </rcc>
  <rcc rId="9343" sId="9">
    <nc r="K278" t="inlineStr">
      <is>
        <t>S/M</t>
      </is>
    </nc>
  </rcc>
  <rcc rId="9344" sId="9">
    <nc r="L278" t="inlineStr">
      <is>
        <t>N/A</t>
      </is>
    </nc>
  </rcc>
  <rcc rId="9345" sId="9">
    <nc r="M278" t="inlineStr">
      <is>
        <t>N/A</t>
      </is>
    </nc>
  </rcc>
  <rcc rId="9346" sId="9">
    <nc r="N278" t="inlineStr">
      <is>
        <t>N/A</t>
      </is>
    </nc>
  </rcc>
  <rcc rId="9347" sId="9">
    <nc r="O278" t="inlineStr">
      <is>
        <t>N/A</t>
      </is>
    </nc>
  </rcc>
  <rcc rId="9348" sId="9">
    <nc r="P278" t="inlineStr">
      <is>
        <t>S/M</t>
      </is>
    </nc>
  </rcc>
  <rcc rId="9349" sId="9">
    <nc r="X278" t="inlineStr">
      <is>
        <t>N/A</t>
      </is>
    </nc>
  </rcc>
  <rcc rId="9350" sId="9">
    <nc r="Y278" t="inlineStr">
      <is>
        <t>S/M</t>
      </is>
    </nc>
  </rcc>
  <rcc rId="9351" sId="9" odxf="1" dxf="1" numFmtId="19">
    <nc r="Z278">
      <v>46238</v>
    </nc>
    <odxf>
      <numFmt numFmtId="0" formatCode="General"/>
    </odxf>
    <ndxf>
      <numFmt numFmtId="19" formatCode="dd/mm/yyyy"/>
    </ndxf>
  </rcc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52" sId="6" numFmtId="19">
    <nc r="P271">
      <v>46253</v>
    </nc>
  </rcc>
  <rcc rId="9353" sId="8">
    <nc r="J271" t="inlineStr">
      <is>
        <t>S/M</t>
      </is>
    </nc>
  </rcc>
  <rcc rId="9354" sId="8">
    <nc r="K271" t="inlineStr">
      <is>
        <t>S/M</t>
      </is>
    </nc>
  </rcc>
  <rcc rId="9355" sId="8">
    <nc r="R271" t="inlineStr">
      <is>
        <t>S/M</t>
      </is>
    </nc>
  </rcc>
  <rcc rId="9356" sId="8">
    <nc r="S271" t="inlineStr">
      <is>
        <t>S/M</t>
      </is>
    </nc>
  </rcc>
  <rcc rId="9357" sId="9">
    <nc r="R271" t="inlineStr">
      <is>
        <t>Ok</t>
      </is>
    </nc>
  </rcc>
  <rcc rId="9358" sId="9">
    <nc r="T271" t="inlineStr">
      <is>
        <t>N/A</t>
      </is>
    </nc>
  </rcc>
  <rcc rId="9359" sId="9">
    <nc r="U271" t="inlineStr">
      <is>
        <t>N/A</t>
      </is>
    </nc>
  </rcc>
  <rcc rId="9360" sId="9">
    <nc r="X271" t="inlineStr">
      <is>
        <t>Ok</t>
      </is>
    </nc>
  </rcc>
  <rcc rId="9361" sId="9">
    <nc r="Y271" t="inlineStr">
      <is>
        <t>Ok</t>
      </is>
    </nc>
  </rcc>
  <rcc rId="9362" sId="9">
    <nc r="AA271" t="inlineStr">
      <is>
        <t>N/A</t>
      </is>
    </nc>
  </rcc>
  <rcc rId="9363" sId="9">
    <nc r="AB271" t="inlineStr">
      <is>
        <t>N/A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Observações!$A$1:$E$368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75" sId="6" numFmtId="19">
    <nc r="O90">
      <v>46253</v>
    </nc>
  </rcc>
  <rcc rId="9376" sId="6" numFmtId="19">
    <nc r="P90">
      <v>46253</v>
    </nc>
  </rcc>
  <rcc rId="9377" sId="9">
    <nc r="P90" t="inlineStr">
      <is>
        <t>OK</t>
      </is>
    </nc>
  </rcc>
  <rcc rId="9378" sId="9">
    <nc r="Q90">
      <v>46252</v>
    </nc>
  </rcc>
  <rcc rId="9379" sId="9">
    <nc r="M149" t="inlineStr">
      <is>
        <t>N/A</t>
      </is>
    </nc>
  </rcc>
  <rcc rId="9380" sId="9">
    <nc r="N149" t="inlineStr">
      <is>
        <t>N/A</t>
      </is>
    </nc>
  </rcc>
  <rcc rId="9381" sId="9">
    <nc r="O149" t="inlineStr">
      <is>
        <t>N/A</t>
      </is>
    </nc>
  </rcc>
  <rcc rId="9382" sId="9">
    <nc r="R149" t="inlineStr">
      <is>
        <t>OK</t>
      </is>
    </nc>
  </rcc>
  <rcc rId="9383" sId="9">
    <nc r="S149">
      <v>46253</v>
    </nc>
  </rcc>
  <rcc rId="9384" sId="9">
    <nc r="P259" t="inlineStr">
      <is>
        <t>OK</t>
      </is>
    </nc>
  </rcc>
  <rcc rId="9385" sId="9">
    <nc r="Q259">
      <v>46252</v>
    </nc>
  </rcc>
  <rcc rId="9386" sId="9">
    <nc r="X149" t="inlineStr">
      <is>
        <t>OK</t>
      </is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87" sId="8">
    <nc r="J32" t="inlineStr">
      <is>
        <t>S/M</t>
      </is>
    </nc>
  </rcc>
  <rcc rId="9388" sId="8" numFmtId="4">
    <nc r="K32">
      <v>46253</v>
    </nc>
  </rcc>
  <rcc rId="9389" sId="8">
    <nc r="J149" t="inlineStr">
      <is>
        <t>S/M</t>
      </is>
    </nc>
  </rcc>
  <rcc rId="9390" sId="8" numFmtId="4">
    <nc r="K149">
      <v>46253</v>
    </nc>
  </rcc>
  <rcc rId="9391" sId="8">
    <nc r="L149" t="inlineStr">
      <is>
        <t>N/A</t>
      </is>
    </nc>
  </rcc>
  <rcc rId="9392" sId="8" numFmtId="4">
    <nc r="M149">
      <v>46253</v>
    </nc>
  </rcc>
  <rcc rId="9393" sId="8">
    <nc r="N149" t="inlineStr">
      <is>
        <t>S/M</t>
      </is>
    </nc>
  </rcc>
  <rcc rId="9394" sId="8">
    <nc r="O32" t="inlineStr">
      <is>
        <t>OK</t>
      </is>
    </nc>
  </rcc>
  <rcc rId="9395" sId="8" numFmtId="4">
    <nc r="P32">
      <v>46252</v>
    </nc>
  </rcc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96" sId="6" numFmtId="19">
    <nc r="P319">
      <v>46253</v>
    </nc>
  </rcc>
  <rcc rId="9397" sId="7">
    <nc r="M320" t="inlineStr">
      <is>
        <t>OK</t>
      </is>
    </nc>
  </rcc>
  <rcc rId="9398" sId="7">
    <nc r="N320" t="inlineStr">
      <is>
        <t>N/A</t>
      </is>
    </nc>
  </rcc>
  <rcc rId="9399" sId="7">
    <nc r="O320" t="inlineStr">
      <is>
        <t>N/A</t>
      </is>
    </nc>
  </rcc>
  <rcc rId="9400" sId="7">
    <nc r="P320" t="inlineStr">
      <is>
        <t>N/A</t>
      </is>
    </nc>
  </rcc>
  <rcc rId="9401" sId="7">
    <nc r="Q320" t="inlineStr">
      <is>
        <t>N/A</t>
      </is>
    </nc>
  </rcc>
  <rcc rId="9402" sId="8">
    <nc r="J319" t="inlineStr">
      <is>
        <t>S/M</t>
      </is>
    </nc>
  </rcc>
  <rcc rId="9403" sId="8" numFmtId="4">
    <nc r="K319">
      <v>46253</v>
    </nc>
  </rcc>
  <rcc rId="9404" sId="8">
    <nc r="Q319" t="inlineStr">
      <is>
        <t>S/M</t>
      </is>
    </nc>
  </rcc>
  <rcc rId="9405" sId="8">
    <nc r="R319" t="inlineStr">
      <is>
        <t>N/A</t>
      </is>
    </nc>
  </rcc>
  <rcc rId="9406" sId="8">
    <nc r="S319" t="inlineStr">
      <is>
        <t>N/A</t>
      </is>
    </nc>
  </rcc>
  <rcc rId="9407" sId="9">
    <oc r="G319" t="inlineStr">
      <is>
        <t>N/A</t>
      </is>
    </oc>
    <nc r="G319" t="inlineStr">
      <is>
        <t>OK</t>
      </is>
    </nc>
  </rcc>
  <rcc rId="9408" sId="9">
    <oc r="H319" t="inlineStr">
      <is>
        <t>N/A</t>
      </is>
    </oc>
    <nc r="H319">
      <v>46253</v>
    </nc>
  </rcc>
  <rcc rId="9409" sId="9">
    <oc r="K319" t="inlineStr">
      <is>
        <t>S/M</t>
      </is>
    </oc>
    <nc r="K319" t="inlineStr">
      <is>
        <t>OK</t>
      </is>
    </nc>
  </rcc>
  <rcc rId="9410" sId="9">
    <nc r="P319" t="inlineStr">
      <is>
        <t>OK</t>
      </is>
    </nc>
  </rcc>
  <rcc rId="9411" sId="9">
    <nc r="Q319">
      <v>46253</v>
    </nc>
  </rcc>
  <rcc rId="9412" sId="9">
    <nc r="Y319" t="inlineStr">
      <is>
        <t>OK</t>
      </is>
    </nc>
  </rcc>
  <rcc rId="9413" sId="9">
    <nc r="Z319">
      <v>46253</v>
    </nc>
  </rcc>
  <rcc rId="9414" sId="9">
    <nc r="AA319" t="inlineStr">
      <is>
        <t>N/A</t>
      </is>
    </nc>
  </rcc>
  <rcc rId="9415" sId="9">
    <nc r="AB319" t="inlineStr">
      <is>
        <t>N/A</t>
      </is>
    </nc>
  </rcc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6" sId="9">
    <nc r="P284" t="inlineStr">
      <is>
        <t>OK</t>
      </is>
    </nc>
  </rcc>
  <rcc rId="9417" sId="9">
    <nc r="P285" t="inlineStr">
      <is>
        <t>OK</t>
      </is>
    </nc>
  </rcc>
  <rcc rId="9418" sId="9">
    <nc r="P223" t="inlineStr">
      <is>
        <t>OK</t>
      </is>
    </nc>
  </rcc>
  <rcft rId="9266" sheetId="9"/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9" sId="9">
    <oc r="AA55" t="inlineStr">
      <is>
        <t>N/A</t>
      </is>
    </oc>
    <nc r="AA55" t="inlineStr">
      <is>
        <t>OK</t>
      </is>
    </nc>
  </rcc>
  <rcc rId="9420" sId="9" odxf="1" dxf="1" numFmtId="19">
    <oc r="AB55" t="inlineStr">
      <is>
        <t>N/A</t>
      </is>
    </oc>
    <nc r="AB55">
      <v>46253</v>
    </nc>
    <odxf>
      <numFmt numFmtId="0" formatCode="General"/>
    </odxf>
    <ndxf>
      <numFmt numFmtId="19" formatCode="dd/mm/yyyy"/>
    </ndxf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1" sId="8">
    <nc r="O83" t="inlineStr">
      <is>
        <t>Ok</t>
      </is>
    </nc>
  </rcc>
  <rcc rId="9422" sId="8">
    <nc r="O84" t="inlineStr">
      <is>
        <t>Ok</t>
      </is>
    </nc>
  </rcc>
  <rcc rId="9423" sId="8">
    <nc r="O134" t="inlineStr">
      <is>
        <t>Ok</t>
      </is>
    </nc>
  </rcc>
  <rcc rId="9424" sId="8">
    <nc r="O165" t="inlineStr">
      <is>
        <t>Ok</t>
      </is>
    </nc>
  </rcc>
  <rcc rId="9425" sId="8">
    <nc r="O166" t="inlineStr">
      <is>
        <t>Ok</t>
      </is>
    </nc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6" sId="6" numFmtId="19">
    <nc r="P320">
      <v>46253</v>
    </nc>
  </rcc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7" sId="6" numFmtId="19">
    <nc r="P343">
      <v>46253</v>
    </nc>
  </rcc>
  <rcc rId="9428" sId="6" numFmtId="19">
    <nc r="P344">
      <v>46253</v>
    </nc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29" sId="7">
    <nc r="M321" t="inlineStr">
      <is>
        <t>S/M</t>
      </is>
    </nc>
  </rcc>
  <rcc rId="9430" sId="7">
    <nc r="N321" t="inlineStr">
      <is>
        <t>N/A</t>
      </is>
    </nc>
  </rcc>
  <rcc rId="9431" sId="7">
    <nc r="O321" t="inlineStr">
      <is>
        <t>N/A</t>
      </is>
    </nc>
  </rcc>
  <rcc rId="9432" sId="7">
    <nc r="P321" t="inlineStr">
      <is>
        <t>N/A</t>
      </is>
    </nc>
  </rcc>
  <rcc rId="9433" sId="7">
    <nc r="Q321" t="inlineStr">
      <is>
        <t>N/A</t>
      </is>
    </nc>
  </rcc>
  <rcc rId="9434" sId="7">
    <nc r="M344" t="inlineStr">
      <is>
        <t>OK</t>
      </is>
    </nc>
  </rcc>
  <rcc rId="9435" sId="7">
    <nc r="M345" t="inlineStr">
      <is>
        <t>OK</t>
      </is>
    </nc>
  </rcc>
  <rcc rId="9436" sId="7">
    <nc r="N344" t="inlineStr">
      <is>
        <t>N/A</t>
      </is>
    </nc>
  </rcc>
  <rcc rId="9437" sId="7">
    <nc r="O344" t="inlineStr">
      <is>
        <t>N/A</t>
      </is>
    </nc>
  </rcc>
  <rcc rId="9438" sId="7">
    <nc r="P344" t="inlineStr">
      <is>
        <t>N/A</t>
      </is>
    </nc>
  </rcc>
  <rcc rId="9439" sId="7">
    <nc r="Q344" t="inlineStr">
      <is>
        <t>N/A</t>
      </is>
    </nc>
  </rcc>
  <rcc rId="9440" sId="7">
    <nc r="N345" t="inlineStr">
      <is>
        <t>N/A</t>
      </is>
    </nc>
  </rcc>
  <rcc rId="9441" sId="7">
    <nc r="O345" t="inlineStr">
      <is>
        <t>N/A</t>
      </is>
    </nc>
  </rcc>
  <rcc rId="9442" sId="7">
    <nc r="P345" t="inlineStr">
      <is>
        <t>N/A</t>
      </is>
    </nc>
  </rcc>
  <rcc rId="9443" sId="7">
    <nc r="Q345" t="inlineStr">
      <is>
        <t>N/A</t>
      </is>
    </nc>
  </rcc>
  <rcc rId="9444" sId="8">
    <nc r="J320" t="inlineStr">
      <is>
        <t>S/M</t>
      </is>
    </nc>
  </rcc>
  <rcc rId="9445" sId="8" numFmtId="4">
    <nc r="K320">
      <v>46253</v>
    </nc>
  </rcc>
  <rcc rId="9446" sId="8">
    <nc r="Q320" t="inlineStr">
      <is>
        <t>S/M</t>
      </is>
    </nc>
  </rcc>
  <rcc rId="9447" sId="8">
    <nc r="R320" t="inlineStr">
      <is>
        <t>N/A</t>
      </is>
    </nc>
  </rcc>
  <rcc rId="9448" sId="8">
    <nc r="S320" t="inlineStr">
      <is>
        <t>N/A</t>
      </is>
    </nc>
  </rcc>
  <rcc rId="9449" sId="8">
    <nc r="H343" t="inlineStr">
      <is>
        <t>Saldo Credor</t>
      </is>
    </nc>
  </rcc>
  <rcc rId="9450" sId="8">
    <nc r="H344" t="inlineStr">
      <is>
        <t>Saldo Credor</t>
      </is>
    </nc>
  </rcc>
  <rcc rId="9451" sId="8" numFmtId="4">
    <nc r="I343">
      <v>46253</v>
    </nc>
  </rcc>
  <rcc rId="9452" sId="8" numFmtId="4">
    <nc r="I344">
      <v>46253</v>
    </nc>
  </rcc>
  <rcc rId="9453" sId="8">
    <nc r="J343" t="inlineStr">
      <is>
        <t>S/M</t>
      </is>
    </nc>
  </rcc>
  <rcc rId="9454" sId="8">
    <nc r="J344" t="inlineStr">
      <is>
        <t>S/M</t>
      </is>
    </nc>
  </rcc>
  <rcc rId="9455" sId="8" numFmtId="4">
    <nc r="K343">
      <v>46253</v>
    </nc>
  </rcc>
  <rcc rId="9456" sId="8" numFmtId="4">
    <nc r="K344">
      <v>46253</v>
    </nc>
  </rcc>
  <rcc rId="9457" sId="8">
    <nc r="L343" t="inlineStr">
      <is>
        <t>N/A</t>
      </is>
    </nc>
  </rcc>
  <rcc rId="9458" sId="8">
    <nc r="M343" t="inlineStr">
      <is>
        <t>N/A</t>
      </is>
    </nc>
  </rcc>
  <rcc rId="9459" sId="8">
    <nc r="L344" t="inlineStr">
      <is>
        <t>N/A</t>
      </is>
    </nc>
  </rcc>
  <rcc rId="9460" sId="8">
    <nc r="M344" t="inlineStr">
      <is>
        <t>N/A</t>
      </is>
    </nc>
  </rcc>
  <rcc rId="9461" sId="8">
    <nc r="N343" t="inlineStr">
      <is>
        <t>OK</t>
      </is>
    </nc>
  </rcc>
  <rcc rId="9462" sId="8">
    <nc r="N344" t="inlineStr">
      <is>
        <t>OK</t>
      </is>
    </nc>
  </rcc>
  <rcc rId="9463" sId="8">
    <nc r="O343" t="inlineStr">
      <is>
        <t>OK</t>
      </is>
    </nc>
  </rcc>
  <rcc rId="9464" sId="8">
    <nc r="O344" t="inlineStr">
      <is>
        <t>OK</t>
      </is>
    </nc>
  </rcc>
  <rcc rId="9465" sId="8" numFmtId="4">
    <nc r="P343">
      <v>46253</v>
    </nc>
  </rcc>
  <rcc rId="9466" sId="8" numFmtId="4">
    <nc r="P344">
      <v>46253</v>
    </nc>
  </rcc>
  <rcc rId="9467" sId="8">
    <nc r="R343" t="inlineStr">
      <is>
        <t>N/A</t>
      </is>
    </nc>
  </rcc>
  <rcc rId="9468" sId="8">
    <nc r="S343" t="inlineStr">
      <is>
        <t>N/A</t>
      </is>
    </nc>
  </rcc>
  <rcc rId="9469" sId="8">
    <nc r="R344" t="inlineStr">
      <is>
        <t>N/A</t>
      </is>
    </nc>
  </rcc>
  <rcc rId="9470" sId="8">
    <nc r="S344" t="inlineStr">
      <is>
        <t>N/A</t>
      </is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71" sId="9">
    <nc r="P320" t="inlineStr">
      <is>
        <t>OK</t>
      </is>
    </nc>
  </rcc>
  <rcc rId="9472" sId="9">
    <nc r="Q320">
      <v>46253</v>
    </nc>
  </rcc>
  <rcc rId="9473" sId="9">
    <nc r="Y320" t="inlineStr">
      <is>
        <t>OK</t>
      </is>
    </nc>
  </rcc>
  <rcc rId="9474" sId="9">
    <nc r="Z320">
      <v>46253</v>
    </nc>
  </rcc>
  <rcc rId="9475" sId="9">
    <nc r="AA320" t="inlineStr">
      <is>
        <t>Ok</t>
      </is>
    </nc>
  </rcc>
  <rcc rId="9476" sId="9" odxf="1" dxf="1" numFmtId="19">
    <nc r="AB320">
      <v>46253</v>
    </nc>
    <odxf>
      <numFmt numFmtId="0" formatCode="General"/>
    </odxf>
    <ndxf>
      <numFmt numFmtId="19" formatCode="dd/mm/yyyy"/>
    </ndxf>
  </rcc>
  <rcc rId="9477" sId="9">
    <nc r="G343" t="inlineStr">
      <is>
        <t>S/M</t>
      </is>
    </nc>
  </rcc>
  <rcc rId="9478" sId="9">
    <nc r="G344" t="inlineStr">
      <is>
        <t>S/M</t>
      </is>
    </nc>
  </rcc>
  <rcc rId="9479" sId="9">
    <nc r="G249" t="inlineStr">
      <is>
        <t>S/M</t>
      </is>
    </nc>
  </rcc>
  <rcc rId="9480" sId="9">
    <nc r="H343">
      <v>46253</v>
    </nc>
  </rcc>
  <rcc rId="9481" sId="9">
    <nc r="H344">
      <v>46253</v>
    </nc>
  </rcc>
  <rcc rId="9482" sId="9">
    <nc r="H249">
      <v>46253</v>
    </nc>
  </rcc>
  <rcc rId="9483" sId="9">
    <oc r="K343" t="inlineStr">
      <is>
        <t>S/M</t>
      </is>
    </oc>
    <nc r="K343" t="inlineStr">
      <is>
        <t>OK</t>
      </is>
    </nc>
  </rcc>
  <rcc rId="9484" sId="9">
    <oc r="K344" t="inlineStr">
      <is>
        <t>S/M</t>
      </is>
    </oc>
    <nc r="K344" t="inlineStr">
      <is>
        <t>OK</t>
      </is>
    </nc>
  </rcc>
  <rcc rId="9485" sId="9">
    <nc r="R343" t="inlineStr">
      <is>
        <t>OK</t>
      </is>
    </nc>
  </rcc>
  <rcc rId="9486" sId="9">
    <nc r="R344" t="inlineStr">
      <is>
        <t>N/A</t>
      </is>
    </nc>
  </rcc>
  <rcc rId="9487" sId="9">
    <nc r="S343">
      <v>46253</v>
    </nc>
  </rcc>
  <rcc rId="9488" sId="9">
    <nc r="S344" t="inlineStr">
      <is>
        <t>N/A</t>
      </is>
    </nc>
  </rcc>
  <rcc rId="9489" sId="9">
    <nc r="T344" t="inlineStr">
      <is>
        <t>N/A</t>
      </is>
    </nc>
  </rcc>
  <rcc rId="9490" sId="9">
    <nc r="U344" t="inlineStr">
      <is>
        <t>N/A</t>
      </is>
    </nc>
  </rcc>
  <rcc rId="9491" sId="9">
    <nc r="V344" t="inlineStr">
      <is>
        <t>N/A</t>
      </is>
    </nc>
  </rcc>
  <rcc rId="9492" sId="9">
    <nc r="W344" t="inlineStr">
      <is>
        <t>N/A</t>
      </is>
    </nc>
  </rcc>
  <rcc rId="9493" sId="9">
    <nc r="T343" t="inlineStr">
      <is>
        <t>OK</t>
      </is>
    </nc>
  </rcc>
  <rcc rId="9494" sId="9">
    <nc r="U343">
      <v>46253</v>
    </nc>
  </rcc>
  <rcc rId="9495" sId="9">
    <nc r="V343" t="inlineStr">
      <is>
        <t>OK</t>
      </is>
    </nc>
  </rcc>
  <rcc rId="9496" sId="9">
    <nc r="W343">
      <v>46253</v>
    </nc>
  </rcc>
  <rcc rId="9497" sId="9">
    <nc r="X343" t="inlineStr">
      <is>
        <t>OK</t>
      </is>
    </nc>
  </rcc>
  <rcc rId="9498" sId="9">
    <nc r="Y343" t="inlineStr">
      <is>
        <t>OK</t>
      </is>
    </nc>
  </rcc>
  <rcc rId="9499" sId="9">
    <nc r="Z343">
      <v>46253</v>
    </nc>
  </rcc>
  <rcc rId="9500" sId="9">
    <nc r="AA343" t="inlineStr">
      <is>
        <t>N/A</t>
      </is>
    </nc>
  </rcc>
  <rcc rId="9501" sId="9">
    <nc r="AB343" t="inlineStr">
      <is>
        <t>N/A</t>
      </is>
    </nc>
  </rcc>
  <rcc rId="9502" sId="9">
    <nc r="X344" t="inlineStr">
      <is>
        <t>N/A</t>
      </is>
    </nc>
  </rcc>
  <rcc rId="9503" sId="9">
    <nc r="Y344" t="inlineStr">
      <is>
        <t>N/A</t>
      </is>
    </nc>
  </rcc>
  <rcc rId="9504" sId="9">
    <nc r="Z344" t="inlineStr">
      <is>
        <t>N/A</t>
      </is>
    </nc>
  </rcc>
  <rcc rId="9505" sId="9">
    <nc r="AA344" t="inlineStr">
      <is>
        <t>N/A</t>
      </is>
    </nc>
  </rcc>
  <rcc rId="9506" sId="9">
    <nc r="AB344" t="inlineStr">
      <is>
        <t>N/A</t>
      </is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7" sId="6" numFmtId="19">
    <nc r="O261">
      <v>46253</v>
    </nc>
  </rcc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8" sId="6" numFmtId="19">
    <nc r="O117">
      <v>46253</v>
    </nc>
  </rcc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09" sId="6" numFmtId="19">
    <nc r="P261">
      <v>46253</v>
    </nc>
  </rcc>
  <rcc rId="9510" sId="7">
    <nc r="M262" t="inlineStr">
      <is>
        <t>S/M</t>
      </is>
    </nc>
  </rcc>
  <rcc rId="9511" sId="7">
    <nc r="N262" t="inlineStr">
      <is>
        <t>N/A</t>
      </is>
    </nc>
  </rcc>
  <rcc rId="9512" sId="7">
    <nc r="O262" t="inlineStr">
      <is>
        <t>N/A</t>
      </is>
    </nc>
  </rcc>
  <rcc rId="9513" sId="7">
    <nc r="P262" t="inlineStr">
      <is>
        <t>N/A</t>
      </is>
    </nc>
  </rcc>
  <rcc rId="9514" sId="7">
    <nc r="Q262" t="inlineStr">
      <is>
        <t>N/A</t>
      </is>
    </nc>
  </rcc>
  <rcc rId="9515" sId="8">
    <nc r="J261" t="inlineStr">
      <is>
        <t>S/M</t>
      </is>
    </nc>
  </rcc>
  <rcc rId="9516" sId="8" numFmtId="4">
    <nc r="K261">
      <v>46253</v>
    </nc>
  </rcc>
  <rcc rId="9517" sId="8">
    <nc r="Q261" t="inlineStr">
      <is>
        <t>S/M</t>
      </is>
    </nc>
  </rcc>
  <rcc rId="9518" sId="8">
    <nc r="R261" t="inlineStr">
      <is>
        <t>N/A</t>
      </is>
    </nc>
  </rcc>
  <rcc rId="9519" sId="8">
    <nc r="S261" t="inlineStr">
      <is>
        <t>N/A</t>
      </is>
    </nc>
  </rcc>
  <rcc rId="9520" sId="9">
    <nc r="P261" t="inlineStr">
      <is>
        <t>OK</t>
      </is>
    </nc>
  </rcc>
  <rcc rId="9521" sId="9">
    <nc r="Q261">
      <v>46253</v>
    </nc>
  </rcc>
  <rcc rId="9522" sId="9">
    <nc r="Y261" t="inlineStr">
      <is>
        <t>OK</t>
      </is>
    </nc>
  </rcc>
  <rcc rId="9523" sId="9">
    <nc r="Z261">
      <v>46253</v>
    </nc>
  </rcc>
  <rcc rId="9524" sId="9">
    <nc r="AA261" t="inlineStr">
      <is>
        <t>N/A</t>
      </is>
    </nc>
  </rcc>
  <rcc rId="9525" sId="9">
    <nc r="AB261" t="inlineStr">
      <is>
        <t>N/A</t>
      </is>
    </nc>
  </rcc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26" sId="6" numFmtId="19">
    <oc r="P107">
      <v>46217</v>
    </oc>
    <nc r="P107">
      <v>46253</v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38" sId="7">
    <nc r="M108" t="inlineStr">
      <is>
        <t>S/M</t>
      </is>
    </nc>
  </rcc>
  <rcc rId="9539" sId="7">
    <nc r="N108" t="inlineStr">
      <is>
        <t>N/A</t>
      </is>
    </nc>
  </rcc>
  <rcc rId="9540" sId="7">
    <nc r="O108" t="inlineStr">
      <is>
        <t>N/A</t>
      </is>
    </nc>
  </rcc>
  <rcc rId="9541" sId="7">
    <nc r="P108" t="inlineStr">
      <is>
        <t>N/A</t>
      </is>
    </nc>
  </rcc>
  <rcc rId="9542" sId="7">
    <nc r="Q108" t="inlineStr">
      <is>
        <t>N/A</t>
      </is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43" sId="8">
    <nc r="Q107" t="inlineStr">
      <is>
        <t>S/M</t>
      </is>
    </nc>
  </rcc>
  <rcc rId="9544" sId="8">
    <nc r="R107" t="inlineStr">
      <is>
        <t>S/M</t>
      </is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45" sId="8">
    <nc r="O23" t="inlineStr">
      <is>
        <t>Ok</t>
      </is>
    </nc>
  </rcc>
  <rcc rId="9546" sId="8">
    <nc r="O59" t="inlineStr">
      <is>
        <t>Ok</t>
      </is>
    </nc>
  </rcc>
  <rcc rId="9547" sId="8">
    <nc r="O246" t="inlineStr">
      <is>
        <t>Ok</t>
      </is>
    </nc>
  </rcc>
  <rcc rId="9548" sId="8">
    <oc r="H246" t="inlineStr">
      <is>
        <t>OK</t>
      </is>
    </oc>
    <nc r="H246" t="inlineStr">
      <is>
        <t>Ok</t>
      </is>
    </nc>
  </rcc>
  <rcc rId="9549" sId="8">
    <nc r="R227" t="inlineStr">
      <is>
        <t>S/M</t>
      </is>
    </nc>
  </rcc>
  <rcc rId="9550" sId="8">
    <nc r="R202" t="inlineStr">
      <is>
        <t>Ok</t>
      </is>
    </nc>
  </rcc>
  <rcc rId="9551" sId="8">
    <nc r="J202" t="inlineStr">
      <is>
        <t>S/M</t>
      </is>
    </nc>
  </rcc>
  <rcc rId="9552" sId="8">
    <nc r="K202" t="inlineStr">
      <is>
        <t>S/M</t>
      </is>
    </nc>
  </rcc>
  <rcc rId="9553" sId="8">
    <nc r="L202" t="inlineStr">
      <is>
        <t>S/M</t>
      </is>
    </nc>
  </rcc>
  <rcc rId="9554" sId="8">
    <nc r="M202" t="inlineStr">
      <is>
        <t>S/M</t>
      </is>
    </nc>
  </rcc>
  <rcc rId="9555" sId="8">
    <nc r="N202" t="inlineStr">
      <is>
        <t>S/M</t>
      </is>
    </nc>
  </rcc>
  <rcc rId="9556" sId="8">
    <nc r="O202" t="inlineStr">
      <is>
        <t>Ok</t>
      </is>
    </nc>
  </rcc>
  <rcc rId="9557" sId="8">
    <nc r="J227" t="inlineStr">
      <is>
        <t>S/M</t>
      </is>
    </nc>
  </rcc>
  <rcc rId="9558" sId="8">
    <nc r="K227" t="inlineStr">
      <is>
        <t>S/M</t>
      </is>
    </nc>
  </rcc>
  <rcc rId="9559" sId="8">
    <nc r="L227" t="inlineStr">
      <is>
        <t>S/M</t>
      </is>
    </nc>
  </rcc>
  <rcc rId="9560" sId="8">
    <nc r="M227" t="inlineStr">
      <is>
        <t>S/M</t>
      </is>
    </nc>
  </rcc>
  <rcc rId="9561" sId="8">
    <nc r="N227" t="inlineStr">
      <is>
        <t>S/M</t>
      </is>
    </nc>
  </rcc>
  <rcc rId="9562" sId="8">
    <nc r="O227" t="inlineStr">
      <is>
        <t>Ok</t>
      </is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63" sId="9">
    <nc r="I107" t="inlineStr">
      <is>
        <t>N/A</t>
      </is>
    </nc>
  </rcc>
  <rcc rId="9564" sId="9">
    <nc r="K107" t="inlineStr">
      <is>
        <t>S/M</t>
      </is>
    </nc>
  </rcc>
  <rcc rId="9565" sId="9">
    <nc r="L107" t="inlineStr">
      <is>
        <t>OK</t>
      </is>
    </nc>
  </rcc>
  <rcc rId="9566" sId="9">
    <nc r="M107" t="inlineStr">
      <is>
        <t>N/A</t>
      </is>
    </nc>
  </rcc>
  <rcc rId="9567" sId="9">
    <nc r="N107" t="inlineStr">
      <is>
        <t>N/A</t>
      </is>
    </nc>
  </rcc>
  <rcc rId="9568" sId="9">
    <nc r="O107" t="inlineStr">
      <is>
        <t>N/A</t>
      </is>
    </nc>
  </rcc>
  <rcc rId="9569" sId="9">
    <nc r="P107" t="inlineStr">
      <is>
        <t>OK</t>
      </is>
    </nc>
  </rcc>
  <rcc rId="9570" sId="9">
    <nc r="Y107" t="inlineStr">
      <is>
        <t>S/M</t>
      </is>
    </nc>
  </rcc>
  <rcc rId="9571" sId="9" odxf="1" dxf="1" numFmtId="19">
    <nc r="Z107">
      <v>46253</v>
    </nc>
    <odxf>
      <numFmt numFmtId="0" formatCode="General"/>
    </odxf>
    <ndxf>
      <numFmt numFmtId="19" formatCode="dd/mm/yyyy"/>
    </ndxf>
  </rcc>
  <rcc rId="9572" sId="9">
    <nc r="AA107" t="inlineStr">
      <is>
        <t>N/A</t>
      </is>
    </nc>
  </rcc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73" sId="9">
    <nc r="P91" t="inlineStr">
      <is>
        <t>OK</t>
      </is>
    </nc>
  </rcc>
  <rcc rId="9574" sId="9">
    <nc r="Q91">
      <v>46252</v>
    </nc>
  </rcc>
  <rcc rId="9575" sId="9">
    <nc r="N17" t="inlineStr">
      <is>
        <t>N/A</t>
      </is>
    </nc>
  </rcc>
  <rcc rId="9576" sId="9">
    <nc r="O17" t="inlineStr">
      <is>
        <t>N/A</t>
      </is>
    </nc>
  </rcc>
  <rcc rId="9577" sId="9">
    <oc r="N31" t="inlineStr">
      <is>
        <t>N/A</t>
      </is>
    </oc>
    <nc r="N31" t="inlineStr">
      <is>
        <t>OK</t>
      </is>
    </nc>
  </rcc>
  <rcc rId="9578" sId="9">
    <oc r="O31" t="inlineStr">
      <is>
        <t>N/A</t>
      </is>
    </oc>
    <nc r="O31" t="inlineStr">
      <is>
        <t>OK</t>
      </is>
    </nc>
  </rcc>
  <rcc rId="9579" sId="9">
    <nc r="M78" t="inlineStr">
      <is>
        <t>N/A</t>
      </is>
    </nc>
  </rcc>
  <rcc rId="9580" sId="9">
    <nc r="M95" t="inlineStr">
      <is>
        <t>N/A</t>
      </is>
    </nc>
  </rcc>
  <rcc rId="9581" sId="9">
    <nc r="M106" t="inlineStr">
      <is>
        <t>N/A</t>
      </is>
    </nc>
  </rcc>
  <rcc rId="9582" sId="9">
    <nc r="M132" t="inlineStr">
      <is>
        <t>N/A</t>
      </is>
    </nc>
  </rcc>
  <rcc rId="9583" sId="9">
    <nc r="M229" t="inlineStr">
      <is>
        <t>N/A</t>
      </is>
    </nc>
  </rcc>
  <rcc rId="9584" sId="9">
    <nc r="N32" t="inlineStr">
      <is>
        <t>N/A</t>
      </is>
    </nc>
  </rcc>
  <rcc rId="9585" sId="9">
    <nc r="N67" t="inlineStr">
      <is>
        <t>N/A</t>
      </is>
    </nc>
  </rcc>
  <rcc rId="9586" sId="9">
    <oc r="O68" t="inlineStr">
      <is>
        <t>OK</t>
      </is>
    </oc>
    <nc r="O68" t="inlineStr">
      <is>
        <t>N/A</t>
      </is>
    </nc>
  </rcc>
  <rcc rId="9587" sId="9">
    <nc r="N78" t="inlineStr">
      <is>
        <t>N/A</t>
      </is>
    </nc>
  </rcc>
  <rcc rId="9588" sId="9">
    <nc r="O78" t="inlineStr">
      <is>
        <t>N/A</t>
      </is>
    </nc>
  </rcc>
  <rcc rId="9589" sId="9">
    <nc r="N95" t="inlineStr">
      <is>
        <t>N/A</t>
      </is>
    </nc>
  </rcc>
  <rcc rId="9590" sId="9">
    <nc r="O95" t="inlineStr">
      <is>
        <t>N/A</t>
      </is>
    </nc>
  </rcc>
  <rcc rId="9591" sId="9">
    <nc r="N106" t="inlineStr">
      <is>
        <t>N/A</t>
      </is>
    </nc>
  </rcc>
  <rcc rId="9592" sId="9">
    <nc r="O106" t="inlineStr">
      <is>
        <t>N/A</t>
      </is>
    </nc>
  </rcc>
  <rcc rId="9593" sId="9">
    <nc r="N132" t="inlineStr">
      <is>
        <t>N/A</t>
      </is>
    </nc>
  </rcc>
  <rcc rId="9594" sId="9">
    <nc r="O132" t="inlineStr">
      <is>
        <t>N/A</t>
      </is>
    </nc>
  </rcc>
  <rcc rId="9595" sId="9">
    <nc r="N229" t="inlineStr">
      <is>
        <t>N/A</t>
      </is>
    </nc>
  </rcc>
  <rcc rId="9596" sId="9">
    <nc r="O229" t="inlineStr">
      <is>
        <t>N/A</t>
      </is>
    </nc>
  </rcc>
  <rcc rId="9597" sId="9">
    <nc r="N298" t="inlineStr">
      <is>
        <t>N/A</t>
      </is>
    </nc>
  </rcc>
  <rcc rId="9598" sId="9">
    <nc r="O298" t="inlineStr">
      <is>
        <t>N/A</t>
      </is>
    </nc>
  </rcc>
  <rcc rId="9599" sId="9">
    <nc r="N314" t="inlineStr">
      <is>
        <t>N/A</t>
      </is>
    </nc>
  </rcc>
  <rcc rId="9600" sId="9">
    <nc r="O314" t="inlineStr">
      <is>
        <t>N/A</t>
      </is>
    </nc>
  </rcc>
  <rcc rId="9601" sId="9">
    <nc r="O32" t="inlineStr">
      <is>
        <t>N/A</t>
      </is>
    </nc>
  </rcc>
  <rcc rId="9602" sId="9">
    <nc r="M32" t="inlineStr">
      <is>
        <t>N/A</t>
      </is>
    </nc>
  </rcc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03" sId="6" numFmtId="19">
    <nc r="O91">
      <v>46254</v>
    </nc>
  </rcc>
  <rcc rId="9604" sId="6" numFmtId="19">
    <nc r="P91">
      <v>46254</v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05" sId="6" numFmtId="19">
    <nc r="P117">
      <v>46254</v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06" sId="6" numFmtId="19">
    <oc r="P205" t="inlineStr">
      <is>
        <t xml:space="preserve">Aguardando extratos </t>
      </is>
    </oc>
    <nc r="P205">
      <v>46254</v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18" sId="7">
    <nc r="K206" t="inlineStr">
      <is>
        <t>S/M</t>
      </is>
    </nc>
  </rcc>
  <rcc rId="9619" sId="7">
    <nc r="M206" t="inlineStr">
      <is>
        <t>S/M</t>
      </is>
    </nc>
  </rcc>
  <rcc rId="9620" sId="7">
    <nc r="N206" t="inlineStr">
      <is>
        <t>N/A</t>
      </is>
    </nc>
  </rcc>
  <rcc rId="9621" sId="7">
    <nc r="O206" t="inlineStr">
      <is>
        <t>N/A</t>
      </is>
    </nc>
  </rcc>
  <rcc rId="9622" sId="7">
    <nc r="P206" t="inlineStr">
      <is>
        <t>N/A</t>
      </is>
    </nc>
  </rcc>
  <rcc rId="9623" sId="8">
    <nc r="J205" t="inlineStr">
      <is>
        <t>S/M</t>
      </is>
    </nc>
  </rcc>
  <rcc rId="9624" sId="8">
    <nc r="R205" t="inlineStr">
      <is>
        <t>S/M</t>
      </is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25" sId="7">
    <nc r="M118" t="inlineStr">
      <is>
        <t>OK</t>
      </is>
    </nc>
  </rcc>
  <rcc rId="9626" sId="7">
    <nc r="N118" t="inlineStr">
      <is>
        <t>N/A</t>
      </is>
    </nc>
  </rcc>
  <rcc rId="9627" sId="7">
    <nc r="O118" t="inlineStr">
      <is>
        <t>N/A</t>
      </is>
    </nc>
  </rcc>
  <rcc rId="9628" sId="7">
    <nc r="P118" t="inlineStr">
      <is>
        <t>N/A</t>
      </is>
    </nc>
  </rcc>
  <rcc rId="9629" sId="7">
    <nc r="Q118" t="inlineStr">
      <is>
        <t>N/A</t>
      </is>
    </nc>
  </rcc>
  <rcc rId="9630" sId="8">
    <nc r="H117" t="inlineStr">
      <is>
        <t>S/M</t>
      </is>
    </nc>
  </rcc>
  <rcc rId="9631" sId="8" numFmtId="4">
    <nc r="I117">
      <v>46254</v>
    </nc>
  </rcc>
  <rcc rId="9632" sId="8">
    <nc r="J117" t="inlineStr">
      <is>
        <t>S/M</t>
      </is>
    </nc>
  </rcc>
  <rcc rId="9633" sId="8" numFmtId="4">
    <nc r="K117">
      <v>46254</v>
    </nc>
  </rcc>
  <rcc rId="9634" sId="8">
    <nc r="L117" t="inlineStr">
      <is>
        <t>N/A</t>
      </is>
    </nc>
  </rcc>
  <rcc rId="9635" sId="8">
    <nc r="M117" t="inlineStr">
      <is>
        <t>N/A</t>
      </is>
    </nc>
  </rcc>
  <rcc rId="9636" sId="8">
    <nc r="N117" t="inlineStr">
      <is>
        <t>N/A</t>
      </is>
    </nc>
  </rcc>
  <rcc rId="9637" sId="8">
    <nc r="O117" t="inlineStr">
      <is>
        <t>OK</t>
      </is>
    </nc>
  </rcc>
  <rcc rId="9638" sId="8" numFmtId="4">
    <nc r="P117">
      <v>46254</v>
    </nc>
  </rcc>
  <rcc rId="9639" sId="8">
    <nc r="R117" t="inlineStr">
      <is>
        <t>N/A</t>
      </is>
    </nc>
  </rcc>
  <rcc rId="9640" sId="8">
    <nc r="S117" t="inlineStr">
      <is>
        <t>N/A</t>
      </is>
    </nc>
  </rcc>
  <rcc rId="9641" sId="9">
    <nc r="G117" t="inlineStr">
      <is>
        <t>OK</t>
      </is>
    </nc>
  </rcc>
  <rcc rId="9642" sId="9">
    <oc r="K117" t="inlineStr">
      <is>
        <t>S/M</t>
      </is>
    </oc>
    <nc r="K117" t="inlineStr">
      <is>
        <t>OK</t>
      </is>
    </nc>
  </rcc>
  <rcc rId="9643" sId="9">
    <nc r="R117" t="inlineStr">
      <is>
        <t>S/M</t>
      </is>
    </nc>
  </rcc>
  <rcc rId="9644" sId="9">
    <nc r="S117">
      <v>46254</v>
    </nc>
  </rcc>
  <rcc rId="9645" sId="9">
    <nc r="H117">
      <v>46254</v>
    </nc>
  </rcc>
  <rcc rId="9646" sId="9">
    <nc r="T117" t="inlineStr">
      <is>
        <t>OK</t>
      </is>
    </nc>
  </rcc>
  <rcc rId="9647" sId="9">
    <nc r="U117">
      <v>46254</v>
    </nc>
  </rcc>
  <rcc rId="9648" sId="9">
    <nc r="V117" t="inlineStr">
      <is>
        <t>OK</t>
      </is>
    </nc>
  </rcc>
  <rcc rId="9649" sId="9">
    <nc r="W117">
      <v>46254</v>
    </nc>
  </rcc>
  <rcc rId="9650" sId="9">
    <nc r="X117" t="inlineStr">
      <is>
        <t>OK</t>
      </is>
    </nc>
  </rcc>
  <rcc rId="9651" sId="9">
    <nc r="Y117" t="inlineStr">
      <is>
        <t>OK</t>
      </is>
    </nc>
  </rcc>
  <rcc rId="9652" sId="9">
    <nc r="Z117">
      <v>46254</v>
    </nc>
  </rcc>
  <rcc rId="9653" sId="9">
    <nc r="AA117" t="inlineStr">
      <is>
        <t>N/A</t>
      </is>
    </nc>
  </rcc>
  <rcc rId="9654" sId="9">
    <nc r="AB117" t="inlineStr">
      <is>
        <t>N/A</t>
      </is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55" sId="6" numFmtId="19">
    <nc r="O249">
      <v>46254</v>
    </nc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56" sId="9">
    <nc r="G205" t="inlineStr">
      <is>
        <t>S/M</t>
      </is>
    </nc>
  </rcc>
  <rcc rId="9657" sId="9">
    <nc r="K205" t="inlineStr">
      <is>
        <t>S/M</t>
      </is>
    </nc>
  </rcc>
  <rcc rId="9658" sId="9">
    <nc r="L205" t="inlineStr">
      <is>
        <t>OK</t>
      </is>
    </nc>
  </rcc>
  <rcc rId="9659" sId="9">
    <nc r="M205" t="inlineStr">
      <is>
        <t>N/A</t>
      </is>
    </nc>
  </rcc>
  <rcc rId="9660" sId="9">
    <nc r="N205" t="inlineStr">
      <is>
        <t>N/A</t>
      </is>
    </nc>
  </rcc>
  <rcc rId="9661" sId="9">
    <nc r="O205" t="inlineStr">
      <is>
        <t>N/A</t>
      </is>
    </nc>
  </rcc>
  <rcc rId="9662" sId="9">
    <nc r="R205" t="inlineStr">
      <is>
        <t>OK</t>
      </is>
    </nc>
  </rcc>
  <rcc rId="9663" sId="9">
    <nc r="S205">
      <v>46254</v>
    </nc>
  </rcc>
  <rcc rId="9664" sId="9">
    <nc r="T205" t="inlineStr">
      <is>
        <t>S/M</t>
      </is>
    </nc>
  </rcc>
  <rcc rId="9665" sId="9">
    <nc r="X205" t="inlineStr">
      <is>
        <t>OK</t>
      </is>
    </nc>
  </rcc>
  <rcc rId="9666" sId="9">
    <nc r="Y205" t="inlineStr">
      <is>
        <t>OK</t>
      </is>
    </nc>
  </rcc>
  <rcc rId="9667" sId="9">
    <nc r="Z205">
      <v>46254</v>
    </nc>
  </rcc>
  <rcc rId="9668" sId="9">
    <nc r="AA205" t="inlineStr">
      <is>
        <t>N/A</t>
      </is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69" sId="6" numFmtId="19">
    <nc r="O178">
      <v>46254</v>
    </nc>
  </rcc>
  <rcc rId="9670" sId="6" numFmtId="19">
    <nc r="P178">
      <v>46254</v>
    </nc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1" sId="6" numFmtId="19">
    <nc r="O305">
      <v>46254</v>
    </nc>
  </rcc>
  <rcc rId="9672" sId="6" numFmtId="19">
    <nc r="P249">
      <v>46254</v>
    </nc>
  </rcc>
  <rcc rId="9673" sId="6" numFmtId="19">
    <nc r="P305">
      <v>46254</v>
    </nc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674" sId="7">
    <nc r="M250" t="inlineStr">
      <is>
        <t>S/M</t>
      </is>
    </nc>
  </rcc>
  <rcc rId="9675" sId="7">
    <nc r="N250" t="inlineStr">
      <is>
        <t>N/A</t>
      </is>
    </nc>
  </rcc>
  <rcc rId="9676" sId="7">
    <nc r="O250" t="inlineStr">
      <is>
        <t>N/A</t>
      </is>
    </nc>
  </rcc>
  <rcc rId="9677" sId="7">
    <nc r="P250" t="inlineStr">
      <is>
        <t>N/A</t>
      </is>
    </nc>
  </rcc>
  <rcc rId="9678" sId="7">
    <nc r="Q250" t="inlineStr">
      <is>
        <t>N/A</t>
      </is>
    </nc>
  </rcc>
  <rcc rId="9679" sId="7">
    <nc r="M306" t="inlineStr">
      <is>
        <t>OK</t>
      </is>
    </nc>
  </rcc>
  <rcc rId="9680" sId="7">
    <nc r="N306" t="inlineStr">
      <is>
        <t>N/A</t>
      </is>
    </nc>
  </rcc>
  <rcc rId="9681" sId="7">
    <nc r="O306" t="inlineStr">
      <is>
        <t>N/A</t>
      </is>
    </nc>
  </rcc>
  <rcc rId="9682" sId="7">
    <nc r="P306" t="inlineStr">
      <is>
        <t>N/A</t>
      </is>
    </nc>
  </rcc>
  <rcc rId="9683" sId="7">
    <nc r="Q306" t="inlineStr">
      <is>
        <t>N/A</t>
      </is>
    </nc>
  </rcc>
  <rcc rId="9684" sId="8">
    <nc r="J249" t="inlineStr">
      <is>
        <t>S/M</t>
      </is>
    </nc>
  </rcc>
  <rcc rId="9685" sId="8" numFmtId="4">
    <nc r="K249">
      <v>46254</v>
    </nc>
  </rcc>
  <rcc rId="9686" sId="8">
    <nc r="O249" t="inlineStr">
      <is>
        <t>N/A</t>
      </is>
    </nc>
  </rcc>
  <rcc rId="9687" sId="8">
    <nc r="P249" t="inlineStr">
      <is>
        <t>N/A</t>
      </is>
    </nc>
  </rcc>
  <rcc rId="9688" sId="8">
    <nc r="R249" t="inlineStr">
      <is>
        <t>N/A</t>
      </is>
    </nc>
  </rcc>
  <rcc rId="9689" sId="8">
    <nc r="S249" t="inlineStr">
      <is>
        <t>N/A</t>
      </is>
    </nc>
  </rcc>
  <rcc rId="9690" sId="8">
    <nc r="H305" t="inlineStr">
      <is>
        <t>OK</t>
      </is>
    </nc>
  </rcc>
  <rcc rId="9691" sId="8" numFmtId="4">
    <nc r="I305">
      <v>46254</v>
    </nc>
  </rcc>
  <rcc rId="9692" sId="8">
    <nc r="J305" t="inlineStr">
      <is>
        <t>S/M</t>
      </is>
    </nc>
  </rcc>
  <rcc rId="9693" sId="8" numFmtId="4">
    <nc r="K305">
      <v>46254</v>
    </nc>
  </rcc>
  <rcc rId="9694" sId="8">
    <nc r="L305" t="inlineStr">
      <is>
        <t>N/A</t>
      </is>
    </nc>
  </rcc>
  <rcc rId="9695" sId="8">
    <nc r="M305" t="inlineStr">
      <is>
        <t>N/A</t>
      </is>
    </nc>
  </rcc>
  <rcc rId="9696" sId="8">
    <nc r="N305" t="inlineStr">
      <is>
        <t>OK</t>
      </is>
    </nc>
  </rcc>
  <rcc rId="9697" sId="8">
    <nc r="O305" t="inlineStr">
      <is>
        <t>OK</t>
      </is>
    </nc>
  </rcc>
  <rcc rId="9698" sId="8" numFmtId="4">
    <nc r="P305">
      <v>46254</v>
    </nc>
  </rcc>
  <rcc rId="9699" sId="8">
    <nc r="R305" t="inlineStr">
      <is>
        <t>N/A</t>
      </is>
    </nc>
  </rcc>
  <rcc rId="9700" sId="8">
    <nc r="S305" t="inlineStr">
      <is>
        <t>N/A</t>
      </is>
    </nc>
  </rcc>
  <rcc rId="9701" sId="9">
    <oc r="K249" t="inlineStr">
      <is>
        <t>S/M</t>
      </is>
    </oc>
    <nc r="K249" t="inlineStr">
      <is>
        <t>OK</t>
      </is>
    </nc>
  </rcc>
  <rcc rId="9702" sId="9">
    <nc r="R249" t="inlineStr">
      <is>
        <t>OK</t>
      </is>
    </nc>
  </rcc>
  <rcc rId="9703" sId="9">
    <nc r="S249">
      <v>46254</v>
    </nc>
  </rcc>
  <rcc rId="9704" sId="9">
    <nc r="T249" t="inlineStr">
      <is>
        <t>S/M</t>
      </is>
    </nc>
  </rcc>
  <rcc rId="9705" sId="9">
    <nc r="U249">
      <v>46254</v>
    </nc>
  </rcc>
  <rcc rId="9706" sId="9">
    <nc r="V249" t="inlineStr">
      <is>
        <t>OK</t>
      </is>
    </nc>
  </rcc>
  <rcc rId="9707" sId="9">
    <nc r="W249">
      <v>46254</v>
    </nc>
  </rcc>
  <rcc rId="9708" sId="9">
    <nc r="X249" t="inlineStr">
      <is>
        <t>OK</t>
      </is>
    </nc>
  </rcc>
  <rcc rId="9709" sId="9">
    <nc r="Y249" t="inlineStr">
      <is>
        <t>OK</t>
      </is>
    </nc>
  </rcc>
  <rcc rId="9710" sId="9">
    <nc r="Z249">
      <v>46254</v>
    </nc>
  </rcc>
  <rcc rId="9711" sId="9">
    <nc r="AA249" t="inlineStr">
      <is>
        <t>N/A</t>
      </is>
    </nc>
  </rcc>
  <rcc rId="9712" sId="9">
    <nc r="AB249" t="inlineStr">
      <is>
        <t>N/A</t>
      </is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3" sId="6" numFmtId="19">
    <nc r="O32">
      <v>46254</v>
    </nc>
  </rcc>
  <rcc rId="9714" sId="6" numFmtId="19">
    <nc r="P32">
      <v>46254</v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5" sId="6" numFmtId="19">
    <nc r="O312">
      <v>46254</v>
    </nc>
  </rcc>
  <rcc rId="9716" sId="6" numFmtId="19">
    <nc r="P312">
      <v>46254</v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17" sId="9">
    <nc r="G305" t="inlineStr">
      <is>
        <t>S/M</t>
      </is>
    </nc>
  </rcc>
  <rcc rId="9718" sId="9">
    <oc r="H249">
      <v>46253</v>
    </oc>
    <nc r="H249">
      <v>46254</v>
    </nc>
  </rcc>
  <rcc rId="9719" sId="9">
    <nc r="H305">
      <v>46254</v>
    </nc>
  </rcc>
  <rcc rId="9720" sId="9">
    <nc r="R305" t="inlineStr">
      <is>
        <t>OK</t>
      </is>
    </nc>
  </rcc>
  <rcc rId="9721" sId="9">
    <nc r="S305">
      <v>46254</v>
    </nc>
  </rcc>
  <rcc rId="9722" sId="9">
    <nc r="T305" t="inlineStr">
      <is>
        <t>S/M</t>
      </is>
    </nc>
  </rcc>
  <rcc rId="9723" sId="9">
    <nc r="U305">
      <v>46254</v>
    </nc>
  </rcc>
  <rcc rId="9724" sId="9">
    <nc r="V305" t="inlineStr">
      <is>
        <t>OK</t>
      </is>
    </nc>
  </rcc>
  <rcc rId="9725" sId="9">
    <nc r="W305">
      <v>46254</v>
    </nc>
  </rcc>
  <rcc rId="9726" sId="9">
    <nc r="X305" t="inlineStr">
      <is>
        <t>OK</t>
      </is>
    </nc>
  </rcc>
  <rcc rId="9727" sId="9">
    <nc r="Y305" t="inlineStr">
      <is>
        <t>OK</t>
      </is>
    </nc>
  </rcc>
  <rcc rId="9728" sId="9">
    <nc r="Z305">
      <v>46254</v>
    </nc>
  </rcc>
  <rcc rId="9729" sId="9">
    <nc r="AA305" t="inlineStr">
      <is>
        <t>N/A</t>
      </is>
    </nc>
  </rcc>
  <rcc rId="9730" sId="9">
    <nc r="AB305" t="inlineStr">
      <is>
        <t>N/A</t>
      </is>
    </nc>
  </rcc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31" sId="8">
    <nc r="O205" t="inlineStr">
      <is>
        <t>S/M</t>
      </is>
    </nc>
  </rcc>
  <rcc rId="9732" sId="8">
    <oc r="O51" t="inlineStr">
      <is>
        <t>S/M</t>
      </is>
    </oc>
    <nc r="O51" t="inlineStr">
      <is>
        <t>OK</t>
      </is>
    </nc>
  </rcc>
  <rcc rId="9733" sId="8">
    <nc r="O97" t="inlineStr">
      <is>
        <t>S/M</t>
      </is>
    </nc>
  </rcc>
  <rcc rId="9734" sId="8">
    <nc r="O137" t="inlineStr">
      <is>
        <t>S/M</t>
      </is>
    </nc>
  </rcc>
  <rcc rId="9735" sId="8">
    <nc r="O133" t="inlineStr">
      <is>
        <t>OK</t>
      </is>
    </nc>
  </rcc>
  <rcc rId="9736" sId="8">
    <nc r="O286" t="inlineStr">
      <is>
        <t>S/M</t>
      </is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48" sId="6" numFmtId="19">
    <nc r="O326">
      <v>46254</v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49" sId="6" numFmtId="19">
    <nc r="O203">
      <v>46254</v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50" sId="8">
    <nc r="H129" t="inlineStr">
      <is>
        <t>OK</t>
      </is>
    </nc>
  </rcc>
  <rcc rId="9751" sId="8" numFmtId="4">
    <nc r="I129">
      <v>46254</v>
    </nc>
  </rcc>
  <rcc rId="9752" sId="8">
    <nc r="L129" t="inlineStr">
      <is>
        <t>Saldo Credor</t>
      </is>
    </nc>
  </rcc>
  <rcc rId="9753" sId="8" numFmtId="4">
    <nc r="M129">
      <v>46254</v>
    </nc>
  </rcc>
  <rcc rId="9754" sId="8">
    <nc r="H130" t="inlineStr">
      <is>
        <t>S/M</t>
      </is>
    </nc>
  </rcc>
  <rcc rId="9755" sId="8" numFmtId="4">
    <nc r="I130">
      <v>46254</v>
    </nc>
  </rcc>
  <rcc rId="9756" sId="8">
    <nc r="L130" t="inlineStr">
      <is>
        <t>S/M</t>
      </is>
    </nc>
  </rcc>
  <rcc rId="9757" sId="8" numFmtId="4">
    <nc r="M130">
      <v>46254</v>
    </nc>
  </rcc>
  <rcc rId="9758" sId="8">
    <nc r="N130" t="inlineStr">
      <is>
        <t>S/M</t>
      </is>
    </nc>
  </rcc>
  <rcc rId="9759" sId="8">
    <nc r="H123" t="inlineStr">
      <is>
        <t>Saldo Credor</t>
      </is>
    </nc>
  </rcc>
  <rcc rId="9760" sId="8" numFmtId="4">
    <nc r="I123">
      <v>46241</v>
    </nc>
  </rcc>
  <rcc rId="9761" sId="8">
    <nc r="L123" t="inlineStr">
      <is>
        <t>N/A</t>
      </is>
    </nc>
  </rcc>
  <rcc rId="9762" sId="8" numFmtId="4">
    <nc r="M123">
      <v>46241</v>
    </nc>
  </rcc>
  <rcc rId="9763" sId="8">
    <nc r="H247" t="inlineStr">
      <is>
        <t>N/A</t>
      </is>
    </nc>
  </rcc>
  <rcc rId="9764" sId="8" numFmtId="4">
    <nc r="I247">
      <v>46248</v>
    </nc>
  </rcc>
  <rcc rId="9765" sId="9">
    <nc r="K231" t="inlineStr">
      <is>
        <t>S/M</t>
      </is>
    </nc>
  </rcc>
  <rcc rId="9766" sId="9">
    <nc r="K232" t="inlineStr">
      <is>
        <t>S/M</t>
      </is>
    </nc>
  </rcc>
  <rcc rId="9767" sId="9">
    <nc r="K233" t="inlineStr">
      <is>
        <t>S/M</t>
      </is>
    </nc>
  </rcc>
  <rcc rId="9768" sId="9">
    <nc r="K235" t="inlineStr">
      <is>
        <t>S/M</t>
      </is>
    </nc>
  </rcc>
  <rcc rId="9769" sId="9">
    <nc r="K247" t="inlineStr">
      <is>
        <t>S/M</t>
      </is>
    </nc>
  </rcc>
  <rcc rId="9770" sId="9">
    <nc r="L247" t="inlineStr">
      <is>
        <t>OK</t>
      </is>
    </nc>
  </rcc>
  <rcc rId="9771" sId="9">
    <nc r="L235" t="inlineStr">
      <is>
        <t>OK</t>
      </is>
    </nc>
  </rcc>
  <rcc rId="9772" sId="9">
    <nc r="L231" t="inlineStr">
      <is>
        <t>S/M</t>
      </is>
    </nc>
  </rcc>
  <rcc rId="9773" sId="9">
    <nc r="L232" t="inlineStr">
      <is>
        <t>S/M</t>
      </is>
    </nc>
  </rcc>
  <rcc rId="9774" sId="9">
    <nc r="L233" t="inlineStr">
      <is>
        <t>S/M</t>
      </is>
    </nc>
  </rcc>
  <rcc rId="9775" sId="9">
    <nc r="K255" t="inlineStr">
      <is>
        <t>S/M</t>
      </is>
    </nc>
  </rcc>
  <rcc rId="9776" sId="9">
    <nc r="K256" t="inlineStr">
      <is>
        <t>S/M</t>
      </is>
    </nc>
  </rcc>
  <rcc rId="9777" sId="9">
    <nc r="K258" t="inlineStr">
      <is>
        <t>S/M</t>
      </is>
    </nc>
  </rcc>
  <rcc rId="9778" sId="9">
    <nc r="K311" t="inlineStr">
      <is>
        <t>S/M</t>
      </is>
    </nc>
  </rcc>
  <rcc rId="9779" sId="9">
    <nc r="K333" t="inlineStr">
      <is>
        <t>S/M</t>
      </is>
    </nc>
  </rcc>
  <rcc rId="9780" sId="9">
    <nc r="L333" t="inlineStr">
      <is>
        <t>OK</t>
      </is>
    </nc>
  </rcc>
  <rcc rId="9781" sId="9">
    <nc r="K346" t="inlineStr">
      <is>
        <t>S/M</t>
      </is>
    </nc>
  </rcc>
  <rcc rId="9782" sId="9">
    <nc r="K347" t="inlineStr">
      <is>
        <t>S/M</t>
      </is>
    </nc>
  </rcc>
  <rcc rId="9783" sId="9">
    <nc r="L348" t="inlineStr">
      <is>
        <t>OK</t>
      </is>
    </nc>
  </rcc>
  <rcc rId="9784" sId="9">
    <nc r="K348" t="inlineStr">
      <is>
        <t>S/M</t>
      </is>
    </nc>
  </rcc>
  <rcc rId="9785" sId="9">
    <nc r="K356" t="inlineStr">
      <is>
        <t>S/M</t>
      </is>
    </nc>
  </rcc>
  <rcc rId="9786" sId="9">
    <nc r="K363" t="inlineStr">
      <is>
        <t>S/M</t>
      </is>
    </nc>
  </rcc>
  <rcc rId="9787" sId="9">
    <nc r="K368" t="inlineStr">
      <is>
        <t>S/M</t>
      </is>
    </nc>
  </rcc>
  <rcc rId="9788" sId="9">
    <nc r="L368" t="inlineStr">
      <is>
        <t>S/M</t>
      </is>
    </nc>
  </rcc>
  <rcc rId="9789" sId="9">
    <nc r="L363" t="inlineStr">
      <is>
        <t>S/M</t>
      </is>
    </nc>
  </rcc>
  <rcc rId="9790" sId="9">
    <nc r="L356" t="inlineStr">
      <is>
        <t>S/M</t>
      </is>
    </nc>
  </rcc>
  <rcc rId="9791" sId="9">
    <nc r="L347" t="inlineStr">
      <is>
        <t>S/M</t>
      </is>
    </nc>
  </rcc>
  <rcc rId="9792" sId="9">
    <nc r="L346" t="inlineStr">
      <is>
        <t>S/M</t>
      </is>
    </nc>
  </rcc>
  <rcc rId="9793" sId="9">
    <nc r="L311" t="inlineStr">
      <is>
        <t>S/M</t>
      </is>
    </nc>
  </rcc>
  <rcc rId="9794" sId="9">
    <nc r="L285" t="inlineStr">
      <is>
        <t>S/M</t>
      </is>
    </nc>
  </rcc>
  <rcc rId="9795" sId="9">
    <nc r="L284" t="inlineStr">
      <is>
        <t>S/M</t>
      </is>
    </nc>
  </rcc>
  <rcc rId="9796" sId="9">
    <nc r="L258" t="inlineStr">
      <is>
        <t>S/M</t>
      </is>
    </nc>
  </rcc>
  <rcc rId="9797" sId="9">
    <nc r="L256" t="inlineStr">
      <is>
        <t>S/M</t>
      </is>
    </nc>
  </rcc>
  <rcc rId="9798" sId="9">
    <nc r="L255" t="inlineStr">
      <is>
        <t>S/M</t>
      </is>
    </nc>
  </rcc>
  <rcc rId="9799" sId="9">
    <nc r="G247" t="inlineStr">
      <is>
        <t>S/M</t>
      </is>
    </nc>
  </rcc>
  <rcc rId="9800" sId="9">
    <nc r="H247">
      <v>46247</v>
    </nc>
  </rcc>
  <rcc rId="9801" sId="9">
    <nc r="G286" t="inlineStr">
      <is>
        <t>S/M</t>
      </is>
    </nc>
  </rcc>
  <rcc rId="9802" sId="9">
    <nc r="H205">
      <v>46245</v>
    </nc>
  </rcc>
  <rcc rId="9803" sId="9">
    <nc r="H286">
      <v>46245</v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4" sId="9">
    <nc r="R68" t="inlineStr">
      <is>
        <t>OK</t>
      </is>
    </nc>
  </rcc>
  <rcc rId="9805" sId="9">
    <nc r="S68">
      <v>46254</v>
    </nc>
  </rcc>
  <rcc rId="9806" sId="9">
    <nc r="T68" t="inlineStr">
      <is>
        <t>OK</t>
      </is>
    </nc>
  </rcc>
  <rcc rId="9807" sId="9">
    <nc r="U68">
      <v>46253</v>
    </nc>
  </rcc>
  <rcc rId="9808" sId="9">
    <nc r="V68" t="inlineStr">
      <is>
        <t>OK</t>
      </is>
    </nc>
  </rcc>
  <rcc rId="9809" sId="9">
    <nc r="W68">
      <v>46254</v>
    </nc>
  </rcc>
  <rcc rId="9810" sId="9">
    <nc r="X68" t="inlineStr">
      <is>
        <t>OK</t>
      </is>
    </nc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11" sId="8">
    <nc r="H179" t="inlineStr">
      <is>
        <t>Saldo Credor</t>
      </is>
    </nc>
  </rcc>
  <rcc rId="9812" sId="8" numFmtId="4">
    <nc r="I179">
      <v>46245</v>
    </nc>
  </rcc>
  <rcc rId="9813" sId="8">
    <nc r="H180" t="inlineStr">
      <is>
        <t>Saldo Credor</t>
      </is>
    </nc>
  </rcc>
  <rcc rId="9814" sId="8" numFmtId="4">
    <nc r="I180">
      <v>46245</v>
    </nc>
  </rcc>
  <rcc rId="9815" sId="8">
    <nc r="H181" t="inlineStr">
      <is>
        <t>OK</t>
      </is>
    </nc>
  </rcc>
  <rcc rId="9816" sId="8" numFmtId="4">
    <nc r="I181">
      <v>46254</v>
    </nc>
  </rcc>
  <rcc rId="9817" sId="8">
    <nc r="H182" t="inlineStr">
      <is>
        <t>Saldo Credor</t>
      </is>
    </nc>
  </rcc>
  <rcc rId="9818" sId="8" numFmtId="4">
    <nc r="I182">
      <v>46246</v>
    </nc>
  </rcc>
  <rcc rId="9819" sId="8">
    <nc r="H183" t="inlineStr">
      <is>
        <t>Saldo Credor</t>
      </is>
    </nc>
  </rcc>
  <rcc rId="9820" sId="8" numFmtId="4">
    <nc r="I183">
      <v>46245</v>
    </nc>
  </rcc>
  <rcc rId="9821" sId="8">
    <nc r="H133" t="inlineStr">
      <is>
        <t>N/A</t>
      </is>
    </nc>
  </rcc>
  <rcc rId="9822" sId="8">
    <nc r="J133" t="inlineStr">
      <is>
        <t>S/M</t>
      </is>
    </nc>
  </rcc>
  <rcc rId="9823" sId="8">
    <nc r="L133" t="inlineStr">
      <is>
        <t>N/A</t>
      </is>
    </nc>
  </rcc>
  <rcc rId="9824" sId="8">
    <nc r="L247" t="inlineStr">
      <is>
        <t>N/A</t>
      </is>
    </nc>
  </rcc>
  <rcc rId="9825" sId="8">
    <nc r="J247" t="inlineStr">
      <is>
        <t>S/M</t>
      </is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6" sId="6" numFmtId="19">
    <nc r="P37">
      <v>46254</v>
    </nc>
  </rcc>
  <rcc rId="9827" sId="6" numFmtId="19">
    <nc r="O37">
      <v>46254</v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8" sId="7">
    <nc r="M37" t="inlineStr">
      <is>
        <t>S/M</t>
      </is>
    </nc>
  </rcc>
  <rcc rId="9829" sId="7">
    <nc r="N37" t="inlineStr">
      <is>
        <t>N/A</t>
      </is>
    </nc>
  </rcc>
  <rcc rId="9830" sId="7">
    <nc r="O37" t="inlineStr">
      <is>
        <t>N/A</t>
      </is>
    </nc>
  </rcc>
  <rcc rId="9831" sId="7">
    <nc r="P37" t="inlineStr">
      <is>
        <t>N/A</t>
      </is>
    </nc>
  </rcc>
  <rcc rId="9832" sId="7">
    <nc r="Q37" t="inlineStr">
      <is>
        <t>N/A</t>
      </is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3" sId="8">
    <nc r="J37" t="inlineStr">
      <is>
        <t>S/M</t>
      </is>
    </nc>
  </rcc>
  <rcc rId="9834" sId="8">
    <nc r="O37" t="inlineStr">
      <is>
        <t>S/M</t>
      </is>
    </nc>
  </rcc>
  <rcc rId="9835" sId="8">
    <nc r="R37" t="inlineStr">
      <is>
        <t>S/M</t>
      </is>
    </nc>
  </rcc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6" sId="9">
    <nc r="G37" t="inlineStr">
      <is>
        <t>N/A</t>
      </is>
    </nc>
  </rcc>
  <rcc rId="9837" sId="9">
    <nc r="M37" t="inlineStr">
      <is>
        <t>N/A</t>
      </is>
    </nc>
  </rcc>
  <rcc rId="9838" sId="9">
    <nc r="N37" t="inlineStr">
      <is>
        <t>N/A</t>
      </is>
    </nc>
  </rcc>
  <rcc rId="9839" sId="9">
    <nc r="O37" t="inlineStr">
      <is>
        <t>N/A</t>
      </is>
    </nc>
  </rcc>
  <rcc rId="9840" sId="9">
    <nc r="R37" t="inlineStr">
      <is>
        <t>S/M</t>
      </is>
    </nc>
  </rcc>
  <rcc rId="9841" sId="9">
    <nc r="T37" t="inlineStr">
      <is>
        <t>S/M</t>
      </is>
    </nc>
  </rcc>
  <rcc rId="9842" sId="9">
    <nc r="V37" t="inlineStr">
      <is>
        <t>S/M</t>
      </is>
    </nc>
  </rcc>
  <rcc rId="9843" sId="9" odxf="1" dxf="1" numFmtId="19">
    <nc r="W37">
      <v>46254</v>
    </nc>
    <odxf>
      <numFmt numFmtId="0" formatCode="General"/>
    </odxf>
    <ndxf>
      <numFmt numFmtId="19" formatCode="dd/mm/yyyy"/>
    </ndxf>
  </rcc>
  <rcc rId="9844" sId="9">
    <nc r="X37" t="inlineStr">
      <is>
        <t>S/M</t>
      </is>
    </nc>
  </rcc>
  <rcc rId="9845" sId="9">
    <nc r="Y37" t="inlineStr">
      <is>
        <t>S/M</t>
      </is>
    </nc>
  </rcc>
  <rcc rId="9846" sId="9">
    <nc r="Z37">
      <v>46254</v>
    </nc>
  </rcc>
  <rcc rId="9847" sId="9">
    <nc r="AA37" t="inlineStr">
      <is>
        <t>N/A</t>
      </is>
    </nc>
  </rcc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48" sId="6" numFmtId="19">
    <nc r="O122">
      <v>46254</v>
    </nc>
  </rcc>
  <rcc rId="9849" sId="6" numFmtId="19">
    <nc r="P122">
      <v>46254</v>
    </nc>
  </rcc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0" sId="7">
    <nc r="M248" t="inlineStr">
      <is>
        <t>OK</t>
      </is>
    </nc>
  </rcc>
  <rcc rId="9851" sId="7">
    <nc r="N248" t="inlineStr">
      <is>
        <t>N/A</t>
      </is>
    </nc>
  </rcc>
  <rcc rId="9852" sId="7">
    <nc r="O248" t="inlineStr">
      <is>
        <t>N/A</t>
      </is>
    </nc>
  </rcc>
  <rcc rId="9853" sId="7">
    <nc r="P248" t="inlineStr">
      <is>
        <t>N/A</t>
      </is>
    </nc>
  </rcc>
  <rcc rId="9854" sId="7">
    <nc r="Q248" t="inlineStr">
      <is>
        <t>N/A</t>
      </is>
    </nc>
  </rcc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5" sId="8">
    <nc r="O247" t="inlineStr">
      <is>
        <t>N/A</t>
      </is>
    </nc>
  </rcc>
</revisions>
</file>

<file path=xl/revisions/revisionLog7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6" sId="8">
    <nc r="H190" t="inlineStr">
      <is>
        <t>Saldo Credor</t>
      </is>
    </nc>
  </rcc>
  <rcc rId="9857" sId="8" numFmtId="4">
    <nc r="I190">
      <v>46254</v>
    </nc>
  </rcc>
  <rcc rId="9858" sId="8">
    <nc r="J190" t="inlineStr">
      <is>
        <t>S/M</t>
      </is>
    </nc>
  </rcc>
  <rcc rId="9859" sId="8" numFmtId="4">
    <nc r="K190">
      <v>46254</v>
    </nc>
  </rcc>
  <rcc rId="9860" sId="8">
    <nc r="L190" t="inlineStr">
      <is>
        <t>N/A</t>
      </is>
    </nc>
  </rcc>
  <rcc rId="9861" sId="8" numFmtId="4">
    <nc r="M190">
      <v>46254</v>
    </nc>
  </rcc>
  <rcc rId="9862" sId="8">
    <nc r="N190" t="inlineStr">
      <is>
        <t>S/M</t>
      </is>
    </nc>
  </rcc>
  <rcc rId="9863" sId="8">
    <nc r="O190" t="inlineStr">
      <is>
        <t>OK</t>
      </is>
    </nc>
  </rcc>
  <rcc rId="9864" sId="8" numFmtId="4">
    <nc r="P190">
      <v>46254</v>
    </nc>
  </rcc>
  <rcc rId="9865" sId="8">
    <nc r="R190" t="inlineStr">
      <is>
        <t>S/M</t>
      </is>
    </nc>
  </rcc>
  <rcc rId="9866" sId="8">
    <nc r="J173" t="inlineStr">
      <is>
        <t>S/M</t>
      </is>
    </nc>
  </rcc>
  <rcc rId="9867" sId="8" numFmtId="4">
    <nc r="K173">
      <v>46254</v>
    </nc>
  </rcc>
  <rcc rId="9868" sId="8">
    <nc r="O173" t="inlineStr">
      <is>
        <t>Ok</t>
      </is>
    </nc>
  </rcc>
  <rcc rId="9869" sId="8" numFmtId="4">
    <nc r="P173">
      <v>46254</v>
    </nc>
  </rcc>
  <rcc rId="9870" sId="8">
    <nc r="R173" t="inlineStr">
      <is>
        <t>S/M</t>
      </is>
    </nc>
  </rcc>
</revisions>
</file>

<file path=xl/revisions/revisionLog7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71" sId="6" numFmtId="19">
    <nc r="O67">
      <v>46254</v>
    </nc>
  </rcc>
  <rcc rId="9872" sId="6" numFmtId="19">
    <nc r="P67">
      <v>46254</v>
    </nc>
  </rcc>
  <rcc rId="9873" sId="6" numFmtId="19">
    <nc r="O68">
      <v>46254</v>
    </nc>
  </rcc>
  <rcc rId="9874" sId="6" numFmtId="19">
    <nc r="P68">
      <v>46254</v>
    </nc>
  </rcc>
  <rcc rId="9875" sId="9">
    <nc r="R67" t="inlineStr">
      <is>
        <t>OK</t>
      </is>
    </nc>
  </rcc>
  <rcc rId="9876" sId="9">
    <nc r="S67">
      <v>46254</v>
    </nc>
  </rcc>
  <rcc rId="9877" sId="9">
    <nc r="T67" t="inlineStr">
      <is>
        <t>OK</t>
      </is>
    </nc>
  </rcc>
  <rcc rId="9878" sId="9">
    <nc r="U67">
      <v>46254</v>
    </nc>
  </rcc>
  <rcc rId="9879" sId="9">
    <nc r="X67" t="inlineStr">
      <is>
        <t>OK</t>
      </is>
    </nc>
  </rcc>
  <rcc rId="9880" sId="9">
    <nc r="X95" t="inlineStr">
      <is>
        <t>OK</t>
      </is>
    </nc>
  </rcc>
</revisions>
</file>

<file path=xl/revisions/revisionLog7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81" sId="8">
    <nc r="O176" t="inlineStr">
      <is>
        <t>Ok</t>
      </is>
    </nc>
  </rcc>
  <rcc rId="9882" sId="8">
    <nc r="H176" t="inlineStr">
      <is>
        <t>Ok</t>
      </is>
    </nc>
  </rcc>
  <rcc rId="9883" sId="8">
    <nc r="J176" t="inlineStr">
      <is>
        <t>S/M</t>
      </is>
    </nc>
  </rcc>
  <rcc rId="9884" sId="8">
    <nc r="K176" t="inlineStr">
      <is>
        <t>S/M</t>
      </is>
    </nc>
  </rcc>
  <rcc rId="9885" sId="8">
    <nc r="L176" t="inlineStr">
      <is>
        <t>S/M</t>
      </is>
    </nc>
  </rcc>
  <rcc rId="9886" sId="8">
    <nc r="M176" t="inlineStr">
      <is>
        <t>S/M</t>
      </is>
    </nc>
  </rcc>
  <rcc rId="9887" sId="8">
    <nc r="N176" t="inlineStr">
      <is>
        <t>Ok</t>
      </is>
    </nc>
  </rcc>
</revisions>
</file>

<file path=xl/revisions/revisionLog7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88" sId="6" numFmtId="19">
    <nc r="O78">
      <v>46254</v>
    </nc>
  </rcc>
  <rcc rId="9889" sId="6" numFmtId="19">
    <nc r="P78">
      <v>46254</v>
    </nc>
  </rcc>
  <rcc rId="9890" sId="6" numFmtId="19">
    <nc r="O106">
      <v>46254</v>
    </nc>
  </rcc>
  <rcc rId="9891" sId="6" numFmtId="19">
    <nc r="P106">
      <v>46254</v>
    </nc>
  </rcc>
  <rcc rId="9892" sId="6" numFmtId="19">
    <nc r="O317">
      <v>46254</v>
    </nc>
  </rcc>
  <rcc rId="9893" sId="6" numFmtId="19">
    <nc r="P317">
      <v>46254</v>
    </nc>
  </rcc>
  <rcc rId="9894" sId="6" numFmtId="19">
    <nc r="O367">
      <v>46254</v>
    </nc>
  </rcc>
  <rcc rId="9895" sId="6" numFmtId="19">
    <nc r="P367">
      <v>46254</v>
    </nc>
  </rcc>
</revisions>
</file>

<file path=xl/revisions/revisionLog7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96" sId="8">
    <nc r="H357" t="inlineStr">
      <is>
        <t>S/M</t>
      </is>
    </nc>
  </rcc>
  <rcc rId="9897" sId="8" numFmtId="4">
    <nc r="I357">
      <v>46244</v>
    </nc>
  </rcc>
  <rcc rId="9898" sId="8">
    <nc r="J357" t="inlineStr">
      <is>
        <t>S/M</t>
      </is>
    </nc>
  </rcc>
  <rcc rId="9899" sId="8" numFmtId="4">
    <nc r="K357">
      <v>46244</v>
    </nc>
  </rcc>
  <rcc rId="9900" sId="8">
    <nc r="L357" t="inlineStr">
      <is>
        <t>N/A</t>
      </is>
    </nc>
  </rcc>
  <rcc rId="9901" sId="8" numFmtId="4">
    <nc r="M357">
      <v>46244</v>
    </nc>
  </rcc>
  <rcc rId="9902" sId="8">
    <nc r="N357" t="inlineStr">
      <is>
        <t>S/M</t>
      </is>
    </nc>
  </rcc>
  <rcc rId="9903" sId="8">
    <nc r="O357" t="inlineStr">
      <is>
        <t>OK</t>
      </is>
    </nc>
  </rcc>
  <rcc rId="9904" sId="8" numFmtId="4">
    <nc r="P357">
      <v>46244</v>
    </nc>
  </rcc>
  <rcc rId="9905" sId="8">
    <nc r="R357" t="inlineStr">
      <is>
        <t>S/M</t>
      </is>
    </nc>
  </rcc>
</revisions>
</file>

<file path=xl/revisions/revisionLog7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06" sId="8">
    <nc r="J78" t="inlineStr">
      <is>
        <t>S/M</t>
      </is>
    </nc>
  </rcc>
  <rcc rId="9907" sId="8">
    <nc r="J106" t="inlineStr">
      <is>
        <t>S/M</t>
      </is>
    </nc>
  </rcc>
  <rcc rId="9908" sId="8">
    <nc r="J317" t="inlineStr">
      <is>
        <t>S/M</t>
      </is>
    </nc>
  </rcc>
  <rcc rId="9909" sId="8">
    <nc r="H370" t="inlineStr">
      <is>
        <t>S/M</t>
      </is>
    </nc>
  </rcc>
  <rcc rId="9910" sId="8">
    <nc r="J370" t="inlineStr">
      <is>
        <t>S/M</t>
      </is>
    </nc>
  </rcc>
  <rcc rId="9911" sId="8">
    <nc r="L370" t="inlineStr">
      <is>
        <t>S/M</t>
      </is>
    </nc>
  </rcc>
  <rcc rId="9912" sId="8">
    <nc r="N370" t="inlineStr">
      <is>
        <t>S/M</t>
      </is>
    </nc>
  </rcc>
  <rcc rId="9913" sId="8">
    <nc r="O370" t="inlineStr">
      <is>
        <t>OK</t>
      </is>
    </nc>
  </rcc>
  <rcc rId="9914" sId="8" numFmtId="4">
    <nc r="P370">
      <v>46254</v>
    </nc>
  </rcc>
  <rcv guid="{A6FBC0DC-A19A-4037-80FE-83E24AD9E190}" action="delete"/>
  <rdn rId="0" localSheetId="1" customView="1" name="Z_A6FBC0DC_A19A_4037_80FE_83E24AD9E190_.wvu.FilterData" hidden="1" oldHidden="1">
    <formula>'Lucros aos Sócios'!$A$1:$H$593</formula>
    <oldFormula>'Lucros aos Sócios'!$A$1:$H$593</oldFormula>
  </rdn>
  <rdn rId="0" localSheetId="5" customView="1" name="Z_A6FBC0DC_A19A_4037_80FE_83E24AD9E190_.wvu.FilterData" hidden="1" oldHidden="1">
    <formula>Observações!$A$1:$E$368</formula>
    <oldFormula>Observações!$A$1:$E$368</oldFormula>
  </rdn>
  <rdn rId="0" localSheetId="6" customView="1" name="Z_A6FBC0DC_A19A_4037_80FE_83E24AD9E190_.wvu.FilterData" hidden="1" oldHidden="1">
    <formula>Empresas!$A$1:$T$371</formula>
    <oldFormula>Empresas!$A$1:$T$371</oldFormula>
  </rdn>
  <rdn rId="0" localSheetId="7" customView="1" name="Z_A6FBC0DC_A19A_4037_80FE_83E24AD9E190_.wvu.FilterData" hidden="1" oldHidden="1">
    <formula>Municipais!$A$1:$R$371</formula>
    <oldFormula>Municipais!$A$1:$R$371</oldFormula>
  </rdn>
  <rdn rId="0" localSheetId="8" customView="1" name="Z_A6FBC0DC_A19A_4037_80FE_83E24AD9E190_.wvu.FilterData" hidden="1" oldHidden="1">
    <formula>Estaduais!$A$1:$S$371</formula>
    <oldFormula>Estaduais!$A$1:$S$371</oldFormula>
  </rdn>
  <rdn rId="0" localSheetId="9" customView="1" name="Z_A6FBC0DC_A19A_4037_80FE_83E24AD9E190_.wvu.FilterData" hidden="1" oldHidden="1">
    <formula>Federais!$A$1:$AC$371</formula>
    <oldFormula>Federais!$A$1:$AC$371</oldFormula>
  </rdn>
  <rdn rId="0" localSheetId="10" customView="1" name="Z_A6FBC0DC_A19A_4037_80FE_83E24AD9E190_.wvu.FilterData" hidden="1" oldHidden="1">
    <formula>'Obrigações Anuais'!$A$1:$N$371</formula>
    <oldFormula>'Obrigações Anuais'!$A$1:$N$371</oldFormula>
  </rdn>
  <rdn rId="0" localSheetId="11" customView="1" name="Z_A6FBC0DC_A19A_4037_80FE_83E24AD9E190_.wvu.FilterData" hidden="1" oldHidden="1">
    <formula>Relatórios!$A$1:$P$1</formula>
    <oldFormula>Relatórios!$A$1:$P$1</oldFormula>
  </rdn>
  <rdn rId="0" localSheetId="13" customView="1" name="Z_A6FBC0DC_A19A_4037_80FE_83E24AD9E190_.wvu.FilterData" hidden="1" oldHidden="1">
    <formula>'Controle Distribuição de Lucros'!$A$1:$R$371</formula>
    <oldFormula>'Controle Distribuição de Lucros'!$A$1:$R$371</oldFormula>
  </rdn>
  <rdn rId="0" localSheetId="14" customView="1" name="Z_A6FBC0DC_A19A_4037_80FE_83E24AD9E190_.wvu.FilterData" hidden="1" oldHidden="1">
    <formula>'Apuração Contabilidade Aproxima'!$A$1:$M$368</formula>
    <oldFormula>'Apuração Contabilidade Aproxima'!$A$1:$M$368</oldFormula>
  </rdn>
  <rdn rId="0" localSheetId="15" customView="1" name="Z_A6FBC0DC_A19A_4037_80FE_83E24AD9E190_.wvu.Rows" hidden="1" oldHidden="1">
    <formula>'Parcelamentos Encerrados'!$35:$35</formula>
    <oldFormula>'Parcelamentos Encerrados'!$35:$35</oldFormula>
  </rdn>
  <rcv guid="{A6FBC0DC-A19A-4037-80FE-83E24AD9E190}" action="add"/>
</revisions>
</file>

<file path=xl/revisions/revisionLog7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26" sId="9">
    <nc r="R78" t="inlineStr">
      <is>
        <t>S/M</t>
      </is>
    </nc>
  </rcc>
  <rcc rId="9927" sId="9">
    <nc r="T78" t="inlineStr">
      <is>
        <t>S/M</t>
      </is>
    </nc>
  </rcc>
  <rcc rId="9928" sId="9">
    <nc r="V78" t="inlineStr">
      <is>
        <t>OK</t>
      </is>
    </nc>
  </rcc>
  <rcc rId="9929" sId="9">
    <nc r="W78">
      <v>46254</v>
    </nc>
  </rcc>
  <rcc rId="9930" sId="9">
    <nc r="X78" t="inlineStr">
      <is>
        <t>OK</t>
      </is>
    </nc>
  </rcc>
  <rcc rId="9931" sId="9">
    <nc r="Y78" t="inlineStr">
      <is>
        <t>OK</t>
      </is>
    </nc>
  </rcc>
  <rcc rId="9932" sId="9">
    <nc r="Z78">
      <v>46254</v>
    </nc>
  </rcc>
  <rcc rId="9933" sId="9">
    <nc r="R106" t="inlineStr">
      <is>
        <t>S/M</t>
      </is>
    </nc>
  </rcc>
  <rcc rId="9934" sId="9">
    <nc r="T106" t="inlineStr">
      <is>
        <t>S/M</t>
      </is>
    </nc>
  </rcc>
  <rcc rId="9935" sId="9">
    <nc r="V106" t="inlineStr">
      <is>
        <t>OK</t>
      </is>
    </nc>
  </rcc>
  <rcc rId="9936" sId="9">
    <nc r="W106">
      <v>46254</v>
    </nc>
  </rcc>
  <rcc rId="9937" sId="9">
    <nc r="X106" t="inlineStr">
      <is>
        <t>OK</t>
      </is>
    </nc>
  </rcc>
  <rcc rId="9938" sId="9">
    <nc r="Y106" t="inlineStr">
      <is>
        <t>OK</t>
      </is>
    </nc>
  </rcc>
  <rcc rId="9939" sId="9">
    <nc r="Z106">
      <v>46254</v>
    </nc>
  </rcc>
  <rcc rId="9940" sId="9">
    <nc r="V317" t="inlineStr">
      <is>
        <t>OK</t>
      </is>
    </nc>
  </rcc>
  <rcc rId="9941" sId="9">
    <nc r="W317">
      <v>46254</v>
    </nc>
  </rcc>
  <rcc rId="9942" sId="9">
    <nc r="X317" t="inlineStr">
      <is>
        <t>OK</t>
      </is>
    </nc>
  </rcc>
  <rcc rId="9943" sId="9">
    <nc r="Y317" t="inlineStr">
      <is>
        <t>OK</t>
      </is>
    </nc>
  </rcc>
  <rcc rId="9944" sId="9">
    <nc r="Z317">
      <v>46254</v>
    </nc>
  </rcc>
  <rcc rId="9945" sId="9">
    <nc r="R370" t="inlineStr">
      <is>
        <t>S/M</t>
      </is>
    </nc>
  </rcc>
  <rcc rId="9946" sId="9">
    <nc r="T370" t="inlineStr">
      <is>
        <t>S/M</t>
      </is>
    </nc>
  </rcc>
  <rcc rId="9947" sId="9">
    <nc r="V370" t="inlineStr">
      <is>
        <t>OK</t>
      </is>
    </nc>
  </rcc>
  <rcc rId="9948" sId="9">
    <nc r="W370">
      <v>46254</v>
    </nc>
  </rcc>
  <rcc rId="9949" sId="9">
    <nc r="X370" t="inlineStr">
      <is>
        <t>OK</t>
      </is>
    </nc>
  </rcc>
  <rcc rId="9950" sId="9">
    <nc r="Y370" t="inlineStr">
      <is>
        <t>OK</t>
      </is>
    </nc>
  </rcc>
  <rcc rId="9951" sId="9">
    <nc r="Z370">
      <v>46254</v>
    </nc>
  </rcc>
</revisions>
</file>

<file path=xl/revisions/revisionLog7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52" sId="8">
    <nc r="H337" t="inlineStr">
      <is>
        <t>S/M</t>
      </is>
    </nc>
  </rcc>
  <rcc rId="9953" sId="8" numFmtId="4">
    <nc r="I337">
      <v>46254</v>
    </nc>
  </rcc>
  <rcc rId="9954" sId="8">
    <nc r="J337" t="inlineStr">
      <is>
        <t>S/M</t>
      </is>
    </nc>
  </rcc>
  <rcc rId="9955" sId="8" numFmtId="4">
    <nc r="K337">
      <v>46254</v>
    </nc>
  </rcc>
  <rcc rId="9956" sId="8">
    <nc r="L337" t="inlineStr">
      <is>
        <t>N/A</t>
      </is>
    </nc>
  </rcc>
  <rcc rId="9957" sId="8" numFmtId="4">
    <nc r="M337">
      <v>46254</v>
    </nc>
  </rcc>
  <rcc rId="9958" sId="8">
    <nc r="N337" t="inlineStr">
      <is>
        <t>S/M</t>
      </is>
    </nc>
  </rcc>
  <rcc rId="9959" sId="8">
    <nc r="O337" t="inlineStr">
      <is>
        <t>OK</t>
      </is>
    </nc>
  </rcc>
  <rcc rId="9960" sId="8" numFmtId="4">
    <nc r="P337">
      <v>46254</v>
    </nc>
  </rcc>
  <rcc rId="9961" sId="8">
    <nc r="R337" t="inlineStr">
      <is>
        <t>S/M</t>
      </is>
    </nc>
  </rcc>
</revisions>
</file>

<file path=xl/revisions/revisionLog7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2" sId="8">
    <nc r="H265" t="inlineStr">
      <is>
        <t>Saldo Credor</t>
      </is>
    </nc>
  </rcc>
  <rcc rId="9963" sId="8" numFmtId="4">
    <nc r="I265">
      <v>46254</v>
    </nc>
  </rcc>
  <rcc rId="9964" sId="8">
    <nc r="H326" t="inlineStr">
      <is>
        <t>Saldo Credor</t>
      </is>
    </nc>
  </rcc>
</revisions>
</file>

<file path=xl/revisions/revisionLog7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5" sId="8">
    <nc r="O27" t="inlineStr">
      <is>
        <t>OK</t>
      </is>
    </nc>
  </rcc>
  <rcc rId="9966" sId="8" numFmtId="4">
    <nc r="P27">
      <v>46254</v>
    </nc>
  </rcc>
  <rcc rId="9967" sId="8">
    <nc r="O123" t="inlineStr">
      <is>
        <t>OK</t>
      </is>
    </nc>
  </rcc>
  <rcc rId="9968" sId="8" numFmtId="4">
    <nc r="P123">
      <v>46241</v>
    </nc>
  </rcc>
  <rcc rId="9969" sId="8">
    <nc r="O265" t="inlineStr">
      <is>
        <t>OK</t>
      </is>
    </nc>
  </rcc>
  <rcc rId="9970" sId="8" numFmtId="4">
    <nc r="P265">
      <v>46254</v>
    </nc>
  </rcc>
</revisions>
</file>

<file path=xl/revisions/revisionLog7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71" sId="9">
    <nc r="M247" t="inlineStr">
      <is>
        <t>N/A</t>
      </is>
    </nc>
  </rcc>
  <rcc rId="9972" sId="9">
    <nc r="N247" t="inlineStr">
      <is>
        <t>N/A</t>
      </is>
    </nc>
  </rcc>
  <rcc rId="9973" sId="9">
    <nc r="O247" t="inlineStr">
      <is>
        <t>N/A</t>
      </is>
    </nc>
  </rcc>
  <rcc rId="9974" sId="9">
    <nc r="R247" t="inlineStr">
      <is>
        <t>N/A</t>
      </is>
    </nc>
  </rcc>
  <rcc rId="9975" sId="9">
    <nc r="T247" t="inlineStr">
      <is>
        <t>N/A</t>
      </is>
    </nc>
  </rcc>
  <rcc rId="9976" sId="9">
    <nc r="X247" t="inlineStr">
      <is>
        <t>S/M</t>
      </is>
    </nc>
  </rcc>
  <rcc rId="9977" sId="9">
    <nc r="AA247" t="inlineStr">
      <is>
        <t>N/A</t>
      </is>
    </nc>
  </rcc>
  <rcc rId="9978" sId="8">
    <nc r="O122" t="inlineStr">
      <is>
        <t>S/M</t>
      </is>
    </nc>
  </rcc>
</revisions>
</file>

<file path=xl/revisions/revisionLog7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79" sId="8">
    <nc r="H216" t="inlineStr">
      <is>
        <t>Ok</t>
      </is>
    </nc>
  </rcc>
  <rcc rId="9980" sId="8">
    <nc r="L216" t="inlineStr">
      <is>
        <t>Ok</t>
      </is>
    </nc>
  </rcc>
  <rcc rId="9981" sId="8">
    <nc r="N216" t="inlineStr">
      <is>
        <t>Ok</t>
      </is>
    </nc>
  </rcc>
  <rcc rId="9982" sId="8">
    <nc r="O216" t="inlineStr">
      <is>
        <t>Ok</t>
      </is>
    </nc>
  </rcc>
  <rcc rId="9983" sId="8">
    <nc r="J216" t="inlineStr">
      <is>
        <t>S/M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Observações!$A$1:$E$368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7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95" sId="8">
    <nc r="O45" t="inlineStr">
      <is>
        <t>OK</t>
      </is>
    </nc>
  </rcc>
  <rcc rId="9996" sId="8" numFmtId="4">
    <nc r="P45">
      <v>46254</v>
    </nc>
  </rcc>
  <rcc rId="9997" sId="8">
    <nc r="O149" t="inlineStr">
      <is>
        <t>OK</t>
      </is>
    </nc>
  </rcc>
  <rcc rId="9998" sId="8" numFmtId="4">
    <nc r="P149">
      <v>46254</v>
    </nc>
  </rcc>
  <rcc rId="9999" sId="8">
    <nc r="O31" t="inlineStr">
      <is>
        <t>OK</t>
      </is>
    </nc>
  </rcc>
  <rcc rId="10000" sId="8" numFmtId="4">
    <nc r="P31">
      <v>46254</v>
    </nc>
  </rcc>
  <rcc rId="10001" sId="8">
    <nc r="O38" t="inlineStr">
      <is>
        <t>N/A</t>
      </is>
    </nc>
  </rcc>
  <rcc rId="10002" sId="8">
    <nc r="O217" t="inlineStr">
      <is>
        <t>N/A</t>
      </is>
    </nc>
  </rcc>
</revisions>
</file>

<file path=xl/revisions/revisionLog7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03" sId="8" numFmtId="4">
    <nc r="P51">
      <v>46254</v>
    </nc>
  </rcc>
  <rcc rId="10004" sId="8" numFmtId="4">
    <nc r="P133">
      <v>46254</v>
    </nc>
  </rcc>
</revisions>
</file>

<file path=xl/revisions/revisionLog7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05" sId="8">
    <nc r="O334" t="inlineStr">
      <is>
        <t>N/A</t>
      </is>
    </nc>
  </rcc>
  <rcc rId="10006" sId="8">
    <nc r="O297" t="inlineStr">
      <is>
        <t>N/A</t>
      </is>
    </nc>
  </rcc>
  <rcc rId="10007" sId="8">
    <nc r="O296" t="inlineStr">
      <is>
        <t>N/A</t>
      </is>
    </nc>
  </rcc>
  <rcc rId="10008" sId="8">
    <nc r="O295" t="inlineStr">
      <is>
        <t>N/A</t>
      </is>
    </nc>
  </rcc>
  <rcc rId="10009" sId="8">
    <nc r="O272" t="inlineStr">
      <is>
        <t>N/A</t>
      </is>
    </nc>
  </rcc>
  <rcc rId="10010" sId="8">
    <nc r="O263" t="inlineStr">
      <is>
        <t>N/A</t>
      </is>
    </nc>
  </rcc>
  <rcc rId="10011" sId="8">
    <nc r="O153" t="inlineStr">
      <is>
        <t>N/A</t>
      </is>
    </nc>
  </rcc>
  <rcc rId="10012" sId="8">
    <nc r="O148" t="inlineStr">
      <is>
        <t>N/A</t>
      </is>
    </nc>
  </rcc>
  <rcc rId="10013" sId="8">
    <nc r="O136" t="inlineStr">
      <is>
        <t>N/A</t>
      </is>
    </nc>
  </rcc>
  <rcc rId="10014" sId="8">
    <nc r="O85" t="inlineStr">
      <is>
        <t>N/A</t>
      </is>
    </nc>
  </rcc>
  <rcc rId="10015" sId="8">
    <nc r="O77" t="inlineStr">
      <is>
        <t>N/A</t>
      </is>
    </nc>
  </rcc>
  <rcc rId="10016" sId="8">
    <nc r="O54" t="inlineStr">
      <is>
        <t>N/A</t>
      </is>
    </nc>
  </rcc>
  <rcc rId="10017" sId="8">
    <nc r="O336" t="inlineStr">
      <is>
        <t>N/A</t>
      </is>
    </nc>
  </rcc>
  <rcc rId="10018" sId="9">
    <nc r="P312" t="inlineStr">
      <is>
        <t>S/M</t>
      </is>
    </nc>
  </rcc>
  <rcc rId="10019" sId="9">
    <nc r="P178" t="inlineStr">
      <is>
        <t>S/M</t>
      </is>
    </nc>
  </rcc>
</revisions>
</file>

<file path=xl/revisions/revisionLog7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20" sId="6" numFmtId="19">
    <nc r="P203">
      <v>46254</v>
    </nc>
  </rcc>
  <rcc rId="10021" sId="6" numFmtId="19">
    <nc r="O334">
      <v>46254</v>
    </nc>
  </rcc>
  <rcc rId="10022" sId="6" numFmtId="19">
    <nc r="P326">
      <v>46254</v>
    </nc>
  </rcc>
  <rcc rId="10023" sId="7">
    <nc r="M327" t="inlineStr">
      <is>
        <t>OK</t>
      </is>
    </nc>
  </rcc>
  <rcc rId="10024" sId="7">
    <nc r="N327" t="inlineStr">
      <is>
        <t>N/A</t>
      </is>
    </nc>
  </rcc>
  <rcc rId="10025" sId="7">
    <nc r="O327" t="inlineStr">
      <is>
        <t>N/A</t>
      </is>
    </nc>
  </rcc>
  <rcc rId="10026" sId="7">
    <nc r="P327" t="inlineStr">
      <is>
        <t>N/A</t>
      </is>
    </nc>
  </rcc>
  <rcc rId="10027" sId="7">
    <nc r="Q327" t="inlineStr">
      <is>
        <t>N/A</t>
      </is>
    </nc>
  </rcc>
  <rcc rId="10028" sId="8" numFmtId="4">
    <nc r="I326">
      <v>46254</v>
    </nc>
  </rcc>
  <rcc rId="10029" sId="8">
    <nc r="J326" t="inlineStr">
      <is>
        <t>S/M</t>
      </is>
    </nc>
  </rcc>
  <rcc rId="10030" sId="8" numFmtId="4">
    <nc r="K326">
      <v>46254</v>
    </nc>
  </rcc>
  <rcc rId="10031" sId="8">
    <nc r="L326" t="inlineStr">
      <is>
        <t>N/A</t>
      </is>
    </nc>
  </rcc>
  <rcc rId="10032" sId="8">
    <nc r="M326" t="inlineStr">
      <is>
        <t>N/A</t>
      </is>
    </nc>
  </rcc>
  <rcc rId="10033" sId="8">
    <nc r="N326" t="inlineStr">
      <is>
        <t>OK</t>
      </is>
    </nc>
  </rcc>
  <rcc rId="10034" sId="8">
    <nc r="O326" t="inlineStr">
      <is>
        <t>OK</t>
      </is>
    </nc>
  </rcc>
  <rcc rId="10035" sId="8" numFmtId="4">
    <nc r="P326">
      <v>46254</v>
    </nc>
  </rcc>
  <rcc rId="10036" sId="8">
    <nc r="R326" t="inlineStr">
      <is>
        <t>OK</t>
      </is>
    </nc>
  </rcc>
  <rcc rId="10037" sId="8" numFmtId="4">
    <nc r="S326">
      <v>46254</v>
    </nc>
  </rcc>
  <rcc rId="10038" sId="9">
    <nc r="G326" t="inlineStr">
      <is>
        <t>S/M</t>
      </is>
    </nc>
  </rcc>
  <rcc rId="10039" sId="9">
    <nc r="H326">
      <v>46254</v>
    </nc>
  </rcc>
  <rcc rId="10040" sId="9">
    <oc r="K326" t="inlineStr">
      <is>
        <t>S/M</t>
      </is>
    </oc>
    <nc r="K326" t="inlineStr">
      <is>
        <t>OK</t>
      </is>
    </nc>
  </rcc>
  <rcc rId="10041" sId="9">
    <oc r="L326" t="inlineStr">
      <is>
        <t>OK</t>
      </is>
    </oc>
    <nc r="L326" t="inlineStr">
      <is>
        <t>S/M</t>
      </is>
    </nc>
  </rcc>
  <rcc rId="10042" sId="9">
    <nc r="R326" t="inlineStr">
      <is>
        <t>Saldo Credor</t>
      </is>
    </nc>
  </rcc>
  <rcc rId="10043" sId="9">
    <nc r="S326">
      <v>46254</v>
    </nc>
  </rcc>
  <rcc rId="10044" sId="9">
    <nc r="T326" t="inlineStr">
      <is>
        <t>S/M</t>
      </is>
    </nc>
  </rcc>
  <rcc rId="10045" sId="9">
    <nc r="U326">
      <v>46254</v>
    </nc>
  </rcc>
  <rcc rId="10046" sId="9">
    <nc r="V326" t="inlineStr">
      <is>
        <t>OK</t>
      </is>
    </nc>
  </rcc>
  <rcc rId="10047" sId="9">
    <nc r="W326">
      <v>46254</v>
    </nc>
  </rcc>
  <rcc rId="10048" sId="9">
    <nc r="X326" t="inlineStr">
      <is>
        <t>OK</t>
      </is>
    </nc>
  </rcc>
  <rcc rId="10049" sId="9">
    <nc r="Y326" t="inlineStr">
      <is>
        <t>OK</t>
      </is>
    </nc>
  </rcc>
  <rcc rId="10050" sId="9">
    <nc r="Z326">
      <v>46254</v>
    </nc>
  </rcc>
  <rcc rId="10051" sId="9">
    <nc r="AA326" t="inlineStr">
      <is>
        <t>N/A</t>
      </is>
    </nc>
  </rcc>
  <rcc rId="10052" sId="9">
    <nc r="AB326" t="inlineStr">
      <is>
        <t>N/A</t>
      </is>
    </nc>
  </rcc>
</revisions>
</file>

<file path=xl/revisions/revisionLog7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53" sId="8">
    <nc r="J17" t="inlineStr">
      <is>
        <t>S/M</t>
      </is>
    </nc>
  </rcc>
  <rcc rId="10054" sId="8" numFmtId="4">
    <nc r="K17">
      <v>46245</v>
    </nc>
  </rcc>
  <rcc rId="10055" sId="8">
    <nc r="J31" t="inlineStr">
      <is>
        <t>S/M</t>
      </is>
    </nc>
  </rcc>
  <rcc rId="10056" sId="8" numFmtId="4">
    <nc r="K31">
      <v>46245</v>
    </nc>
  </rcc>
  <rcc rId="10057" sId="8" numFmtId="4">
    <oc r="K32">
      <v>46253</v>
    </oc>
    <nc r="K32">
      <v>46245</v>
    </nc>
  </rcc>
  <rcc rId="10058" sId="8">
    <nc r="J38" t="inlineStr">
      <is>
        <t>S/M</t>
      </is>
    </nc>
  </rcc>
  <rcc rId="10059" sId="8" numFmtId="4">
    <nc r="K38">
      <v>46245</v>
    </nc>
  </rcc>
  <rcc rId="10060" sId="8">
    <nc r="J45" t="inlineStr">
      <is>
        <t>OK</t>
      </is>
    </nc>
  </rcc>
  <rcc rId="10061" sId="8">
    <nc r="J67" t="inlineStr">
      <is>
        <t>S/M</t>
      </is>
    </nc>
  </rcc>
  <rcc rId="10062" sId="8">
    <nc r="J68" t="inlineStr">
      <is>
        <t>S/M</t>
      </is>
    </nc>
  </rcc>
  <rcc rId="10063" sId="8">
    <nc r="J95" t="inlineStr">
      <is>
        <t>S/M</t>
      </is>
    </nc>
  </rcc>
  <rcc rId="10064" sId="8">
    <nc r="J132" t="inlineStr">
      <is>
        <t>S/M</t>
      </is>
    </nc>
  </rcc>
  <rcc rId="10065" sId="8">
    <nc r="J229" t="inlineStr">
      <is>
        <t>S/M</t>
      </is>
    </nc>
  </rcc>
  <rcc rId="10066" sId="8">
    <nc r="J298" t="inlineStr">
      <is>
        <t>S/M</t>
      </is>
    </nc>
  </rcc>
  <rcc rId="10067" sId="8" numFmtId="4">
    <nc r="K45">
      <v>46245</v>
    </nc>
  </rcc>
  <rcc rId="10068" sId="8" numFmtId="4">
    <nc r="K67">
      <v>46245</v>
    </nc>
  </rcc>
  <rcc rId="10069" sId="8" numFmtId="4">
    <nc r="K68">
      <v>46245</v>
    </nc>
  </rcc>
  <rcc rId="10070" sId="8" numFmtId="4">
    <nc r="K78">
      <v>46245</v>
    </nc>
  </rcc>
  <rcc rId="10071" sId="8" numFmtId="4">
    <nc r="K95">
      <v>46245</v>
    </nc>
  </rcc>
  <rcc rId="10072" sId="8" numFmtId="4">
    <nc r="K106">
      <v>46245</v>
    </nc>
  </rcc>
  <rcc rId="10073" sId="8" numFmtId="4">
    <nc r="K132">
      <v>46245</v>
    </nc>
  </rcc>
  <rcc rId="10074" sId="8" numFmtId="4">
    <oc r="K149">
      <v>46253</v>
    </oc>
    <nc r="K149">
      <v>46245</v>
    </nc>
  </rcc>
  <rcc rId="10075" sId="8" numFmtId="4">
    <oc r="K174">
      <v>46246</v>
    </oc>
    <nc r="K174">
      <v>46245</v>
    </nc>
  </rcc>
  <rcc rId="10076" sId="8" numFmtId="4">
    <nc r="K217">
      <v>46245</v>
    </nc>
  </rcc>
  <rcc rId="10077" sId="8" numFmtId="4">
    <nc r="K229">
      <v>46245</v>
    </nc>
  </rcc>
  <rcc rId="10078" sId="8" numFmtId="4">
    <nc r="K298">
      <v>46245</v>
    </nc>
  </rcc>
  <rcc rId="10079" sId="8" numFmtId="4">
    <nc r="K317">
      <v>46245</v>
    </nc>
  </rcc>
  <rcc rId="10080" sId="8" numFmtId="4">
    <oc r="K362">
      <v>46247</v>
    </oc>
    <nc r="K362">
      <v>46245</v>
    </nc>
  </rcc>
  <rcc rId="10081" sId="8" numFmtId="4">
    <nc r="K370">
      <v>46245</v>
    </nc>
  </rcc>
  <rcc rId="10082" sId="8" odxf="1" dxf="1">
    <nc r="N31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3" sId="8">
    <oc r="O31" t="inlineStr">
      <is>
        <t>OK</t>
      </is>
    </oc>
    <nc r="O31" t="inlineStr">
      <is>
        <t>S/M</t>
      </is>
    </nc>
  </rcc>
  <rcc rId="10084" sId="8" odxf="1" dxf="1">
    <nc r="N31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5" sId="8" odxf="1" dxf="1">
    <nc r="N31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6" sId="8" odxf="1" dxf="1">
    <oc r="N362" t="inlineStr">
      <is>
        <t>S/M</t>
      </is>
    </oc>
    <nc r="N36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7" sId="8" odxf="1" dxf="1">
    <oc r="N149" t="inlineStr">
      <is>
        <t>S/M</t>
      </is>
    </oc>
    <nc r="N14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8" sId="8" odxf="1" dxf="1">
    <oc r="N174" t="inlineStr">
      <is>
        <t>S/M</t>
      </is>
    </oc>
    <nc r="N17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89" sId="8">
    <nc r="N45" t="inlineStr">
      <is>
        <t>S/M</t>
      </is>
    </nc>
  </rcc>
  <rcc rId="10090" sId="8" odxf="1" dxf="1">
    <nc r="H31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091" sId="8" odxf="1" dxf="1">
    <nc r="I31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H32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fmt sheetId="8" sqref="I32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092" sId="8">
    <nc r="H32" t="inlineStr">
      <is>
        <t>OK</t>
      </is>
    </nc>
  </rcc>
  <rcc rId="10093" sId="8">
    <nc r="I32">
      <v>46252</v>
    </nc>
  </rcc>
  <rcc rId="10094" sId="8">
    <nc r="H45" t="inlineStr">
      <is>
        <t>OK</t>
      </is>
    </nc>
  </rcc>
  <rcc rId="10095" sId="8" numFmtId="4">
    <nc r="I45">
      <v>46253</v>
    </nc>
  </rcc>
  <rcc rId="10096" sId="8">
    <nc r="H149" t="inlineStr">
      <is>
        <t>OK</t>
      </is>
    </nc>
  </rcc>
  <rcc rId="10097" sId="8" numFmtId="4">
    <nc r="I149">
      <v>46253</v>
    </nc>
  </rcc>
  <rcc rId="10098" sId="8">
    <nc r="H314" t="inlineStr">
      <is>
        <t>OK</t>
      </is>
    </nc>
  </rcc>
  <rcc rId="10099" sId="8" numFmtId="4">
    <nc r="I314">
      <v>46245</v>
    </nc>
  </rcc>
  <rcc rId="10100" sId="8">
    <nc r="H315" t="inlineStr">
      <is>
        <t>S/M</t>
      </is>
    </nc>
  </rcc>
  <rcc rId="10101" sId="8" numFmtId="4">
    <nc r="I315">
      <v>46246</v>
    </nc>
  </rcc>
  <rcc rId="10102" sId="8" numFmtId="4">
    <nc r="I370">
      <v>46254</v>
    </nc>
  </rcc>
  <rcc rId="10103" sId="8" odxf="1" dxf="1">
    <nc r="L31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04" sId="8" odxf="1" dxf="1">
    <nc r="M31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L32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fmt sheetId="8" sqref="M32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105" sId="8" odxf="1" dxf="1">
    <nc r="L4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06" sId="8" odxf="1" dxf="1">
    <nc r="M4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L149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107" sId="8" odxf="1" dxf="1">
    <oc r="M149">
      <v>46253</v>
    </oc>
    <nc r="M14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L174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108" sId="8" odxf="1" dxf="1">
    <oc r="M174">
      <v>46246</v>
    </oc>
    <nc r="M17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09" sId="8" odxf="1" dxf="1">
    <nc r="L31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0" sId="8" odxf="1" dxf="1">
    <nc r="M31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1" sId="8" odxf="1" dxf="1">
    <nc r="L31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2" sId="8" odxf="1" dxf="1">
    <nc r="M31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L362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113" sId="8" odxf="1" dxf="1">
    <oc r="M362">
      <v>46246</v>
    </oc>
    <nc r="M36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4" sId="8" odxf="1" dxf="1">
    <oc r="L370" t="inlineStr">
      <is>
        <t>S/M</t>
      </is>
    </oc>
    <nc r="L370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5" sId="8" odxf="1" dxf="1">
    <nc r="M370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16" sId="8">
    <nc r="L32" t="inlineStr">
      <is>
        <t>OK</t>
      </is>
    </nc>
  </rcc>
  <rcc rId="10117" sId="8">
    <nc r="M32">
      <v>46254</v>
    </nc>
  </rcc>
  <rcc rId="10118" sId="8" numFmtId="4">
    <nc r="P38">
      <v>46255</v>
    </nc>
  </rcc>
  <rcc rId="10119" sId="8" numFmtId="4">
    <oc r="P174">
      <v>46246</v>
    </oc>
    <nc r="P174">
      <v>46254</v>
    </nc>
  </rcc>
  <rcc rId="10120" sId="8" numFmtId="4">
    <nc r="P217">
      <v>46254</v>
    </nc>
  </rcc>
  <rcc rId="10121" sId="8" odxf="1" dxf="1">
    <nc r="R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22" sId="8" odxf="1" dxf="1">
    <nc r="S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fmt sheetId="8" sqref="R31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fmt sheetId="8" sqref="S31" start="0" length="0">
    <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dxf>
  </rfmt>
  <rcc rId="10123" sId="8">
    <nc r="R31" t="inlineStr">
      <is>
        <t>N/A</t>
      </is>
    </nc>
  </rcc>
  <rcc rId="10124" sId="8">
    <nc r="S31" t="inlineStr">
      <is>
        <t>N/A</t>
      </is>
    </nc>
  </rcc>
  <rcc rId="10125" sId="8" odxf="1" dxf="1">
    <nc r="R3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26" sId="8" odxf="1" dxf="1">
    <nc r="S3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27" sId="8" odxf="1" dxf="1">
    <nc r="R3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28" sId="8" odxf="1" dxf="1">
    <nc r="S3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29" sId="8" odxf="1" dxf="1">
    <nc r="R4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0" sId="8" odxf="1" dxf="1">
    <nc r="S4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1" sId="8" odxf="1" dxf="1">
    <nc r="R6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2" sId="8" odxf="1" dxf="1">
    <nc r="S6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3" sId="8" odxf="1" dxf="1">
    <nc r="R6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4" sId="8" odxf="1" dxf="1">
    <nc r="S6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5" sId="8" odxf="1" dxf="1">
    <nc r="R7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6" sId="8" odxf="1" dxf="1">
    <nc r="S7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7" sId="8" odxf="1" dxf="1">
    <nc r="R9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8" sId="8" odxf="1" dxf="1">
    <nc r="S9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39" sId="8" odxf="1" dxf="1">
    <nc r="R106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0" sId="8" odxf="1" dxf="1">
    <nc r="S106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1" sId="8" odxf="1" dxf="1">
    <nc r="R13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2" sId="8" odxf="1" dxf="1">
    <nc r="S13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3" sId="8" odxf="1" dxf="1">
    <nc r="R14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4" sId="8" odxf="1" dxf="1">
    <nc r="S14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5" sId="8" odxf="1" dxf="1">
    <oc r="R174" t="inlineStr">
      <is>
        <t>OK</t>
      </is>
    </oc>
    <nc r="R17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6" sId="8" odxf="1" dxf="1">
    <oc r="S174">
      <v>46246</v>
    </oc>
    <nc r="S17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7" sId="8" odxf="1" dxf="1">
    <nc r="R2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8" sId="8" odxf="1" dxf="1">
    <nc r="S2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49" sId="8" odxf="1" dxf="1">
    <nc r="R22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0" sId="8" odxf="1" dxf="1">
    <nc r="S229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1" sId="8" odxf="1" dxf="1">
    <nc r="R29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2" sId="8" odxf="1" dxf="1">
    <nc r="S298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3" sId="8" odxf="1" dxf="1">
    <nc r="R31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4" sId="8" odxf="1" dxf="1">
    <nc r="S314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5" sId="8" odxf="1" dxf="1">
    <nc r="R31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6" sId="8" odxf="1" dxf="1">
    <nc r="S315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7" sId="8" odxf="1" dxf="1">
    <nc r="R316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8" sId="8" odxf="1" dxf="1">
    <nc r="S316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59" sId="8" odxf="1" dxf="1">
    <nc r="R3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60" sId="8" odxf="1" dxf="1">
    <nc r="S317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61" sId="8" odxf="1" dxf="1">
    <oc r="R362" t="inlineStr">
      <is>
        <t>S/M</t>
      </is>
    </oc>
    <nc r="R36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62" sId="8" odxf="1" dxf="1">
    <nc r="S362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63" sId="8" odxf="1" dxf="1">
    <nc r="R370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/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  <rcc rId="10164" sId="8" odxf="1" dxf="1">
    <nc r="S370" t="inlineStr">
      <is>
        <t>N/A</t>
      </is>
    </nc>
    <odxf>
      <font>
        <sz val="12"/>
        <color auto="1"/>
        <name val="Garamond"/>
        <family val="1"/>
        <scheme val="none"/>
      </font>
      <numFmt numFmtId="165" formatCode="#,##0;\(#,##0\)"/>
      <fill>
        <patternFill>
          <bgColor theme="0"/>
        </patternFill>
      </fill>
      <border outline="0">
        <right style="medium">
          <color indexed="64"/>
        </right>
        <top/>
      </border>
    </odxf>
    <ndxf>
      <font>
        <sz val="12"/>
        <color auto="1"/>
        <name val="Garamond"/>
        <family val="1"/>
        <scheme val="none"/>
      </font>
      <numFmt numFmtId="0" formatCode="General"/>
      <fill>
        <patternFill>
          <bgColor theme="0" tint="-0.14999847407452621"/>
        </patternFill>
      </fill>
      <border outline="0">
        <right style="dotted">
          <color indexed="64"/>
        </right>
        <top style="dotted">
          <color indexed="64"/>
        </top>
      </border>
    </ndxf>
  </rcc>
</revisions>
</file>

<file path=xl/revisions/revisionLog7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65" sId="8">
    <nc r="H184" t="inlineStr">
      <is>
        <t>Saldo Credor</t>
      </is>
    </nc>
  </rcc>
  <rcc rId="10166" sId="8" numFmtId="4">
    <nc r="I184">
      <v>46254</v>
    </nc>
  </rcc>
  <rcc rId="10167" sId="8">
    <nc r="J184" t="inlineStr">
      <is>
        <t>S/M</t>
      </is>
    </nc>
  </rcc>
  <rcc rId="10168" sId="8" numFmtId="4">
    <nc r="K184">
      <v>46254</v>
    </nc>
  </rcc>
  <rcc rId="10169" sId="8">
    <nc r="L184" t="inlineStr">
      <is>
        <t>OK</t>
      </is>
    </nc>
  </rcc>
  <rcc rId="10170" sId="8">
    <nc r="N184" t="inlineStr">
      <is>
        <t>Ok</t>
      </is>
    </nc>
  </rcc>
  <rcc rId="10171" sId="8">
    <nc r="O184" t="inlineStr">
      <is>
        <t>Ok</t>
      </is>
    </nc>
  </rcc>
  <rcc rId="10172" sId="8" numFmtId="4">
    <nc r="P184">
      <v>46254</v>
    </nc>
  </rcc>
  <rcc rId="10173" sId="8">
    <nc r="R184" t="inlineStr">
      <is>
        <t>OK</t>
      </is>
    </nc>
  </rcc>
</revisions>
</file>

<file path=xl/revisions/revisionLog7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74" sId="9">
    <nc r="H17">
      <v>46247</v>
    </nc>
  </rcc>
</revisions>
</file>

<file path=xl/revisions/revisionLog7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75" sId="9">
    <nc r="R32" t="inlineStr">
      <is>
        <t>OK</t>
      </is>
    </nc>
  </rcc>
  <rcc rId="10176" sId="9">
    <nc r="S32">
      <v>46254</v>
    </nc>
  </rcc>
  <rcc rId="10177" sId="9">
    <nc r="R95" t="inlineStr">
      <is>
        <t>OK</t>
      </is>
    </nc>
  </rcc>
  <rcc rId="10178" sId="9">
    <nc r="S95">
      <v>46248</v>
    </nc>
  </rcc>
  <rcc rId="10179" sId="9">
    <nc r="S78">
      <v>46246</v>
    </nc>
  </rcc>
  <rcc rId="10180" sId="9">
    <nc r="S106">
      <v>46246</v>
    </nc>
  </rcc>
  <rcc rId="10181" sId="9">
    <nc r="S370">
      <v>46246</v>
    </nc>
  </rcc>
  <rcc rId="10182" sId="9">
    <nc r="T32" t="inlineStr">
      <is>
        <t>S/M</t>
      </is>
    </nc>
  </rcc>
  <rcc rId="10183" sId="9">
    <nc r="U32">
      <v>46246</v>
    </nc>
  </rcc>
  <rcc rId="10184" sId="9">
    <nc r="T38" t="inlineStr">
      <is>
        <t>S/M</t>
      </is>
    </nc>
  </rcc>
  <rcc rId="10185" sId="9">
    <nc r="U38">
      <v>46246</v>
    </nc>
  </rcc>
  <rcc rId="10186" sId="9">
    <nc r="T229" t="inlineStr">
      <is>
        <t>S/M</t>
      </is>
    </nc>
  </rcc>
  <rcc rId="10187" sId="9">
    <nc r="U229">
      <v>46244</v>
    </nc>
  </rcc>
  <rcc rId="10188" sId="9">
    <nc r="T298" t="inlineStr">
      <is>
        <t>S/M</t>
      </is>
    </nc>
  </rcc>
  <rcc rId="10189" sId="9">
    <nc r="U298">
      <v>46244</v>
    </nc>
  </rcc>
  <rcc rId="10190" sId="9">
    <nc r="U370">
      <v>46246</v>
    </nc>
  </rcc>
  <rcc rId="10191" sId="9">
    <nc r="U78">
      <v>46244</v>
    </nc>
  </rcc>
  <rcc rId="10192" sId="9">
    <nc r="T95" t="inlineStr">
      <is>
        <t>S/M</t>
      </is>
    </nc>
  </rcc>
  <rcc rId="10193" sId="9">
    <nc r="U95">
      <v>46244</v>
    </nc>
  </rcc>
  <rcc rId="10194" sId="9">
    <nc r="U106">
      <v>46244</v>
    </nc>
  </rcc>
  <rcc rId="10195" sId="9">
    <nc r="T132" t="inlineStr">
      <is>
        <t>S/M</t>
      </is>
    </nc>
  </rcc>
  <rcc rId="10196" sId="9">
    <nc r="U132">
      <v>46244</v>
    </nc>
  </rcc>
  <rcc rId="10197" sId="9">
    <nc r="T149" t="inlineStr">
      <is>
        <t>S/M</t>
      </is>
    </nc>
  </rcc>
  <rcc rId="10198" sId="9">
    <nc r="U149">
      <v>46244</v>
    </nc>
  </rcc>
  <rcc rId="10199" sId="9">
    <nc r="U17">
      <v>46244</v>
    </nc>
  </rcc>
  <rcc rId="10200" sId="9">
    <nc r="X132" t="inlineStr">
      <is>
        <t>OK</t>
      </is>
    </nc>
  </rcc>
</revisions>
</file>

<file path=xl/revisions/revisionLog7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01" sId="6" numFmtId="19">
    <nc r="O212">
      <v>46254</v>
    </nc>
  </rcc>
</revisions>
</file>

<file path=xl/revisions/revisionLog7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02" sId="8" numFmtId="4">
    <nc r="I300">
      <v>46238</v>
    </nc>
  </rcc>
  <rcc rId="10203" sId="8" numFmtId="4">
    <nc r="K300">
      <v>46238</v>
    </nc>
  </rcc>
  <rcc rId="10204" sId="8">
    <nc r="M300" t="inlineStr">
      <is>
        <t>N/A</t>
      </is>
    </nc>
  </rcc>
  <rcc rId="10205" sId="8">
    <nc r="N300" t="inlineStr">
      <is>
        <t>N/A</t>
      </is>
    </nc>
  </rcc>
</revisions>
</file>

<file path=xl/revisions/revisionLog7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06" sId="8">
    <nc r="O364" t="inlineStr">
      <is>
        <t>OK</t>
      </is>
    </nc>
  </rcc>
  <rcc rId="10207" sId="8">
    <nc r="H189" t="inlineStr">
      <is>
        <t>Saldo Credor</t>
      </is>
    </nc>
  </rcc>
  <rcc rId="10208" sId="8" numFmtId="4">
    <nc r="I189">
      <v>46254</v>
    </nc>
  </rcc>
  <rcc rId="10209" sId="8">
    <nc r="J189" t="inlineStr">
      <is>
        <t>S/M</t>
      </is>
    </nc>
  </rcc>
  <rcc rId="10210" sId="8">
    <nc r="L189" t="inlineStr">
      <is>
        <t>Saldo Credor</t>
      </is>
    </nc>
  </rcc>
  <rcc rId="10211" sId="8">
    <nc r="N189" t="inlineStr">
      <is>
        <t>S/M</t>
      </is>
    </nc>
  </rcc>
  <rcc rId="10212" sId="8">
    <nc r="O189" t="inlineStr">
      <is>
        <t>OK</t>
      </is>
    </nc>
  </rcc>
  <rcc rId="10213" sId="8" numFmtId="4">
    <nc r="P189">
      <v>46254</v>
    </nc>
  </rcc>
  <rcc rId="10214" sId="8">
    <nc r="O335" t="inlineStr">
      <is>
        <t>OK</t>
      </is>
    </nc>
  </rcc>
</revisions>
</file>

<file path=xl/revisions/revisionLog7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15" sId="6" numFmtId="19">
    <oc r="O291">
      <v>46237</v>
    </oc>
    <nc r="O291" t="inlineStr">
      <is>
        <t>BAIXADA</t>
      </is>
    </nc>
  </rcc>
  <rcc rId="10216" sId="6" numFmtId="19">
    <oc r="P291">
      <v>46237</v>
    </oc>
    <nc r="P291" t="inlineStr">
      <is>
        <t>BAIXADA</t>
      </is>
    </nc>
  </rcc>
</revisions>
</file>

<file path=xl/revisions/revisionLog7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17" sId="7">
    <nc r="K8" t="inlineStr">
      <is>
        <t>S/M</t>
      </is>
    </nc>
  </rcc>
  <rcc rId="10218" sId="7">
    <nc r="K42" t="inlineStr">
      <is>
        <t>S/M</t>
      </is>
    </nc>
  </rcc>
  <rcc rId="10219" sId="7">
    <nc r="K47" t="inlineStr">
      <is>
        <t>S/M</t>
      </is>
    </nc>
  </rcc>
  <rcc rId="10220" sId="7">
    <nc r="K69" t="inlineStr">
      <is>
        <t>S/M</t>
      </is>
    </nc>
  </rcc>
  <rcc rId="10221" sId="7">
    <nc r="K76" t="inlineStr">
      <is>
        <t>S/M</t>
      </is>
    </nc>
  </rcc>
  <rcc rId="10222" sId="7">
    <nc r="K88" t="inlineStr">
      <is>
        <t>S/M</t>
      </is>
    </nc>
  </rcc>
  <rcc rId="10223" sId="7">
    <nc r="K92" t="inlineStr">
      <is>
        <t>S/M</t>
      </is>
    </nc>
  </rcc>
  <rcc rId="10224" sId="7">
    <nc r="K97" t="inlineStr">
      <is>
        <t>S/M</t>
      </is>
    </nc>
  </rcc>
  <rcc rId="10225" sId="7">
    <nc r="K121" t="inlineStr">
      <is>
        <t>S/M</t>
      </is>
    </nc>
  </rcc>
  <rcc rId="10226" sId="7">
    <nc r="K151" t="inlineStr">
      <is>
        <t>S/M</t>
      </is>
    </nc>
  </rcc>
  <rcc rId="10227" sId="7">
    <nc r="K187" t="inlineStr">
      <is>
        <t>S/M</t>
      </is>
    </nc>
  </rcc>
  <rcc rId="10228" sId="7">
    <nc r="K194" t="inlineStr">
      <is>
        <t>S/M</t>
      </is>
    </nc>
  </rcc>
  <rcc rId="10229" sId="8">
    <nc r="O129" t="inlineStr">
      <is>
        <t>OK</t>
      </is>
    </nc>
  </rcc>
  <rcc rId="10230" sId="8" numFmtId="4">
    <nc r="P129">
      <v>46254</v>
    </nc>
  </rcc>
  <rcc rId="10231" sId="8">
    <nc r="O130" t="inlineStr">
      <is>
        <t>OK</t>
      </is>
    </nc>
  </rcc>
  <rcc rId="10232" sId="8" numFmtId="4">
    <nc r="P130">
      <v>46254</v>
    </nc>
  </rcc>
  <rcc rId="10233" sId="8">
    <nc r="O179" t="inlineStr">
      <is>
        <t>OK</t>
      </is>
    </nc>
  </rcc>
  <rcc rId="10234" sId="8" numFmtId="4">
    <nc r="P179">
      <v>46254</v>
    </nc>
  </rcc>
  <rcc rId="10235" sId="8">
    <nc r="O180" t="inlineStr">
      <is>
        <t>OK</t>
      </is>
    </nc>
  </rcc>
  <rcc rId="10236" sId="8">
    <nc r="O181" t="inlineStr">
      <is>
        <t>OK</t>
      </is>
    </nc>
  </rcc>
  <rcc rId="10237" sId="8">
    <nc r="O182" t="inlineStr">
      <is>
        <t>OK</t>
      </is>
    </nc>
  </rcc>
  <rcc rId="10238" sId="8">
    <nc r="O183" t="inlineStr">
      <is>
        <t>OK</t>
      </is>
    </nc>
  </rcc>
  <rcc rId="10239" sId="8" numFmtId="4">
    <nc r="P183">
      <v>46254</v>
    </nc>
  </rcc>
  <rcc rId="10240" sId="8" numFmtId="4">
    <nc r="P182">
      <v>46254</v>
    </nc>
  </rcc>
  <rcc rId="10241" sId="8" numFmtId="4">
    <nc r="P181">
      <v>46254</v>
    </nc>
  </rcc>
  <rcc rId="10242" sId="8" numFmtId="4">
    <nc r="P180">
      <v>46254</v>
    </nc>
  </rcc>
</revisions>
</file>

<file path=xl/revisions/revisionLog7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43" sId="8">
    <nc r="J181" t="inlineStr">
      <is>
        <t>OK</t>
      </is>
    </nc>
  </rcc>
  <rcc rId="10244" sId="8" numFmtId="4">
    <nc r="K181">
      <v>46248</v>
    </nc>
  </rcc>
  <rcc rId="10245" sId="8">
    <nc r="J179" t="inlineStr">
      <is>
        <t>S/M</t>
      </is>
    </nc>
  </rcc>
  <rcc rId="10246" sId="8">
    <nc r="J180" t="inlineStr">
      <is>
        <t>S/M</t>
      </is>
    </nc>
  </rcc>
  <rcc rId="10247" sId="8">
    <nc r="J182" t="inlineStr">
      <is>
        <t>S/M</t>
      </is>
    </nc>
  </rcc>
  <rcc rId="10248" sId="8">
    <nc r="J183" t="inlineStr">
      <is>
        <t>S/M</t>
      </is>
    </nc>
  </rcc>
  <rcc rId="10249" sId="8">
    <nc r="L179" t="inlineStr">
      <is>
        <t>Saldo Credor</t>
      </is>
    </nc>
  </rcc>
  <rcc rId="10250" sId="8">
    <nc r="L180" t="inlineStr">
      <is>
        <t>Saldo Credor</t>
      </is>
    </nc>
  </rcc>
  <rcc rId="10251" sId="8">
    <nc r="L181" t="inlineStr">
      <is>
        <t>Saldo Credor</t>
      </is>
    </nc>
  </rcc>
  <rcc rId="10252" sId="8">
    <nc r="L182" t="inlineStr">
      <is>
        <t>Saldo Credor</t>
      </is>
    </nc>
  </rcc>
  <rcc rId="10253" sId="8">
    <nc r="L183" t="inlineStr">
      <is>
        <t>Saldo Credor</t>
      </is>
    </nc>
  </rcc>
  <rcc rId="10254" sId="8">
    <nc r="J8" t="inlineStr">
      <is>
        <t>S/M</t>
      </is>
    </nc>
  </rcc>
  <rcc rId="10255" sId="8">
    <nc r="J27" t="inlineStr">
      <is>
        <t>S/M</t>
      </is>
    </nc>
  </rcc>
  <rcc rId="10256" sId="8">
    <nc r="J28" t="inlineStr">
      <is>
        <t>S/M</t>
      </is>
    </nc>
  </rcc>
  <rcc rId="10257" sId="8">
    <nc r="J29" t="inlineStr">
      <is>
        <t>S/M</t>
      </is>
    </nc>
  </rcc>
  <rcc rId="10258" sId="8">
    <nc r="J30" t="inlineStr">
      <is>
        <t>S/M</t>
      </is>
    </nc>
  </rcc>
  <rcc rId="10259" sId="8">
    <nc r="J123" t="inlineStr">
      <is>
        <t>S/M</t>
      </is>
    </nc>
  </rcc>
  <rcc rId="10260" sId="8">
    <nc r="J192" t="inlineStr">
      <is>
        <t>S/M</t>
      </is>
    </nc>
  </rcc>
  <rcc rId="10261" sId="8">
    <nc r="J306" t="inlineStr">
      <is>
        <t>S/M</t>
      </is>
    </nc>
  </rcc>
  <rcc rId="10262" sId="9">
    <nc r="R123" t="inlineStr">
      <is>
        <t>OK</t>
      </is>
    </nc>
  </rcc>
  <rcc rId="10263" sId="9">
    <nc r="S123">
      <v>46241</v>
    </nc>
  </rcc>
  <rcc rId="10264" sId="9">
    <nc r="R129" t="inlineStr">
      <is>
        <t>OK</t>
      </is>
    </nc>
  </rcc>
  <rcc rId="10265" sId="9">
    <nc r="S129">
      <v>46254</v>
    </nc>
  </rcc>
  <rcc rId="10266" sId="9">
    <nc r="R130" t="inlineStr">
      <is>
        <t>N/A</t>
      </is>
    </nc>
  </rcc>
  <rcc rId="10267" sId="9">
    <nc r="S130">
      <v>46254</v>
    </nc>
  </rcc>
  <rcc rId="10268" sId="9">
    <nc r="R153" t="inlineStr">
      <is>
        <t>N/A</t>
      </is>
    </nc>
  </rcc>
  <rcc rId="10269" sId="9">
    <nc r="S153">
      <v>46254</v>
    </nc>
  </rcc>
  <rcv guid="{D76BA947-8A2F-451E-B854-67A11B56F5ED}" action="delete"/>
  <rdn rId="0" localSheetId="1" customView="1" name="Z_D76BA947_8A2F_451E_B854_67A11B56F5ED_.wvu.FilterData" hidden="1" oldHidden="1">
    <formula>'Lucros aos Sócios'!$A$1:$H$593</formula>
    <oldFormula>'Lucros aos Sócios'!$A$1:$H$593</oldFormula>
  </rdn>
  <rdn rId="0" localSheetId="5" customView="1" name="Z_D76BA947_8A2F_451E_B854_67A11B56F5ED_.wvu.FilterData" hidden="1" oldHidden="1">
    <formula>Observações!$A$1:$E$368</formula>
    <oldFormula>Observações!$A$1:$E$368</oldFormula>
  </rdn>
  <rdn rId="0" localSheetId="6" customView="1" name="Z_D76BA947_8A2F_451E_B854_67A11B56F5ED_.wvu.FilterData" hidden="1" oldHidden="1">
    <formula>Empresas!$A$1:$T$371</formula>
    <oldFormula>Empresas!$A$1:$T$371</oldFormula>
  </rdn>
  <rdn rId="0" localSheetId="7" customView="1" name="Z_D76BA947_8A2F_451E_B854_67A11B56F5ED_.wvu.FilterData" hidden="1" oldHidden="1">
    <formula>Municipais!$A$1:$R$371</formula>
    <oldFormula>Municipais!$A$1:$R$371</oldFormula>
  </rdn>
  <rdn rId="0" localSheetId="8" customView="1" name="Z_D76BA947_8A2F_451E_B854_67A11B56F5ED_.wvu.FilterData" hidden="1" oldHidden="1">
    <formula>Estaduais!$A$1:$S$371</formula>
    <oldFormula>Estaduais!$A$1:$S$371</oldFormula>
  </rdn>
  <rdn rId="0" localSheetId="9" customView="1" name="Z_D76BA947_8A2F_451E_B854_67A11B56F5ED_.wvu.FilterData" hidden="1" oldHidden="1">
    <formula>Federais!$A$1:$AC$371</formula>
    <oldFormula>Federais!$A$1:$AC$371</oldFormula>
  </rdn>
  <rdn rId="0" localSheetId="10" customView="1" name="Z_D76BA947_8A2F_451E_B854_67A11B56F5ED_.wvu.FilterData" hidden="1" oldHidden="1">
    <formula>'Obrigações Anuais'!$A$1:$N$371</formula>
    <oldFormula>'Obrigações Anuais'!$A$1:$N$371</oldFormula>
  </rdn>
  <rdn rId="0" localSheetId="11" customView="1" name="Z_D76BA947_8A2F_451E_B854_67A11B56F5ED_.wvu.FilterData" hidden="1" oldHidden="1">
    <formula>Relatórios!$A$1:$P$1</formula>
    <oldFormula>Relatórios!$A$1:$P$1</oldFormula>
  </rdn>
  <rdn rId="0" localSheetId="13" customView="1" name="Z_D76BA947_8A2F_451E_B854_67A11B56F5ED_.wvu.FilterData" hidden="1" oldHidden="1">
    <formula>'Controle Distribuição de Lucros'!$A$1:$R$371</formula>
    <oldFormula>'Controle Distribuição de Lucros'!$A$1:$R$371</oldFormula>
  </rdn>
  <rdn rId="0" localSheetId="14" customView="1" name="Z_D76BA947_8A2F_451E_B854_67A11B56F5ED_.wvu.FilterData" hidden="1" oldHidden="1">
    <formula>'Apuração Contabilidade Aproxima'!$A$1:$M$368</formula>
    <oldFormula>'Apuração Contabilidade Aproxima'!$A$1:$M$368</oldFormula>
  </rdn>
  <rdn rId="0" localSheetId="15" customView="1" name="Z_D76BA947_8A2F_451E_B854_67A11B56F5ED_.wvu.Rows" hidden="1" oldHidden="1">
    <formula>'Parcelamentos Encerrados'!$35:$35</formula>
    <oldFormula>'Parcelamentos Encerrados'!$35:$35</oldFormula>
  </rdn>
  <rcv guid="{D76BA947-8A2F-451E-B854-67A11B56F5ED}" action="add"/>
</revisions>
</file>

<file path=xl/revisions/revisionLog7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81" sId="7">
    <nc r="K224" t="inlineStr">
      <is>
        <t>S/M</t>
      </is>
    </nc>
  </rcc>
  <rcc rId="10282" sId="7">
    <nc r="K226" t="inlineStr">
      <is>
        <t>S/M</t>
      </is>
    </nc>
  </rcc>
  <rcc rId="10283" sId="7">
    <nc r="K232" t="inlineStr">
      <is>
        <t>S/M</t>
      </is>
    </nc>
  </rcc>
  <rcc rId="10284" sId="7">
    <nc r="K233" t="inlineStr">
      <is>
        <t>S/M</t>
      </is>
    </nc>
  </rcc>
  <rcc rId="10285" sId="7">
    <nc r="K234" t="inlineStr">
      <is>
        <t>S/M</t>
      </is>
    </nc>
  </rcc>
  <rcc rId="10286" sId="7">
    <nc r="K236" t="inlineStr">
      <is>
        <t>S/M</t>
      </is>
    </nc>
  </rcc>
  <rcc rId="10287" sId="7">
    <nc r="K256" t="inlineStr">
      <is>
        <t>S/M</t>
      </is>
    </nc>
  </rcc>
  <rcc rId="10288" sId="7">
    <nc r="K257" t="inlineStr">
      <is>
        <t>S/M</t>
      </is>
    </nc>
  </rcc>
  <rcc rId="10289" sId="7">
    <nc r="K259" t="inlineStr">
      <is>
        <t>S/M</t>
      </is>
    </nc>
  </rcc>
  <rcc rId="10290" sId="7">
    <nc r="K285" t="inlineStr">
      <is>
        <t>S/M</t>
      </is>
    </nc>
  </rcc>
  <rcc rId="10291" sId="7">
    <nc r="K286" t="inlineStr">
      <is>
        <t>S/M</t>
      </is>
    </nc>
  </rcc>
  <rcc rId="10292" sId="7">
    <nc r="K307" t="inlineStr">
      <is>
        <t>S/M</t>
      </is>
    </nc>
  </rcc>
  <rcc rId="10293" sId="7">
    <nc r="K312" t="inlineStr">
      <is>
        <t>S/M</t>
      </is>
    </nc>
  </rcc>
  <rcc rId="10294" sId="7">
    <nc r="K334" t="inlineStr">
      <is>
        <t>S/M</t>
      </is>
    </nc>
  </rcc>
  <rcc rId="10295" sId="7">
    <nc r="K347" t="inlineStr">
      <is>
        <t>S/M</t>
      </is>
    </nc>
  </rcc>
  <rcc rId="10296" sId="7">
    <nc r="K348" t="inlineStr">
      <is>
        <t>S/M</t>
      </is>
    </nc>
  </rcc>
  <rcc rId="10297" sId="7">
    <nc r="K349" t="inlineStr">
      <is>
        <t>S/M</t>
      </is>
    </nc>
  </rcc>
  <rcc rId="10298" sId="7">
    <nc r="K357" t="inlineStr">
      <is>
        <t>S/M</t>
      </is>
    </nc>
  </rcc>
  <rcc rId="10299" sId="7">
    <nc r="K364" t="inlineStr">
      <is>
        <t>S/M</t>
      </is>
    </nc>
  </rcc>
  <rcc rId="10300" sId="7">
    <nc r="K193" t="inlineStr">
      <is>
        <t>OK</t>
      </is>
    </nc>
  </rcc>
  <rcc rId="10301" sId="7">
    <nc r="K28" t="inlineStr">
      <is>
        <t>S/M</t>
      </is>
    </nc>
  </rcc>
  <rcc rId="10302" sId="7">
    <nc r="K71" t="inlineStr">
      <is>
        <t>S/M</t>
      </is>
    </nc>
  </rcc>
</revisions>
</file>

<file path=xl/revisions/revisionLog7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3" sId="6">
    <oc r="S42" t="inlineStr">
      <is>
        <t>Aprobato Neto</t>
      </is>
    </oc>
    <nc r="S42" t="inlineStr">
      <is>
        <t>J P Cont</t>
      </is>
    </nc>
  </rcc>
</revisions>
</file>

<file path=xl/revisions/revisionLog7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4" sId="6" numFmtId="19">
    <nc r="O132">
      <v>46255</v>
    </nc>
  </rcc>
  <rcc rId="10305" sId="6" numFmtId="19">
    <nc r="P132">
      <v>46255</v>
    </nc>
  </rcc>
  <rcc rId="10306" sId="9">
    <nc r="R132" t="inlineStr">
      <is>
        <t>S/M</t>
      </is>
    </nc>
  </rcc>
  <rcc rId="10307" sId="9">
    <nc r="S132">
      <v>46255</v>
    </nc>
  </rcc>
  <rcc rId="10308" sId="9">
    <nc r="Y132" t="inlineStr">
      <is>
        <t>OK</t>
      </is>
    </nc>
  </rcc>
  <rcc rId="10309" sId="9">
    <nc r="Z132">
      <v>46255</v>
    </nc>
  </rcc>
  <rcc rId="10310" sId="9">
    <nc r="AA132" t="inlineStr">
      <is>
        <t>N/A</t>
      </is>
    </nc>
  </rcc>
  <rcc rId="10311" sId="6" numFmtId="19">
    <nc r="O229">
      <v>46255</v>
    </nc>
  </rcc>
  <rcc rId="10312" sId="6" numFmtId="19">
    <nc r="P229">
      <v>46255</v>
    </nc>
  </rcc>
  <rcc rId="10313" sId="9">
    <nc r="R229" t="inlineStr">
      <is>
        <t>S/M</t>
      </is>
    </nc>
  </rcc>
  <rcc rId="10314" sId="9">
    <nc r="S229">
      <v>46255</v>
    </nc>
  </rcc>
  <rcc rId="10315" sId="9">
    <nc r="X229" t="inlineStr">
      <is>
        <t>OK</t>
      </is>
    </nc>
  </rcc>
  <rcc rId="10316" sId="9">
    <nc r="Y229" t="inlineStr">
      <is>
        <t>OK</t>
      </is>
    </nc>
  </rcc>
  <rcc rId="10317" sId="9">
    <nc r="Z229">
      <v>46255</v>
    </nc>
  </rcc>
  <rcc rId="10318" sId="6" numFmtId="19">
    <nc r="O298">
      <v>46255</v>
    </nc>
  </rcc>
  <rcc rId="10319" sId="6" numFmtId="19">
    <nc r="P298">
      <v>46255</v>
    </nc>
  </rcc>
  <rcc rId="10320" sId="9">
    <nc r="R298" t="inlineStr">
      <is>
        <t>S/M</t>
      </is>
    </nc>
  </rcc>
  <rcc rId="10321" sId="9">
    <nc r="S298">
      <v>46255</v>
    </nc>
  </rcc>
</revisions>
</file>

<file path=xl/revisions/revisionLog7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22" sId="6" numFmtId="19">
    <nc r="O38">
      <v>46255</v>
    </nc>
  </rcc>
  <rcc rId="10323" sId="6" numFmtId="19">
    <nc r="P38">
      <v>46255</v>
    </nc>
  </rcc>
</revisions>
</file>

<file path=xl/revisions/revisionLog7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24" sId="9">
    <nc r="X38" t="inlineStr">
      <is>
        <t>N/A</t>
      </is>
    </nc>
  </rcc>
  <rcc rId="10325" sId="9">
    <nc r="R38" t="inlineStr">
      <is>
        <t>S/M</t>
      </is>
    </nc>
  </rcc>
  <rcc rId="10326" sId="9">
    <nc r="S38">
      <v>46255</v>
    </nc>
  </rcc>
  <rcc rId="10327" sId="9">
    <nc r="V38" t="inlineStr">
      <is>
        <t>N/A</t>
      </is>
    </nc>
  </rcc>
  <rcc rId="10328" sId="9">
    <nc r="W38">
      <v>46255</v>
    </nc>
  </rcc>
  <rcc rId="10329" sId="9">
    <nc r="Y38" t="inlineStr">
      <is>
        <t>N/A</t>
      </is>
    </nc>
  </rcc>
  <rcc rId="10330" sId="9">
    <nc r="Z38">
      <v>46255</v>
    </nc>
  </rcc>
  <rcc rId="10331" sId="9" odxf="1" dxf="1">
    <nc r="AA38" t="inlineStr">
      <is>
        <t>N/A</t>
      </is>
    </nc>
    <odxf>
      <fill>
        <patternFill patternType="none">
          <bgColor indexed="65"/>
        </patternFill>
      </fill>
      <alignment vertical="center"/>
      <border outline="0">
        <right/>
        <top style="dotted">
          <color indexed="64"/>
        </top>
      </border>
    </odxf>
    <ndxf>
      <fill>
        <patternFill patternType="solid">
          <bgColor theme="0"/>
        </patternFill>
      </fill>
      <alignment vertical="top"/>
      <border outline="0">
        <right style="dotted">
          <color indexed="64"/>
        </right>
        <top/>
      </border>
    </ndxf>
  </rcc>
  <rcc rId="10332" sId="9" odxf="1" dxf="1">
    <nc r="AB38">
      <v>46256</v>
    </nc>
    <odxf>
      <border outline="0">
        <right/>
      </border>
    </odxf>
    <ndxf>
      <border outline="0">
        <right style="dotted">
          <color indexed="64"/>
        </right>
      </border>
    </ndxf>
  </rcc>
</revisions>
</file>

<file path=xl/revisions/revisionLog7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33" sId="6" numFmtId="19">
    <nc r="P334">
      <v>46255</v>
    </nc>
  </rcc>
  <rcc rId="10334" sId="7">
    <nc r="M335" t="inlineStr">
      <is>
        <t>S/M</t>
      </is>
    </nc>
  </rcc>
  <rcc rId="10335" sId="7">
    <nc r="N335" t="inlineStr">
      <is>
        <t>N/A</t>
      </is>
    </nc>
  </rcc>
  <rcc rId="10336" sId="7">
    <nc r="O335" t="inlineStr">
      <is>
        <t>N/A</t>
      </is>
    </nc>
  </rcc>
  <rcc rId="10337" sId="7">
    <nc r="P335" t="inlineStr">
      <is>
        <t>N/A</t>
      </is>
    </nc>
  </rcc>
  <rcc rId="10338" sId="7">
    <nc r="Q335" t="inlineStr">
      <is>
        <t>N/A</t>
      </is>
    </nc>
  </rcc>
  <rcc rId="10339" sId="8">
    <nc r="J334" t="inlineStr">
      <is>
        <t>S/M</t>
      </is>
    </nc>
  </rcc>
  <rcc rId="10340" sId="8" numFmtId="4">
    <nc r="K334">
      <v>46255</v>
    </nc>
  </rcc>
  <rcc rId="10341" sId="8">
    <nc r="P334" t="inlineStr">
      <is>
        <t>N/A</t>
      </is>
    </nc>
  </rcc>
  <rcc rId="10342" sId="8">
    <nc r="R334" t="inlineStr">
      <is>
        <t>N/A</t>
      </is>
    </nc>
  </rcc>
  <rcc rId="10343" sId="8">
    <nc r="S334" t="inlineStr">
      <is>
        <t>N/A</t>
      </is>
    </nc>
  </rcc>
  <rcc rId="10344" sId="9">
    <nc r="G334" t="inlineStr">
      <is>
        <t>S/M</t>
      </is>
    </nc>
  </rcc>
  <rcc rId="10345" sId="9">
    <nc r="H334" t="inlineStr">
      <is>
        <t>S/M</t>
      </is>
    </nc>
  </rcc>
  <rcc rId="10346" sId="9">
    <nc r="R334" t="inlineStr">
      <is>
        <t>OK</t>
      </is>
    </nc>
  </rcc>
  <rcc rId="10347" sId="9">
    <nc r="S334">
      <v>46255</v>
    </nc>
  </rcc>
  <rcc rId="10348" sId="9">
    <nc r="T334" t="inlineStr">
      <is>
        <t>S/M</t>
      </is>
    </nc>
  </rcc>
  <rcc rId="10349" sId="9">
    <nc r="U334">
      <v>46255</v>
    </nc>
  </rcc>
  <rcc rId="10350" sId="9">
    <nc r="V334" t="inlineStr">
      <is>
        <t>OK</t>
      </is>
    </nc>
  </rcc>
  <rcc rId="10351" sId="9">
    <nc r="W334">
      <v>46255</v>
    </nc>
  </rcc>
  <rcc rId="10352" sId="9">
    <nc r="X334" t="inlineStr">
      <is>
        <t>OK</t>
      </is>
    </nc>
  </rcc>
  <rcc rId="10353" sId="9">
    <nc r="Y334" t="inlineStr">
      <is>
        <t>OK</t>
      </is>
    </nc>
  </rcc>
  <rcc rId="10354" sId="9">
    <nc r="Z334">
      <v>46255</v>
    </nc>
  </rcc>
  <rcc rId="10355" sId="9">
    <nc r="AA334" t="inlineStr">
      <is>
        <t>N/A</t>
      </is>
    </nc>
  </rcc>
  <rcc rId="10356" sId="9">
    <nc r="AB334" t="inlineStr">
      <is>
        <t>N/A</t>
      </is>
    </nc>
  </rcc>
</revisions>
</file>

<file path=xl/revisions/revisionLog7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57" sId="9">
    <oc r="AA112" t="inlineStr">
      <is>
        <t>N/A</t>
      </is>
    </oc>
    <nc r="AA112" t="inlineStr">
      <is>
        <t>Ok</t>
      </is>
    </nc>
  </rcc>
  <rcc rId="10358" sId="9">
    <nc r="AA83" t="inlineStr">
      <is>
        <t>Ok</t>
      </is>
    </nc>
  </rcc>
  <rcv guid="{C3B6491F-CB1B-4DDA-A350-D2ADB6ADBAA8}" action="delete"/>
  <rdn rId="0" localSheetId="1" customView="1" name="Z_C3B6491F_CB1B_4DDA_A350_D2ADB6ADBAA8_.wvu.FilterData" hidden="1" oldHidden="1">
    <formula>'Lucros aos Sócios'!$A$1:$H$593</formula>
    <oldFormula>'Lucros aos Sócios'!$A$1:$H$593</oldFormula>
  </rdn>
  <rdn rId="0" localSheetId="5" customView="1" name="Z_C3B6491F_CB1B_4DDA_A350_D2ADB6ADBAA8_.wvu.FilterData" hidden="1" oldHidden="1">
    <formula>Observações!$A$1:$E$368</formula>
    <oldFormula>Observações!$A$1:$E$368</oldFormula>
  </rdn>
  <rdn rId="0" localSheetId="6" customView="1" name="Z_C3B6491F_CB1B_4DDA_A350_D2ADB6ADBAA8_.wvu.FilterData" hidden="1" oldHidden="1">
    <formula>Empresas!$A$1:$T$371</formula>
    <oldFormula>Empresas!$A$1:$T$371</oldFormula>
  </rdn>
  <rdn rId="0" localSheetId="7" customView="1" name="Z_C3B6491F_CB1B_4DDA_A350_D2ADB6ADBAA8_.wvu.FilterData" hidden="1" oldHidden="1">
    <formula>Municipais!$A$1:$R$371</formula>
    <oldFormula>Municipais!$A$1:$R$371</oldFormula>
  </rdn>
  <rdn rId="0" localSheetId="8" customView="1" name="Z_C3B6491F_CB1B_4DDA_A350_D2ADB6ADBAA8_.wvu.FilterData" hidden="1" oldHidden="1">
    <formula>Estaduais!$A$1:$S$371</formula>
    <oldFormula>Estaduais!$A$1:$S$371</oldFormula>
  </rdn>
  <rdn rId="0" localSheetId="9" customView="1" name="Z_C3B6491F_CB1B_4DDA_A350_D2ADB6ADBAA8_.wvu.FilterData" hidden="1" oldHidden="1">
    <formula>Federais!$A$1:$AC$371</formula>
    <oldFormula>Federais!$A$1:$AC$371</oldFormula>
  </rdn>
  <rdn rId="0" localSheetId="10" customView="1" name="Z_C3B6491F_CB1B_4DDA_A350_D2ADB6ADBAA8_.wvu.FilterData" hidden="1" oldHidden="1">
    <formula>'Obrigações Anuais'!$A$1:$N$371</formula>
    <oldFormula>'Obrigações Anuais'!$A$1:$N$371</oldFormula>
  </rdn>
  <rdn rId="0" localSheetId="11" customView="1" name="Z_C3B6491F_CB1B_4DDA_A350_D2ADB6ADBAA8_.wvu.FilterData" hidden="1" oldHidden="1">
    <formula>Relatórios!$A$1:$P$1</formula>
    <oldFormula>Relatórios!$A$1:$P$1</oldFormula>
  </rdn>
  <rdn rId="0" localSheetId="12" customView="1" name="Z_C3B6491F_CB1B_4DDA_A350_D2ADB6ADBAA8_.wvu.FilterData" hidden="1" oldHidden="1">
    <formula>Parcelamentos!$A$1:$R$87</formula>
  </rdn>
  <rdn rId="0" localSheetId="13" customView="1" name="Z_C3B6491F_CB1B_4DDA_A350_D2ADB6ADBAA8_.wvu.FilterData" hidden="1" oldHidden="1">
    <formula>'Controle Distribuição de Lucros'!$A$1:$R$371</formula>
    <oldFormula>'Controle Distribuição de Lucros'!$A$1:$R$371</oldFormula>
  </rdn>
  <rdn rId="0" localSheetId="14" customView="1" name="Z_C3B6491F_CB1B_4DDA_A350_D2ADB6ADBAA8_.wvu.FilterData" hidden="1" oldHidden="1">
    <formula>'Apuração Contabilidade Aproxima'!$A$1:$M$368</formula>
    <oldFormula>'Apuração Contabilidade Aproxima'!$A$1:$M$368</oldFormula>
  </rdn>
  <rdn rId="0" localSheetId="15" customView="1" name="Z_C3B6491F_CB1B_4DDA_A350_D2ADB6ADBAA8_.wvu.Rows" hidden="1" oldHidden="1">
    <formula>'Parcelamentos Encerrados'!$35:$35</formula>
    <oldFormula>'Parcelamentos Encerrados'!$35:$35</oldFormula>
  </rdn>
  <rcv guid="{C3B6491F-CB1B-4DDA-A350-D2ADB6ADBAA8}" action="add"/>
</revisions>
</file>

<file path=xl/revisions/revisionLog7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71" sId="6" numFmtId="19">
    <nc r="P265">
      <v>46254</v>
    </nc>
  </rcc>
  <rcv guid="{AFB08797-B428-474D-8229-9D72F71EC262}" action="delete"/>
  <rdn rId="0" localSheetId="1" customView="1" name="Z_AFB08797_B428_474D_8229_9D72F71EC262_.wvu.FilterData" hidden="1" oldHidden="1">
    <formula>'Lucros aos Sócios'!$A$1:$H$593</formula>
    <oldFormula>'Lucros aos Sócios'!$A$1:$H$593</oldFormula>
  </rdn>
  <rdn rId="0" localSheetId="5" customView="1" name="Z_AFB08797_B428_474D_8229_9D72F71EC262_.wvu.FilterData" hidden="1" oldHidden="1">
    <formula>Observações!$A$1:$E$368</formula>
    <oldFormula>Observações!$A$1:$E$368</oldFormula>
  </rdn>
  <rdn rId="0" localSheetId="6" customView="1" name="Z_AFB08797_B428_474D_8229_9D72F71EC262_.wvu.FilterData" hidden="1" oldHidden="1">
    <formula>Empresas!$A$1:$T$371</formula>
    <oldFormula>Empresas!$A$1:$T$371</oldFormula>
  </rdn>
  <rdn rId="0" localSheetId="7" customView="1" name="Z_AFB08797_B428_474D_8229_9D72F71EC262_.wvu.FilterData" hidden="1" oldHidden="1">
    <formula>Municipais!$A$1:$R$371</formula>
    <oldFormula>Municipais!$A$1:$R$371</oldFormula>
  </rdn>
  <rdn rId="0" localSheetId="8" customView="1" name="Z_AFB08797_B428_474D_8229_9D72F71EC262_.wvu.FilterData" hidden="1" oldHidden="1">
    <formula>Estaduais!$A$1:$S$371</formula>
    <oldFormula>Estaduais!$A$1:$S$371</oldFormula>
  </rdn>
  <rdn rId="0" localSheetId="9" customView="1" name="Z_AFB08797_B428_474D_8229_9D72F71EC262_.wvu.FilterData" hidden="1" oldHidden="1">
    <formula>Federais!$A$1:$AC$371</formula>
    <oldFormula>Federais!$A$1:$AC$371</oldFormula>
  </rdn>
  <rdn rId="0" localSheetId="10" customView="1" name="Z_AFB08797_B428_474D_8229_9D72F71EC262_.wvu.FilterData" hidden="1" oldHidden="1">
    <formula>'Obrigações Anuais'!$A$1:$N$371</formula>
    <oldFormula>'Obrigações Anuais'!$A$1:$N$371</oldFormula>
  </rdn>
  <rdn rId="0" localSheetId="11" customView="1" name="Z_AFB08797_B428_474D_8229_9D72F71EC262_.wvu.FilterData" hidden="1" oldHidden="1">
    <formula>Relatórios!$A$1:$P$1</formula>
    <oldFormula>Relatórios!$A$1:$P$1</oldFormula>
  </rdn>
  <rdn rId="0" localSheetId="12" customView="1" name="Z_AFB08797_B428_474D_8229_9D72F71EC262_.wvu.FilterData" hidden="1" oldHidden="1">
    <formula>Parcelamentos!$A$1:$R$87</formula>
  </rdn>
  <rdn rId="0" localSheetId="13" customView="1" name="Z_AFB08797_B428_474D_8229_9D72F71EC262_.wvu.FilterData" hidden="1" oldHidden="1">
    <formula>'Controle Distribuição de Lucros'!$A$1:$R$371</formula>
    <oldFormula>'Controle Distribuição de Lucros'!$A$1:$R$371</oldFormula>
  </rdn>
  <rdn rId="0" localSheetId="14" customView="1" name="Z_AFB08797_B428_474D_8229_9D72F71EC262_.wvu.FilterData" hidden="1" oldHidden="1">
    <formula>'Apuração Contabilidade Aproxima'!$A$1:$M$368</formula>
    <oldFormula>'Apuração Contabilidade Aproxima'!$A$1:$M$368</oldFormula>
  </rdn>
  <rdn rId="0" localSheetId="15" customView="1" name="Z_AFB08797_B428_474D_8229_9D72F71EC262_.wvu.Rows" hidden="1" oldHidden="1">
    <formula>'Parcelamentos Encerrados'!$35:$35</formula>
    <oldFormula>'Parcelamentos Encerrados'!$35:$35</oldFormula>
  </rdn>
  <rcv guid="{AFB08797-B428-474D-8229-9D72F71EC262}" action="add"/>
</revisions>
</file>

<file path=xl/revisions/revisionLog7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84" sId="9">
    <nc r="G122" t="inlineStr">
      <is>
        <t>S/M</t>
      </is>
    </nc>
  </rcc>
  <rcc rId="10385" sId="9">
    <nc r="G123" t="inlineStr">
      <is>
        <t>S/M</t>
      </is>
    </nc>
  </rcc>
  <rcc rId="10386" sId="9">
    <nc r="G153" t="inlineStr">
      <is>
        <t>N/A</t>
      </is>
    </nc>
  </rcc>
  <rcc rId="10387" sId="9">
    <nc r="G265" t="inlineStr">
      <is>
        <t>OK</t>
      </is>
    </nc>
  </rcc>
  <rcc rId="10388" sId="9">
    <nc r="G203" t="inlineStr">
      <is>
        <t>OK</t>
      </is>
    </nc>
  </rcc>
  <rcc rId="10389" sId="9">
    <nc r="G295" t="inlineStr">
      <is>
        <t>S/M</t>
      </is>
    </nc>
  </rcc>
  <rcc rId="10390" sId="9">
    <nc r="G296" t="inlineStr">
      <is>
        <t>S/M</t>
      </is>
    </nc>
  </rcc>
  <rcc rId="10391" sId="9">
    <nc r="G297" t="inlineStr">
      <is>
        <t>S/M</t>
      </is>
    </nc>
  </rcc>
  <rcc rId="10392" sId="9">
    <nc r="G335" t="inlineStr">
      <is>
        <t>OK</t>
      </is>
    </nc>
  </rcc>
</revisions>
</file>

<file path=xl/revisions/revisionLog7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93" sId="6" numFmtId="19">
    <nc r="O136">
      <v>46255</v>
    </nc>
  </rcc>
  <rcc rId="10394" sId="6" numFmtId="19">
    <nc r="P136">
      <v>46255</v>
    </nc>
  </rcc>
  <rcc rId="10395" sId="7">
    <nc r="M137" t="inlineStr">
      <is>
        <t>OK</t>
      </is>
    </nc>
  </rcc>
  <rcc rId="10396" sId="7">
    <nc r="N137" t="inlineStr">
      <is>
        <t>N/A</t>
      </is>
    </nc>
  </rcc>
  <rcc rId="10397" sId="7">
    <nc r="O137" t="inlineStr">
      <is>
        <t>N/A</t>
      </is>
    </nc>
  </rcc>
  <rcc rId="10398" sId="7">
    <nc r="P137" t="inlineStr">
      <is>
        <t>N/A</t>
      </is>
    </nc>
  </rcc>
  <rcc rId="10399" sId="7">
    <nc r="Q137" t="inlineStr">
      <is>
        <t>N/A</t>
      </is>
    </nc>
  </rcc>
  <rcc rId="10400" sId="8">
    <nc r="J136" t="inlineStr">
      <is>
        <t>S/M</t>
      </is>
    </nc>
  </rcc>
  <rcc rId="10401" sId="8" numFmtId="4">
    <nc r="K136">
      <v>46255</v>
    </nc>
  </rcc>
  <rcc rId="10402" sId="8">
    <nc r="P136" t="inlineStr">
      <is>
        <t>N/A</t>
      </is>
    </nc>
  </rcc>
  <rcc rId="10403" sId="8">
    <nc r="R136" t="inlineStr">
      <is>
        <t>N/A</t>
      </is>
    </nc>
  </rcc>
  <rcc rId="10404" sId="8">
    <nc r="S136" t="inlineStr">
      <is>
        <t>N/A</t>
      </is>
    </nc>
  </rcc>
  <rcc rId="10405" sId="9">
    <nc r="G136" t="inlineStr">
      <is>
        <t>S/M</t>
      </is>
    </nc>
  </rcc>
  <rcc rId="10406" sId="9">
    <nc r="H136" t="inlineStr">
      <is>
        <t>S/M</t>
      </is>
    </nc>
  </rcc>
  <rcc rId="10407" sId="9">
    <nc r="G75" t="inlineStr">
      <is>
        <t>S/M</t>
      </is>
    </nc>
  </rcc>
  <rcc rId="10408" sId="9">
    <nc r="H75" t="inlineStr">
      <is>
        <t>S/M</t>
      </is>
    </nc>
  </rcc>
  <rcc rId="10409" sId="9">
    <oc r="K136" t="inlineStr">
      <is>
        <t>S/M</t>
      </is>
    </oc>
    <nc r="K136" t="inlineStr">
      <is>
        <t>OK</t>
      </is>
    </nc>
  </rcc>
  <rcc rId="10410" sId="9">
    <oc r="K203" t="inlineStr">
      <is>
        <t>S/M</t>
      </is>
    </oc>
    <nc r="K203" t="inlineStr">
      <is>
        <t>OK</t>
      </is>
    </nc>
  </rcc>
  <rcc rId="10411" sId="9">
    <oc r="K207" t="inlineStr">
      <is>
        <t>N/A</t>
      </is>
    </oc>
    <nc r="K207" t="inlineStr">
      <is>
        <t>OK</t>
      </is>
    </nc>
  </rcc>
  <rcc rId="10412" sId="9">
    <oc r="K212" t="inlineStr">
      <is>
        <t>S/M</t>
      </is>
    </oc>
    <nc r="K212" t="inlineStr">
      <is>
        <t>OK</t>
      </is>
    </nc>
  </rcc>
  <rcc rId="10413" sId="9">
    <oc r="K261" t="inlineStr">
      <is>
        <t>S/M</t>
      </is>
    </oc>
    <nc r="K261" t="inlineStr">
      <is>
        <t>OK</t>
      </is>
    </nc>
  </rcc>
  <rcc rId="10414" sId="9">
    <oc r="K305" t="inlineStr">
      <is>
        <t>S/M</t>
      </is>
    </oc>
    <nc r="K305" t="inlineStr">
      <is>
        <t>OK</t>
      </is>
    </nc>
  </rcc>
  <rcc rId="10415" sId="9">
    <oc r="K320" t="inlineStr">
      <is>
        <t>S/M</t>
      </is>
    </oc>
    <nc r="K320" t="inlineStr">
      <is>
        <t>OK</t>
      </is>
    </nc>
  </rcc>
  <rcc rId="10416" sId="9">
    <oc r="K334" t="inlineStr">
      <is>
        <t>S/M</t>
      </is>
    </oc>
    <nc r="K334" t="inlineStr">
      <is>
        <t>OK</t>
      </is>
    </nc>
  </rcc>
  <rcc rId="10417" sId="9">
    <nc r="R136" t="inlineStr">
      <is>
        <t>OK</t>
      </is>
    </nc>
  </rcc>
  <rcc rId="10418" sId="9">
    <nc r="S136">
      <v>46255</v>
    </nc>
  </rcc>
  <rcc rId="10419" sId="9">
    <nc r="T136" t="inlineStr">
      <is>
        <t>S/M</t>
      </is>
    </nc>
  </rcc>
  <rcc rId="10420" sId="9">
    <nc r="U136">
      <v>46255</v>
    </nc>
  </rcc>
  <rcc rId="10421" sId="9">
    <nc r="V136" t="inlineStr">
      <is>
        <t>OK</t>
      </is>
    </nc>
  </rcc>
  <rcc rId="10422" sId="9">
    <nc r="W136">
      <v>46255</v>
    </nc>
  </rcc>
  <rcc rId="10423" sId="9">
    <nc r="X136" t="inlineStr">
      <is>
        <t>OK</t>
      </is>
    </nc>
  </rcc>
  <rcc rId="10424" sId="9">
    <nc r="Y136" t="inlineStr">
      <is>
        <t>OK</t>
      </is>
    </nc>
  </rcc>
  <rcc rId="10425" sId="9">
    <nc r="Z136">
      <v>46255</v>
    </nc>
  </rcc>
  <rcc rId="10426" sId="9">
    <nc r="AA136" t="inlineStr">
      <is>
        <t>N/A</t>
      </is>
    </nc>
  </rcc>
  <rcc rId="10427" sId="9">
    <nc r="AB136" t="inlineStr">
      <is>
        <t>N/A</t>
      </is>
    </nc>
  </rcc>
</revisions>
</file>

<file path=xl/revisions/revisionLog7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28" sId="9">
    <nc r="Y2" t="inlineStr">
      <is>
        <t>OK</t>
      </is>
    </nc>
  </rcc>
  <rcc rId="10429" sId="9">
    <nc r="Z2">
      <v>46238</v>
    </nc>
  </rcc>
  <rcc rId="10430" sId="9">
    <nc r="AA2" t="inlineStr">
      <is>
        <t>OK</t>
      </is>
    </nc>
  </rcc>
  <rcc rId="10431" sId="9">
    <nc r="AB2">
      <v>46255</v>
    </nc>
  </rcc>
</revisions>
</file>

<file path=xl/revisions/revisionLog7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32" sId="9">
    <nc r="V17" t="inlineStr">
      <is>
        <t>OK</t>
      </is>
    </nc>
  </rcc>
  <rcc rId="10433" sId="9">
    <nc r="W17">
      <v>46255</v>
    </nc>
  </rcc>
  <rcc rId="10434" sId="9">
    <nc r="Y17" t="inlineStr">
      <is>
        <t>OK</t>
      </is>
    </nc>
  </rcc>
  <rcc rId="10435" sId="9">
    <nc r="Z17">
      <v>46255</v>
    </nc>
  </rcc>
  <rcc rId="10436" sId="9">
    <nc r="AA17" t="inlineStr">
      <is>
        <t>N/A</t>
      </is>
    </nc>
  </rcc>
  <rcc rId="10437" sId="9">
    <nc r="V31" t="inlineStr">
      <is>
        <t>OK</t>
      </is>
    </nc>
  </rcc>
  <rcc rId="10438" sId="9">
    <nc r="W31">
      <v>46255</v>
    </nc>
  </rcc>
  <rcc rId="10439" sId="9">
    <nc r="Y31" t="inlineStr">
      <is>
        <t>OK</t>
      </is>
    </nc>
  </rcc>
  <rcc rId="10440" sId="9">
    <nc r="Z31">
      <v>46255</v>
    </nc>
  </rcc>
  <rcc rId="10441" sId="9">
    <nc r="AA31" t="inlineStr">
      <is>
        <t>N/A</t>
      </is>
    </nc>
  </rcc>
  <rcc rId="10442" sId="9">
    <nc r="V32" t="inlineStr">
      <is>
        <t>OK</t>
      </is>
    </nc>
  </rcc>
  <rcc rId="10443" sId="9">
    <nc r="W32">
      <v>46255</v>
    </nc>
  </rcc>
  <rcc rId="10444" sId="9">
    <nc r="X32" t="inlineStr">
      <is>
        <t>OK</t>
      </is>
    </nc>
  </rcc>
  <rcc rId="10445" sId="9">
    <nc r="Y32" t="inlineStr">
      <is>
        <t>OK</t>
      </is>
    </nc>
  </rcc>
  <rcc rId="10446" sId="9">
    <nc r="Z32">
      <v>46255</v>
    </nc>
  </rcc>
  <rcc rId="10447" sId="9">
    <nc r="AA32" t="inlineStr">
      <is>
        <t>N/A</t>
      </is>
    </nc>
  </rcc>
  <rcc rId="10448" sId="9">
    <nc r="V45" t="inlineStr">
      <is>
        <t>OK</t>
      </is>
    </nc>
  </rcc>
  <rcc rId="10449" sId="9">
    <nc r="W45">
      <v>46255</v>
    </nc>
  </rcc>
  <rcc rId="10450" sId="9">
    <nc r="Y45" t="inlineStr">
      <is>
        <t>OK</t>
      </is>
    </nc>
  </rcc>
  <rcc rId="10451" sId="9">
    <nc r="Z45">
      <v>46255</v>
    </nc>
  </rcc>
  <rcc rId="10452" sId="9">
    <nc r="AA45" t="inlineStr">
      <is>
        <t>OK</t>
      </is>
    </nc>
  </rcc>
</revisions>
</file>

<file path=xl/revisions/revisionLog7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53" sId="9">
    <nc r="AA21" t="inlineStr">
      <is>
        <t>OK</t>
      </is>
    </nc>
  </rcc>
  <rcc rId="10454" sId="9" odxf="1" dxf="1" numFmtId="19">
    <nc r="AB21">
      <v>46255</v>
    </nc>
    <odxf>
      <numFmt numFmtId="0" formatCode="General"/>
    </odxf>
    <ndxf>
      <numFmt numFmtId="19" formatCode="dd/mm/yyyy"/>
    </ndxf>
  </rcc>
</revisions>
</file>

<file path=xl/revisions/revisionLog7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55" sId="9">
    <nc r="AA135" t="inlineStr">
      <is>
        <t>Ok</t>
      </is>
    </nc>
  </rcc>
  <rcc rId="10456" sId="9" odxf="1" dxf="1" numFmtId="19">
    <nc r="AB135">
      <v>46255</v>
    </nc>
    <odxf>
      <numFmt numFmtId="0" formatCode="General"/>
    </odxf>
    <ndxf>
      <numFmt numFmtId="19" formatCode="dd/mm/yyyy"/>
    </ndxf>
  </rcc>
</revisions>
</file>

<file path=xl/revisions/revisionLog7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57" sId="9">
    <nc r="I265" t="inlineStr">
      <is>
        <t>N/A</t>
      </is>
    </nc>
  </rcc>
  <rcc rId="10458" sId="9">
    <nc r="M265" t="inlineStr">
      <is>
        <t>N/A</t>
      </is>
    </nc>
  </rcc>
  <rcc rId="10459" sId="9">
    <nc r="N265" t="inlineStr">
      <is>
        <t>N/A</t>
      </is>
    </nc>
  </rcc>
  <rcc rId="10460" sId="9">
    <nc r="O265" t="inlineStr">
      <is>
        <t>N/A</t>
      </is>
    </nc>
  </rcc>
  <rcc rId="10461" sId="9">
    <nc r="R265" t="inlineStr">
      <is>
        <t>OK</t>
      </is>
    </nc>
  </rcc>
  <rcc rId="10462" sId="9">
    <nc r="S265">
      <v>46254</v>
    </nc>
  </rcc>
  <rcc rId="10463" sId="9">
    <nc r="T265" t="inlineStr">
      <is>
        <t>N/A</t>
      </is>
    </nc>
  </rcc>
  <rcc rId="10464" sId="9">
    <nc r="X265" t="inlineStr">
      <is>
        <t>OK</t>
      </is>
    </nc>
  </rcc>
  <rcc rId="10465" sId="9">
    <nc r="Y265" t="inlineStr">
      <is>
        <t>OK</t>
      </is>
    </nc>
  </rcc>
  <rcc rId="10466" sId="9">
    <nc r="Z265">
      <v>46254</v>
    </nc>
  </rcc>
  <rcc rId="10467" sId="9">
    <nc r="AA265" t="inlineStr">
      <is>
        <t>N/A</t>
      </is>
    </nc>
  </rcc>
</revisions>
</file>

<file path=xl/revisions/revisionLog7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68" sId="9">
    <nc r="Z139">
      <v>46239</v>
    </nc>
  </rcc>
</revisions>
</file>

<file path=xl/revisions/revisionLog7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69" sId="9">
    <nc r="K349" t="inlineStr">
      <is>
        <t>S/M</t>
      </is>
    </nc>
  </rcc>
  <rcc rId="10470" sId="9">
    <nc r="M349" t="inlineStr">
      <is>
        <t>N/A</t>
      </is>
    </nc>
  </rcc>
  <rcc rId="10471" sId="9">
    <nc r="N349" t="inlineStr">
      <is>
        <t>N/A</t>
      </is>
    </nc>
  </rcc>
  <rcc rId="10472" sId="9">
    <nc r="O349" t="inlineStr">
      <is>
        <t>N/A</t>
      </is>
    </nc>
  </rcc>
  <rcc rId="10473" sId="9">
    <nc r="L349" t="inlineStr">
      <is>
        <t>N/A</t>
      </is>
    </nc>
  </rcc>
  <rcc rId="10474" sId="9">
    <nc r="X349" t="inlineStr">
      <is>
        <t>N/A</t>
      </is>
    </nc>
  </rcc>
  <rcc rId="10475" sId="9">
    <nc r="Y349" t="inlineStr">
      <is>
        <t>S/M</t>
      </is>
    </nc>
  </rcc>
  <rcc rId="10476" sId="9">
    <nc r="Z349">
      <v>46247</v>
    </nc>
  </rcc>
</revisions>
</file>

<file path=xl/revisions/revisionLog7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7" sId="9">
    <nc r="AA9" t="inlineStr">
      <is>
        <t>OK</t>
      </is>
    </nc>
  </rcc>
  <rcc rId="10478" sId="9">
    <nc r="AA60" t="inlineStr">
      <is>
        <t>OK</t>
      </is>
    </nc>
  </rcc>
  <rcc rId="10479" sId="9">
    <nc r="AA71" t="inlineStr">
      <is>
        <t>S/M</t>
      </is>
    </nc>
  </rcc>
  <rcc rId="10480" sId="9">
    <nc r="AA72" t="inlineStr">
      <is>
        <t>S/M</t>
      </is>
    </nc>
  </rcc>
  <rcc rId="10481" sId="9">
    <nc r="AA143" t="inlineStr">
      <is>
        <t>OK</t>
      </is>
    </nc>
  </rcc>
  <rcc rId="10482" sId="9">
    <oc r="AA40" t="inlineStr">
      <is>
        <t>N/A</t>
      </is>
    </oc>
    <nc r="AA40" t="inlineStr">
      <is>
        <t>OK</t>
      </is>
    </nc>
  </rcc>
  <rcc rId="10483" sId="9" odxf="1" dxf="1" numFmtId="19">
    <nc r="AB40">
      <v>46252</v>
    </nc>
    <odxf>
      <numFmt numFmtId="0" formatCode="General"/>
    </odxf>
    <ndxf>
      <numFmt numFmtId="19" formatCode="dd/mm/yyyy"/>
    </ndxf>
  </rcc>
  <rcc rId="10484" sId="9" odxf="1" dxf="1" numFmtId="19">
    <nc r="AB143">
      <v>46247</v>
    </nc>
    <odxf>
      <numFmt numFmtId="0" formatCode="General"/>
    </odxf>
    <ndxf>
      <numFmt numFmtId="19" formatCode="dd/mm/yyyy"/>
    </ndxf>
  </rcc>
  <rcc rId="10485" sId="9" odxf="1" dxf="1" numFmtId="19">
    <nc r="AB60">
      <v>46246</v>
    </nc>
    <odxf>
      <numFmt numFmtId="0" formatCode="General"/>
    </odxf>
    <ndxf>
      <numFmt numFmtId="19" formatCode="dd/mm/yyyy"/>
    </ndxf>
  </rcc>
  <rcc rId="10486" sId="9" odxf="1" dxf="1" numFmtId="19">
    <nc r="AB9">
      <v>46244</v>
    </nc>
    <odxf>
      <numFmt numFmtId="0" formatCode="General"/>
    </odxf>
    <ndxf>
      <numFmt numFmtId="19" formatCode="dd/mm/yyyy"/>
    </ndxf>
  </rcc>
</revisions>
</file>

<file path=xl/revisions/revisionLog7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87" sId="9">
    <oc r="L9" t="inlineStr">
      <is>
        <t>N/A</t>
      </is>
    </oc>
    <nc r="L9" t="inlineStr">
      <is>
        <t>OK</t>
      </is>
    </nc>
  </rcc>
  <rcc rId="10488" sId="9">
    <oc r="L11" t="inlineStr">
      <is>
        <t>N/A</t>
      </is>
    </oc>
    <nc r="L11" t="inlineStr">
      <is>
        <t>OK</t>
      </is>
    </nc>
  </rcc>
  <rcc rId="10489" sId="9">
    <oc r="L40" t="inlineStr">
      <is>
        <t>N/A</t>
      </is>
    </oc>
    <nc r="L40" t="inlineStr">
      <is>
        <t>OK</t>
      </is>
    </nc>
  </rcc>
  <rcc rId="10490" sId="9">
    <oc r="L60" t="inlineStr">
      <is>
        <t>N/A</t>
      </is>
    </oc>
    <nc r="L60" t="inlineStr">
      <is>
        <t>OK</t>
      </is>
    </nc>
  </rcc>
  <rcc rId="10491" sId="9">
    <oc r="L61" t="inlineStr">
      <is>
        <t>N/A</t>
      </is>
    </oc>
    <nc r="L61" t="inlineStr">
      <is>
        <t>OK</t>
      </is>
    </nc>
  </rcc>
  <rcc rId="10492" sId="9">
    <nc r="L70" t="inlineStr">
      <is>
        <t>OK</t>
      </is>
    </nc>
  </rcc>
  <rcc rId="10493" sId="9">
    <oc r="L97" t="inlineStr">
      <is>
        <t>N/A</t>
      </is>
    </oc>
    <nc r="L97" t="inlineStr">
      <is>
        <t>OK</t>
      </is>
    </nc>
  </rcc>
  <rcc rId="10494" sId="9">
    <oc r="L98" t="inlineStr">
      <is>
        <t>N/A</t>
      </is>
    </oc>
    <nc r="L98" t="inlineStr">
      <is>
        <t>OK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7">
  <userInfo guid="{6A2F6905-D8B8-4008-9189-37B1A0FCD795}" name="Talita Souza" id="-716034953" dateTime="2026-08-03T08:17:52"/>
  <userInfo guid="{B5E3B17D-1ED3-4176-BE82-F567A1F6422D}" name="Bruna Gonçalves Correia" id="-851615344" dateTime="2026-08-03T10:00:57"/>
  <userInfo guid="{1159364D-C724-4EFC-B0B3-0A4C2F97D10C}" name="Talita Souza" id="-716008897" dateTime="2026-08-04T13:49:25"/>
  <userInfo guid="{3B309F08-D53C-476E-8675-B42B789F8A86}" name="Talita Souza" id="-715981875" dateTime="2026-08-05T07:25:12"/>
  <userInfo guid="{55F5A743-68B7-459B-A69B-E0A497CC4E0E}" name="Dyego Henrique Silva de Oliveira" id="-105394050" dateTime="2026-08-05T09:49:07"/>
  <userInfo guid="{9AA11066-4634-4382-B3F4-31876D640407}" name="Talita Souza" id="-715995956" dateTime="2026-08-06T15:38:54"/>
  <userInfo guid="{74F048EE-8F62-42E0-AAF9-02568629D9E0}" name="Guilherme D’orazio Rodrigues" id="-1490211971" dateTime="2026-08-08T09:02:46"/>
  <userInfo guid="{04829D3E-0599-4057-A652-277585F6FACA}" name="Guilherme D’orazio Rodrigues" id="-1490169078" dateTime="2026-08-11T17:02:38"/>
  <userInfo guid="{4DFB5924-3C7C-48EF-865C-200DA1E0D614}" name="Luana Melo dos Santos" id="-1654236371" dateTime="2026-08-14T09:08:40"/>
  <userInfo guid="{1829E0AA-0AB8-4457-862E-65344CC181B2}" name="Guilherme D’orazio Rodrigues" id="-1490220488" dateTime="2026-08-17T08:30:34"/>
  <userInfo guid="{F4C2FB5F-AFBD-49CD-B38F-1A6C6762A180}" name="Guilherme D’orazio Rodrigues" id="-1490219668" dateTime="2026-08-19T10:19:11"/>
  <userInfo guid="{363F6E91-DA3E-462C-BF43-C8C3197F9252}" name="Dyego Henrique Silva de Oliveira" id="-105427926" dateTime="2026-08-20T15:31:54"/>
  <userInfo guid="{7F35B009-F0A4-46C3-904E-7B0DD9B27279}" name="Talita Souza" id="-716002009" dateTime="2026-08-21T08:06:38"/>
  <userInfo guid="{B64FC8EA-7C65-4594-9C4F-95F8A04C214D}" name="Luana Melo dos Santos" id="-1654228209" dateTime="2026-08-21T08:48:07"/>
  <userInfo guid="{F4C2FB5F-AFBD-49CD-B38F-1A6C6762A180}" name="Michele Araújo de Oliveira" id="-223753975" dateTime="2026-08-21T09:50:11"/>
  <userInfo guid="{FA302478-708C-440C-9D3F-FBF737D5816C}" name="Kamilly Rodrigues Barbosa" id="-1872065176" dateTime="2026-08-21T11:52:02"/>
  <userInfo guid="{2E407AFA-69D3-424D-9430-70162CC91922}" name="Bruna Gonçalves Correia" id="-851620988" dateTime="2026-08-21T12:26:32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4.bin"/><Relationship Id="rId9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D1AF-C2E7-4F6E-B222-C8AD7B569CB7}">
  <dimension ref="A1:H593"/>
  <sheetViews>
    <sheetView zoomScale="90" zoomScaleNormal="90" workbookViewId="0">
      <selection activeCell="C6" sqref="C6"/>
    </sheetView>
  </sheetViews>
  <sheetFormatPr defaultColWidth="9.42578125" defaultRowHeight="15.75"/>
  <cols>
    <col min="1" max="1" width="7.5703125" style="166" bestFit="1" customWidth="1"/>
    <col min="2" max="2" width="20.42578125" style="166" bestFit="1" customWidth="1"/>
    <col min="3" max="3" width="76.5703125" style="166" bestFit="1" customWidth="1"/>
    <col min="4" max="4" width="25" style="166" customWidth="1"/>
    <col min="5" max="5" width="18.42578125" style="166" bestFit="1" customWidth="1"/>
    <col min="6" max="6" width="53.42578125" style="166" bestFit="1" customWidth="1"/>
    <col min="7" max="7" width="12.5703125" style="195" customWidth="1"/>
    <col min="8" max="8" width="21.5703125" style="196" customWidth="1"/>
    <col min="9" max="16384" width="9.42578125" style="166"/>
  </cols>
  <sheetData>
    <row r="1" spans="1:8" s="158" customFormat="1" ht="16.5" thickBot="1">
      <c r="A1" s="154" t="s">
        <v>27</v>
      </c>
      <c r="B1" s="155" t="s">
        <v>28</v>
      </c>
      <c r="C1" s="156" t="s">
        <v>29</v>
      </c>
      <c r="D1" s="155" t="s">
        <v>1872</v>
      </c>
      <c r="E1" s="155" t="s">
        <v>1873</v>
      </c>
      <c r="F1" s="155" t="s">
        <v>1874</v>
      </c>
      <c r="G1" s="155" t="s">
        <v>1875</v>
      </c>
      <c r="H1" s="157" t="s">
        <v>1876</v>
      </c>
    </row>
    <row r="2" spans="1:8">
      <c r="A2" s="159">
        <v>106</v>
      </c>
      <c r="B2" s="160" t="str">
        <f>VLOOKUP(A2,Empresas!A:B,2,0)</f>
        <v>04.431.460/0001-25</v>
      </c>
      <c r="C2" s="160" t="str">
        <f>VLOOKUP(B2,Empresas!B:C,2,0)</f>
        <v>04.431.460 Ramiro Duenas Aranzabal</v>
      </c>
      <c r="D2" s="161" t="e">
        <f>VLOOKUP(C2,'[1]Controle Distribuição de Lucros'!$C$1:$G$357,5,0)</f>
        <v>#N/A</v>
      </c>
      <c r="E2" s="162" t="s">
        <v>1877</v>
      </c>
      <c r="F2" s="163" t="s">
        <v>1878</v>
      </c>
      <c r="G2" s="164">
        <v>1</v>
      </c>
      <c r="H2" s="165" t="e">
        <f>IF(D2="Contabilidade Aproximada",(VLOOKUP(C2,'Apuração Contabilidade Aproxima'!$C$1:$M$357,11,0)*G2),IF(D2="Distribuição por Presunção",(VLOOKUP(C2,'[1]Controle Distribuição de Lucros'!$C$1:$Q$357,15)*'Lucros aos Sócios'!G2),IF(D2="Contabilidade"," ",0)))</f>
        <v>#N/A</v>
      </c>
    </row>
    <row r="3" spans="1:8">
      <c r="A3" s="159">
        <v>119</v>
      </c>
      <c r="B3" s="160" t="str">
        <f>VLOOKUP(A3,Empresas!A:B,2,0)</f>
        <v>27.541.980/0001-96</v>
      </c>
      <c r="C3" s="160" t="str">
        <f>VLOOKUP(B3,Empresas!B:C,2,0)</f>
        <v>4.Com Serviços Empresariais Ltda</v>
      </c>
      <c r="D3" s="161" t="e">
        <f>VLOOKUP(C3,'[1]Controle Distribuição de Lucros'!$C$1:$G$357,5,0)</f>
        <v>#N/A</v>
      </c>
      <c r="E3" s="162" t="s">
        <v>1879</v>
      </c>
      <c r="F3" s="163" t="s">
        <v>1880</v>
      </c>
      <c r="G3" s="164">
        <v>0.5</v>
      </c>
      <c r="H3" s="167" t="e">
        <f>IF(D3="Contabilidade Aproximada",(VLOOKUP(C3,'Apuração Contabilidade Aproxima'!$C$1:$M$357,11,0)*G3),IF(D3="Distribuição por Presunção",(VLOOKUP(C3,'[1]Controle Distribuição de Lucros'!$C$1:$Q$357,15)*'Lucros aos Sócios'!G3),IF(D3="Contabilidade"," ",0)))</f>
        <v>#N/A</v>
      </c>
    </row>
    <row r="4" spans="1:8">
      <c r="A4" s="159">
        <v>119</v>
      </c>
      <c r="B4" s="160" t="str">
        <f>VLOOKUP(A4,Empresas!A:B,2,0)</f>
        <v>27.541.980/0001-96</v>
      </c>
      <c r="C4" s="160" t="str">
        <f>VLOOKUP(B4,Empresas!B:C,2,0)</f>
        <v>4.Com Serviços Empresariais Ltda</v>
      </c>
      <c r="D4" s="161" t="e">
        <f>VLOOKUP(C4,'[1]Controle Distribuição de Lucros'!$C$1:$G$357,5,0)</f>
        <v>#N/A</v>
      </c>
      <c r="E4" s="162" t="s">
        <v>1881</v>
      </c>
      <c r="F4" s="163" t="s">
        <v>1882</v>
      </c>
      <c r="G4" s="164">
        <v>0.5</v>
      </c>
      <c r="H4" s="167" t="e">
        <f>IF(D4="Contabilidade Aproximada",(VLOOKUP(C4,'Apuração Contabilidade Aproxima'!$C$1:$M$357,11,0)*G4),IF(D4="Distribuição por Presunção",(VLOOKUP(C4,'[1]Controle Distribuição de Lucros'!$C$1:$Q$357,15)*'Lucros aos Sócios'!G4),IF(D4="Contabilidade"," ",0)))</f>
        <v>#N/A</v>
      </c>
    </row>
    <row r="5" spans="1:8">
      <c r="A5" s="159">
        <v>415</v>
      </c>
      <c r="B5" s="160" t="str">
        <f>VLOOKUP(A5,Empresas!A:B,2,0)</f>
        <v>42.360.609/0001-11</v>
      </c>
      <c r="C5" s="160" t="str">
        <f>VLOOKUP(B5,Empresas!B:C,2,0)</f>
        <v>42.360.609 Dener Mendonça de Souza</v>
      </c>
      <c r="D5" s="161" t="e">
        <f>VLOOKUP(C5,'[1]Controle Distribuição de Lucros'!$C$1:$G$357,5,0)</f>
        <v>#N/A</v>
      </c>
      <c r="E5" s="162" t="s">
        <v>1883</v>
      </c>
      <c r="F5" s="163" t="s">
        <v>1884</v>
      </c>
      <c r="G5" s="164">
        <v>1</v>
      </c>
      <c r="H5" s="167" t="e">
        <f>IF(D5="Contabilidade Aproximada",(VLOOKUP(C5,'Apuração Contabilidade Aproxima'!$C$1:$M$357,11,0)*G5),IF(D5="Distribuição por Presunção",(VLOOKUP(C5,'[1]Controle Distribuição de Lucros'!$C$1:$Q$357,15)*'Lucros aos Sócios'!G5),IF(D5="Contabilidade"," ",0)))</f>
        <v>#N/A</v>
      </c>
    </row>
    <row r="6" spans="1:8">
      <c r="A6" s="159">
        <v>218</v>
      </c>
      <c r="B6" s="160" t="str">
        <f>VLOOKUP(A6,Empresas!A:B,2,0)</f>
        <v>43.436.474/0001-93</v>
      </c>
      <c r="C6" s="160" t="str">
        <f>VLOOKUP(B6,Empresas!B:C,2,0)</f>
        <v>43.436.474 Maria Clara Tomé Garcia</v>
      </c>
      <c r="D6" s="161" t="e">
        <f>VLOOKUP(C6,'[1]Controle Distribuição de Lucros'!$C$1:$G$357,5,0)</f>
        <v>#N/A</v>
      </c>
      <c r="E6" s="162" t="s">
        <v>1885</v>
      </c>
      <c r="F6" s="163" t="s">
        <v>1886</v>
      </c>
      <c r="G6" s="164">
        <v>1</v>
      </c>
      <c r="H6" s="167" t="e">
        <f>IF(D6="Contabilidade Aproximada",(VLOOKUP(C6,'Apuração Contabilidade Aproxima'!$C$1:$M$357,11,0)*G6),IF(D6="Distribuição por Presunção",(VLOOKUP(C6,'[1]Controle Distribuição de Lucros'!$C$1:$Q$357,15)*'Lucros aos Sócios'!G6),IF(D6="Contabilidade"," ",0)))</f>
        <v>#N/A</v>
      </c>
    </row>
    <row r="7" spans="1:8">
      <c r="A7" s="159">
        <v>628</v>
      </c>
      <c r="B7" s="160" t="str">
        <f>VLOOKUP(A7,Empresas!A:B,2,0)</f>
        <v>43.959.791/0001-94</v>
      </c>
      <c r="C7" s="160" t="str">
        <f>VLOOKUP(B7,Empresas!B:C,2,0)</f>
        <v>43.959.791 Ana Isabela Pithan Maraschin</v>
      </c>
      <c r="D7" s="161" t="e">
        <f>VLOOKUP(C7,'[1]Controle Distribuição de Lucros'!$C$1:$G$357,5,0)</f>
        <v>#N/A</v>
      </c>
      <c r="E7" s="162" t="s">
        <v>1887</v>
      </c>
      <c r="F7" s="163" t="s">
        <v>1888</v>
      </c>
      <c r="G7" s="164">
        <v>1</v>
      </c>
      <c r="H7" s="167" t="e">
        <f>IF(D7="Contabilidade Aproximada",(VLOOKUP(C7,'Apuração Contabilidade Aproxima'!$C$1:$M$357,11,0)*G7),IF(D7="Distribuição por Presunção",(VLOOKUP(C7,'[1]Controle Distribuição de Lucros'!$C$1:$Q$357,15)*'Lucros aos Sócios'!G7),IF(D7="Contabilidade"," ",0)))</f>
        <v>#N/A</v>
      </c>
    </row>
    <row r="8" spans="1:8">
      <c r="A8" s="159">
        <v>227</v>
      </c>
      <c r="B8" s="160" t="str">
        <f>VLOOKUP(A8,Empresas!A:B,2,0)</f>
        <v>44.645.259/0001-65</v>
      </c>
      <c r="C8" s="160" t="str">
        <f>VLOOKUP(B8,Empresas!B:C,2,0)</f>
        <v>44.645.259 Rebeca Brito Cardoso</v>
      </c>
      <c r="D8" s="161" t="e">
        <f>VLOOKUP(C8,'[1]Controle Distribuição de Lucros'!$C$1:$G$357,5,0)</f>
        <v>#N/A</v>
      </c>
      <c r="E8" s="162" t="s">
        <v>1889</v>
      </c>
      <c r="F8" s="163" t="s">
        <v>1890</v>
      </c>
      <c r="G8" s="164">
        <v>1</v>
      </c>
      <c r="H8" s="167" t="e">
        <f>IF(D8="Contabilidade Aproximada",(VLOOKUP(C8,'Apuração Contabilidade Aproxima'!$C$1:$M$357,11,0)*G8),IF(D8="Distribuição por Presunção",(VLOOKUP(C8,'[1]Controle Distribuição de Lucros'!$C$1:$Q$357,15)*'Lucros aos Sócios'!G8),IF(D8="Contabilidade"," ",0)))</f>
        <v>#N/A</v>
      </c>
    </row>
    <row r="9" spans="1:8">
      <c r="A9" s="159">
        <v>359</v>
      </c>
      <c r="B9" s="160" t="str">
        <f>VLOOKUP(A9,Empresas!A:B,2,0)</f>
        <v>04.362.429/0001-80</v>
      </c>
      <c r="C9" s="160" t="str">
        <f>VLOOKUP(B9,Empresas!B:C,2,0)</f>
        <v>4CS Serviços Ltda</v>
      </c>
      <c r="D9" s="161" t="e">
        <f>VLOOKUP(C9,'[1]Controle Distribuição de Lucros'!$C$1:$G$357,5,0)</f>
        <v>#N/A</v>
      </c>
      <c r="E9" s="162" t="s">
        <v>1891</v>
      </c>
      <c r="F9" s="163" t="s">
        <v>1892</v>
      </c>
      <c r="G9" s="164">
        <v>1</v>
      </c>
      <c r="H9" s="167" t="e">
        <f>IF(D9="Contabilidade Aproximada",(VLOOKUP(C9,'Apuração Contabilidade Aproxima'!$C$1:$M$357,11,0)*G9),IF(D9="Distribuição por Presunção",(VLOOKUP(C9,'[1]Controle Distribuição de Lucros'!$C$1:$Q$357,15)*'Lucros aos Sócios'!G9),IF(D9="Contabilidade"," ",0)))</f>
        <v>#N/A</v>
      </c>
    </row>
    <row r="10" spans="1:8">
      <c r="A10" s="159">
        <v>638</v>
      </c>
      <c r="B10" s="160" t="str">
        <f>VLOOKUP(A10,Empresas!A:B,2,0)</f>
        <v>51.957.545/0001-21</v>
      </c>
      <c r="C10" s="160" t="str">
        <f>VLOOKUP(B10,Empresas!B:C,2,0)</f>
        <v>51.957.545 Marjorie Abdallah</v>
      </c>
      <c r="D10" s="161" t="e">
        <f>VLOOKUP(C10,'[1]Controle Distribuição de Lucros'!$C$1:$G$357,5,0)</f>
        <v>#N/A</v>
      </c>
      <c r="E10" s="162">
        <v>44728556824</v>
      </c>
      <c r="F10" s="163" t="s">
        <v>1893</v>
      </c>
      <c r="G10" s="164">
        <v>1</v>
      </c>
      <c r="H10" s="167" t="e">
        <f>IF(D10="Contabilidade Aproximada",(VLOOKUP(C10,'Apuração Contabilidade Aproxima'!$C$1:$M$357,11,0)*G10),IF(D10="Distribuição por Presunção",(VLOOKUP(C10,'[1]Controle Distribuição de Lucros'!$C$1:$Q$357,15)*'Lucros aos Sócios'!G10),IF(D10="Contabilidade"," ",0)))</f>
        <v>#N/A</v>
      </c>
    </row>
    <row r="11" spans="1:8">
      <c r="A11" s="159">
        <v>437</v>
      </c>
      <c r="B11" s="160" t="str">
        <f>VLOOKUP(A11,Empresas!A:B,2,0)</f>
        <v>53.494.930/0001-05</v>
      </c>
      <c r="C11" s="160" t="str">
        <f>VLOOKUP(B11,Empresas!B:C,2,0)</f>
        <v>53.494.930 Gabriela Afonso Prado</v>
      </c>
      <c r="D11" s="161" t="e">
        <f>VLOOKUP(C11,'[1]Controle Distribuição de Lucros'!$C$1:$G$357,5,0)</f>
        <v>#N/A</v>
      </c>
      <c r="E11" s="162" t="s">
        <v>1894</v>
      </c>
      <c r="F11" s="163" t="s">
        <v>1895</v>
      </c>
      <c r="G11" s="164">
        <v>1</v>
      </c>
      <c r="H11" s="167" t="e">
        <f>IF(D11="Contabilidade Aproximada",(VLOOKUP(C11,'Apuração Contabilidade Aproxima'!$C$1:$M$357,11,0)*G11),IF(D11="Distribuição por Presunção",(VLOOKUP(C11,'[1]Controle Distribuição de Lucros'!$C$1:$Q$357,15)*'Lucros aos Sócios'!G11),IF(D11="Contabilidade"," ",0)))</f>
        <v>#N/A</v>
      </c>
    </row>
    <row r="12" spans="1:8">
      <c r="A12" s="159">
        <v>461</v>
      </c>
      <c r="B12" s="160" t="str">
        <f>VLOOKUP(A12,Empresas!A:B,2,0)</f>
        <v>54.535.015/0001-83</v>
      </c>
      <c r="C12" s="160" t="str">
        <f>VLOOKUP(B12,Empresas!B:C,2,0)</f>
        <v xml:space="preserve">Ada Maria Fraulo Pires </v>
      </c>
      <c r="D12" s="161" t="e">
        <f>VLOOKUP(C12,'[1]Controle Distribuição de Lucros'!$C$1:$G$357,5,0)</f>
        <v>#N/A</v>
      </c>
      <c r="E12" s="162" t="s">
        <v>1896</v>
      </c>
      <c r="F12" s="163" t="s">
        <v>52</v>
      </c>
      <c r="G12" s="164">
        <v>1</v>
      </c>
      <c r="H12" s="167" t="e">
        <f>IF(D12="Contabilidade Aproximada",(VLOOKUP(C12,'Apuração Contabilidade Aproxima'!$C$1:$M$357,11,0)*G12),IF(D12="Distribuição por Presunção",(VLOOKUP(C12,'[1]Controle Distribuição de Lucros'!$C$1:$Q$357,15)*'Lucros aos Sócios'!G12),IF(D12="Contabilidade"," ",0)))</f>
        <v>#N/A</v>
      </c>
    </row>
    <row r="13" spans="1:8">
      <c r="A13" s="159">
        <v>525</v>
      </c>
      <c r="B13" s="160" t="str">
        <f>VLOOKUP(A13,Empresas!A:B,2,0)</f>
        <v>58.344.129/0001-05</v>
      </c>
      <c r="C13" s="160" t="str">
        <f>VLOOKUP(B13,Empresas!B:C,2,0)</f>
        <v>58.344.129 Gilda Maria de Lima Roberto</v>
      </c>
      <c r="D13" s="161" t="e">
        <f>VLOOKUP(C13,'[1]Controle Distribuição de Lucros'!$C$1:$G$357,5,0)</f>
        <v>#N/A</v>
      </c>
      <c r="E13" s="162" t="s">
        <v>1897</v>
      </c>
      <c r="F13" s="163" t="s">
        <v>1898</v>
      </c>
      <c r="G13" s="164">
        <v>1</v>
      </c>
      <c r="H13" s="167" t="e">
        <f>IF(D13="Contabilidade Aproximada",(VLOOKUP(C13,'Apuração Contabilidade Aproxima'!$C$1:$M$357,11,0)*G13),IF(D13="Distribuição por Presunção",(VLOOKUP(C13,'[1]Controle Distribuição de Lucros'!$C$1:$Q$357,15)*'Lucros aos Sócios'!G13),IF(D13="Contabilidade"," ",0)))</f>
        <v>#N/A</v>
      </c>
    </row>
    <row r="14" spans="1:8">
      <c r="A14" s="159">
        <v>608</v>
      </c>
      <c r="B14" s="160" t="str">
        <f>VLOOKUP(A14,Empresas!A:B,2,0)</f>
        <v>13.581.219/0001-73</v>
      </c>
      <c r="C14" s="160" t="str">
        <f>VLOOKUP(B14,Empresas!B:C,2,0)</f>
        <v>A &amp; V Marques Imóveis Ltda</v>
      </c>
      <c r="D14" s="161" t="e">
        <f>VLOOKUP(C14,'[1]Controle Distribuição de Lucros'!$C$1:$G$357,5,0)</f>
        <v>#N/A</v>
      </c>
      <c r="E14" s="162">
        <v>29477113867</v>
      </c>
      <c r="F14" s="163" t="s">
        <v>1899</v>
      </c>
      <c r="G14" s="164">
        <v>1</v>
      </c>
      <c r="H14" s="167" t="e">
        <f>IF(D14="Contabilidade Aproximada",(VLOOKUP(C14,'Apuração Contabilidade Aproxima'!$C$1:$M$357,11,0)*G14),IF(D14="Distribuição por Presunção",(VLOOKUP(C14,'[1]Controle Distribuição de Lucros'!$C$1:$Q$357,15)*'Lucros aos Sócios'!G14),IF(D14="Contabilidade"," ",0)))</f>
        <v>#N/A</v>
      </c>
    </row>
    <row r="15" spans="1:8">
      <c r="A15" s="159">
        <v>34</v>
      </c>
      <c r="B15" s="160" t="str">
        <f>VLOOKUP(A15,Empresas!A:B,2,0)</f>
        <v>22.189.167/0001-85</v>
      </c>
      <c r="C15" s="160" t="str">
        <f>VLOOKUP(B15,Empresas!B:C,2,0)</f>
        <v>A Galeria Artes Presentes Jóias Design Rocym Ltda</v>
      </c>
      <c r="D15" s="161" t="e">
        <f>VLOOKUP(C15,'[1]Controle Distribuição de Lucros'!$C$1:$G$357,5,0)</f>
        <v>#N/A</v>
      </c>
      <c r="E15" s="162" t="s">
        <v>1900</v>
      </c>
      <c r="F15" s="163" t="s">
        <v>1901</v>
      </c>
      <c r="G15" s="164">
        <v>1</v>
      </c>
      <c r="H15" s="167" t="e">
        <f>IF(D15="Contabilidade Aproximada",(VLOOKUP(C15,'Apuração Contabilidade Aproxima'!$C$1:$M$357,11,0)*G15),IF(D15="Distribuição por Presunção",(VLOOKUP(C15,'[1]Controle Distribuição de Lucros'!$C$1:$Q$357,15)*'Lucros aos Sócios'!G15),IF(D15="Contabilidade"," ",0)))</f>
        <v>#N/A</v>
      </c>
    </row>
    <row r="16" spans="1:8">
      <c r="A16" s="159">
        <v>523</v>
      </c>
      <c r="B16" s="160" t="str">
        <f>VLOOKUP(A16,Empresas!A:B,2,0)</f>
        <v>11.360.241/0001-68</v>
      </c>
      <c r="C16" s="160" t="str">
        <f>VLOOKUP(B16,Empresas!B:C,2,0)</f>
        <v>A. de S. Cafcalas</v>
      </c>
      <c r="D16" s="161" t="e">
        <f>VLOOKUP(C16,'[1]Controle Distribuição de Lucros'!$C$1:$G$357,5,0)</f>
        <v>#N/A</v>
      </c>
      <c r="E16" s="162">
        <v>24787045873</v>
      </c>
      <c r="F16" s="163" t="s">
        <v>1902</v>
      </c>
      <c r="G16" s="164">
        <v>1</v>
      </c>
      <c r="H16" s="167" t="e">
        <f>IF(D16="Contabilidade Aproximada",(VLOOKUP(C16,'Apuração Contabilidade Aproxima'!$C$1:$M$357,11,0)*G16),IF(D16="Distribuição por Presunção",(VLOOKUP(C16,'[1]Controle Distribuição de Lucros'!$C$1:$Q$357,15)*'Lucros aos Sócios'!G16),IF(D16="Contabilidade"," ",0)))</f>
        <v>#N/A</v>
      </c>
    </row>
    <row r="17" spans="1:8">
      <c r="A17" s="159">
        <v>587</v>
      </c>
      <c r="B17" s="160" t="str">
        <f>VLOOKUP(A17,Empresas!A:B,2,0)</f>
        <v>61.203.201/0001-80</v>
      </c>
      <c r="C17" s="160" t="str">
        <f>VLOOKUP(B17,Empresas!B:C,2,0)</f>
        <v>A2M Ltda</v>
      </c>
      <c r="D17" s="168" t="e">
        <f>VLOOKUP(C17,'[1]Controle Distribuição de Lucros'!$C$1:$G$357,5,0)</f>
        <v>#N/A</v>
      </c>
      <c r="E17" s="169">
        <v>51229283803</v>
      </c>
      <c r="F17" s="163" t="s">
        <v>1903</v>
      </c>
      <c r="G17" s="164">
        <v>0.5</v>
      </c>
      <c r="H17" s="167" t="e">
        <f>IF(D17="Contabilidade Aproximada",(VLOOKUP(C17,'Apuração Contabilidade Aproxima'!$C$1:$M$357,11,0)*G17),IF(D17="Distribuição por Presunção",(VLOOKUP(C17,'[1]Controle Distribuição de Lucros'!$C$1:$Q$357,15)*'Lucros aos Sócios'!G17),IF(D17="Contabilidade"," ",0)))</f>
        <v>#N/A</v>
      </c>
    </row>
    <row r="18" spans="1:8">
      <c r="A18" s="159">
        <v>587</v>
      </c>
      <c r="B18" s="160" t="str">
        <f>VLOOKUP(A18,Empresas!A:B,2,0)</f>
        <v>61.203.201/0001-80</v>
      </c>
      <c r="C18" s="160" t="str">
        <f>VLOOKUP(B18,Empresas!B:C,2,0)</f>
        <v>A2M Ltda</v>
      </c>
      <c r="D18" s="168" t="e">
        <f>VLOOKUP(C18,'[1]Controle Distribuição de Lucros'!$C$1:$G$357,5,0)</f>
        <v>#N/A</v>
      </c>
      <c r="E18" s="169">
        <v>50195368819</v>
      </c>
      <c r="F18" s="163" t="s">
        <v>1904</v>
      </c>
      <c r="G18" s="164">
        <v>0.5</v>
      </c>
      <c r="H18" s="167" t="e">
        <f>IF(D18="Contabilidade Aproximada",(VLOOKUP(C18,'Apuração Contabilidade Aproxima'!$C$1:$M$357,11,0)*G18),IF(D18="Distribuição por Presunção",(VLOOKUP(C18,'[1]Controle Distribuição de Lucros'!$C$1:$Q$357,15)*'Lucros aos Sócios'!G18),IF(D18="Contabilidade"," ",0)))</f>
        <v>#N/A</v>
      </c>
    </row>
    <row r="19" spans="1:8">
      <c r="A19" s="159">
        <v>225</v>
      </c>
      <c r="B19" s="160" t="str">
        <f>VLOOKUP(A19,Empresas!A:B,2,0)</f>
        <v>04.438.239/0001-07</v>
      </c>
      <c r="C19" s="160" t="str">
        <f>VLOOKUP(B19,Empresas!B:C,2,0)</f>
        <v>AGM Representações Comerciais Ltda</v>
      </c>
      <c r="D19" s="168" t="e">
        <f>VLOOKUP(C19,'[1]Controle Distribuição de Lucros'!$C$1:$G$357,5,0)</f>
        <v>#N/A</v>
      </c>
      <c r="E19" s="169">
        <v>29351733840</v>
      </c>
      <c r="F19" s="163" t="s">
        <v>1905</v>
      </c>
      <c r="G19" s="164">
        <v>0.93</v>
      </c>
      <c r="H19" s="167" t="e">
        <f>IF(D19="Contabilidade Aproximada",(VLOOKUP(C19,'Apuração Contabilidade Aproxima'!$C$1:$M$357,11,0)*G19),IF(D19="Distribuição por Presunção",(VLOOKUP(C19,'[1]Controle Distribuição de Lucros'!$C$1:$Q$357,15)*'Lucros aos Sócios'!G19),IF(D19="Contabilidade"," ",0)))</f>
        <v>#N/A</v>
      </c>
    </row>
    <row r="20" spans="1:8">
      <c r="A20" s="159">
        <v>225</v>
      </c>
      <c r="B20" s="160" t="str">
        <f>VLOOKUP(A20,Empresas!A:B,2,0)</f>
        <v>04.438.239/0001-07</v>
      </c>
      <c r="C20" s="160" t="str">
        <f>VLOOKUP(B20,Empresas!B:C,2,0)</f>
        <v>AGM Representações Comerciais Ltda</v>
      </c>
      <c r="D20" s="168" t="e">
        <f>VLOOKUP(C20,'[1]Controle Distribuição de Lucros'!$C$1:$G$357,5,0)</f>
        <v>#N/A</v>
      </c>
      <c r="E20" s="169">
        <v>30502745819</v>
      </c>
      <c r="F20" s="163" t="s">
        <v>1906</v>
      </c>
      <c r="G20" s="164">
        <v>7.0000000000000007E-2</v>
      </c>
      <c r="H20" s="167" t="e">
        <f>IF(D20="Contabilidade Aproximada",(VLOOKUP(C20,'Apuração Contabilidade Aproxima'!$C$1:$M$357,11,0)*G20),IF(D20="Distribuição por Presunção",(VLOOKUP(C20,'[1]Controle Distribuição de Lucros'!$C$1:$Q$357,15)*'Lucros aos Sócios'!G20),IF(D20="Contabilidade"," ",0)))</f>
        <v>#N/A</v>
      </c>
    </row>
    <row r="21" spans="1:8">
      <c r="A21" s="159">
        <v>572</v>
      </c>
      <c r="B21" s="160" t="str">
        <f>VLOOKUP(A21,Empresas!A:B,2,0)</f>
        <v>44.114.755/0001-92</v>
      </c>
      <c r="C21" s="160" t="str">
        <f>VLOOKUP(B21,Empresas!B:C,2,0)</f>
        <v>AGR Tubos Conexões e Válvulas Ltda</v>
      </c>
      <c r="D21" s="168" t="e">
        <f>VLOOKUP(C21,'[1]Controle Distribuição de Lucros'!$C$1:$G$357,5,0)</f>
        <v>#N/A</v>
      </c>
      <c r="E21" s="169" t="s">
        <v>1907</v>
      </c>
      <c r="F21" s="163" t="s">
        <v>1908</v>
      </c>
      <c r="G21" s="164">
        <v>1</v>
      </c>
      <c r="H21" s="167" t="e">
        <f>IF(D21="Contabilidade Aproximada",(VLOOKUP(C21,'Apuração Contabilidade Aproxima'!$C$1:$M$357,11,0)*G21),IF(D21="Distribuição por Presunção",(VLOOKUP(C21,'[1]Controle Distribuição de Lucros'!$C$1:$Q$357,15)*'Lucros aos Sócios'!G21),IF(D21="Contabilidade"," ",0)))</f>
        <v>#N/A</v>
      </c>
    </row>
    <row r="22" spans="1:8">
      <c r="A22" s="159">
        <v>597</v>
      </c>
      <c r="B22" s="160" t="str">
        <f>VLOOKUP(A22,Empresas!A:B,2,0)</f>
        <v>33.023.255/0001-29</v>
      </c>
      <c r="C22" s="160" t="str">
        <f>VLOOKUP(B22,Empresas!B:C,2,0)</f>
        <v>Alan W de O Lima Tecnologia da Informação</v>
      </c>
      <c r="D22" s="168" t="e">
        <f>VLOOKUP(C22,'[1]Controle Distribuição de Lucros'!$C$1:$G$357,5,0)</f>
        <v>#N/A</v>
      </c>
      <c r="E22" s="169" t="s">
        <v>1909</v>
      </c>
      <c r="F22" s="163" t="s">
        <v>1910</v>
      </c>
      <c r="G22" s="164">
        <v>1</v>
      </c>
      <c r="H22" s="170" t="e">
        <f>IF(D22="Contabilidade Aproximada",(VLOOKUP(C22,'Apuração Contabilidade Aproxima'!$C$1:$M$357,11,0)*G22),IF(D22="Distribuição por Presunção",(VLOOKUP(C22,'[1]Controle Distribuição de Lucros'!$C$1:$Q$357,15)*'Lucros aos Sócios'!G22),IF(D22="Contabilidade"," ",0)))</f>
        <v>#N/A</v>
      </c>
    </row>
    <row r="23" spans="1:8">
      <c r="A23" s="159">
        <v>617</v>
      </c>
      <c r="B23" s="160" t="str">
        <f>VLOOKUP(A23,Empresas!A:B,2,0)</f>
        <v>58.717.889/0001-02</v>
      </c>
      <c r="C23" s="160" t="str">
        <f>VLOOKUP(B23,Empresas!B:C,2,0)</f>
        <v>Ale Holding Participações e Negócios Ltda</v>
      </c>
      <c r="D23" s="168" t="e">
        <f>VLOOKUP(C23,'[1]Controle Distribuição de Lucros'!$C$1:$G$357,5,0)</f>
        <v>#N/A</v>
      </c>
      <c r="E23" s="169" t="s">
        <v>1911</v>
      </c>
      <c r="F23" s="163" t="s">
        <v>1912</v>
      </c>
      <c r="G23" s="164">
        <v>1</v>
      </c>
      <c r="H23" s="170" t="e">
        <f>IF(D23="Contabilidade Aproximada",(VLOOKUP(C23,'Apuração Contabilidade Aproxima'!$C$1:$M$357,11,0)*G23),IF(D23="Distribuição por Presunção",(VLOOKUP(C23,'[1]Controle Distribuição de Lucros'!$C$1:$Q$357,15)*'Lucros aos Sócios'!G23),IF(D23="Contabilidade"," ",0)))</f>
        <v>#N/A</v>
      </c>
    </row>
    <row r="24" spans="1:8">
      <c r="A24" s="159">
        <v>303</v>
      </c>
      <c r="B24" s="160" t="str">
        <f>VLOOKUP(A24,Empresas!A:B,2,0)</f>
        <v>02.864.188/0001-41</v>
      </c>
      <c r="C24" s="160" t="str">
        <f>VLOOKUP(B24,Empresas!B:C,2,0)</f>
        <v>Alexandre Sgreccia</v>
      </c>
      <c r="D24" s="168" t="e">
        <f>VLOOKUP(C24,'[1]Controle Distribuição de Lucros'!$C$1:$G$357,5,0)</f>
        <v>#N/A</v>
      </c>
      <c r="E24" s="169" t="s">
        <v>1913</v>
      </c>
      <c r="F24" s="163" t="s">
        <v>77</v>
      </c>
      <c r="G24" s="164">
        <v>1</v>
      </c>
      <c r="H24" s="170" t="e">
        <f>IF(D24="Contabilidade Aproximada",(VLOOKUP(C24,'Apuração Contabilidade Aproxima'!$C$1:$M$357,11,0)*G24),IF(D24="Distribuição por Presunção",(VLOOKUP(C24,'[1]Controle Distribuição de Lucros'!$C$1:$Q$357,15)*'Lucros aos Sócios'!G24),IF(D24="Contabilidade"," ",0)))</f>
        <v>#N/A</v>
      </c>
    </row>
    <row r="25" spans="1:8">
      <c r="A25" s="159">
        <v>230</v>
      </c>
      <c r="B25" s="160" t="str">
        <f>VLOOKUP(A25,Empresas!A:B,2,0)</f>
        <v>04.746.127/0001-05</v>
      </c>
      <c r="C25" s="160" t="str">
        <f>VLOOKUP(B25,Empresas!B:C,2,0)</f>
        <v>Alexandre Silva Voza</v>
      </c>
      <c r="D25" s="168" t="e">
        <f>VLOOKUP(C25,'[1]Controle Distribuição de Lucros'!$C$1:$G$357,5,0)</f>
        <v>#N/A</v>
      </c>
      <c r="E25" s="169">
        <v>12558085867</v>
      </c>
      <c r="F25" s="163" t="s">
        <v>79</v>
      </c>
      <c r="G25" s="164">
        <v>1</v>
      </c>
      <c r="H25" s="170" t="e">
        <f>IF(D25="Contabilidade Aproximada",(VLOOKUP(C25,'Apuração Contabilidade Aproxima'!$C$1:$M$357,11,0)*G25),IF(D25="Distribuição por Presunção",(VLOOKUP(C25,'[1]Controle Distribuição de Lucros'!$C$1:$Q$357,15)*'Lucros aos Sócios'!G25),IF(D25="Contabilidade"," ",0)))</f>
        <v>#N/A</v>
      </c>
    </row>
    <row r="26" spans="1:8">
      <c r="A26" s="159">
        <v>370</v>
      </c>
      <c r="B26" s="160" t="str">
        <f>VLOOKUP(A26,Empresas!A:B,2,0)</f>
        <v>37.140.411/0001-92</v>
      </c>
      <c r="C26" s="160" t="str">
        <f>VLOOKUP(B26,Empresas!B:C,2,0)</f>
        <v>Allora Construtora e Incorporadora Ltda</v>
      </c>
      <c r="D26" s="161" t="e">
        <f>VLOOKUP(C26,'[1]Controle Distribuição de Lucros'!$C$1:$G$357,5,0)</f>
        <v>#N/A</v>
      </c>
      <c r="E26" s="162" t="s">
        <v>1914</v>
      </c>
      <c r="F26" s="163" t="s">
        <v>1915</v>
      </c>
      <c r="G26" s="164">
        <v>1</v>
      </c>
      <c r="H26" s="167" t="e">
        <f>IF(D26="Contabilidade Aproximada",(VLOOKUP(C26,'Apuração Contabilidade Aproxima'!$C$1:$M$357,11,0)*G26),IF(D26="Distribuição por Presunção",(VLOOKUP(C26,'[1]Controle Distribuição de Lucros'!$C$1:$Q$357,15)*'Lucros aos Sócios'!G26),IF(D26="Contabilidade"," ",0)))</f>
        <v>#N/A</v>
      </c>
    </row>
    <row r="27" spans="1:8">
      <c r="A27" s="159">
        <v>578</v>
      </c>
      <c r="B27" s="160" t="str">
        <f>VLOOKUP(A27,Empresas!A:B,2,0)</f>
        <v>13.314.231/0001-11</v>
      </c>
      <c r="C27" s="160" t="str">
        <f>VLOOKUP(B27,Empresas!B:C,2,0)</f>
        <v>Alpha Entretenimento e Lazer Ltda</v>
      </c>
      <c r="D27" s="168" t="e">
        <f>VLOOKUP(C27,'[1]Controle Distribuição de Lucros'!$C$1:$G$357,5,0)</f>
        <v>#N/A</v>
      </c>
      <c r="E27" s="169" t="s">
        <v>1916</v>
      </c>
      <c r="F27" s="163" t="s">
        <v>1917</v>
      </c>
      <c r="G27" s="164">
        <v>0.7</v>
      </c>
      <c r="H27" s="167" t="e">
        <f>IF(D27="Contabilidade Aproximada",(VLOOKUP(C27,'Apuração Contabilidade Aproxima'!$C$1:$M$357,11,0)*G27),IF(D27="Distribuição por Presunção",(VLOOKUP(C27,'[1]Controle Distribuição de Lucros'!$C$1:$Q$357,15)*'Lucros aos Sócios'!G27),IF(D27="Contabilidade"," ",0)))</f>
        <v>#N/A</v>
      </c>
    </row>
    <row r="28" spans="1:8">
      <c r="A28" s="159">
        <v>578</v>
      </c>
      <c r="B28" s="160" t="str">
        <f>VLOOKUP(A28,Empresas!A:B,2,0)</f>
        <v>13.314.231/0001-11</v>
      </c>
      <c r="C28" s="160" t="str">
        <f>VLOOKUP(B28,Empresas!B:C,2,0)</f>
        <v>Alpha Entretenimento e Lazer Ltda</v>
      </c>
      <c r="D28" s="168" t="e">
        <f>VLOOKUP(C28,'[1]Controle Distribuição de Lucros'!$C$1:$G$357,5,0)</f>
        <v>#N/A</v>
      </c>
      <c r="E28" s="169" t="s">
        <v>1918</v>
      </c>
      <c r="F28" s="163" t="s">
        <v>1919</v>
      </c>
      <c r="G28" s="164">
        <v>0.3</v>
      </c>
      <c r="H28" s="167" t="e">
        <f>IF(D28="Contabilidade Aproximada",(VLOOKUP(C28,'Apuração Contabilidade Aproxima'!$C$1:$M$357,11,0)*G28),IF(D28="Distribuição por Presunção",(VLOOKUP(C28,'[1]Controle Distribuição de Lucros'!$C$1:$Q$357,15)*'Lucros aos Sócios'!G28),IF(D28="Contabilidade"," ",0)))</f>
        <v>#N/A</v>
      </c>
    </row>
    <row r="29" spans="1:8">
      <c r="A29" s="159">
        <v>302</v>
      </c>
      <c r="B29" s="160" t="str">
        <f>VLOOKUP(A29,Empresas!A:B,2,0)</f>
        <v>01.665.434/0001-73</v>
      </c>
      <c r="C29" s="160" t="str">
        <f>VLOOKUP(B29,Empresas!B:C,2,0)</f>
        <v>Alphaville Comercial Ltda</v>
      </c>
      <c r="D29" s="161" t="e">
        <f>VLOOKUP(C29,'[1]Controle Distribuição de Lucros'!$C$1:$G$357,5,0)</f>
        <v>#N/A</v>
      </c>
      <c r="E29" s="162">
        <v>14843851876</v>
      </c>
      <c r="F29" s="163" t="s">
        <v>1920</v>
      </c>
      <c r="G29" s="164">
        <v>0.5</v>
      </c>
      <c r="H29" s="167" t="e">
        <f>IF(D29="Contabilidade Aproximada",(VLOOKUP(C29,'Apuração Contabilidade Aproxima'!$C$1:$M$357,11,0)*G29),IF(D29="Distribuição por Presunção",(VLOOKUP(C29,'[1]Controle Distribuição de Lucros'!$C$1:$Q$357,15)*'Lucros aos Sócios'!G29),IF(D29="Contabilidade"," ",0)))</f>
        <v>#N/A</v>
      </c>
    </row>
    <row r="30" spans="1:8">
      <c r="A30" s="159">
        <v>302</v>
      </c>
      <c r="B30" s="160" t="str">
        <f>VLOOKUP(A30,Empresas!A:B,2,0)</f>
        <v>01.665.434/0001-73</v>
      </c>
      <c r="C30" s="160" t="str">
        <f>VLOOKUP(B30,Empresas!B:C,2,0)</f>
        <v>Alphaville Comercial Ltda</v>
      </c>
      <c r="D30" s="161" t="e">
        <f>VLOOKUP(C30,'[1]Controle Distribuição de Lucros'!$C$1:$G$357,5,0)</f>
        <v>#N/A</v>
      </c>
      <c r="E30" s="162">
        <v>16505634851</v>
      </c>
      <c r="F30" s="163" t="s">
        <v>1921</v>
      </c>
      <c r="G30" s="164">
        <v>0.5</v>
      </c>
      <c r="H30" s="167" t="e">
        <f>IF(D30="Contabilidade Aproximada",(VLOOKUP(C30,'Apuração Contabilidade Aproxima'!$C$1:$M$357,11,0)*G30),IF(D30="Distribuição por Presunção",(VLOOKUP(C30,'[1]Controle Distribuição de Lucros'!$C$1:$Q$357,15)*'Lucros aos Sócios'!G30),IF(D30="Contabilidade"," ",0)))</f>
        <v>#N/A</v>
      </c>
    </row>
    <row r="31" spans="1:8">
      <c r="A31" s="159">
        <v>376</v>
      </c>
      <c r="B31" s="160" t="str">
        <f>VLOOKUP(A31,Empresas!A:B,2,0)</f>
        <v>09.086.104/0001-35</v>
      </c>
      <c r="C31" s="160" t="str">
        <f>VLOOKUP(B31,Empresas!B:C,2,0)</f>
        <v>Américo Suriano e Companhia Ltda</v>
      </c>
      <c r="D31" s="168" t="e">
        <f>VLOOKUP(C31,'[1]Controle Distribuição de Lucros'!$C$1:$G$357,5,0)</f>
        <v>#N/A</v>
      </c>
      <c r="E31" s="169" t="s">
        <v>1922</v>
      </c>
      <c r="F31" s="171" t="s">
        <v>1923</v>
      </c>
      <c r="G31" s="172">
        <v>0.99980000000000002</v>
      </c>
      <c r="H31" s="170" t="e">
        <f>IF(D31="Contabilidade Aproximada",(VLOOKUP(C31,'Apuração Contabilidade Aproxima'!$C$1:$M$357,11,0)*G31),IF(D31="Distribuição por Presunção",(VLOOKUP(C31,'[1]Controle Distribuição de Lucros'!$C$1:$Q$357,15)*'Lucros aos Sócios'!G31),IF(D31="Contabilidade"," ",0)))</f>
        <v>#N/A</v>
      </c>
    </row>
    <row r="32" spans="1:8">
      <c r="A32" s="159">
        <v>376</v>
      </c>
      <c r="B32" s="160" t="str">
        <f>VLOOKUP(A32,Empresas!A:B,2,0)</f>
        <v>09.086.104/0001-35</v>
      </c>
      <c r="C32" s="160" t="str">
        <f>VLOOKUP(B32,Empresas!B:C,2,0)</f>
        <v>Américo Suriano e Companhia Ltda</v>
      </c>
      <c r="D32" s="168" t="e">
        <f>VLOOKUP(C32,'[1]Controle Distribuição de Lucros'!$C$1:$G$357,5,0)</f>
        <v>#N/A</v>
      </c>
      <c r="E32" s="169" t="s">
        <v>1924</v>
      </c>
      <c r="F32" s="173" t="s">
        <v>1925</v>
      </c>
      <c r="G32" s="174">
        <v>1E-4</v>
      </c>
      <c r="H32" s="170" t="e">
        <f>IF(D32="Contabilidade Aproximada",(VLOOKUP(C32,'Apuração Contabilidade Aproxima'!$C$1:$M$357,11,0)*G32),IF(D32="Distribuição por Presunção",(VLOOKUP(C32,'[1]Controle Distribuição de Lucros'!$C$1:$Q$357,15)*'Lucros aos Sócios'!G32),IF(D32="Contabilidade"," ",0)))</f>
        <v>#N/A</v>
      </c>
    </row>
    <row r="33" spans="1:8">
      <c r="A33" s="159">
        <v>376</v>
      </c>
      <c r="B33" s="160" t="str">
        <f>VLOOKUP(A33,Empresas!A:B,2,0)</f>
        <v>09.086.104/0001-35</v>
      </c>
      <c r="C33" s="160" t="str">
        <f>VLOOKUP(B33,Empresas!B:C,2,0)</f>
        <v>Américo Suriano e Companhia Ltda</v>
      </c>
      <c r="D33" s="168" t="e">
        <f>VLOOKUP(C33,'[1]Controle Distribuição de Lucros'!$C$1:$G$357,5,0)</f>
        <v>#N/A</v>
      </c>
      <c r="E33" s="169" t="s">
        <v>1926</v>
      </c>
      <c r="F33" s="163" t="s">
        <v>1927</v>
      </c>
      <c r="G33" s="175">
        <v>1E-4</v>
      </c>
      <c r="H33" s="170" t="e">
        <f>IF(D33="Contabilidade Aproximada",(VLOOKUP(C33,'Apuração Contabilidade Aproxima'!$C$1:$M$357,11,0)*G33),IF(D33="Distribuição por Presunção",(VLOOKUP(C33,'[1]Controle Distribuição de Lucros'!$C$1:$Q$357,15)*'Lucros aos Sócios'!G33),IF(D33="Contabilidade"," ",0)))</f>
        <v>#N/A</v>
      </c>
    </row>
    <row r="34" spans="1:8">
      <c r="A34" s="159">
        <v>576</v>
      </c>
      <c r="B34" s="160" t="str">
        <f>VLOOKUP(A34,Empresas!A:B,2,0)</f>
        <v>49.343.692/0001-60</v>
      </c>
      <c r="C34" s="160" t="str">
        <f>VLOOKUP(B34,Empresas!B:C,2,0)</f>
        <v>Ápice Artes Gráficas Ltda</v>
      </c>
      <c r="D34" s="168" t="e">
        <f>VLOOKUP(C34,'[1]Controle Distribuição de Lucros'!$C$1:$G$357,5,0)</f>
        <v>#N/A</v>
      </c>
      <c r="E34" s="169" t="s">
        <v>1928</v>
      </c>
      <c r="F34" s="163" t="s">
        <v>1929</v>
      </c>
      <c r="G34" s="164">
        <v>0.33400000000000002</v>
      </c>
      <c r="H34" s="167" t="e">
        <f>IF(D34="Contabilidade Aproximada",(VLOOKUP(C34,'Apuração Contabilidade Aproxima'!$C$1:$M$357,11,0)*G34),IF(D34="Distribuição por Presunção",(VLOOKUP(C34,'[1]Controle Distribuição de Lucros'!$C$1:$Q$357,15)*'Lucros aos Sócios'!G34),IF(D34="Contabilidade"," ",0)))</f>
        <v>#N/A</v>
      </c>
    </row>
    <row r="35" spans="1:8">
      <c r="A35" s="159">
        <v>576</v>
      </c>
      <c r="B35" s="160" t="str">
        <f>VLOOKUP(A35,Empresas!A:B,2,0)</f>
        <v>49.343.692/0001-60</v>
      </c>
      <c r="C35" s="160" t="str">
        <f>VLOOKUP(B35,Empresas!B:C,2,0)</f>
        <v>Ápice Artes Gráficas Ltda</v>
      </c>
      <c r="D35" s="168" t="e">
        <f>VLOOKUP(C35,'[1]Controle Distribuição de Lucros'!$C$1:$G$357,5,0)</f>
        <v>#N/A</v>
      </c>
      <c r="E35" s="169" t="s">
        <v>1930</v>
      </c>
      <c r="F35" s="163" t="s">
        <v>1931</v>
      </c>
      <c r="G35" s="164">
        <v>0.66600000000000004</v>
      </c>
      <c r="H35" s="167" t="e">
        <f>IF(D35="Contabilidade Aproximada",(VLOOKUP(C35,'Apuração Contabilidade Aproxima'!$C$1:$M$357,11,0)*G35),IF(D35="Distribuição por Presunção",(VLOOKUP(C35,'[1]Controle Distribuição de Lucros'!$C$1:$Q$357,15)*'Lucros aos Sócios'!G35),IF(D35="Contabilidade"," ",0)))</f>
        <v>#N/A</v>
      </c>
    </row>
    <row r="36" spans="1:8">
      <c r="A36" s="159">
        <v>61</v>
      </c>
      <c r="B36" s="160" t="str">
        <f>VLOOKUP(A36,Empresas!A:B,2,0)</f>
        <v>03.338.180/0001-04</v>
      </c>
      <c r="C36" s="160" t="str">
        <f>VLOOKUP(B36,Empresas!B:C,2,0)</f>
        <v>Aprobato Neto Contabilidade e Apoio Empresarial Ltda</v>
      </c>
      <c r="D36" s="168" t="e">
        <f>VLOOKUP(C36,'[1]Controle Distribuição de Lucros'!$C$1:$G$357,5,0)</f>
        <v>#N/A</v>
      </c>
      <c r="E36" s="169" t="s">
        <v>1916</v>
      </c>
      <c r="F36" s="163" t="s">
        <v>1932</v>
      </c>
      <c r="G36" s="164">
        <v>1</v>
      </c>
      <c r="H36" s="167" t="e">
        <f>IF(D36="Contabilidade Aproximada",(VLOOKUP(C36,'Apuração Contabilidade Aproxima'!$C$1:$M$357,11,0)*G36),IF(D36="Distribuição por Presunção",(VLOOKUP(C36,'[1]Controle Distribuição de Lucros'!$C$1:$Q$357,15)*'Lucros aos Sócios'!G36),IF(D36="Contabilidade"," ",0)))</f>
        <v>#N/A</v>
      </c>
    </row>
    <row r="37" spans="1:8">
      <c r="A37" s="159">
        <v>972</v>
      </c>
      <c r="B37" s="160" t="str">
        <f>VLOOKUP(A37,Empresas!A:B,2,0)</f>
        <v>00.000.904/0001-17</v>
      </c>
      <c r="C37" s="160" t="str">
        <f>VLOOKUP(B37,Empresas!B:C,2,0)</f>
        <v>Aprobato Neto Perícias Técnicas Ltda</v>
      </c>
      <c r="D37" s="168" t="e">
        <f>VLOOKUP(C37,'[1]Controle Distribuição de Lucros'!$C$1:$G$357,5,0)</f>
        <v>#N/A</v>
      </c>
      <c r="E37" s="169" t="s">
        <v>1916</v>
      </c>
      <c r="F37" s="163" t="s">
        <v>1932</v>
      </c>
      <c r="G37" s="164">
        <v>0.82499999999999996</v>
      </c>
      <c r="H37" s="167" t="e">
        <f>IF(D37="Contabilidade Aproximada",(VLOOKUP(C37,'Apuração Contabilidade Aproxima'!$C$1:$M$357,11,0)*G37),IF(D37="Distribuição por Presunção",(VLOOKUP(C37,'[1]Controle Distribuição de Lucros'!$C$1:$Q$357,15)*'Lucros aos Sócios'!G37),IF(D37="Contabilidade"," ",0)))</f>
        <v>#N/A</v>
      </c>
    </row>
    <row r="38" spans="1:8">
      <c r="A38" s="159">
        <v>972</v>
      </c>
      <c r="B38" s="160" t="str">
        <f>VLOOKUP(A38,Empresas!A:B,2,0)</f>
        <v>00.000.904/0001-17</v>
      </c>
      <c r="C38" s="160" t="str">
        <f>VLOOKUP(B38,Empresas!B:C,2,0)</f>
        <v>Aprobato Neto Perícias Técnicas Ltda</v>
      </c>
      <c r="D38" s="168" t="e">
        <f>VLOOKUP(C38,'[1]Controle Distribuição de Lucros'!$C$1:$G$357,5,0)</f>
        <v>#N/A</v>
      </c>
      <c r="E38" s="169" t="s">
        <v>1933</v>
      </c>
      <c r="F38" s="163" t="s">
        <v>1934</v>
      </c>
      <c r="G38" s="164">
        <v>0.17499999999999999</v>
      </c>
      <c r="H38" s="167" t="e">
        <f>IF(D38="Contabilidade Aproximada",(VLOOKUP(C38,'Apuração Contabilidade Aproxima'!$C$1:$M$357,11,0)*G38),IF(D38="Distribuição por Presunção",(VLOOKUP(C38,'[1]Controle Distribuição de Lucros'!$C$1:$Q$357,15)*'Lucros aos Sócios'!G38),IF(D38="Contabilidade"," ",0)))</f>
        <v>#N/A</v>
      </c>
    </row>
    <row r="39" spans="1:8">
      <c r="A39" s="145">
        <v>440</v>
      </c>
      <c r="B39" s="160" t="str">
        <f>VLOOKUP(A39,Empresas!A:B,2,0)</f>
        <v>71.912.349/0001-48</v>
      </c>
      <c r="C39" s="160" t="str">
        <f>VLOOKUP(B39,Empresas!B:C,2,0)</f>
        <v>Arakaki Enterprise Ltda</v>
      </c>
      <c r="D39" s="176" t="e">
        <f>VLOOKUP(C39,'[1]Controle Distribuição de Lucros'!$C$1:$G$357,5,0)</f>
        <v>#N/A</v>
      </c>
      <c r="E39" s="169" t="s">
        <v>1935</v>
      </c>
      <c r="F39" s="177" t="s">
        <v>1936</v>
      </c>
      <c r="G39" s="164">
        <v>0.5</v>
      </c>
      <c r="H39" s="167" t="e">
        <f>IF(D39="Contabilidade Aproximada",(VLOOKUP(C39,'Apuração Contabilidade Aproxima'!$C$1:$M$357,11,0)*G39),IF(D39="Distribuição por Presunção",(VLOOKUP(C39,'[1]Controle Distribuição de Lucros'!$C$1:$Q$357,15)*'Lucros aos Sócios'!G39),IF(D39="Contabilidade"," ",0)))</f>
        <v>#N/A</v>
      </c>
    </row>
    <row r="40" spans="1:8">
      <c r="A40" s="145">
        <v>440</v>
      </c>
      <c r="B40" s="160" t="str">
        <f>VLOOKUP(A40,Empresas!A:B,2,0)</f>
        <v>71.912.349/0001-48</v>
      </c>
      <c r="C40" s="160" t="str">
        <f>VLOOKUP(B40,Empresas!B:C,2,0)</f>
        <v>Arakaki Enterprise Ltda</v>
      </c>
      <c r="D40" s="176" t="e">
        <f>VLOOKUP(C40,'[1]Controle Distribuição de Lucros'!$C$1:$G$357,5,0)</f>
        <v>#N/A</v>
      </c>
      <c r="E40" s="169" t="s">
        <v>1937</v>
      </c>
      <c r="F40" s="177" t="s">
        <v>1938</v>
      </c>
      <c r="G40" s="164">
        <v>0.5</v>
      </c>
      <c r="H40" s="167" t="e">
        <f>IF(D40="Contabilidade Aproximada",(VLOOKUP(C40,'Apuração Contabilidade Aproxima'!$C$1:$M$357,11,0)*G40),IF(D40="Distribuição por Presunção",(VLOOKUP(C40,'[1]Controle Distribuição de Lucros'!$C$1:$Q$357,15)*'Lucros aos Sócios'!G40),IF(D40="Contabilidade"," ",0)))</f>
        <v>#N/A</v>
      </c>
    </row>
    <row r="41" spans="1:8">
      <c r="A41" s="159">
        <v>18</v>
      </c>
      <c r="B41" s="160" t="str">
        <f>VLOOKUP(A41,Empresas!A:B,2,0)</f>
        <v>61.094.660/0001-73</v>
      </c>
      <c r="C41" s="160" t="str">
        <f>VLOOKUP(B41,Empresas!B:C,2,0)</f>
        <v>Aramfactor Utilidades em Arames Ltda</v>
      </c>
      <c r="D41" s="161" t="e">
        <f>VLOOKUP(C41,'[1]Controle Distribuição de Lucros'!$C$1:$G$357,5,0)</f>
        <v>#N/A</v>
      </c>
      <c r="E41" s="162">
        <v>1432684817</v>
      </c>
      <c r="F41" s="163" t="s">
        <v>1939</v>
      </c>
      <c r="G41" s="164">
        <v>0.33339999999999997</v>
      </c>
      <c r="H41" s="167" t="e">
        <f>IF(D41="Contabilidade Aproximada",(VLOOKUP(C41,'Apuração Contabilidade Aproxima'!$C$1:$M$357,11,0)*G41),IF(D41="Distribuição por Presunção",(VLOOKUP(C41,'[1]Controle Distribuição de Lucros'!$C$1:$Q$357,15)*'Lucros aos Sócios'!G41),IF(D41="Contabilidade"," ",0)))</f>
        <v>#N/A</v>
      </c>
    </row>
    <row r="42" spans="1:8">
      <c r="A42" s="159">
        <v>18</v>
      </c>
      <c r="B42" s="160" t="str">
        <f>VLOOKUP(A42,Empresas!A:B,2,0)</f>
        <v>61.094.660/0001-73</v>
      </c>
      <c r="C42" s="160" t="str">
        <f>VLOOKUP(B42,Empresas!B:C,2,0)</f>
        <v>Aramfactor Utilidades em Arames Ltda</v>
      </c>
      <c r="D42" s="161" t="e">
        <f>VLOOKUP(C42,'[1]Controle Distribuição de Lucros'!$C$1:$G$357,5,0)</f>
        <v>#N/A</v>
      </c>
      <c r="E42" s="162">
        <v>1111711801</v>
      </c>
      <c r="F42" s="163" t="s">
        <v>1940</v>
      </c>
      <c r="G42" s="164">
        <v>0.33329999999999999</v>
      </c>
      <c r="H42" s="167" t="e">
        <f>IF(D42="Contabilidade Aproximada",(VLOOKUP(C42,'Apuração Contabilidade Aproxima'!$C$1:$M$357,11,0)*G42),IF(D42="Distribuição por Presunção",(VLOOKUP(C42,'[1]Controle Distribuição de Lucros'!$C$1:$Q$357,15)*'Lucros aos Sócios'!G42),IF(D42="Contabilidade"," ",0)))</f>
        <v>#N/A</v>
      </c>
    </row>
    <row r="43" spans="1:8">
      <c r="A43" s="159">
        <v>18</v>
      </c>
      <c r="B43" s="160" t="str">
        <f>VLOOKUP(A43,Empresas!A:B,2,0)</f>
        <v>61.094.660/0001-73</v>
      </c>
      <c r="C43" s="160" t="str">
        <f>VLOOKUP(B43,Empresas!B:C,2,0)</f>
        <v>Aramfactor Utilidades em Arames Ltda</v>
      </c>
      <c r="D43" s="168" t="e">
        <f>VLOOKUP(C43,'[1]Controle Distribuição de Lucros'!$C$1:$G$357,5,0)</f>
        <v>#N/A</v>
      </c>
      <c r="E43" s="169">
        <v>3566928844</v>
      </c>
      <c r="F43" s="163" t="s">
        <v>1941</v>
      </c>
      <c r="G43" s="164">
        <v>0.33329999999999999</v>
      </c>
      <c r="H43" s="167" t="e">
        <f>IF(D43="Contabilidade Aproximada",(VLOOKUP(C43,'Apuração Contabilidade Aproxima'!$C$1:$M$357,11,0)*G43),IF(D43="Distribuição por Presunção",(VLOOKUP(C43,'[1]Controle Distribuição de Lucros'!$C$1:$Q$357,15)*'Lucros aos Sócios'!G43),IF(D43="Contabilidade"," ",0)))</f>
        <v>#N/A</v>
      </c>
    </row>
    <row r="44" spans="1:8">
      <c r="A44" s="159">
        <v>175</v>
      </c>
      <c r="B44" s="160" t="str">
        <f>VLOOKUP(A44,Empresas!A:B,2,0)</f>
        <v>39.563.909/0001-93</v>
      </c>
      <c r="C44" s="160" t="str">
        <f>VLOOKUP(B44,Empresas!B:C,2,0)</f>
        <v>Assunção Antunes Corretora de Seguros Ltda</v>
      </c>
      <c r="D44" s="168" t="e">
        <f>VLOOKUP(C44,'[1]Controle Distribuição de Lucros'!$C$1:$G$357,5,0)</f>
        <v>#N/A</v>
      </c>
      <c r="E44" s="169">
        <v>9164252663</v>
      </c>
      <c r="F44" s="163" t="s">
        <v>1942</v>
      </c>
      <c r="G44" s="164">
        <v>1</v>
      </c>
      <c r="H44" s="167" t="e">
        <f>IF(D44="Contabilidade Aproximada",(VLOOKUP(C44,'Apuração Contabilidade Aproxima'!$C$1:$M$357,11,0)*G44),IF(D44="Distribuição por Presunção",(VLOOKUP(C44,'[1]Controle Distribuição de Lucros'!$C$1:$Q$357,15)*'Lucros aos Sócios'!G44),IF(D44="Contabilidade"," ",0)))</f>
        <v>#N/A</v>
      </c>
    </row>
    <row r="45" spans="1:8">
      <c r="A45" s="159">
        <v>594</v>
      </c>
      <c r="B45" s="160" t="str">
        <f>VLOOKUP(A45,Empresas!A:B,2,0)</f>
        <v>61.633.486/0001-90</v>
      </c>
      <c r="C45" s="160" t="str">
        <f>VLOOKUP(B45,Empresas!B:C,2,0)</f>
        <v>Astra Tecnologia Ltda</v>
      </c>
      <c r="D45" s="161" t="e">
        <f>VLOOKUP(C45,'[1]Controle Distribuição de Lucros'!$C$1:$G$357,5,0)</f>
        <v>#N/A</v>
      </c>
      <c r="E45" s="162" t="s">
        <v>1943</v>
      </c>
      <c r="F45" s="163" t="s">
        <v>1944</v>
      </c>
      <c r="G45" s="164">
        <v>0.5</v>
      </c>
      <c r="H45" s="167" t="e">
        <f>IF(D45="Contabilidade Aproximada",(VLOOKUP(C45,'Apuração Contabilidade Aproxima'!$C$1:$M$357,11,0)*G45),IF(D45="Distribuição por Presunção",(VLOOKUP(C45,'[1]Controle Distribuição de Lucros'!$C$1:$Q$357,15)*'Lucros aos Sócios'!G45),IF(D45="Contabilidade"," ",0)))</f>
        <v>#N/A</v>
      </c>
    </row>
    <row r="46" spans="1:8">
      <c r="A46" s="159">
        <v>594</v>
      </c>
      <c r="B46" s="160" t="str">
        <f>VLOOKUP(A46,Empresas!A:B,2,0)</f>
        <v>61.633.486/0001-90</v>
      </c>
      <c r="C46" s="160" t="str">
        <f>VLOOKUP(B46,Empresas!B:C,2,0)</f>
        <v>Astra Tecnologia Ltda</v>
      </c>
      <c r="D46" s="168" t="e">
        <f>VLOOKUP(C46,'[1]Controle Distribuição de Lucros'!$C$1:$G$357,5,0)</f>
        <v>#N/A</v>
      </c>
      <c r="E46" s="169" t="s">
        <v>1945</v>
      </c>
      <c r="F46" s="163" t="s">
        <v>1946</v>
      </c>
      <c r="G46" s="164">
        <v>0.5</v>
      </c>
      <c r="H46" s="167" t="e">
        <f>IF(D46="Contabilidade Aproximada",(VLOOKUP(C46,'Apuração Contabilidade Aproxima'!$C$1:$M$357,11,0)*G46),IF(D46="Distribuição por Presunção",(VLOOKUP(C46,'[1]Controle Distribuição de Lucros'!$C$1:$Q$357,15)*'Lucros aos Sócios'!G46),IF(D46="Contabilidade"," ",0)))</f>
        <v>#N/A</v>
      </c>
    </row>
    <row r="47" spans="1:8">
      <c r="A47" s="159">
        <v>556</v>
      </c>
      <c r="B47" s="160" t="str">
        <f>VLOOKUP(A47,Empresas!A:B,2,0)</f>
        <v>37.911.956/0001-55</v>
      </c>
      <c r="C47" s="160" t="str">
        <f>VLOOKUP(B47,Empresas!B:C,2,0)</f>
        <v>Atta Participações Ltda</v>
      </c>
      <c r="D47" s="168" t="e">
        <f>VLOOKUP(C47,'[1]Controle Distribuição de Lucros'!$C$1:$G$357,5,0)</f>
        <v>#N/A</v>
      </c>
      <c r="E47" s="169" t="s">
        <v>741</v>
      </c>
      <c r="F47" s="163" t="s">
        <v>742</v>
      </c>
      <c r="G47" s="164">
        <v>1</v>
      </c>
      <c r="H47" s="167" t="e">
        <f>IF(D47="Contabilidade Aproximada",(VLOOKUP(C47,'Apuração Contabilidade Aproxima'!$C$1:$M$357,11,0)*G47),IF(D47="Distribuição por Presunção",(VLOOKUP(C47,'[1]Controle Distribuição de Lucros'!$C$1:$Q$357,15)*'Lucros aos Sócios'!G47),IF(D47="Contabilidade"," ",0)))</f>
        <v>#N/A</v>
      </c>
    </row>
    <row r="48" spans="1:8">
      <c r="A48" s="159">
        <v>615</v>
      </c>
      <c r="B48" s="160" t="str">
        <f>VLOOKUP(A48,Empresas!A:B,2,0)</f>
        <v>63.531.342/0001-58</v>
      </c>
      <c r="C48" s="160" t="str">
        <f>VLOOKUP(B48,Empresas!B:C,2,0)</f>
        <v>Augusto Ferrari Gestão Patrimonial Ltda</v>
      </c>
      <c r="D48" s="168" t="e">
        <f>VLOOKUP(C48,'[1]Controle Distribuição de Lucros'!$C$1:$G$357,5,0)</f>
        <v>#N/A</v>
      </c>
      <c r="E48" s="169" t="s">
        <v>1947</v>
      </c>
      <c r="F48" s="163" t="s">
        <v>1948</v>
      </c>
      <c r="G48" s="164">
        <v>0.40379999999999999</v>
      </c>
      <c r="H48" s="167" t="e">
        <f>IF(D48="Contabilidade Aproximada",(VLOOKUP(C48,'Apuração Contabilidade Aproxima'!$C$1:$M$357,11,0)*G48),IF(D48="Distribuição por Presunção",(VLOOKUP(C48,'[1]Controle Distribuição de Lucros'!$C$1:$Q$357,15)*'Lucros aos Sócios'!G48),IF(D48="Contabilidade"," ",0)))</f>
        <v>#N/A</v>
      </c>
    </row>
    <row r="49" spans="1:8">
      <c r="A49" s="159">
        <v>615</v>
      </c>
      <c r="B49" s="160" t="str">
        <f>VLOOKUP(A49,Empresas!A:B,2,0)</f>
        <v>63.531.342/0001-58</v>
      </c>
      <c r="C49" s="160" t="str">
        <f>VLOOKUP(B49,Empresas!B:C,2,0)</f>
        <v>Augusto Ferrari Gestão Patrimonial Ltda</v>
      </c>
      <c r="D49" s="168" t="e">
        <f>VLOOKUP(C49,'[1]Controle Distribuição de Lucros'!$C$1:$G$357,5,0)</f>
        <v>#N/A</v>
      </c>
      <c r="E49" s="169" t="s">
        <v>1949</v>
      </c>
      <c r="F49" s="163" t="s">
        <v>1950</v>
      </c>
      <c r="G49" s="164">
        <v>0.40379999999999999</v>
      </c>
      <c r="H49" s="167" t="e">
        <f>IF(D49="Contabilidade Aproximada",(VLOOKUP(C49,'Apuração Contabilidade Aproxima'!$C$1:$M$357,11,0)*G49),IF(D49="Distribuição por Presunção",(VLOOKUP(C49,'[1]Controle Distribuição de Lucros'!$C$1:$Q$357,15)*'Lucros aos Sócios'!G49),IF(D49="Contabilidade"," ",0)))</f>
        <v>#N/A</v>
      </c>
    </row>
    <row r="50" spans="1:8">
      <c r="A50" s="159">
        <v>615</v>
      </c>
      <c r="B50" s="160" t="str">
        <f>VLOOKUP(A50,Empresas!A:B,2,0)</f>
        <v>63.531.342/0001-58</v>
      </c>
      <c r="C50" s="160" t="str">
        <f>VLOOKUP(B50,Empresas!B:C,2,0)</f>
        <v>Augusto Ferrari Gestão Patrimonial Ltda</v>
      </c>
      <c r="D50" s="168" t="e">
        <f>VLOOKUP(C50,'[1]Controle Distribuição de Lucros'!$C$1:$G$357,5,0)</f>
        <v>#N/A</v>
      </c>
      <c r="E50" s="169" t="s">
        <v>1951</v>
      </c>
      <c r="F50" s="163" t="s">
        <v>1952</v>
      </c>
      <c r="G50" s="164">
        <v>0.19239999999999999</v>
      </c>
      <c r="H50" s="167" t="e">
        <f>IF(D50="Contabilidade Aproximada",(VLOOKUP(C50,'Apuração Contabilidade Aproxima'!$C$1:$M$357,11,0)*G50),IF(D50="Distribuição por Presunção",(VLOOKUP(C50,'[1]Controle Distribuição de Lucros'!$C$1:$Q$357,15)*'Lucros aos Sócios'!G50),IF(D50="Contabilidade"," ",0)))</f>
        <v>#N/A</v>
      </c>
    </row>
    <row r="51" spans="1:8">
      <c r="A51" s="159">
        <v>574</v>
      </c>
      <c r="B51" s="160" t="e">
        <f>VLOOKUP(A51,Empresas!A:B,2,0)</f>
        <v>#N/A</v>
      </c>
      <c r="C51" s="160" t="e">
        <f>VLOOKUP(B51,Empresas!B:C,2,0)</f>
        <v>#N/A</v>
      </c>
      <c r="D51" s="168" t="e">
        <f>VLOOKUP(C51,'[1]Controle Distribuição de Lucros'!$C$1:$G$357,5,0)</f>
        <v>#N/A</v>
      </c>
      <c r="E51" s="169" t="s">
        <v>1953</v>
      </c>
      <c r="F51" s="163" t="s">
        <v>1954</v>
      </c>
      <c r="G51" s="164">
        <v>1</v>
      </c>
      <c r="H51" s="167" t="e">
        <f>IF(D51="Contabilidade Aproximada",(VLOOKUP(C51,'Apuração Contabilidade Aproxima'!$C$1:$M$357,11,0)*G51),IF(D51="Distribuição por Presunção",(VLOOKUP(C51,'[1]Controle Distribuição de Lucros'!$C$1:$Q$357,15)*'Lucros aos Sócios'!G51),IF(D51="Contabilidade"," ",0)))</f>
        <v>#N/A</v>
      </c>
    </row>
    <row r="52" spans="1:8">
      <c r="A52" s="159">
        <v>586</v>
      </c>
      <c r="B52" s="160" t="str">
        <f>VLOOKUP(A52,Empresas!A:B,2,0)</f>
        <v>61.108.827/0001-08</v>
      </c>
      <c r="C52" s="160" t="str">
        <f>VLOOKUP(B52,Empresas!B:C,2,0)</f>
        <v>Aviana Ltda</v>
      </c>
      <c r="D52" s="168" t="e">
        <f>VLOOKUP(C52,'[1]Controle Distribuição de Lucros'!$C$1:$G$357,5,0)</f>
        <v>#N/A</v>
      </c>
      <c r="E52" s="169">
        <v>18951344800</v>
      </c>
      <c r="F52" s="163" t="s">
        <v>1955</v>
      </c>
      <c r="G52" s="164">
        <v>1</v>
      </c>
      <c r="H52" s="167" t="e">
        <f>IF(D52="Contabilidade Aproximada",(VLOOKUP(C52,'Apuração Contabilidade Aproxima'!$C$1:$M$357,11,0)*G52),IF(D52="Distribuição por Presunção",(VLOOKUP(C52,'[1]Controle Distribuição de Lucros'!$C$1:$Q$357,15)*'Lucros aos Sócios'!G52),IF(D52="Contabilidade"," ",0)))</f>
        <v>#N/A</v>
      </c>
    </row>
    <row r="53" spans="1:8">
      <c r="A53" s="159">
        <v>330</v>
      </c>
      <c r="B53" s="160" t="str">
        <f>VLOOKUP(A53,Empresas!A:B,2,0)</f>
        <v>00.368.304/0001-06</v>
      </c>
      <c r="C53" s="160" t="str">
        <f>VLOOKUP(B53,Empresas!B:C,2,0)</f>
        <v>Avs Vital Comércio de Tecidos e Resíduos Ltda</v>
      </c>
      <c r="D53" s="168" t="e">
        <f>VLOOKUP(C53,'[1]Controle Distribuição de Lucros'!$C$1:$G$357,5,0)</f>
        <v>#N/A</v>
      </c>
      <c r="E53" s="169" t="s">
        <v>1956</v>
      </c>
      <c r="F53" s="163" t="s">
        <v>1957</v>
      </c>
      <c r="G53" s="164">
        <v>1</v>
      </c>
      <c r="H53" s="167" t="e">
        <f>IF(D53="Contabilidade Aproximada",(VLOOKUP(C53,'Apuração Contabilidade Aproxima'!$C$1:$M$357,11,0)*G53),IF(D53="Distribuição por Presunção",(VLOOKUP(C53,'[1]Controle Distribuição de Lucros'!$C$1:$Q$357,15)*'Lucros aos Sócios'!G53),IF(D53="Contabilidade"," ",0)))</f>
        <v>#N/A</v>
      </c>
    </row>
    <row r="54" spans="1:8">
      <c r="A54" s="159">
        <v>148</v>
      </c>
      <c r="B54" s="160" t="str">
        <f>VLOOKUP(A54,Empresas!A:B,2,0)</f>
        <v>31.748.724/0001-41</v>
      </c>
      <c r="C54" s="160" t="str">
        <f>VLOOKUP(B54,Empresas!B:C,2,0)</f>
        <v>B.M.M. Apoio Empresarial Ltda</v>
      </c>
      <c r="D54" s="161" t="e">
        <f>VLOOKUP(C54,'[1]Controle Distribuição de Lucros'!$C$1:$G$357,5,0)</f>
        <v>#N/A</v>
      </c>
      <c r="E54" s="162" t="s">
        <v>1958</v>
      </c>
      <c r="F54" s="163" t="s">
        <v>1959</v>
      </c>
      <c r="G54" s="164">
        <v>1</v>
      </c>
      <c r="H54" s="167" t="e">
        <f>IF(D54="Contabilidade Aproximada",(VLOOKUP(C54,'Apuração Contabilidade Aproxima'!$C$1:$M$357,11,0)*G54),IF(D54="Distribuição por Presunção",(VLOOKUP(C54,'[1]Controle Distribuição de Lucros'!$C$1:$Q$357,15)*'Lucros aos Sócios'!G54),IF(D54="Contabilidade"," ",0)))</f>
        <v>#N/A</v>
      </c>
    </row>
    <row r="55" spans="1:8">
      <c r="A55" s="159">
        <v>512</v>
      </c>
      <c r="B55" s="160" t="str">
        <f>VLOOKUP(A55,Empresas!A:B,2,0)</f>
        <v>65.934.747/0001-62</v>
      </c>
      <c r="C55" s="160" t="str">
        <f>VLOOKUP(B55,Empresas!B:C,2,0)</f>
        <v>Bar e Lanches Volta Cruzeiro Ltda</v>
      </c>
      <c r="D55" s="161" t="e">
        <f>VLOOKUP(C55,'[1]Controle Distribuição de Lucros'!$C$1:$G$357,5,0)</f>
        <v>#N/A</v>
      </c>
      <c r="E55" s="178" t="s">
        <v>1960</v>
      </c>
      <c r="F55" s="163" t="s">
        <v>1961</v>
      </c>
      <c r="G55" s="164">
        <v>0.5</v>
      </c>
      <c r="H55" s="167" t="e">
        <f>IF(D55="Contabilidade Aproximada",(VLOOKUP(C55,'Apuração Contabilidade Aproxima'!$C$1:$M$357,11,0)*G55),IF(D55="Distribuição por Presunção",(VLOOKUP(C55,'[1]Controle Distribuição de Lucros'!$C$1:$Q$357,15)*'Lucros aos Sócios'!G55),IF(D55="Contabilidade"," ",0)))</f>
        <v>#N/A</v>
      </c>
    </row>
    <row r="56" spans="1:8">
      <c r="A56" s="159">
        <v>512</v>
      </c>
      <c r="B56" s="160" t="str">
        <f>VLOOKUP(A56,Empresas!A:B,2,0)</f>
        <v>65.934.747/0001-62</v>
      </c>
      <c r="C56" s="160" t="str">
        <f>VLOOKUP(B56,Empresas!B:C,2,0)</f>
        <v>Bar e Lanches Volta Cruzeiro Ltda</v>
      </c>
      <c r="D56" s="161" t="e">
        <f>VLOOKUP(C56,'[1]Controle Distribuição de Lucros'!$C$1:$G$357,5,0)</f>
        <v>#N/A</v>
      </c>
      <c r="E56" s="178" t="s">
        <v>1962</v>
      </c>
      <c r="F56" s="163" t="s">
        <v>1963</v>
      </c>
      <c r="G56" s="164">
        <v>0.5</v>
      </c>
      <c r="H56" s="167" t="e">
        <f>IF(D56="Contabilidade Aproximada",(VLOOKUP(C56,'Apuração Contabilidade Aproxima'!$C$1:$M$357,11,0)*G56),IF(D56="Distribuição por Presunção",(VLOOKUP(C56,'[1]Controle Distribuição de Lucros'!$C$1:$Q$357,15)*'Lucros aos Sócios'!G56),IF(D56="Contabilidade"," ",0)))</f>
        <v>#N/A</v>
      </c>
    </row>
    <row r="57" spans="1:8">
      <c r="A57" s="159">
        <v>155</v>
      </c>
      <c r="B57" s="160" t="str">
        <f>VLOOKUP(A57,Empresas!A:B,2,0)</f>
        <v>32.412.497/0001-41</v>
      </c>
      <c r="C57" s="160" t="str">
        <f>VLOOKUP(B57,Empresas!B:C,2,0)</f>
        <v>Benedito José da Silva 08720320868</v>
      </c>
      <c r="D57" s="161" t="e">
        <f>VLOOKUP(C57,'[1]Controle Distribuição de Lucros'!$C$1:$G$357,5,0)</f>
        <v>#N/A</v>
      </c>
      <c r="E57" s="162" t="s">
        <v>1964</v>
      </c>
      <c r="F57" s="163" t="s">
        <v>1965</v>
      </c>
      <c r="G57" s="164">
        <v>1</v>
      </c>
      <c r="H57" s="167" t="e">
        <f>IF(D57="Contabilidade Aproximada",(VLOOKUP(C57,'Apuração Contabilidade Aproxima'!$C$1:$M$357,11,0)*G57),IF(D57="Distribuição por Presunção",(VLOOKUP(C57,'[1]Controle Distribuição de Lucros'!$C$1:$Q$357,15)*'Lucros aos Sócios'!G57),IF(D57="Contabilidade"," ",0)))</f>
        <v>#N/A</v>
      </c>
    </row>
    <row r="58" spans="1:8">
      <c r="A58" s="159">
        <v>351</v>
      </c>
      <c r="B58" s="160" t="str">
        <f>VLOOKUP(A58,Empresas!A:B,2,0)</f>
        <v>47.407.177/0001-70</v>
      </c>
      <c r="C58" s="160" t="str">
        <f>VLOOKUP(B58,Empresas!B:C,2,0)</f>
        <v>Bepass S.A.</v>
      </c>
      <c r="D58" s="161" t="e">
        <f>VLOOKUP(C58,'[1]Controle Distribuição de Lucros'!$C$1:$G$357,5,0)</f>
        <v>#N/A</v>
      </c>
      <c r="E58" s="162" t="s">
        <v>1966</v>
      </c>
      <c r="F58" s="163" t="s">
        <v>1967</v>
      </c>
      <c r="G58" s="164">
        <v>0.13170000000000001</v>
      </c>
      <c r="H58" s="167" t="e">
        <f>IF(D58="Contabilidade Aproximada",(VLOOKUP(C58,'Apuração Contabilidade Aproxima'!$C$1:$M$357,11,0)*G58),IF(D58="Distribuição por Presunção",(VLOOKUP(C58,'[1]Controle Distribuição de Lucros'!$C$1:$Q$357,15)*'Lucros aos Sócios'!G58),IF(D58="Contabilidade"," ",0)))</f>
        <v>#N/A</v>
      </c>
    </row>
    <row r="59" spans="1:8">
      <c r="A59" s="159">
        <v>351</v>
      </c>
      <c r="B59" s="160" t="str">
        <f>VLOOKUP(A59,Empresas!A:B,2,0)</f>
        <v>47.407.177/0001-70</v>
      </c>
      <c r="C59" s="160" t="str">
        <f>VLOOKUP(B59,Empresas!B:C,2,0)</f>
        <v>Bepass S.A.</v>
      </c>
      <c r="D59" s="161" t="e">
        <f>VLOOKUP(C59,'[1]Controle Distribuição de Lucros'!$C$1:$G$357,5,0)</f>
        <v>#N/A</v>
      </c>
      <c r="E59" s="162" t="s">
        <v>313</v>
      </c>
      <c r="F59" s="163" t="s">
        <v>314</v>
      </c>
      <c r="G59" s="164">
        <v>0.47220000000000001</v>
      </c>
      <c r="H59" s="167" t="e">
        <f>IF(D59="Contabilidade Aproximada",(VLOOKUP(C59,'Apuração Contabilidade Aproxima'!$C$1:$M$357,11,0)*G59),IF(D59="Distribuição por Presunção",(VLOOKUP(C59,'[1]Controle Distribuição de Lucros'!$C$1:$Q$357,15)*'Lucros aos Sócios'!G59),IF(D59="Contabilidade"," ",0)))</f>
        <v>#N/A</v>
      </c>
    </row>
    <row r="60" spans="1:8">
      <c r="A60" s="159">
        <v>351</v>
      </c>
      <c r="B60" s="160" t="str">
        <f>VLOOKUP(A60,Empresas!A:B,2,0)</f>
        <v>47.407.177/0001-70</v>
      </c>
      <c r="C60" s="160" t="str">
        <f>VLOOKUP(B60,Empresas!B:C,2,0)</f>
        <v>Bepass S.A.</v>
      </c>
      <c r="D60" s="161" t="e">
        <f>VLOOKUP(C60,'[1]Controle Distribuição de Lucros'!$C$1:$G$357,5,0)</f>
        <v>#N/A</v>
      </c>
      <c r="E60" s="162" t="s">
        <v>1968</v>
      </c>
      <c r="F60" s="163" t="s">
        <v>1969</v>
      </c>
      <c r="G60" s="164">
        <v>0.17519999999999999</v>
      </c>
      <c r="H60" s="167" t="e">
        <f>IF(D60="Contabilidade Aproximada",(VLOOKUP(C60,'Apuração Contabilidade Aproxima'!$C$1:$M$357,11,0)*G60),IF(D60="Distribuição por Presunção",(VLOOKUP(C60,'[1]Controle Distribuição de Lucros'!$C$1:$Q$357,15)*'Lucros aos Sócios'!G60),IF(D60="Contabilidade"," ",0)))</f>
        <v>#N/A</v>
      </c>
    </row>
    <row r="61" spans="1:8">
      <c r="A61" s="159">
        <v>351</v>
      </c>
      <c r="B61" s="160" t="str">
        <f>VLOOKUP(A61,Empresas!A:B,2,0)</f>
        <v>47.407.177/0001-70</v>
      </c>
      <c r="C61" s="160" t="str">
        <f>VLOOKUP(B61,Empresas!B:C,2,0)</f>
        <v>Bepass S.A.</v>
      </c>
      <c r="D61" s="161" t="e">
        <f>VLOOKUP(C61,'[1]Controle Distribuição de Lucros'!$C$1:$G$357,5,0)</f>
        <v>#N/A</v>
      </c>
      <c r="E61" s="169" t="s">
        <v>1970</v>
      </c>
      <c r="F61" s="163" t="s">
        <v>1971</v>
      </c>
      <c r="G61" s="164">
        <v>1.78E-2</v>
      </c>
      <c r="H61" s="170" t="e">
        <f>IF(D61="Contabilidade Aproximada",(VLOOKUP(C61,'Apuração Contabilidade Aproxima'!$C$1:$M$357,11,0)*G61),IF(D61="Distribuição por Presunção",(VLOOKUP(C61,'[1]Controle Distribuição de Lucros'!$C$1:$Q$357,15)*'Lucros aos Sócios'!G61),IF(D61="Contabilidade"," ",0)))</f>
        <v>#N/A</v>
      </c>
    </row>
    <row r="62" spans="1:8">
      <c r="A62" s="159">
        <v>351</v>
      </c>
      <c r="B62" s="160" t="str">
        <f>VLOOKUP(A62,Empresas!A:B,2,0)</f>
        <v>47.407.177/0001-70</v>
      </c>
      <c r="C62" s="160" t="str">
        <f>VLOOKUP(B62,Empresas!B:C,2,0)</f>
        <v>Bepass S.A.</v>
      </c>
      <c r="D62" s="161" t="e">
        <f>VLOOKUP(C62,'[1]Controle Distribuição de Lucros'!$C$1:$G$357,5,0)</f>
        <v>#N/A</v>
      </c>
      <c r="E62" s="169" t="s">
        <v>1972</v>
      </c>
      <c r="F62" s="163" t="s">
        <v>1973</v>
      </c>
      <c r="G62" s="164">
        <v>1.78E-2</v>
      </c>
      <c r="H62" s="170" t="e">
        <f>IF(D62="Contabilidade Aproximada",(VLOOKUP(C62,'Apuração Contabilidade Aproxima'!$C$1:$M$357,11,0)*G62),IF(D62="Distribuição por Presunção",(VLOOKUP(C62,'[1]Controle Distribuição de Lucros'!$C$1:$Q$357,15)*'Lucros aos Sócios'!G62),IF(D62="Contabilidade"," ",0)))</f>
        <v>#N/A</v>
      </c>
    </row>
    <row r="63" spans="1:8">
      <c r="A63" s="159">
        <v>351</v>
      </c>
      <c r="B63" s="160" t="str">
        <f>VLOOKUP(A63,Empresas!A:B,2,0)</f>
        <v>47.407.177/0001-70</v>
      </c>
      <c r="C63" s="160" t="str">
        <f>VLOOKUP(B63,Empresas!B:C,2,0)</f>
        <v>Bepass S.A.</v>
      </c>
      <c r="D63" s="161" t="e">
        <f>VLOOKUP(C63,'[1]Controle Distribuição de Lucros'!$C$1:$G$357,5,0)</f>
        <v>#N/A</v>
      </c>
      <c r="E63" s="169" t="s">
        <v>1974</v>
      </c>
      <c r="F63" s="163" t="s">
        <v>1975</v>
      </c>
      <c r="G63" s="164">
        <v>1.8800000000000001E-2</v>
      </c>
      <c r="H63" s="170" t="e">
        <f>IF(D63="Contabilidade Aproximada",(VLOOKUP(C63,'Apuração Contabilidade Aproxima'!$C$1:$M$357,11,0)*G63),IF(D63="Distribuição por Presunção",(VLOOKUP(C63,'[1]Controle Distribuição de Lucros'!$C$1:$Q$357,15)*'Lucros aos Sócios'!G63),IF(D63="Contabilidade"," ",0)))</f>
        <v>#N/A</v>
      </c>
    </row>
    <row r="64" spans="1:8">
      <c r="A64" s="159">
        <v>351</v>
      </c>
      <c r="B64" s="160" t="str">
        <f>VLOOKUP(A64,Empresas!A:B,2,0)</f>
        <v>47.407.177/0001-70</v>
      </c>
      <c r="C64" s="160" t="str">
        <f>VLOOKUP(B64,Empresas!B:C,2,0)</f>
        <v>Bepass S.A.</v>
      </c>
      <c r="D64" s="161" t="e">
        <f>VLOOKUP(C64,'[1]Controle Distribuição de Lucros'!$C$1:$G$357,5,0)</f>
        <v>#N/A</v>
      </c>
      <c r="E64" s="169" t="s">
        <v>1976</v>
      </c>
      <c r="F64" s="163" t="s">
        <v>1977</v>
      </c>
      <c r="G64" s="164">
        <v>1.9900000000000001E-2</v>
      </c>
      <c r="H64" s="170" t="e">
        <f>IF(D64="Contabilidade Aproximada",(VLOOKUP(C64,'Apuração Contabilidade Aproxima'!$C$1:$M$357,11,0)*G64),IF(D64="Distribuição por Presunção",(VLOOKUP(C64,'[1]Controle Distribuição de Lucros'!$C$1:$Q$357,15)*'Lucros aos Sócios'!G64),IF(D64="Contabilidade"," ",0)))</f>
        <v>#N/A</v>
      </c>
    </row>
    <row r="65" spans="1:8">
      <c r="A65" s="159">
        <v>351</v>
      </c>
      <c r="B65" s="160" t="str">
        <f>VLOOKUP(A65,Empresas!A:B,2,0)</f>
        <v>47.407.177/0001-70</v>
      </c>
      <c r="C65" s="160" t="str">
        <f>VLOOKUP(B65,Empresas!B:C,2,0)</f>
        <v>Bepass S.A.</v>
      </c>
      <c r="D65" s="161" t="e">
        <f>VLOOKUP(C65,'[1]Controle Distribuição de Lucros'!$C$1:$G$357,5,0)</f>
        <v>#N/A</v>
      </c>
      <c r="E65" s="169" t="s">
        <v>1978</v>
      </c>
      <c r="F65" s="163" t="s">
        <v>1979</v>
      </c>
      <c r="G65" s="164">
        <v>1.55E-2</v>
      </c>
      <c r="H65" s="170" t="e">
        <f>IF(D65="Contabilidade Aproximada",(VLOOKUP(C65,'Apuração Contabilidade Aproxima'!$C$1:$M$357,11,0)*G65),IF(D65="Distribuição por Presunção",(VLOOKUP(C65,'[1]Controle Distribuição de Lucros'!$C$1:$Q$357,15)*'Lucros aos Sócios'!G65),IF(D65="Contabilidade"," ",0)))</f>
        <v>#N/A</v>
      </c>
    </row>
    <row r="66" spans="1:8">
      <c r="A66" s="159">
        <v>351</v>
      </c>
      <c r="B66" s="160" t="str">
        <f>VLOOKUP(A66,Empresas!A:B,2,0)</f>
        <v>47.407.177/0001-70</v>
      </c>
      <c r="C66" s="160" t="str">
        <f>VLOOKUP(B66,Empresas!B:C,2,0)</f>
        <v>Bepass S.A.</v>
      </c>
      <c r="D66" s="161" t="e">
        <f>VLOOKUP(C66,'[1]Controle Distribuição de Lucros'!$C$1:$G$357,5,0)</f>
        <v>#N/A</v>
      </c>
      <c r="E66" s="169" t="s">
        <v>1980</v>
      </c>
      <c r="F66" s="163" t="s">
        <v>1981</v>
      </c>
      <c r="G66" s="164">
        <v>1.55E-2</v>
      </c>
      <c r="H66" s="170" t="e">
        <f>IF(D66="Contabilidade Aproximada",(VLOOKUP(C66,'Apuração Contabilidade Aproxima'!$C$1:$M$357,11,0)*G66),IF(D66="Distribuição por Presunção",(VLOOKUP(C66,'[1]Controle Distribuição de Lucros'!$C$1:$Q$357,15)*'Lucros aos Sócios'!G66),IF(D66="Contabilidade"," ",0)))</f>
        <v>#N/A</v>
      </c>
    </row>
    <row r="67" spans="1:8">
      <c r="A67" s="159">
        <v>351</v>
      </c>
      <c r="B67" s="160" t="str">
        <f>VLOOKUP(A67,Empresas!A:B,2,0)</f>
        <v>47.407.177/0001-70</v>
      </c>
      <c r="C67" s="160" t="str">
        <f>VLOOKUP(B67,Empresas!B:C,2,0)</f>
        <v>Bepass S.A.</v>
      </c>
      <c r="D67" s="161" t="e">
        <f>VLOOKUP(C67,'[1]Controle Distribuição de Lucros'!$C$1:$G$357,5,0)</f>
        <v>#N/A</v>
      </c>
      <c r="E67" s="169" t="s">
        <v>1982</v>
      </c>
      <c r="F67" s="163" t="s">
        <v>1983</v>
      </c>
      <c r="G67" s="164">
        <v>3.0999999999999999E-3</v>
      </c>
      <c r="H67" s="170" t="e">
        <f>IF(D67="Contabilidade Aproximada",(VLOOKUP(C67,'Apuração Contabilidade Aproxima'!$C$1:$M$357,11,0)*G67),IF(D67="Distribuição por Presunção",(VLOOKUP(C67,'[1]Controle Distribuição de Lucros'!$C$1:$Q$357,15)*'Lucros aos Sócios'!G67),IF(D67="Contabilidade"," ",0)))</f>
        <v>#N/A</v>
      </c>
    </row>
    <row r="68" spans="1:8">
      <c r="A68" s="159">
        <v>351</v>
      </c>
      <c r="B68" s="160" t="str">
        <f>VLOOKUP(A68,Empresas!A:B,2,0)</f>
        <v>47.407.177/0001-70</v>
      </c>
      <c r="C68" s="160" t="str">
        <f>VLOOKUP(B68,Empresas!B:C,2,0)</f>
        <v>Bepass S.A.</v>
      </c>
      <c r="D68" s="161" t="e">
        <f>VLOOKUP(C68,'[1]Controle Distribuição de Lucros'!$C$1:$G$357,5,0)</f>
        <v>#N/A</v>
      </c>
      <c r="E68" s="169" t="s">
        <v>1984</v>
      </c>
      <c r="F68" s="163" t="s">
        <v>1985</v>
      </c>
      <c r="G68" s="164">
        <v>1.55E-2</v>
      </c>
      <c r="H68" s="170" t="e">
        <f>IF(D68="Contabilidade Aproximada",(VLOOKUP(C68,'Apuração Contabilidade Aproxima'!$C$1:$M$357,11,0)*G68),IF(D68="Distribuição por Presunção",(VLOOKUP(C68,'[1]Controle Distribuição de Lucros'!$C$1:$Q$357,15)*'Lucros aos Sócios'!G68),IF(D68="Contabilidade"," ",0)))</f>
        <v>#N/A</v>
      </c>
    </row>
    <row r="69" spans="1:8">
      <c r="A69" s="159">
        <v>351</v>
      </c>
      <c r="B69" s="160" t="str">
        <f>VLOOKUP(A69,Empresas!A:B,2,0)</f>
        <v>47.407.177/0001-70</v>
      </c>
      <c r="C69" s="160" t="str">
        <f>VLOOKUP(B69,Empresas!B:C,2,0)</f>
        <v>Bepass S.A.</v>
      </c>
      <c r="D69" s="161" t="e">
        <f>VLOOKUP(C69,'[1]Controle Distribuição de Lucros'!$C$1:$G$357,5,0)</f>
        <v>#N/A</v>
      </c>
      <c r="E69" s="169" t="s">
        <v>1986</v>
      </c>
      <c r="F69" s="163" t="s">
        <v>1987</v>
      </c>
      <c r="G69" s="164">
        <v>1.55E-2</v>
      </c>
      <c r="H69" s="170" t="e">
        <f>IF(D69="Contabilidade Aproximada",(VLOOKUP(C69,'Apuração Contabilidade Aproxima'!$C$1:$M$357,11,0)*G69),IF(D69="Distribuição por Presunção",(VLOOKUP(C69,'[1]Controle Distribuição de Lucros'!$C$1:$Q$357,15)*'Lucros aos Sócios'!G69),IF(D69="Contabilidade"," ",0)))</f>
        <v>#N/A</v>
      </c>
    </row>
    <row r="70" spans="1:8">
      <c r="A70" s="159">
        <v>351</v>
      </c>
      <c r="B70" s="160" t="str">
        <f>VLOOKUP(A70,Empresas!A:B,2,0)</f>
        <v>47.407.177/0001-70</v>
      </c>
      <c r="C70" s="160" t="str">
        <f>VLOOKUP(B70,Empresas!B:C,2,0)</f>
        <v>Bepass S.A.</v>
      </c>
      <c r="D70" s="161" t="e">
        <f>VLOOKUP(C70,'[1]Controle Distribuição de Lucros'!$C$1:$G$357,5,0)</f>
        <v>#N/A</v>
      </c>
      <c r="E70" s="169" t="s">
        <v>1988</v>
      </c>
      <c r="F70" s="163" t="s">
        <v>1989</v>
      </c>
      <c r="G70" s="164">
        <v>6.1999999999999998E-3</v>
      </c>
      <c r="H70" s="170" t="e">
        <f>IF(D70="Contabilidade Aproximada",(VLOOKUP(C70,'Apuração Contabilidade Aproxima'!$C$1:$M$357,11,0)*G70),IF(D70="Distribuição por Presunção",(VLOOKUP(C70,'[1]Controle Distribuição de Lucros'!$C$1:$Q$357,15)*'Lucros aos Sócios'!G70),IF(D70="Contabilidade"," ",0)))</f>
        <v>#N/A</v>
      </c>
    </row>
    <row r="71" spans="1:8">
      <c r="A71" s="159">
        <v>351</v>
      </c>
      <c r="B71" s="160" t="str">
        <f>VLOOKUP(A71,Empresas!A:B,2,0)</f>
        <v>47.407.177/0001-70</v>
      </c>
      <c r="C71" s="160" t="str">
        <f>VLOOKUP(B71,Empresas!B:C,2,0)</f>
        <v>Bepass S.A.</v>
      </c>
      <c r="D71" s="161" t="e">
        <f>VLOOKUP(C71,'[1]Controle Distribuição de Lucros'!$C$1:$G$357,5,0)</f>
        <v>#N/A</v>
      </c>
      <c r="E71" s="169" t="s">
        <v>1990</v>
      </c>
      <c r="F71" s="163" t="s">
        <v>1991</v>
      </c>
      <c r="G71" s="164">
        <v>6.1999999999999998E-3</v>
      </c>
      <c r="H71" s="170" t="e">
        <f>IF(D71="Contabilidade Aproximada",(VLOOKUP(C71,'Apuração Contabilidade Aproxima'!$C$1:$M$357,11,0)*G71),IF(D71="Distribuição por Presunção",(VLOOKUP(C71,'[1]Controle Distribuição de Lucros'!$C$1:$Q$357,15)*'Lucros aos Sócios'!G71),IF(D71="Contabilidade"," ",0)))</f>
        <v>#N/A</v>
      </c>
    </row>
    <row r="72" spans="1:8">
      <c r="A72" s="159">
        <v>351</v>
      </c>
      <c r="B72" s="160" t="str">
        <f>VLOOKUP(A72,Empresas!A:B,2,0)</f>
        <v>47.407.177/0001-70</v>
      </c>
      <c r="C72" s="160" t="str">
        <f>VLOOKUP(B72,Empresas!B:C,2,0)</f>
        <v>Bepass S.A.</v>
      </c>
      <c r="D72" s="161" t="e">
        <f>VLOOKUP(C72,'[1]Controle Distribuição de Lucros'!$C$1:$G$357,5,0)</f>
        <v>#N/A</v>
      </c>
      <c r="E72" s="169" t="s">
        <v>1992</v>
      </c>
      <c r="F72" s="163" t="s">
        <v>1993</v>
      </c>
      <c r="G72" s="164">
        <v>2.8899999999999999E-2</v>
      </c>
      <c r="H72" s="170" t="e">
        <f>IF(D72="Contabilidade Aproximada",(VLOOKUP(C72,'Apuração Contabilidade Aproxima'!$C$1:$M$357,11,0)*G72),IF(D72="Distribuição por Presunção",(VLOOKUP(C72,'[1]Controle Distribuição de Lucros'!$C$1:$Q$357,15)*'Lucros aos Sócios'!G72),IF(D72="Contabilidade"," ",0)))</f>
        <v>#N/A</v>
      </c>
    </row>
    <row r="73" spans="1:8">
      <c r="A73" s="159">
        <v>351</v>
      </c>
      <c r="B73" s="160" t="str">
        <f>VLOOKUP(A73,Empresas!A:B,2,0)</f>
        <v>47.407.177/0001-70</v>
      </c>
      <c r="C73" s="160" t="str">
        <f>VLOOKUP(B73,Empresas!B:C,2,0)</f>
        <v>Bepass S.A.</v>
      </c>
      <c r="D73" s="161" t="e">
        <f>VLOOKUP(C73,'[1]Controle Distribuição de Lucros'!$C$1:$G$357,5,0)</f>
        <v>#N/A</v>
      </c>
      <c r="E73" s="169" t="s">
        <v>1994</v>
      </c>
      <c r="F73" s="163" t="s">
        <v>1995</v>
      </c>
      <c r="G73" s="164">
        <v>2.46E-2</v>
      </c>
      <c r="H73" s="170" t="e">
        <f>IF(D73="Contabilidade Aproximada",(VLOOKUP(C73,'Apuração Contabilidade Aproxima'!$C$1:$M$357,11,0)*G73),IF(D73="Distribuição por Presunção",(VLOOKUP(C73,'[1]Controle Distribuição de Lucros'!$C$1:$Q$357,15)*'Lucros aos Sócios'!G73),IF(D73="Contabilidade"," ",0)))</f>
        <v>#N/A</v>
      </c>
    </row>
    <row r="74" spans="1:8">
      <c r="A74" s="159">
        <v>351</v>
      </c>
      <c r="B74" s="160" t="str">
        <f>VLOOKUP(A74,Empresas!A:B,2,0)</f>
        <v>47.407.177/0001-70</v>
      </c>
      <c r="C74" s="160" t="str">
        <f>VLOOKUP(B74,Empresas!B:C,2,0)</f>
        <v>Bepass S.A.</v>
      </c>
      <c r="D74" s="161" t="e">
        <f>VLOOKUP(C74,'[1]Controle Distribuição de Lucros'!$C$1:$G$357,5,0)</f>
        <v>#N/A</v>
      </c>
      <c r="E74" s="169" t="s">
        <v>1996</v>
      </c>
      <c r="F74" s="163" t="s">
        <v>1997</v>
      </c>
      <c r="G74" s="164">
        <v>7.1000000000000004E-3</v>
      </c>
      <c r="H74" s="170" t="e">
        <f>IF(D74="Contabilidade Aproximada",(VLOOKUP(C74,'Apuração Contabilidade Aproxima'!$C$1:$M$357,11,0)*G74),IF(D74="Distribuição por Presunção",(VLOOKUP(C74,'[1]Controle Distribuição de Lucros'!$C$1:$Q$357,15)*'Lucros aos Sócios'!G74),IF(D74="Contabilidade"," ",0)))</f>
        <v>#N/A</v>
      </c>
    </row>
    <row r="75" spans="1:8">
      <c r="A75" s="159">
        <v>351</v>
      </c>
      <c r="B75" s="160" t="str">
        <f>VLOOKUP(A75,Empresas!A:B,2,0)</f>
        <v>47.407.177/0001-70</v>
      </c>
      <c r="C75" s="160" t="str">
        <f>VLOOKUP(B75,Empresas!B:C,2,0)</f>
        <v>Bepass S.A.</v>
      </c>
      <c r="D75" s="161" t="e">
        <f>VLOOKUP(C75,'[1]Controle Distribuição de Lucros'!$C$1:$G$357,5,0)</f>
        <v>#N/A</v>
      </c>
      <c r="E75" s="169" t="s">
        <v>1998</v>
      </c>
      <c r="F75" s="163" t="s">
        <v>1999</v>
      </c>
      <c r="G75" s="164">
        <v>3.3E-3</v>
      </c>
      <c r="H75" s="170" t="e">
        <f>IF(D75="Contabilidade Aproximada",(VLOOKUP(C75,'Apuração Contabilidade Aproxima'!$C$1:$M$357,11,0)*G75),IF(D75="Distribuição por Presunção",(VLOOKUP(C75,'[1]Controle Distribuição de Lucros'!$C$1:$Q$357,15)*'Lucros aos Sócios'!G75),IF(D75="Contabilidade"," ",0)))</f>
        <v>#N/A</v>
      </c>
    </row>
    <row r="76" spans="1:8">
      <c r="A76" s="159">
        <v>351</v>
      </c>
      <c r="B76" s="160" t="str">
        <f>VLOOKUP(A76,Empresas!A:B,2,0)</f>
        <v>47.407.177/0001-70</v>
      </c>
      <c r="C76" s="160" t="str">
        <f>VLOOKUP(B76,Empresas!B:C,2,0)</f>
        <v>Bepass S.A.</v>
      </c>
      <c r="D76" s="161" t="e">
        <f>VLOOKUP(C76,'[1]Controle Distribuição de Lucros'!$C$1:$G$357,5,0)</f>
        <v>#N/A</v>
      </c>
      <c r="E76" s="169" t="s">
        <v>2000</v>
      </c>
      <c r="F76" s="163" t="s">
        <v>2001</v>
      </c>
      <c r="G76" s="164">
        <v>3.5000000000000001E-3</v>
      </c>
      <c r="H76" s="170" t="e">
        <f>IF(D76="Contabilidade Aproximada",(VLOOKUP(C76,'Apuração Contabilidade Aproxima'!$C$1:$M$357,11,0)*G76),IF(D76="Distribuição por Presunção",(VLOOKUP(C76,'[1]Controle Distribuição de Lucros'!$C$1:$Q$357,15)*'Lucros aos Sócios'!G76),IF(D76="Contabilidade"," ",0)))</f>
        <v>#N/A</v>
      </c>
    </row>
    <row r="77" spans="1:8">
      <c r="A77" s="159">
        <v>351</v>
      </c>
      <c r="B77" s="160" t="str">
        <f>VLOOKUP(A77,Empresas!A:B,2,0)</f>
        <v>47.407.177/0001-70</v>
      </c>
      <c r="C77" s="160" t="str">
        <f>VLOOKUP(B77,Empresas!B:C,2,0)</f>
        <v>Bepass S.A.</v>
      </c>
      <c r="D77" s="161" t="e">
        <f>VLOOKUP(C77,'[1]Controle Distribuição de Lucros'!$C$1:$G$357,5,0)</f>
        <v>#N/A</v>
      </c>
      <c r="E77" s="169" t="s">
        <v>2002</v>
      </c>
      <c r="F77" s="163" t="s">
        <v>2003</v>
      </c>
      <c r="G77" s="164">
        <v>1.8E-3</v>
      </c>
      <c r="H77" s="170" t="e">
        <f>IF(D77="Contabilidade Aproximada",(VLOOKUP(C77,'Apuração Contabilidade Aproxima'!$C$1:$M$357,11,0)*G77),IF(D77="Distribuição por Presunção",(VLOOKUP(C77,'[1]Controle Distribuição de Lucros'!$C$1:$Q$357,15)*'Lucros aos Sócios'!G77),IF(D77="Contabilidade"," ",0)))</f>
        <v>#N/A</v>
      </c>
    </row>
    <row r="78" spans="1:8">
      <c r="A78" s="159">
        <v>510</v>
      </c>
      <c r="B78" s="160" t="str">
        <f>VLOOKUP(A78,Empresas!A:B,2,0)</f>
        <v>55.769.305/0001-54</v>
      </c>
      <c r="C78" s="160" t="str">
        <f>VLOOKUP(B78,Empresas!B:C,2,0)</f>
        <v>Bianca Ribeiro Mattos Ltda</v>
      </c>
      <c r="D78" s="161" t="e">
        <f>VLOOKUP(C78,'[1]Controle Distribuição de Lucros'!$C$1:$G$357,5,0)</f>
        <v>#N/A</v>
      </c>
      <c r="E78" s="169" t="s">
        <v>2004</v>
      </c>
      <c r="F78" s="163" t="s">
        <v>2005</v>
      </c>
      <c r="G78" s="164">
        <v>1</v>
      </c>
      <c r="H78" s="170" t="e">
        <f>IF(D78="Contabilidade Aproximada",(VLOOKUP(C78,'Apuração Contabilidade Aproxima'!$C$1:$M$357,11,0)*G78),IF(D78="Distribuição por Presunção",(VLOOKUP(C78,'[1]Controle Distribuição de Lucros'!$C$1:$Q$357,15)*'Lucros aos Sócios'!G78),IF(D78="Contabilidade"," ",0)))</f>
        <v>#N/A</v>
      </c>
    </row>
    <row r="79" spans="1:8">
      <c r="A79" s="159">
        <v>646</v>
      </c>
      <c r="B79" s="160" t="str">
        <f>VLOOKUP(A79,Empresas!A:B,2,0)</f>
        <v>67.041.408/0001-82</v>
      </c>
      <c r="C79" s="160" t="str">
        <f>VLOOKUP(B79,Empresas!B:C,2,0)</f>
        <v>Bitachon Serviços Administrativos Ltda</v>
      </c>
      <c r="D79" s="161" t="e">
        <f>VLOOKUP(C79,'[1]Controle Distribuição de Lucros'!$C$1:$G$357,5,0)</f>
        <v>#N/A</v>
      </c>
      <c r="E79" s="169">
        <v>50195368819</v>
      </c>
      <c r="F79" s="163" t="s">
        <v>1904</v>
      </c>
      <c r="G79" s="164">
        <v>1</v>
      </c>
      <c r="H79" s="170" t="e">
        <f>IF(D79="Contabilidade Aproximada",(VLOOKUP(C79,'Apuração Contabilidade Aproxima'!$C$1:$M$357,11,0)*G79),IF(D79="Distribuição por Presunção",(VLOOKUP(C79,'[1]Controle Distribuição de Lucros'!$C$1:$Q$357,15)*'Lucros aos Sócios'!G79),IF(D79="Contabilidade"," ",0)))</f>
        <v>#N/A</v>
      </c>
    </row>
    <row r="80" spans="1:8">
      <c r="A80" s="159">
        <v>542</v>
      </c>
      <c r="B80" s="160" t="str">
        <f>VLOOKUP(A80,Empresas!A:B,2,0)</f>
        <v>12.107.957/0001-10</v>
      </c>
      <c r="C80" s="160" t="str">
        <f>VLOOKUP(B80,Empresas!B:C,2,0)</f>
        <v>BJ2R Serviços Ltda</v>
      </c>
      <c r="D80" s="161" t="e">
        <f>VLOOKUP(C80,'[1]Controle Distribuição de Lucros'!$C$1:$G$357,5,0)</f>
        <v>#N/A</v>
      </c>
      <c r="E80" s="169">
        <v>93280068800</v>
      </c>
      <c r="F80" s="163" t="s">
        <v>2006</v>
      </c>
      <c r="G80" s="164">
        <v>0.9</v>
      </c>
      <c r="H80" s="170" t="e">
        <f>IF(D80="Contabilidade Aproximada",(VLOOKUP(C80,'Apuração Contabilidade Aproxima'!$C$1:$M$357,11,0)*G80),IF(D80="Distribuição por Presunção",(VLOOKUP(C80,'[1]Controle Distribuição de Lucros'!$C$1:$Q$357,15)*'Lucros aos Sócios'!G80),IF(D80="Contabilidade"," ",0)))</f>
        <v>#N/A</v>
      </c>
    </row>
    <row r="81" spans="1:8">
      <c r="A81" s="159">
        <v>542</v>
      </c>
      <c r="B81" s="160" t="str">
        <f>VLOOKUP(A81,Empresas!A:B,2,0)</f>
        <v>12.107.957/0001-10</v>
      </c>
      <c r="C81" s="160" t="str">
        <f>VLOOKUP(B81,Empresas!B:C,2,0)</f>
        <v>BJ2R Serviços Ltda</v>
      </c>
      <c r="D81" s="168" t="e">
        <f>VLOOKUP(C81,'[1]Controle Distribuição de Lucros'!$C$1:$G$357,5,0)</f>
        <v>#N/A</v>
      </c>
      <c r="E81" s="169" t="s">
        <v>2007</v>
      </c>
      <c r="F81" s="163" t="s">
        <v>2008</v>
      </c>
      <c r="G81" s="164">
        <v>0.1</v>
      </c>
      <c r="H81" s="170" t="e">
        <f>IF(D81="Contabilidade Aproximada",(VLOOKUP(C81,'Apuração Contabilidade Aproxima'!$C$1:$M$357,11,0)*G81),IF(D81="Distribuição por Presunção",(VLOOKUP(C81,'[1]Controle Distribuição de Lucros'!$C$1:$Q$357,15)*'Lucros aos Sócios'!G81),IF(D81="Contabilidade"," ",0)))</f>
        <v>#N/A</v>
      </c>
    </row>
    <row r="82" spans="1:8">
      <c r="A82" s="159">
        <v>240</v>
      </c>
      <c r="B82" s="160" t="str">
        <f>VLOOKUP(A82,Empresas!A:B,2,0)</f>
        <v>36.557.666/0001-92</v>
      </c>
      <c r="C82" s="160" t="str">
        <f>VLOOKUP(B82,Empresas!B:C,2,0)</f>
        <v>BLGR Serviços Empresariais Ltda</v>
      </c>
      <c r="D82" s="168" t="e">
        <f>VLOOKUP(C82,'[1]Controle Distribuição de Lucros'!$C$1:$G$357,5,0)</f>
        <v>#N/A</v>
      </c>
      <c r="E82" s="169">
        <v>7558526809</v>
      </c>
      <c r="F82" s="163" t="s">
        <v>2009</v>
      </c>
      <c r="G82" s="164">
        <v>1</v>
      </c>
      <c r="H82" s="170" t="e">
        <f>IF(D82="Contabilidade Aproximada",(VLOOKUP(C82,'Apuração Contabilidade Aproxima'!$C$1:$M$357,11,0)*G82),IF(D82="Distribuição por Presunção",(VLOOKUP(C82,'[1]Controle Distribuição de Lucros'!$C$1:$Q$357,15)*'Lucros aos Sócios'!G82),IF(D82="Contabilidade"," ",0)))</f>
        <v>#N/A</v>
      </c>
    </row>
    <row r="83" spans="1:8">
      <c r="A83" s="159">
        <v>486</v>
      </c>
      <c r="B83" s="160" t="str">
        <f>VLOOKUP(A83,Empresas!A:B,2,0)</f>
        <v>35.048.108/0001-39</v>
      </c>
      <c r="C83" s="160" t="str">
        <f>VLOOKUP(B83,Empresas!B:C,2,0)</f>
        <v>BNC Print Comércio e Soluções Técnicas Ltda</v>
      </c>
      <c r="D83" s="161" t="e">
        <f>VLOOKUP(C83,'[1]Controle Distribuição de Lucros'!$C$1:$G$357,5,0)</f>
        <v>#N/A</v>
      </c>
      <c r="E83" s="162" t="s">
        <v>2010</v>
      </c>
      <c r="F83" s="163" t="s">
        <v>2011</v>
      </c>
      <c r="G83" s="164">
        <v>1</v>
      </c>
      <c r="H83" s="167" t="e">
        <f>IF(D83="Contabilidade Aproximada",(VLOOKUP(C83,'Apuração Contabilidade Aproxima'!$C$1:$M$357,11,0)*G83),IF(D83="Distribuição por Presunção",(VLOOKUP(C83,'[1]Controle Distribuição de Lucros'!$C$1:$Q$357,15)*'Lucros aos Sócios'!G83),IF(D83="Contabilidade"," ",0)))</f>
        <v>#N/A</v>
      </c>
    </row>
    <row r="84" spans="1:8">
      <c r="A84" s="159">
        <v>71</v>
      </c>
      <c r="B84" s="160" t="str">
        <f>VLOOKUP(A84,Empresas!A:B,2,0)</f>
        <v>08.991.576/0001-70</v>
      </c>
      <c r="C84" s="160" t="str">
        <f>VLOOKUP(B84,Empresas!B:C,2,0)</f>
        <v>Botecaria Distribuição e Marketing Ltda</v>
      </c>
      <c r="D84" s="161" t="e">
        <f>VLOOKUP(C84,'[1]Controle Distribuição de Lucros'!$C$1:$G$357,5,0)</f>
        <v>#N/A</v>
      </c>
      <c r="E84" s="169">
        <v>34995519858</v>
      </c>
      <c r="F84" s="163" t="s">
        <v>2012</v>
      </c>
      <c r="G84" s="164">
        <v>0.25</v>
      </c>
      <c r="H84" s="167" t="e">
        <f>IF(D84="Contabilidade Aproximada",(VLOOKUP(C84,'Apuração Contabilidade Aproxima'!$C$1:$M$357,11,0)*G84),IF(D84="Distribuição por Presunção",(VLOOKUP(C84,'[1]Controle Distribuição de Lucros'!$C$1:$Q$357,15)*'Lucros aos Sócios'!G84),IF(D84="Contabilidade"," ",0)))</f>
        <v>#N/A</v>
      </c>
    </row>
    <row r="85" spans="1:8">
      <c r="A85" s="159">
        <v>71</v>
      </c>
      <c r="B85" s="160" t="str">
        <f>VLOOKUP(A85,Empresas!A:B,2,0)</f>
        <v>08.991.576/0001-70</v>
      </c>
      <c r="C85" s="160" t="str">
        <f>VLOOKUP(B85,Empresas!B:C,2,0)</f>
        <v>Botecaria Distribuição e Marketing Ltda</v>
      </c>
      <c r="D85" s="168" t="e">
        <f>VLOOKUP(C85,'[1]Controle Distribuição de Lucros'!$C$1:$G$357,5,0)</f>
        <v>#N/A</v>
      </c>
      <c r="E85" s="169">
        <v>34042591817</v>
      </c>
      <c r="F85" s="163" t="s">
        <v>2013</v>
      </c>
      <c r="G85" s="164">
        <v>0.25</v>
      </c>
      <c r="H85" s="167" t="e">
        <f>IF(D85="Contabilidade Aproximada",(VLOOKUP(C85,'Apuração Contabilidade Aproxima'!$C$1:$M$357,11,0)*G85),IF(D85="Distribuição por Presunção",(VLOOKUP(C85,'[1]Controle Distribuição de Lucros'!$C$1:$Q$357,15)*'Lucros aos Sócios'!G85),IF(D85="Contabilidade"," ",0)))</f>
        <v>#N/A</v>
      </c>
    </row>
    <row r="86" spans="1:8">
      <c r="A86" s="159">
        <v>71</v>
      </c>
      <c r="B86" s="160" t="str">
        <f>VLOOKUP(A86,Empresas!A:B,2,0)</f>
        <v>08.991.576/0001-70</v>
      </c>
      <c r="C86" s="160" t="str">
        <f>VLOOKUP(B86,Empresas!B:C,2,0)</f>
        <v>Botecaria Distribuição e Marketing Ltda</v>
      </c>
      <c r="D86" s="161" t="e">
        <f>VLOOKUP(C86,'[1]Controle Distribuição de Lucros'!$C$1:$G$357,5,0)</f>
        <v>#N/A</v>
      </c>
      <c r="E86" s="162">
        <v>35147898867</v>
      </c>
      <c r="F86" s="163" t="s">
        <v>2014</v>
      </c>
      <c r="G86" s="164">
        <v>0.25</v>
      </c>
      <c r="H86" s="167" t="e">
        <f>IF(D86="Contabilidade Aproximada",(VLOOKUP(C86,'Apuração Contabilidade Aproxima'!$C$1:$M$357,11,0)*G86),IF(D86="Distribuição por Presunção",(VLOOKUP(C86,'[1]Controle Distribuição de Lucros'!$C$1:$Q$357,15)*'Lucros aos Sócios'!G86),IF(D86="Contabilidade"," ",0)))</f>
        <v>#N/A</v>
      </c>
    </row>
    <row r="87" spans="1:8">
      <c r="A87" s="159">
        <v>71</v>
      </c>
      <c r="B87" s="160" t="str">
        <f>VLOOKUP(A87,Empresas!A:B,2,0)</f>
        <v>08.991.576/0001-70</v>
      </c>
      <c r="C87" s="160" t="str">
        <f>VLOOKUP(B87,Empresas!B:C,2,0)</f>
        <v>Botecaria Distribuição e Marketing Ltda</v>
      </c>
      <c r="D87" s="168" t="e">
        <f>VLOOKUP(C87,'[1]Controle Distribuição de Lucros'!$C$1:$G$357,5,0)</f>
        <v>#N/A</v>
      </c>
      <c r="E87" s="169">
        <v>35181634850</v>
      </c>
      <c r="F87" s="163" t="s">
        <v>2015</v>
      </c>
      <c r="G87" s="164">
        <v>0.25</v>
      </c>
      <c r="H87" s="170" t="e">
        <f>IF(D87="Contabilidade Aproximada",(VLOOKUP(C87,'Apuração Contabilidade Aproxima'!$C$1:$M$357,11,0)*G87),IF(D87="Distribuição por Presunção",(VLOOKUP(C87,'[1]Controle Distribuição de Lucros'!$C$1:$Q$357,15)*'Lucros aos Sócios'!G87),IF(D87="Contabilidade"," ",0)))</f>
        <v>#N/A</v>
      </c>
    </row>
    <row r="88" spans="1:8">
      <c r="A88" s="159">
        <v>458</v>
      </c>
      <c r="B88" s="160" t="str">
        <f>VLOOKUP(A88,Empresas!A:B,2,0)</f>
        <v>26.635.239/0001-21</v>
      </c>
      <c r="C88" s="160" t="str">
        <f>VLOOKUP(B88,Empresas!B:C,2,0)</f>
        <v>Brunna Vomstein Andrade</v>
      </c>
      <c r="D88" s="168" t="e">
        <f>VLOOKUP(C88,'[1]Controle Distribuição de Lucros'!$C$1:$G$357,5,0)</f>
        <v>#N/A</v>
      </c>
      <c r="E88" s="169" t="s">
        <v>2016</v>
      </c>
      <c r="F88" s="163" t="s">
        <v>2017</v>
      </c>
      <c r="G88" s="164">
        <v>1</v>
      </c>
      <c r="H88" s="170" t="e">
        <f>IF(D88="Contabilidade Aproximada",(VLOOKUP(C88,'Apuração Contabilidade Aproxima'!$C$1:$M$357,11,0)*G88),IF(D88="Distribuição por Presunção",(VLOOKUP(C88,'[1]Controle Distribuição de Lucros'!$C$1:$Q$357,15)*'Lucros aos Sócios'!G88),IF(D88="Contabilidade"," ",0)))</f>
        <v>#N/A</v>
      </c>
    </row>
    <row r="89" spans="1:8">
      <c r="A89" s="159">
        <v>122</v>
      </c>
      <c r="B89" s="160" t="str">
        <f>VLOOKUP(A89,Empresas!A:B,2,0)</f>
        <v>00.833.464/0001-89</v>
      </c>
      <c r="C89" s="160" t="str">
        <f>VLOOKUP(B89,Empresas!B:C,2,0)</f>
        <v>Buffet Israel Ltda</v>
      </c>
      <c r="D89" s="168" t="e">
        <f>VLOOKUP(C89,'[1]Controle Distribuição de Lucros'!$C$1:$G$357,5,0)</f>
        <v>#N/A</v>
      </c>
      <c r="E89" s="169">
        <v>17605853866</v>
      </c>
      <c r="F89" s="163" t="s">
        <v>2018</v>
      </c>
      <c r="G89" s="164">
        <v>0.01</v>
      </c>
      <c r="H89" s="167" t="e">
        <f>IF(D89="Contabilidade Aproximada",(VLOOKUP(C89,'Apuração Contabilidade Aproxima'!$C$1:$M$357,11,0)*G89),IF(D89="Distribuição por Presunção",(VLOOKUP(C89,'[1]Controle Distribuição de Lucros'!$C$1:$Q$357,15)*'Lucros aos Sócios'!G89),IF(D89="Contabilidade"," ",0)))</f>
        <v>#N/A</v>
      </c>
    </row>
    <row r="90" spans="1:8">
      <c r="A90" s="159">
        <v>122</v>
      </c>
      <c r="B90" s="160" t="str">
        <f>VLOOKUP(A90,Empresas!A:B,2,0)</f>
        <v>00.833.464/0001-89</v>
      </c>
      <c r="C90" s="160" t="str">
        <f>VLOOKUP(B90,Empresas!B:C,2,0)</f>
        <v>Buffet Israel Ltda</v>
      </c>
      <c r="D90" s="168" t="e">
        <f>VLOOKUP(C90,'[1]Controle Distribuição de Lucros'!$C$1:$G$357,5,0)</f>
        <v>#N/A</v>
      </c>
      <c r="E90" s="169">
        <v>66675359800</v>
      </c>
      <c r="F90" s="163" t="s">
        <v>2019</v>
      </c>
      <c r="G90" s="164">
        <v>0.99</v>
      </c>
      <c r="H90" s="170" t="e">
        <f>IF(D90="Contabilidade Aproximada",(VLOOKUP(C90,'Apuração Contabilidade Aproxima'!$C$1:$M$357,11,0)*G90),IF(D90="Distribuição por Presunção",(VLOOKUP(C90,'[1]Controle Distribuição de Lucros'!$C$1:$Q$357,15)*'Lucros aos Sócios'!G90),IF(D90="Contabilidade"," ",0)))</f>
        <v>#N/A</v>
      </c>
    </row>
    <row r="91" spans="1:8">
      <c r="A91" s="159">
        <v>499</v>
      </c>
      <c r="B91" s="160" t="str">
        <f>VLOOKUP(A91,Empresas!A:B,2,0)</f>
        <v>57.262.385/0001-82</v>
      </c>
      <c r="C91" s="160" t="str">
        <f>VLOOKUP(B91,Empresas!B:C,2,0)</f>
        <v>C.M.S. Holding Participações Ltda</v>
      </c>
      <c r="D91" s="161" t="e">
        <f>VLOOKUP(C91,'[1]Controle Distribuição de Lucros'!$C$1:$G$357,5,0)</f>
        <v>#N/A</v>
      </c>
      <c r="E91" s="162" t="s">
        <v>2020</v>
      </c>
      <c r="F91" s="163" t="s">
        <v>2021</v>
      </c>
      <c r="G91" s="164">
        <v>1</v>
      </c>
      <c r="H91" s="167" t="e">
        <f>IF(D91="Contabilidade Aproximada",(VLOOKUP(C91,'Apuração Contabilidade Aproxima'!$C$1:$M$357,11,0)*G91),IF(D91="Distribuição por Presunção",(VLOOKUP(C91,'[1]Controle Distribuição de Lucros'!$C$1:$Q$357,15)*'Lucros aos Sócios'!G91),IF(D91="Contabilidade"," ",0)))</f>
        <v>#N/A</v>
      </c>
    </row>
    <row r="92" spans="1:8">
      <c r="A92" s="159">
        <v>435</v>
      </c>
      <c r="B92" s="160" t="str">
        <f>VLOOKUP(A92,Empresas!A:B,2,0)</f>
        <v>52.796.465/0001-02</v>
      </c>
      <c r="C92" s="160" t="str">
        <f>VLOOKUP(B92,Empresas!B:C,2,0)</f>
        <v>C2C Ltda</v>
      </c>
      <c r="D92" s="168" t="e">
        <f>VLOOKUP(C92,'[1]Controle Distribuição de Lucros'!$C$1:$G$357,5,0)</f>
        <v>#N/A</v>
      </c>
      <c r="E92" s="169" t="s">
        <v>2022</v>
      </c>
      <c r="F92" s="163" t="s">
        <v>2023</v>
      </c>
      <c r="G92" s="164">
        <v>1</v>
      </c>
      <c r="H92" s="167" t="e">
        <f>IF(D92="Contabilidade Aproximada",(VLOOKUP(C92,'Apuração Contabilidade Aproxima'!$C$1:$M$357,11,0)*G92),IF(D92="Distribuição por Presunção",(VLOOKUP(C92,'[1]Controle Distribuição de Lucros'!$C$1:$Q$357,15)*'Lucros aos Sócios'!G92),IF(D92="Contabilidade"," ",0)))</f>
        <v>#N/A</v>
      </c>
    </row>
    <row r="93" spans="1:8">
      <c r="A93" s="159">
        <v>591</v>
      </c>
      <c r="B93" s="160" t="str">
        <f>VLOOKUP(A93,Empresas!A:B,2,0)</f>
        <v>61.256.978/0001-03</v>
      </c>
      <c r="C93" s="160" t="str">
        <f>VLOOKUP(B93,Empresas!B:C,2,0)</f>
        <v>C3C Corretora de Seguros Ltda</v>
      </c>
      <c r="D93" s="168" t="e">
        <f>VLOOKUP(C93,'[1]Controle Distribuição de Lucros'!$C$1:$G$357,5,0)</f>
        <v>#N/A</v>
      </c>
      <c r="E93" s="169" t="s">
        <v>2022</v>
      </c>
      <c r="F93" s="163" t="s">
        <v>2023</v>
      </c>
      <c r="G93" s="164">
        <v>1</v>
      </c>
      <c r="H93" s="167" t="e">
        <f>IF(D93="Contabilidade Aproximada",(VLOOKUP(C93,'Apuração Contabilidade Aproxima'!$C$1:$M$357,11,0)*G93),IF(D93="Distribuição por Presunção",(VLOOKUP(C93,'[1]Controle Distribuição de Lucros'!$C$1:$Q$357,15)*'Lucros aos Sócios'!G93),IF(D93="Contabilidade"," ",0)))</f>
        <v>#N/A</v>
      </c>
    </row>
    <row r="94" spans="1:8">
      <c r="A94" s="159">
        <v>419</v>
      </c>
      <c r="B94" s="160" t="str">
        <f>VLOOKUP(A94,Empresas!A:B,2,0)</f>
        <v>09.666.095/0001-51</v>
      </c>
      <c r="C94" s="160" t="str">
        <f>VLOOKUP(B94,Empresas!B:C,2,0)</f>
        <v>Calcam Comercial de Suprimentos de Informática Ltda</v>
      </c>
      <c r="D94" s="161" t="e">
        <f>VLOOKUP(C94,'[1]Controle Distribuição de Lucros'!$C$1:$G$357,5,0)</f>
        <v>#N/A</v>
      </c>
      <c r="E94" s="162" t="s">
        <v>2024</v>
      </c>
      <c r="F94" s="163" t="s">
        <v>2025</v>
      </c>
      <c r="G94" s="164">
        <v>1</v>
      </c>
      <c r="H94" s="167" t="e">
        <f>IF(D94="Contabilidade Aproximada",(VLOOKUP(C94,'Apuração Contabilidade Aproxima'!$C$1:$M$357,11,0)*G94),IF(D94="Distribuição por Presunção",(VLOOKUP(C94,'[1]Controle Distribuição de Lucros'!$C$1:$Q$357,15)*'Lucros aos Sócios'!G94),IF(D94="Contabilidade"," ",0)))</f>
        <v>#N/A</v>
      </c>
    </row>
    <row r="95" spans="1:8">
      <c r="A95" s="159">
        <v>273</v>
      </c>
      <c r="B95" s="160" t="str">
        <f>VLOOKUP(A95,Empresas!A:B,2,0)</f>
        <v>41.118.298/0001-16</v>
      </c>
      <c r="C95" s="160" t="str">
        <f>VLOOKUP(B95,Empresas!B:C,2,0)</f>
        <v>Cami Concept Ltda</v>
      </c>
      <c r="D95" s="161" t="e">
        <f>VLOOKUP(C95,'[1]Controle Distribuição de Lucros'!$C$1:$G$357,5,0)</f>
        <v>#N/A</v>
      </c>
      <c r="E95" s="162" t="s">
        <v>2026</v>
      </c>
      <c r="F95" s="163" t="s">
        <v>2027</v>
      </c>
      <c r="G95" s="164">
        <v>1</v>
      </c>
      <c r="H95" s="167" t="e">
        <f>IF(D95="Contabilidade Aproximada",(VLOOKUP(C95,'Apuração Contabilidade Aproxima'!$C$1:$M$357,11,0)*G95),IF(D95="Distribuição por Presunção",(VLOOKUP(C95,'[1]Controle Distribuição de Lucros'!$C$1:$Q$357,15)*'Lucros aos Sócios'!G95),IF(D95="Contabilidade"," ",0)))</f>
        <v>#N/A</v>
      </c>
    </row>
    <row r="96" spans="1:8">
      <c r="A96" s="159">
        <v>262</v>
      </c>
      <c r="B96" s="160" t="str">
        <f>VLOOKUP(A96,Empresas!A:B,2,0)</f>
        <v>39.960.783/0001-90</v>
      </c>
      <c r="C96" s="160" t="str">
        <f>VLOOKUP(B96,Empresas!B:C,2,0)</f>
        <v>Capella Comércio e Representações de Produtos Químicos Ltda</v>
      </c>
      <c r="D96" s="161" t="e">
        <f>VLOOKUP(C96,'[1]Controle Distribuição de Lucros'!$C$1:$G$357,5,0)</f>
        <v>#N/A</v>
      </c>
      <c r="E96" s="162" t="s">
        <v>2028</v>
      </c>
      <c r="F96" s="163" t="s">
        <v>2029</v>
      </c>
      <c r="G96" s="164">
        <v>0.7</v>
      </c>
      <c r="H96" s="167" t="e">
        <f>IF(D96="Contabilidade Aproximada",(VLOOKUP(C96,'Apuração Contabilidade Aproxima'!$C$1:$M$357,11,0)*G96),IF(D96="Distribuição por Presunção",(VLOOKUP(C96,'[1]Controle Distribuição de Lucros'!$C$1:$Q$357,15)*'Lucros aos Sócios'!G96),IF(D96="Contabilidade"," ",0)))</f>
        <v>#N/A</v>
      </c>
    </row>
    <row r="97" spans="1:8">
      <c r="A97" s="159">
        <v>262</v>
      </c>
      <c r="B97" s="160" t="str">
        <f>VLOOKUP(A97,Empresas!A:B,2,0)</f>
        <v>39.960.783/0001-90</v>
      </c>
      <c r="C97" s="160" t="str">
        <f>VLOOKUP(B97,Empresas!B:C,2,0)</f>
        <v>Capella Comércio e Representações de Produtos Químicos Ltda</v>
      </c>
      <c r="D97" s="161" t="e">
        <f>VLOOKUP(C97,'[1]Controle Distribuição de Lucros'!$C$1:$G$357,5,0)</f>
        <v>#N/A</v>
      </c>
      <c r="E97" s="162" t="s">
        <v>2030</v>
      </c>
      <c r="F97" s="163" t="s">
        <v>2031</v>
      </c>
      <c r="G97" s="164">
        <v>0.3</v>
      </c>
      <c r="H97" s="167" t="e">
        <f>IF(D97="Contabilidade Aproximada",(VLOOKUP(C97,'Apuração Contabilidade Aproxima'!$C$1:$M$357,11,0)*G97),IF(D97="Distribuição por Presunção",(VLOOKUP(C97,'[1]Controle Distribuição de Lucros'!$C$1:$Q$357,15)*'Lucros aos Sócios'!G97),IF(D97="Contabilidade"," ",0)))</f>
        <v>#N/A</v>
      </c>
    </row>
    <row r="98" spans="1:8">
      <c r="A98" s="159">
        <v>411</v>
      </c>
      <c r="B98" s="160" t="str">
        <f>VLOOKUP(A98,Empresas!A:B,2,0)</f>
        <v>51.764.963/0001-00</v>
      </c>
      <c r="C98" s="160" t="str">
        <f>VLOOKUP(B98,Empresas!B:C,2,0)</f>
        <v>Caresma &amp; Schmidt Office Consultoria Empresarial Ltda</v>
      </c>
      <c r="D98" s="161" t="e">
        <f>VLOOKUP(C98,'[1]Controle Distribuição de Lucros'!$C$1:$G$357,5,0)</f>
        <v>#N/A</v>
      </c>
      <c r="E98" s="162" t="s">
        <v>2032</v>
      </c>
      <c r="F98" s="163" t="s">
        <v>2033</v>
      </c>
      <c r="G98" s="164">
        <v>0.5</v>
      </c>
      <c r="H98" s="167" t="e">
        <f>IF(D98="Contabilidade Aproximada",(VLOOKUP(C98,'Apuração Contabilidade Aproxima'!$C$1:$M$357,11,0)*G98),IF(D98="Distribuição por Presunção",(VLOOKUP(C98,'[1]Controle Distribuição de Lucros'!$C$1:$Q$357,15)*'Lucros aos Sócios'!G98),IF(D98="Contabilidade"," ",0)))</f>
        <v>#N/A</v>
      </c>
    </row>
    <row r="99" spans="1:8">
      <c r="A99" s="159">
        <v>411</v>
      </c>
      <c r="B99" s="160" t="str">
        <f>VLOOKUP(A99,Empresas!A:B,2,0)</f>
        <v>51.764.963/0001-00</v>
      </c>
      <c r="C99" s="160" t="str">
        <f>VLOOKUP(B99,Empresas!B:C,2,0)</f>
        <v>Caresma &amp; Schmidt Office Consultoria Empresarial Ltda</v>
      </c>
      <c r="D99" s="161" t="e">
        <f>VLOOKUP(C99,'[1]Controle Distribuição de Lucros'!$C$1:$G$357,5,0)</f>
        <v>#N/A</v>
      </c>
      <c r="E99" s="162" t="s">
        <v>2034</v>
      </c>
      <c r="F99" s="163" t="s">
        <v>2035</v>
      </c>
      <c r="G99" s="164">
        <v>0.5</v>
      </c>
      <c r="H99" s="167" t="e">
        <f>IF(D99="Contabilidade Aproximada",(VLOOKUP(C99,'Apuração Contabilidade Aproxima'!$C$1:$M$357,11,0)*G99),IF(D99="Distribuição por Presunção",(VLOOKUP(C99,'[1]Controle Distribuição de Lucros'!$C$1:$Q$357,15)*'Lucros aos Sócios'!G99),IF(D99="Contabilidade"," ",0)))</f>
        <v>#N/A</v>
      </c>
    </row>
    <row r="100" spans="1:8">
      <c r="A100" s="159">
        <v>505</v>
      </c>
      <c r="B100" s="160" t="str">
        <f>VLOOKUP(A100,Empresas!A:B,2,0)</f>
        <v>57.642.648/0001-89</v>
      </c>
      <c r="C100" s="160" t="str">
        <f>VLOOKUP(B100,Empresas!B:C,2,0)</f>
        <v>Carrilho Donas Sociedade Individual de Advocacia</v>
      </c>
      <c r="D100" s="161" t="e">
        <f>VLOOKUP(C100,'[1]Controle Distribuição de Lucros'!$C$1:$G$357,5,0)</f>
        <v>#N/A</v>
      </c>
      <c r="E100" s="162" t="s">
        <v>2036</v>
      </c>
      <c r="F100" s="163" t="s">
        <v>2037</v>
      </c>
      <c r="G100" s="164">
        <v>1</v>
      </c>
      <c r="H100" s="167" t="e">
        <f>IF(D100="Contabilidade Aproximada",(VLOOKUP(C100,'Apuração Contabilidade Aproxima'!$C$1:$M$357,11,0)*G100),IF(D100="Distribuição por Presunção",(VLOOKUP(C100,'[1]Controle Distribuição de Lucros'!$C$1:$Q$357,15)*'Lucros aos Sócios'!G100),IF(D100="Contabilidade"," ",0)))</f>
        <v>#N/A</v>
      </c>
    </row>
    <row r="101" spans="1:8">
      <c r="A101" s="159">
        <v>495</v>
      </c>
      <c r="B101" s="160" t="str">
        <f>VLOOKUP(A101,Empresas!A:B,2,0)</f>
        <v>57.121.049/0001-10</v>
      </c>
      <c r="C101" s="160" t="str">
        <f>VLOOKUP(B101,Empresas!B:C,2,0)</f>
        <v>Cass Consultoria Empresarial Ltda</v>
      </c>
      <c r="D101" s="168" t="e">
        <f>VLOOKUP(C101,'[1]Controle Distribuição de Lucros'!$C$1:$G$357,5,0)</f>
        <v>#N/A</v>
      </c>
      <c r="E101" s="169" t="s">
        <v>2038</v>
      </c>
      <c r="F101" s="163" t="s">
        <v>2039</v>
      </c>
      <c r="G101" s="164">
        <v>1</v>
      </c>
      <c r="H101" s="170" t="e">
        <f>IF(D101="Contabilidade Aproximada",(VLOOKUP(C101,'Apuração Contabilidade Aproxima'!$C$1:$M$357,11,0)*G101),IF(D101="Distribuição por Presunção",(VLOOKUP(C101,'[1]Controle Distribuição de Lucros'!$C$1:$Q$357,15)*'Lucros aos Sócios'!G101),IF(D101="Contabilidade"," ",0)))</f>
        <v>#N/A</v>
      </c>
    </row>
    <row r="102" spans="1:8">
      <c r="A102" s="159">
        <v>293</v>
      </c>
      <c r="B102" s="160" t="str">
        <f>VLOOKUP(A102,Empresas!A:B,2,0)</f>
        <v>42.638.806/0001-50</v>
      </c>
      <c r="C102" s="160" t="str">
        <f>VLOOKUP(B102,Empresas!B:C,2,0)</f>
        <v>Catedral Intermediação de Negócios Ltda</v>
      </c>
      <c r="D102" s="168" t="e">
        <f>VLOOKUP(C102,'[1]Controle Distribuição de Lucros'!$C$1:$G$357,5,0)</f>
        <v>#N/A</v>
      </c>
      <c r="E102" s="169">
        <v>1217110801</v>
      </c>
      <c r="F102" s="163" t="s">
        <v>2040</v>
      </c>
      <c r="G102" s="164">
        <v>0.99990000000000001</v>
      </c>
      <c r="H102" s="170" t="e">
        <f>IF(D102="Contabilidade Aproximada",(VLOOKUP(C102,'Apuração Contabilidade Aproxima'!$C$1:$M$357,11,0)*G102),IF(D102="Distribuição por Presunção",(VLOOKUP(C102,'[1]Controle Distribuição de Lucros'!$C$1:$Q$357,15)*'Lucros aos Sócios'!G102),IF(D102="Contabilidade"," ",0)))</f>
        <v>#N/A</v>
      </c>
    </row>
    <row r="103" spans="1:8">
      <c r="A103" s="159">
        <v>293</v>
      </c>
      <c r="B103" s="160" t="str">
        <f>VLOOKUP(A103,Empresas!A:B,2,0)</f>
        <v>42.638.806/0001-50</v>
      </c>
      <c r="C103" s="160" t="str">
        <f>VLOOKUP(B103,Empresas!B:C,2,0)</f>
        <v>Catedral Intermediação de Negócios Ltda</v>
      </c>
      <c r="D103" s="168" t="e">
        <f>VLOOKUP(C103,'[1]Controle Distribuição de Lucros'!$C$1:$G$357,5,0)</f>
        <v>#N/A</v>
      </c>
      <c r="E103" s="169">
        <v>5472325862</v>
      </c>
      <c r="F103" s="163" t="s">
        <v>2041</v>
      </c>
      <c r="G103" s="164">
        <v>1E-4</v>
      </c>
      <c r="H103" s="170" t="e">
        <f>IF(D103="Contabilidade Aproximada",(VLOOKUP(C103,'Apuração Contabilidade Aproxima'!$C$1:$M$357,11,0)*G103),IF(D103="Distribuição por Presunção",(VLOOKUP(C103,'[1]Controle Distribuição de Lucros'!$C$1:$Q$357,15)*'Lucros aos Sócios'!G103),IF(D103="Contabilidade"," ",0)))</f>
        <v>#N/A</v>
      </c>
    </row>
    <row r="104" spans="1:8">
      <c r="A104" s="159">
        <v>335</v>
      </c>
      <c r="B104" s="160" t="str">
        <f>VLOOKUP(A104,Empresas!A:B,2,0)</f>
        <v>13.574.084/0001-19</v>
      </c>
      <c r="C104" s="160" t="str">
        <f>VLOOKUP(B104,Empresas!B:C,2,0)</f>
        <v>CCKids Comércio e Confecção de Roupas e Acessórios Ltda</v>
      </c>
      <c r="D104" s="161" t="e">
        <f>VLOOKUP(C104,'[1]Controle Distribuição de Lucros'!$C$1:$G$357,5,0)</f>
        <v>#N/A</v>
      </c>
      <c r="E104" s="162" t="s">
        <v>2042</v>
      </c>
      <c r="F104" s="163" t="s">
        <v>2043</v>
      </c>
      <c r="G104" s="164">
        <v>1</v>
      </c>
      <c r="H104" s="167" t="e">
        <f>IF(D104="Contabilidade Aproximada",(VLOOKUP(C104,'Apuração Contabilidade Aproxima'!$C$1:$M$357,11,0)*G104),IF(D104="Distribuição por Presunção",(VLOOKUP(C104,'[1]Controle Distribuição de Lucros'!$C$1:$Q$357,15)*'Lucros aos Sócios'!G104),IF(D104="Contabilidade"," ",0)))</f>
        <v>#N/A</v>
      </c>
    </row>
    <row r="105" spans="1:8">
      <c r="A105" s="159">
        <v>372</v>
      </c>
      <c r="B105" s="160" t="str">
        <f>VLOOKUP(A105,Empresas!A:B,2,0)</f>
        <v>50.685.261/0001-60</v>
      </c>
      <c r="C105" s="160" t="str">
        <f>VLOOKUP(B105,Empresas!B:C,2,0)</f>
        <v>CDM Holding Ltda</v>
      </c>
      <c r="D105" s="168" t="e">
        <f>VLOOKUP(C105,'[1]Controle Distribuição de Lucros'!$C$1:$G$357,5,0)</f>
        <v>#N/A</v>
      </c>
      <c r="E105" s="169" t="s">
        <v>2044</v>
      </c>
      <c r="F105" s="163" t="s">
        <v>2045</v>
      </c>
      <c r="G105" s="164">
        <v>0.48499999999999999</v>
      </c>
      <c r="H105" s="167" t="e">
        <f>IF(D105="Contabilidade Aproximada",(VLOOKUP(C105,'Apuração Contabilidade Aproxima'!$C$1:$M$357,11,0)*G105),IF(D105="Distribuição por Presunção",(VLOOKUP(C105,'[1]Controle Distribuição de Lucros'!$C$1:$Q$357,15)*'Lucros aos Sócios'!G105),IF(D105="Contabilidade"," ",0)))</f>
        <v>#N/A</v>
      </c>
    </row>
    <row r="106" spans="1:8">
      <c r="A106" s="159">
        <v>372</v>
      </c>
      <c r="B106" s="160" t="str">
        <f>VLOOKUP(A106,Empresas!A:B,2,0)</f>
        <v>50.685.261/0001-60</v>
      </c>
      <c r="C106" s="160" t="str">
        <f>VLOOKUP(B106,Empresas!B:C,2,0)</f>
        <v>CDM Holding Ltda</v>
      </c>
      <c r="D106" s="168" t="e">
        <f>VLOOKUP(C106,'[1]Controle Distribuição de Lucros'!$C$1:$G$357,5,0)</f>
        <v>#N/A</v>
      </c>
      <c r="E106" s="169" t="s">
        <v>2046</v>
      </c>
      <c r="F106" s="163" t="s">
        <v>2047</v>
      </c>
      <c r="G106" s="164">
        <v>0.48499999999999999</v>
      </c>
      <c r="H106" s="167" t="e">
        <f>IF(D106="Contabilidade Aproximada",(VLOOKUP(C106,'Apuração Contabilidade Aproxima'!$C$1:$M$357,11,0)*G106),IF(D106="Distribuição por Presunção",(VLOOKUP(C106,'[1]Controle Distribuição de Lucros'!$C$1:$Q$357,15)*'Lucros aos Sócios'!G106),IF(D106="Contabilidade"," ",0)))</f>
        <v>#N/A</v>
      </c>
    </row>
    <row r="107" spans="1:8">
      <c r="A107" s="159">
        <v>372</v>
      </c>
      <c r="B107" s="160" t="str">
        <f>VLOOKUP(A107,Empresas!A:B,2,0)</f>
        <v>50.685.261/0001-60</v>
      </c>
      <c r="C107" s="160" t="str">
        <f>VLOOKUP(B107,Empresas!B:C,2,0)</f>
        <v>CDM Holding Ltda</v>
      </c>
      <c r="D107" s="161" t="e">
        <f>VLOOKUP(C107,'[1]Controle Distribuição de Lucros'!$C$1:$G$357,5,0)</f>
        <v>#N/A</v>
      </c>
      <c r="E107" s="162" t="s">
        <v>2048</v>
      </c>
      <c r="F107" s="163" t="s">
        <v>2049</v>
      </c>
      <c r="G107" s="164">
        <v>0.01</v>
      </c>
      <c r="H107" s="167" t="e">
        <f>IF(D107="Contabilidade Aproximada",(VLOOKUP(C107,'Apuração Contabilidade Aproxima'!$C$1:$M$357,11,0)*G107),IF(D107="Distribuição por Presunção",(VLOOKUP(C107,'[1]Controle Distribuição de Lucros'!$C$1:$Q$357,15)*'Lucros aos Sócios'!G107),IF(D107="Contabilidade"," ",0)))</f>
        <v>#N/A</v>
      </c>
    </row>
    <row r="108" spans="1:8">
      <c r="A108" s="159">
        <v>372</v>
      </c>
      <c r="B108" s="160" t="str">
        <f>VLOOKUP(A108,Empresas!A:B,2,0)</f>
        <v>50.685.261/0001-60</v>
      </c>
      <c r="C108" s="160" t="str">
        <f>VLOOKUP(B108,Empresas!B:C,2,0)</f>
        <v>CDM Holding Ltda</v>
      </c>
      <c r="D108" s="168" t="e">
        <f>VLOOKUP(C108,'[1]Controle Distribuição de Lucros'!$C$1:$G$357,5,0)</f>
        <v>#N/A</v>
      </c>
      <c r="E108" s="169" t="s">
        <v>2050</v>
      </c>
      <c r="F108" s="163" t="s">
        <v>2051</v>
      </c>
      <c r="G108" s="164">
        <v>0.01</v>
      </c>
      <c r="H108" s="167" t="e">
        <f>IF(D108="Contabilidade Aproximada",(VLOOKUP(C108,'Apuração Contabilidade Aproxima'!$C$1:$M$357,11,0)*G108),IF(D108="Distribuição por Presunção",(VLOOKUP(C108,'[1]Controle Distribuição de Lucros'!$C$1:$Q$357,15)*'Lucros aos Sócios'!G108),IF(D108="Contabilidade"," ",0)))</f>
        <v>#N/A</v>
      </c>
    </row>
    <row r="109" spans="1:8">
      <c r="A109" s="159">
        <v>372</v>
      </c>
      <c r="B109" s="160" t="str">
        <f>VLOOKUP(A109,Empresas!A:B,2,0)</f>
        <v>50.685.261/0001-60</v>
      </c>
      <c r="C109" s="160" t="str">
        <f>VLOOKUP(B109,Empresas!B:C,2,0)</f>
        <v>CDM Holding Ltda</v>
      </c>
      <c r="D109" s="168" t="e">
        <f>VLOOKUP(C109,'[1]Controle Distribuição de Lucros'!$C$1:$G$357,5,0)</f>
        <v>#N/A</v>
      </c>
      <c r="E109" s="169" t="s">
        <v>2052</v>
      </c>
      <c r="F109" s="163" t="s">
        <v>2053</v>
      </c>
      <c r="G109" s="164">
        <v>0.01</v>
      </c>
      <c r="H109" s="167" t="e">
        <f>IF(D109="Contabilidade Aproximada",(VLOOKUP(C109,'Apuração Contabilidade Aproxima'!$C$1:$M$357,11,0)*G109),IF(D109="Distribuição por Presunção",(VLOOKUP(C109,'[1]Controle Distribuição de Lucros'!$C$1:$Q$357,15)*'Lucros aos Sócios'!G109),IF(D109="Contabilidade"," ",0)))</f>
        <v>#N/A</v>
      </c>
    </row>
    <row r="110" spans="1:8">
      <c r="A110" s="159">
        <v>398</v>
      </c>
      <c r="B110" s="160" t="str">
        <f>VLOOKUP(A110,Empresas!A:B,2,0)</f>
        <v>03.702.166/0001-48</v>
      </c>
      <c r="C110" s="160" t="str">
        <f>VLOOKUP(B110,Empresas!B:C,2,0)</f>
        <v>Cena Cultural Produções Ltda</v>
      </c>
      <c r="D110" s="168" t="e">
        <f>VLOOKUP(C110,'[1]Controle Distribuição de Lucros'!$C$1:$G$357,5,0)</f>
        <v>#N/A</v>
      </c>
      <c r="E110" s="169">
        <v>19580070644</v>
      </c>
      <c r="F110" s="163" t="s">
        <v>2054</v>
      </c>
      <c r="G110" s="164">
        <v>1</v>
      </c>
      <c r="H110" s="167" t="e">
        <f>IF(D110="Contabilidade Aproximada",(VLOOKUP(C110,'Apuração Contabilidade Aproxima'!$C$1:$M$357,11,0)*G110),IF(D110="Distribuição por Presunção",(VLOOKUP(C110,'[1]Controle Distribuição de Lucros'!$C$1:$Q$357,15)*'Lucros aos Sócios'!G110),IF(D110="Contabilidade"," ",0)))</f>
        <v>#N/A</v>
      </c>
    </row>
    <row r="111" spans="1:8">
      <c r="A111" s="159">
        <v>321</v>
      </c>
      <c r="B111" s="160" t="str">
        <f>VLOOKUP(A111,Empresas!A:B,2,0)</f>
        <v>59.650.721/0001-90</v>
      </c>
      <c r="C111" s="160" t="str">
        <f>VLOOKUP(B111,Empresas!B:C,2,0)</f>
        <v>Central Serviços Médicos Ltda</v>
      </c>
      <c r="D111" s="168" t="e">
        <f>VLOOKUP(C111,'[1]Controle Distribuição de Lucros'!$C$1:$G$357,5,0)</f>
        <v>#N/A</v>
      </c>
      <c r="E111" s="169">
        <v>9994541889</v>
      </c>
      <c r="F111" s="163" t="s">
        <v>2055</v>
      </c>
      <c r="G111" s="164">
        <v>1</v>
      </c>
      <c r="H111" s="167" t="e">
        <f>IF(D111="Contabilidade Aproximada",(VLOOKUP(C111,'Apuração Contabilidade Aproxima'!$C$1:$M$357,11,0)*G111),IF(D111="Distribuição por Presunção",(VLOOKUP(C111,'[1]Controle Distribuição de Lucros'!$C$1:$Q$357,15)*'Lucros aos Sócios'!G111),IF(D111="Contabilidade"," ",0)))</f>
        <v>#N/A</v>
      </c>
    </row>
    <row r="112" spans="1:8">
      <c r="A112" s="159">
        <v>449</v>
      </c>
      <c r="B112" s="160" t="str">
        <f>VLOOKUP(A112,Empresas!A:B,2,0)</f>
        <v>10.665.359/0001-31</v>
      </c>
      <c r="C112" s="160" t="str">
        <f>VLOOKUP(B112,Empresas!B:C,2,0)</f>
        <v>Centro de Saúde Animal Zoovet Ltda</v>
      </c>
      <c r="D112" s="168" t="e">
        <f>VLOOKUP(C112,'[1]Controle Distribuição de Lucros'!$C$1:$G$357,5,0)</f>
        <v>#N/A</v>
      </c>
      <c r="E112" s="169">
        <v>28308647863</v>
      </c>
      <c r="F112" s="163" t="s">
        <v>2056</v>
      </c>
      <c r="G112" s="164">
        <v>0.30680000000000002</v>
      </c>
      <c r="H112" s="167" t="e">
        <f>IF(D112="Contabilidade Aproximada",(VLOOKUP(C112,'Apuração Contabilidade Aproxima'!$C$1:$M$357,11,0)*G112),IF(D112="Distribuição por Presunção",(VLOOKUP(C112,'[1]Controle Distribuição de Lucros'!$C$1:$Q$357,15)*'Lucros aos Sócios'!G112),IF(D112="Contabilidade"," ",0)))</f>
        <v>#N/A</v>
      </c>
    </row>
    <row r="113" spans="1:8">
      <c r="A113" s="159">
        <v>449</v>
      </c>
      <c r="B113" s="160" t="str">
        <f>VLOOKUP(A113,Empresas!A:B,2,0)</f>
        <v>10.665.359/0001-31</v>
      </c>
      <c r="C113" s="160" t="str">
        <f>VLOOKUP(B113,Empresas!B:C,2,0)</f>
        <v>Centro de Saúde Animal Zoovet Ltda</v>
      </c>
      <c r="D113" s="168" t="e">
        <f>VLOOKUP(C113,'[1]Controle Distribuição de Lucros'!$C$1:$G$357,5,0)</f>
        <v>#N/A</v>
      </c>
      <c r="E113" s="169">
        <v>29331333854</v>
      </c>
      <c r="F113" s="163" t="s">
        <v>2057</v>
      </c>
      <c r="G113" s="164">
        <v>0.30659999999999998</v>
      </c>
      <c r="H113" s="167" t="e">
        <f>IF(D113="Contabilidade Aproximada",(VLOOKUP(C113,'Apuração Contabilidade Aproxima'!$C$1:$M$357,11,0)*G113),IF(D113="Distribuição por Presunção",(VLOOKUP(C113,'[1]Controle Distribuição de Lucros'!$C$1:$Q$357,15)*'Lucros aos Sócios'!G113),IF(D113="Contabilidade"," ",0)))</f>
        <v>#N/A</v>
      </c>
    </row>
    <row r="114" spans="1:8">
      <c r="A114" s="159">
        <v>449</v>
      </c>
      <c r="B114" s="160" t="str">
        <f>VLOOKUP(A114,Empresas!A:B,2,0)</f>
        <v>10.665.359/0001-31</v>
      </c>
      <c r="C114" s="160" t="str">
        <f>VLOOKUP(B114,Empresas!B:C,2,0)</f>
        <v>Centro de Saúde Animal Zoovet Ltda</v>
      </c>
      <c r="D114" s="168" t="e">
        <f>VLOOKUP(C114,'[1]Controle Distribuição de Lucros'!$C$1:$G$357,5,0)</f>
        <v>#N/A</v>
      </c>
      <c r="E114" s="169">
        <v>32354671814</v>
      </c>
      <c r="F114" s="163" t="s">
        <v>2058</v>
      </c>
      <c r="G114" s="164">
        <v>0.02</v>
      </c>
      <c r="H114" s="167" t="e">
        <f>IF(D114="Contabilidade Aproximada",(VLOOKUP(C114,'Apuração Contabilidade Aproxima'!$C$1:$M$357,11,0)*G114),IF(D114="Distribuição por Presunção",(VLOOKUP(C114,'[1]Controle Distribuição de Lucros'!$C$1:$Q$357,15)*'Lucros aos Sócios'!G114),IF(D114="Contabilidade"," ",0)))</f>
        <v>#N/A</v>
      </c>
    </row>
    <row r="115" spans="1:8">
      <c r="A115" s="159">
        <v>449</v>
      </c>
      <c r="B115" s="160" t="str">
        <f>VLOOKUP(A115,Empresas!A:B,2,0)</f>
        <v>10.665.359/0001-31</v>
      </c>
      <c r="C115" s="160" t="str">
        <f>VLOOKUP(B115,Empresas!B:C,2,0)</f>
        <v>Centro de Saúde Animal Zoovet Ltda</v>
      </c>
      <c r="D115" s="168" t="e">
        <f>VLOOKUP(C115,'[1]Controle Distribuição de Lucros'!$C$1:$G$357,5,0)</f>
        <v>#N/A</v>
      </c>
      <c r="E115" s="169">
        <v>32263226800</v>
      </c>
      <c r="F115" s="163" t="s">
        <v>2059</v>
      </c>
      <c r="G115" s="164">
        <v>0.02</v>
      </c>
      <c r="H115" s="170" t="e">
        <f>IF(D115="Contabilidade Aproximada",(VLOOKUP(C115,'Apuração Contabilidade Aproxima'!$C$1:$M$357,11,0)*G115),IF(D115="Distribuição por Presunção",(VLOOKUP(C115,'[1]Controle Distribuição de Lucros'!$C$1:$Q$357,15)*'Lucros aos Sócios'!G115),IF(D115="Contabilidade"," ",0)))</f>
        <v>#N/A</v>
      </c>
    </row>
    <row r="116" spans="1:8">
      <c r="A116" s="159">
        <v>449</v>
      </c>
      <c r="B116" s="160" t="str">
        <f>VLOOKUP(A116,Empresas!A:B,2,0)</f>
        <v>10.665.359/0001-31</v>
      </c>
      <c r="C116" s="160" t="str">
        <f>VLOOKUP(B116,Empresas!B:C,2,0)</f>
        <v>Centro de Saúde Animal Zoovet Ltda</v>
      </c>
      <c r="D116" s="168" t="e">
        <f>VLOOKUP(C116,'[1]Controle Distribuição de Lucros'!$C$1:$G$357,5,0)</f>
        <v>#N/A</v>
      </c>
      <c r="E116" s="169">
        <v>29989354863</v>
      </c>
      <c r="F116" s="163" t="s">
        <v>2060</v>
      </c>
      <c r="G116" s="164">
        <v>0.02</v>
      </c>
      <c r="H116" s="170" t="e">
        <f>IF(D116="Contabilidade Aproximada",(VLOOKUP(C116,'Apuração Contabilidade Aproxima'!$C$1:$M$357,11,0)*G116),IF(D116="Distribuição por Presunção",(VLOOKUP(C116,'[1]Controle Distribuição de Lucros'!$C$1:$Q$357,15)*'Lucros aos Sócios'!G116),IF(D116="Contabilidade"," ",0)))</f>
        <v>#N/A</v>
      </c>
    </row>
    <row r="117" spans="1:8">
      <c r="A117" s="159">
        <v>449</v>
      </c>
      <c r="B117" s="160" t="str">
        <f>VLOOKUP(A117,Empresas!A:B,2,0)</f>
        <v>10.665.359/0001-31</v>
      </c>
      <c r="C117" s="160" t="str">
        <f>VLOOKUP(B117,Empresas!B:C,2,0)</f>
        <v>Centro de Saúde Animal Zoovet Ltda</v>
      </c>
      <c r="D117" s="168" t="e">
        <f>VLOOKUP(C117,'[1]Controle Distribuição de Lucros'!$C$1:$G$357,5,0)</f>
        <v>#N/A</v>
      </c>
      <c r="E117" s="169">
        <v>22371944831</v>
      </c>
      <c r="F117" s="163" t="s">
        <v>2061</v>
      </c>
      <c r="G117" s="164">
        <v>0.30659999999999998</v>
      </c>
      <c r="H117" s="167" t="e">
        <f>IF(D117="Contabilidade Aproximada",(VLOOKUP(C117,'Apuração Contabilidade Aproxima'!$C$1:$M$357,11,0)*G117),IF(D117="Distribuição por Presunção",(VLOOKUP(C117,'[1]Controle Distribuição de Lucros'!$C$1:$Q$357,15)*'Lucros aos Sócios'!G117),IF(D117="Contabilidade"," ",0)))</f>
        <v>#N/A</v>
      </c>
    </row>
    <row r="118" spans="1:8">
      <c r="A118" s="159">
        <v>449</v>
      </c>
      <c r="B118" s="160" t="str">
        <f>VLOOKUP(A118,Empresas!A:B,2,0)</f>
        <v>10.665.359/0001-31</v>
      </c>
      <c r="C118" s="160" t="str">
        <f>VLOOKUP(B118,Empresas!B:C,2,0)</f>
        <v>Centro de Saúde Animal Zoovet Ltda</v>
      </c>
      <c r="D118" s="168" t="e">
        <f>VLOOKUP(C118,'[1]Controle Distribuição de Lucros'!$C$1:$G$357,5,0)</f>
        <v>#N/A</v>
      </c>
      <c r="E118" s="169">
        <v>38884104874</v>
      </c>
      <c r="F118" s="163" t="s">
        <v>2062</v>
      </c>
      <c r="G118" s="164">
        <v>0.02</v>
      </c>
      <c r="H118" s="167" t="e">
        <f>IF(D118="Contabilidade Aproximada",(VLOOKUP(C118,'Apuração Contabilidade Aproxima'!$C$1:$M$357,11,0)*G118),IF(D118="Distribuição por Presunção",(VLOOKUP(C118,'[1]Controle Distribuição de Lucros'!$C$1:$Q$357,15)*'Lucros aos Sócios'!G118),IF(D118="Contabilidade"," ",0)))</f>
        <v>#N/A</v>
      </c>
    </row>
    <row r="119" spans="1:8">
      <c r="A119" s="159">
        <v>730</v>
      </c>
      <c r="B119" s="160" t="str">
        <f>VLOOKUP(A119,Empresas!A:B,2,0)</f>
        <v>65.887.267/0001-98</v>
      </c>
      <c r="C119" s="160" t="str">
        <f>VLOOKUP(B119,Empresas!B:C,2,0)</f>
        <v>Chipendalle Arte Móveis Ltda</v>
      </c>
      <c r="D119" s="168" t="e">
        <f>VLOOKUP(C119,'[1]Controle Distribuição de Lucros'!$C$1:$G$357,5,0)</f>
        <v>#N/A</v>
      </c>
      <c r="E119" s="169">
        <v>8695249840</v>
      </c>
      <c r="F119" s="163" t="s">
        <v>2063</v>
      </c>
      <c r="G119" s="164">
        <v>0.98</v>
      </c>
      <c r="H119" s="167" t="e">
        <f>IF(D119="Contabilidade Aproximada",(VLOOKUP(C119,'Apuração Contabilidade Aproxima'!$C$1:$M$357,11,0)*G119),IF(D119="Distribuição por Presunção",(VLOOKUP(C119,'[1]Controle Distribuição de Lucros'!$C$1:$Q$357,15)*'Lucros aos Sócios'!G119),IF(D119="Contabilidade"," ",0)))</f>
        <v>#N/A</v>
      </c>
    </row>
    <row r="120" spans="1:8">
      <c r="A120" s="159">
        <v>730</v>
      </c>
      <c r="B120" s="160" t="str">
        <f>VLOOKUP(A120,Empresas!A:B,2,0)</f>
        <v>65.887.267/0001-98</v>
      </c>
      <c r="C120" s="160" t="str">
        <f>VLOOKUP(B120,Empresas!B:C,2,0)</f>
        <v>Chipendalle Arte Móveis Ltda</v>
      </c>
      <c r="D120" s="168" t="e">
        <f>VLOOKUP(C120,'[1]Controle Distribuição de Lucros'!$C$1:$G$357,5,0)</f>
        <v>#N/A</v>
      </c>
      <c r="E120" s="169">
        <v>12683643802</v>
      </c>
      <c r="F120" s="163" t="s">
        <v>2064</v>
      </c>
      <c r="G120" s="164">
        <v>0.01</v>
      </c>
      <c r="H120" s="167" t="e">
        <f>IF(D120="Contabilidade Aproximada",(VLOOKUP(C120,'Apuração Contabilidade Aproxima'!$C$1:$M$357,11,0)*G120),IF(D120="Distribuição por Presunção",(VLOOKUP(C120,'[1]Controle Distribuição de Lucros'!$C$1:$Q$357,15)*'Lucros aos Sócios'!G120),IF(D120="Contabilidade"," ",0)))</f>
        <v>#N/A</v>
      </c>
    </row>
    <row r="121" spans="1:8">
      <c r="A121" s="159">
        <v>730</v>
      </c>
      <c r="B121" s="160" t="str">
        <f>VLOOKUP(A121,Empresas!A:B,2,0)</f>
        <v>65.887.267/0001-98</v>
      </c>
      <c r="C121" s="160" t="str">
        <f>VLOOKUP(B121,Empresas!B:C,2,0)</f>
        <v>Chipendalle Arte Móveis Ltda</v>
      </c>
      <c r="D121" s="168" t="e">
        <f>VLOOKUP(C121,'[1]Controle Distribuição de Lucros'!$C$1:$G$357,5,0)</f>
        <v>#N/A</v>
      </c>
      <c r="E121" s="169" t="s">
        <v>2065</v>
      </c>
      <c r="F121" s="163" t="s">
        <v>2066</v>
      </c>
      <c r="G121" s="164">
        <v>0.01</v>
      </c>
      <c r="H121" s="167" t="e">
        <f>IF(D121="Contabilidade Aproximada",(VLOOKUP(C121,'Apuração Contabilidade Aproxima'!$C$1:$M$357,11,0)*G121),IF(D121="Distribuição por Presunção",(VLOOKUP(C121,'[1]Controle Distribuição de Lucros'!$C$1:$Q$357,15)*'Lucros aos Sócios'!G121),IF(D121="Contabilidade"," ",0)))</f>
        <v>#N/A</v>
      </c>
    </row>
    <row r="122" spans="1:8">
      <c r="A122" s="159">
        <v>365</v>
      </c>
      <c r="B122" s="160" t="str">
        <f>VLOOKUP(A122,Empresas!A:B,2,0)</f>
        <v>34.329.315/0001-07</v>
      </c>
      <c r="C122" s="160" t="str">
        <f>VLOOKUP(B122,Empresas!B:C,2,0)</f>
        <v>CJS Comércio Varejista de Tecidos Ltda</v>
      </c>
      <c r="D122" s="168" t="e">
        <f>VLOOKUP(C122,'[1]Controle Distribuição de Lucros'!$C$1:$G$357,5,0)</f>
        <v>#N/A</v>
      </c>
      <c r="E122" s="169" t="s">
        <v>2067</v>
      </c>
      <c r="F122" s="163" t="s">
        <v>2068</v>
      </c>
      <c r="G122" s="164">
        <v>1</v>
      </c>
      <c r="H122" s="167" t="e">
        <f>IF(D122="Contabilidade Aproximada",(VLOOKUP(C122,'Apuração Contabilidade Aproxima'!$C$1:$M$357,11,0)*G122),IF(D122="Distribuição por Presunção",(VLOOKUP(C122,'[1]Controle Distribuição de Lucros'!$C$1:$Q$357,15)*'Lucros aos Sócios'!G122),IF(D122="Contabilidade"," ",0)))</f>
        <v>#N/A</v>
      </c>
    </row>
    <row r="123" spans="1:8">
      <c r="A123" s="159">
        <v>408</v>
      </c>
      <c r="B123" s="160" t="str">
        <f>VLOOKUP(A123,Empresas!A:B,2,0)</f>
        <v>48.292.179/0001-24</v>
      </c>
      <c r="C123" s="160" t="str">
        <f>VLOOKUP(B123,Empresas!B:C,2,0)</f>
        <v>CLE Comunicação Liderança e Educação Ltda</v>
      </c>
      <c r="D123" s="168" t="e">
        <f>VLOOKUP(C123,'[1]Controle Distribuição de Lucros'!$C$1:$G$357,5,0)</f>
        <v>#N/A</v>
      </c>
      <c r="E123" s="169" t="s">
        <v>2069</v>
      </c>
      <c r="F123" s="163" t="s">
        <v>2070</v>
      </c>
      <c r="G123" s="164">
        <v>1</v>
      </c>
      <c r="H123" s="167" t="e">
        <f>IF(D123="Contabilidade Aproximada",(VLOOKUP(C123,'Apuração Contabilidade Aproxima'!$C$1:$M$357,11,0)*G123),IF(D123="Distribuição por Presunção",(VLOOKUP(C123,'[1]Controle Distribuição de Lucros'!$C$1:$Q$357,15)*'Lucros aos Sócios'!G123),IF(D123="Contabilidade"," ",0)))</f>
        <v>#N/A</v>
      </c>
    </row>
    <row r="124" spans="1:8">
      <c r="A124" s="159">
        <v>402</v>
      </c>
      <c r="B124" s="160" t="str">
        <f>VLOOKUP(A124,Empresas!A:B,2,0)</f>
        <v>03.754.180/0001-95</v>
      </c>
      <c r="C124" s="160" t="str">
        <f>VLOOKUP(B124,Empresas!B:C,2,0)</f>
        <v>Clínica de Ortopedia Dr. Javier V. S. Vargas Ltda</v>
      </c>
      <c r="D124" s="168" t="e">
        <f>VLOOKUP(C124,'[1]Controle Distribuição de Lucros'!$C$1:$G$357,5,0)</f>
        <v>#N/A</v>
      </c>
      <c r="E124" s="169">
        <v>41977337805</v>
      </c>
      <c r="F124" s="163" t="s">
        <v>2071</v>
      </c>
      <c r="G124" s="164">
        <v>0.01</v>
      </c>
      <c r="H124" s="167" t="e">
        <f>IF(D124="Contabilidade Aproximada",(VLOOKUP(C124,'Apuração Contabilidade Aproxima'!$C$1:$M$357,11,0)*G124),IF(D124="Distribuição por Presunção",(VLOOKUP(C124,'[1]Controle Distribuição de Lucros'!$C$1:$Q$357,15)*'Lucros aos Sócios'!G124),IF(D124="Contabilidade"," ",0)))</f>
        <v>#N/A</v>
      </c>
    </row>
    <row r="125" spans="1:8">
      <c r="A125" s="159">
        <v>402</v>
      </c>
      <c r="B125" s="160" t="str">
        <f>VLOOKUP(A125,Empresas!A:B,2,0)</f>
        <v>03.754.180/0001-95</v>
      </c>
      <c r="C125" s="160" t="str">
        <f>VLOOKUP(B125,Empresas!B:C,2,0)</f>
        <v>Clínica de Ortopedia Dr. Javier V. S. Vargas Ltda</v>
      </c>
      <c r="D125" s="168" t="e">
        <f>VLOOKUP(C125,'[1]Controle Distribuição de Lucros'!$C$1:$G$357,5,0)</f>
        <v>#N/A</v>
      </c>
      <c r="E125" s="169">
        <v>33812848864</v>
      </c>
      <c r="F125" s="163" t="s">
        <v>2072</v>
      </c>
      <c r="G125" s="164">
        <v>0.2</v>
      </c>
      <c r="H125" s="167" t="e">
        <f>IF(D125="Contabilidade Aproximada",(VLOOKUP(C125,'Apuração Contabilidade Aproxima'!$C$1:$M$357,11,0)*G125),IF(D125="Distribuição por Presunção",(VLOOKUP(C125,'[1]Controle Distribuição de Lucros'!$C$1:$Q$357,15)*'Lucros aos Sócios'!G125),IF(D125="Contabilidade"," ",0)))</f>
        <v>#N/A</v>
      </c>
    </row>
    <row r="126" spans="1:8">
      <c r="A126" s="159">
        <v>402</v>
      </c>
      <c r="B126" s="160" t="str">
        <f>VLOOKUP(A126,Empresas!A:B,2,0)</f>
        <v>03.754.180/0001-95</v>
      </c>
      <c r="C126" s="160" t="str">
        <f>VLOOKUP(B126,Empresas!B:C,2,0)</f>
        <v>Clínica de Ortopedia Dr. Javier V. S. Vargas Ltda</v>
      </c>
      <c r="D126" s="161" t="e">
        <f>VLOOKUP(C126,'[1]Controle Distribuição de Lucros'!$C$1:$G$357,5,0)</f>
        <v>#N/A</v>
      </c>
      <c r="E126" s="162">
        <v>36900856837</v>
      </c>
      <c r="F126" s="163" t="s">
        <v>2073</v>
      </c>
      <c r="G126" s="164">
        <v>0.79</v>
      </c>
      <c r="H126" s="167" t="e">
        <f>IF(D126="Contabilidade Aproximada",(VLOOKUP(C126,'Apuração Contabilidade Aproxima'!$C$1:$M$357,11,0)*G126),IF(D126="Distribuição por Presunção",(VLOOKUP(C126,'[1]Controle Distribuição de Lucros'!$C$1:$Q$357,15)*'Lucros aos Sócios'!G126),IF(D126="Contabilidade"," ",0)))</f>
        <v>#N/A</v>
      </c>
    </row>
    <row r="127" spans="1:8">
      <c r="A127" s="159">
        <v>393</v>
      </c>
      <c r="B127" s="160" t="str">
        <f>VLOOKUP(A127,Empresas!A:B,2,0)</f>
        <v>03.541.023/0001-00</v>
      </c>
      <c r="C127" s="160" t="str">
        <f>VLOOKUP(B127,Empresas!B:C,2,0)</f>
        <v>Clínica Dr. Eduardo de Souza Ltda</v>
      </c>
      <c r="D127" s="168" t="e">
        <f>VLOOKUP(C127,'[1]Controle Distribuição de Lucros'!$C$1:$G$357,5,0)</f>
        <v>#N/A</v>
      </c>
      <c r="E127" s="169">
        <v>5539308859</v>
      </c>
      <c r="F127" s="163" t="s">
        <v>2074</v>
      </c>
      <c r="G127" s="164">
        <v>0.1</v>
      </c>
      <c r="H127" s="167" t="e">
        <f>IF(D127="Contabilidade Aproximada",(VLOOKUP(C127,'Apuração Contabilidade Aproxima'!$C$1:$M$357,11,0)*G127),IF(D127="Distribuição por Presunção",(VLOOKUP(C127,'[1]Controle Distribuição de Lucros'!$C$1:$Q$357,15)*'Lucros aos Sócios'!G127),IF(D127="Contabilidade"," ",0)))</f>
        <v>#N/A</v>
      </c>
    </row>
    <row r="128" spans="1:8">
      <c r="A128" s="159">
        <v>393</v>
      </c>
      <c r="B128" s="160" t="str">
        <f>VLOOKUP(A128,Empresas!A:B,2,0)</f>
        <v>03.541.023/0001-00</v>
      </c>
      <c r="C128" s="160" t="str">
        <f>VLOOKUP(B128,Empresas!B:C,2,0)</f>
        <v>Clínica Dr. Eduardo de Souza Ltda</v>
      </c>
      <c r="D128" s="168" t="e">
        <f>VLOOKUP(C128,'[1]Controle Distribuição de Lucros'!$C$1:$G$357,5,0)</f>
        <v>#N/A</v>
      </c>
      <c r="E128" s="169">
        <v>36991183806</v>
      </c>
      <c r="F128" s="163" t="s">
        <v>2075</v>
      </c>
      <c r="G128" s="164">
        <v>0.9</v>
      </c>
      <c r="H128" s="167" t="e">
        <f>IF(D128="Contabilidade Aproximada",(VLOOKUP(C128,'Apuração Contabilidade Aproxima'!$C$1:$M$357,11,0)*G128),IF(D128="Distribuição por Presunção",(VLOOKUP(C128,'[1]Controle Distribuição de Lucros'!$C$1:$Q$357,15)*'Lucros aos Sócios'!G128),IF(D128="Contabilidade"," ",0)))</f>
        <v>#N/A</v>
      </c>
    </row>
    <row r="129" spans="1:8">
      <c r="A129" s="159">
        <v>420</v>
      </c>
      <c r="B129" s="160" t="str">
        <f>VLOOKUP(A129,Empresas!A:B,2,0)</f>
        <v>52.145.726/0001-16</v>
      </c>
      <c r="C129" s="160" t="str">
        <f>VLOOKUP(B129,Empresas!B:C,2,0)</f>
        <v>Comércio Estético Maison Hair Ltda</v>
      </c>
      <c r="D129" s="168" t="e">
        <f>VLOOKUP(C129,'[1]Controle Distribuição de Lucros'!$C$1:$G$357,5,0)</f>
        <v>#N/A</v>
      </c>
      <c r="E129" s="169">
        <v>38110672817</v>
      </c>
      <c r="F129" s="163" t="s">
        <v>2076</v>
      </c>
      <c r="G129" s="164">
        <v>1</v>
      </c>
      <c r="H129" s="167" t="e">
        <f>IF(D129="Contabilidade Aproximada",(VLOOKUP(C129,'Apuração Contabilidade Aproxima'!$C$1:$M$357,11,0)*G129),IF(D129="Distribuição por Presunção",(VLOOKUP(C129,'[1]Controle Distribuição de Lucros'!$C$1:$Q$357,15)*'Lucros aos Sócios'!G129),IF(D129="Contabilidade"," ",0)))</f>
        <v>#N/A</v>
      </c>
    </row>
    <row r="130" spans="1:8">
      <c r="A130" s="159">
        <v>187</v>
      </c>
      <c r="B130" s="160" t="str">
        <f>VLOOKUP(A130,Empresas!A:B,2,0)</f>
        <v>34.504.701/0001-80</v>
      </c>
      <c r="C130" s="160" t="str">
        <f>VLOOKUP(B130,Empresas!B:C,2,0)</f>
        <v>Comuniverse Ltda</v>
      </c>
      <c r="D130" s="168" t="e">
        <f>VLOOKUP(C130,'[1]Controle Distribuição de Lucros'!$C$1:$G$357,5,0)</f>
        <v>#N/A</v>
      </c>
      <c r="E130" s="169">
        <v>23641865875</v>
      </c>
      <c r="F130" s="163" t="s">
        <v>2077</v>
      </c>
      <c r="G130" s="164">
        <v>0.87</v>
      </c>
      <c r="H130" s="167" t="e">
        <f>IF(D130="Contabilidade Aproximada",(VLOOKUP(C130,'Apuração Contabilidade Aproxima'!$C$1:$M$357,11,0)*G130),IF(D130="Distribuição por Presunção",(VLOOKUP(C130,'[1]Controle Distribuição de Lucros'!$C$1:$Q$357,15)*'Lucros aos Sócios'!G130),IF(D130="Contabilidade"," ",0)))</f>
        <v>#N/A</v>
      </c>
    </row>
    <row r="131" spans="1:8">
      <c r="A131" s="159">
        <v>187</v>
      </c>
      <c r="B131" s="160" t="str">
        <f>VLOOKUP(A131,Empresas!A:B,2,0)</f>
        <v>34.504.701/0001-80</v>
      </c>
      <c r="C131" s="160" t="str">
        <f>VLOOKUP(B131,Empresas!B:C,2,0)</f>
        <v>Comuniverse Ltda</v>
      </c>
      <c r="D131" s="168" t="e">
        <f>VLOOKUP(C131,'[1]Controle Distribuição de Lucros'!$C$1:$G$357,5,0)</f>
        <v>#N/A</v>
      </c>
      <c r="E131" s="169">
        <v>4074016443</v>
      </c>
      <c r="F131" s="163" t="s">
        <v>2078</v>
      </c>
      <c r="G131" s="164">
        <v>0.13</v>
      </c>
      <c r="H131" s="167" t="e">
        <f>IF(D131="Contabilidade Aproximada",(VLOOKUP(C131,'Apuração Contabilidade Aproxima'!$C$1:$M$357,11,0)*G131),IF(D131="Distribuição por Presunção",(VLOOKUP(C131,'[1]Controle Distribuição de Lucros'!$C$1:$Q$357,15)*'Lucros aos Sócios'!G131),IF(D131="Contabilidade"," ",0)))</f>
        <v>#N/A</v>
      </c>
    </row>
    <row r="132" spans="1:8">
      <c r="A132" s="159">
        <v>476</v>
      </c>
      <c r="B132" s="160" t="str">
        <f>VLOOKUP(A132,Empresas!A:B,2,0)</f>
        <v>03.951.113/0001-60</v>
      </c>
      <c r="C132" s="160" t="str">
        <f>VLOOKUP(B132,Empresas!B:C,2,0)</f>
        <v>Condor Instituto de Psicologia e Pesquisa SS Ltda</v>
      </c>
      <c r="D132" s="168" t="e">
        <f>VLOOKUP(C132,'[1]Controle Distribuição de Lucros'!$C$1:$G$357,5,0)</f>
        <v>#N/A</v>
      </c>
      <c r="E132" s="169">
        <v>22049454805</v>
      </c>
      <c r="F132" s="163" t="s">
        <v>2079</v>
      </c>
      <c r="G132" s="164">
        <v>0.1</v>
      </c>
      <c r="H132" s="167" t="e">
        <f>IF(D132="Contabilidade Aproximada",(VLOOKUP(C132,'Apuração Contabilidade Aproxima'!$C$1:$M$357,11,0)*G132),IF(D132="Distribuição por Presunção",(VLOOKUP(C132,'[1]Controle Distribuição de Lucros'!$C$1:$Q$357,15)*'Lucros aos Sócios'!G132),IF(D132="Contabilidade"," ",0)))</f>
        <v>#N/A</v>
      </c>
    </row>
    <row r="133" spans="1:8">
      <c r="A133" s="159">
        <v>476</v>
      </c>
      <c r="B133" s="160" t="str">
        <f>VLOOKUP(A133,Empresas!A:B,2,0)</f>
        <v>03.951.113/0001-60</v>
      </c>
      <c r="C133" s="160" t="str">
        <f>VLOOKUP(B133,Empresas!B:C,2,0)</f>
        <v>Condor Instituto de Psicologia e Pesquisa SS Ltda</v>
      </c>
      <c r="D133" s="168" t="e">
        <f>VLOOKUP(C133,'[1]Controle Distribuição de Lucros'!$C$1:$G$357,5,0)</f>
        <v>#N/A</v>
      </c>
      <c r="E133" s="169">
        <v>6317950814</v>
      </c>
      <c r="F133" s="163" t="s">
        <v>2080</v>
      </c>
      <c r="G133" s="164">
        <v>0.01</v>
      </c>
      <c r="H133" s="167" t="e">
        <f>IF(D133="Contabilidade Aproximada",(VLOOKUP(C133,'Apuração Contabilidade Aproxima'!$C$1:$M$357,11,0)*G133),IF(D133="Distribuição por Presunção",(VLOOKUP(C133,'[1]Controle Distribuição de Lucros'!$C$1:$Q$357,15)*'Lucros aos Sócios'!G133),IF(D133="Contabilidade"," ",0)))</f>
        <v>#N/A</v>
      </c>
    </row>
    <row r="134" spans="1:8">
      <c r="A134" s="159">
        <v>476</v>
      </c>
      <c r="B134" s="160" t="str">
        <f>VLOOKUP(A134,Empresas!A:B,2,0)</f>
        <v>03.951.113/0001-60</v>
      </c>
      <c r="C134" s="160" t="str">
        <f>VLOOKUP(B134,Empresas!B:C,2,0)</f>
        <v>Condor Instituto de Psicologia e Pesquisa SS Ltda</v>
      </c>
      <c r="D134" s="168" t="e">
        <f>VLOOKUP(C134,'[1]Controle Distribuição de Lucros'!$C$1:$G$357,5,0)</f>
        <v>#N/A</v>
      </c>
      <c r="E134" s="169">
        <v>36855466869</v>
      </c>
      <c r="F134" s="163" t="s">
        <v>2081</v>
      </c>
      <c r="G134" s="164">
        <v>0.1</v>
      </c>
      <c r="H134" s="167" t="e">
        <f>IF(D134="Contabilidade Aproximada",(VLOOKUP(C134,'Apuração Contabilidade Aproxima'!$C$1:$M$357,11,0)*G134),IF(D134="Distribuição por Presunção",(VLOOKUP(C134,'[1]Controle Distribuição de Lucros'!$C$1:$Q$357,15)*'Lucros aos Sócios'!G134),IF(D134="Contabilidade"," ",0)))</f>
        <v>#N/A</v>
      </c>
    </row>
    <row r="135" spans="1:8">
      <c r="A135" s="159">
        <v>476</v>
      </c>
      <c r="B135" s="160" t="str">
        <f>VLOOKUP(A135,Empresas!A:B,2,0)</f>
        <v>03.951.113/0001-60</v>
      </c>
      <c r="C135" s="160" t="str">
        <f>VLOOKUP(B135,Empresas!B:C,2,0)</f>
        <v>Condor Instituto de Psicologia e Pesquisa SS Ltda</v>
      </c>
      <c r="D135" s="168" t="e">
        <f>VLOOKUP(C135,'[1]Controle Distribuição de Lucros'!$C$1:$G$357,5,0)</f>
        <v>#N/A</v>
      </c>
      <c r="E135" s="169">
        <v>30369351851</v>
      </c>
      <c r="F135" s="163" t="s">
        <v>2082</v>
      </c>
      <c r="G135" s="164">
        <v>0.01</v>
      </c>
      <c r="H135" s="167" t="e">
        <f>IF(D135="Contabilidade Aproximada",(VLOOKUP(C135,'Apuração Contabilidade Aproxima'!$C$1:$M$357,11,0)*G135),IF(D135="Distribuição por Presunção",(VLOOKUP(C135,'[1]Controle Distribuição de Lucros'!$C$1:$Q$357,15)*'Lucros aos Sócios'!G135),IF(D135="Contabilidade"," ",0)))</f>
        <v>#N/A</v>
      </c>
    </row>
    <row r="136" spans="1:8">
      <c r="A136" s="159">
        <v>476</v>
      </c>
      <c r="B136" s="160" t="str">
        <f>VLOOKUP(A136,Empresas!A:B,2,0)</f>
        <v>03.951.113/0001-60</v>
      </c>
      <c r="C136" s="160" t="str">
        <f>VLOOKUP(B136,Empresas!B:C,2,0)</f>
        <v>Condor Instituto de Psicologia e Pesquisa SS Ltda</v>
      </c>
      <c r="D136" s="168" t="e">
        <f>VLOOKUP(C136,'[1]Controle Distribuição de Lucros'!$C$1:$G$357,5,0)</f>
        <v>#N/A</v>
      </c>
      <c r="E136" s="169">
        <v>3209517827</v>
      </c>
      <c r="F136" s="163" t="s">
        <v>2083</v>
      </c>
      <c r="G136" s="164">
        <v>0.67</v>
      </c>
      <c r="H136" s="167" t="e">
        <f>IF(D136="Contabilidade Aproximada",(VLOOKUP(C136,'Apuração Contabilidade Aproxima'!$C$1:$M$357,11,0)*G136),IF(D136="Distribuição por Presunção",(VLOOKUP(C136,'[1]Controle Distribuição de Lucros'!$C$1:$Q$357,15)*'Lucros aos Sócios'!G136),IF(D136="Contabilidade"," ",0)))</f>
        <v>#N/A</v>
      </c>
    </row>
    <row r="137" spans="1:8">
      <c r="A137" s="159">
        <v>476</v>
      </c>
      <c r="B137" s="160" t="str">
        <f>VLOOKUP(A137,Empresas!A:B,2,0)</f>
        <v>03.951.113/0001-60</v>
      </c>
      <c r="C137" s="160" t="str">
        <f>VLOOKUP(B137,Empresas!B:C,2,0)</f>
        <v>Condor Instituto de Psicologia e Pesquisa SS Ltda</v>
      </c>
      <c r="D137" s="168" t="e">
        <f>VLOOKUP(C137,'[1]Controle Distribuição de Lucros'!$C$1:$G$357,5,0)</f>
        <v>#N/A</v>
      </c>
      <c r="E137" s="169">
        <v>36078787810</v>
      </c>
      <c r="F137" s="163" t="s">
        <v>2084</v>
      </c>
      <c r="G137" s="164">
        <v>0.01</v>
      </c>
      <c r="H137" s="167" t="e">
        <f>IF(D137="Contabilidade Aproximada",(VLOOKUP(C137,'Apuração Contabilidade Aproxima'!$C$1:$M$357,11,0)*G137),IF(D137="Distribuição por Presunção",(VLOOKUP(C137,'[1]Controle Distribuição de Lucros'!$C$1:$Q$357,15)*'Lucros aos Sócios'!G137),IF(D137="Contabilidade"," ",0)))</f>
        <v>#N/A</v>
      </c>
    </row>
    <row r="138" spans="1:8">
      <c r="A138" s="159">
        <v>476</v>
      </c>
      <c r="B138" s="160" t="str">
        <f>VLOOKUP(A138,Empresas!A:B,2,0)</f>
        <v>03.951.113/0001-60</v>
      </c>
      <c r="C138" s="160" t="str">
        <f>VLOOKUP(B138,Empresas!B:C,2,0)</f>
        <v>Condor Instituto de Psicologia e Pesquisa SS Ltda</v>
      </c>
      <c r="D138" s="168" t="e">
        <f>VLOOKUP(C138,'[1]Controle Distribuição de Lucros'!$C$1:$G$357,5,0)</f>
        <v>#N/A</v>
      </c>
      <c r="E138" s="169">
        <v>58103490806</v>
      </c>
      <c r="F138" s="163" t="s">
        <v>2085</v>
      </c>
      <c r="G138" s="164">
        <v>0.1</v>
      </c>
      <c r="H138" s="167" t="e">
        <f>IF(D138="Contabilidade Aproximada",(VLOOKUP(C138,'Apuração Contabilidade Aproxima'!$C$1:$M$357,11,0)*G138),IF(D138="Distribuição por Presunção",(VLOOKUP(C138,'[1]Controle Distribuição de Lucros'!$C$1:$Q$357,15)*'Lucros aos Sócios'!G138),IF(D138="Contabilidade"," ",0)))</f>
        <v>#N/A</v>
      </c>
    </row>
    <row r="139" spans="1:8">
      <c r="A139" s="159">
        <v>590</v>
      </c>
      <c r="B139" s="160" t="str">
        <f>VLOOKUP(A139,Empresas!A:B,2,0)</f>
        <v>61.158.615/0001-35</v>
      </c>
      <c r="C139" s="160" t="str">
        <f>VLOOKUP(B139,Empresas!B:C,2,0)</f>
        <v>Convox Negócios e Serviços Ltda</v>
      </c>
      <c r="D139" s="168" t="e">
        <f>VLOOKUP(C139,'[1]Controle Distribuição de Lucros'!$C$1:$G$357,5,0)</f>
        <v>#N/A</v>
      </c>
      <c r="E139" s="169" t="s">
        <v>2086</v>
      </c>
      <c r="F139" s="163" t="s">
        <v>2087</v>
      </c>
      <c r="G139" s="164">
        <v>1</v>
      </c>
      <c r="H139" s="167" t="e">
        <f>IF(D139="Contabilidade Aproximada",(VLOOKUP(C139,'Apuração Contabilidade Aproxima'!$C$1:$M$357,11,0)*G139),IF(D139="Distribuição por Presunção",(VLOOKUP(C139,'[1]Controle Distribuição de Lucros'!$C$1:$Q$357,15)*'Lucros aos Sócios'!G139),IF(D139="Contabilidade"," ",0)))</f>
        <v>#N/A</v>
      </c>
    </row>
    <row r="140" spans="1:8">
      <c r="A140" s="159">
        <v>621</v>
      </c>
      <c r="B140" s="160" t="str">
        <f>VLOOKUP(A140,Empresas!A:B,2,0)</f>
        <v>42.657.808/0001-96</v>
      </c>
      <c r="C140" s="160" t="str">
        <f>VLOOKUP(B140,Empresas!B:C,2,0)</f>
        <v>Corcovado Investimentos Gestão de Recursos Ltda</v>
      </c>
      <c r="D140" s="168" t="e">
        <f>VLOOKUP(C140,'[1]Controle Distribuição de Lucros'!$C$1:$G$357,5,0)</f>
        <v>#N/A</v>
      </c>
      <c r="E140" s="169" t="s">
        <v>2088</v>
      </c>
      <c r="F140" s="163" t="s">
        <v>2089</v>
      </c>
      <c r="G140" s="164">
        <v>0.33300000000000002</v>
      </c>
      <c r="H140" s="167" t="e">
        <f>IF(D140="Contabilidade Aproximada",(VLOOKUP(C140,'Apuração Contabilidade Aproxima'!$C$1:$M$357,11,0)*G140),IF(D140="Distribuição por Presunção",(VLOOKUP(C140,'[1]Controle Distribuição de Lucros'!$C$1:$Q$357,15)*'Lucros aos Sócios'!G140),IF(D140="Contabilidade"," ",0)))</f>
        <v>#N/A</v>
      </c>
    </row>
    <row r="141" spans="1:8">
      <c r="A141" s="159">
        <v>621</v>
      </c>
      <c r="B141" s="160" t="str">
        <f>VLOOKUP(A141,Empresas!A:B,2,0)</f>
        <v>42.657.808/0001-96</v>
      </c>
      <c r="C141" s="160" t="str">
        <f>VLOOKUP(B141,Empresas!B:C,2,0)</f>
        <v>Corcovado Investimentos Gestão de Recursos Ltda</v>
      </c>
      <c r="D141" s="168" t="e">
        <f>VLOOKUP(C141,'[1]Controle Distribuição de Lucros'!$C$1:$G$357,5,0)</f>
        <v>#N/A</v>
      </c>
      <c r="E141" s="169" t="s">
        <v>2090</v>
      </c>
      <c r="F141" s="163" t="s">
        <v>2091</v>
      </c>
      <c r="G141" s="164">
        <v>0.33300000000000002</v>
      </c>
      <c r="H141" s="167" t="e">
        <f>IF(D141="Contabilidade Aproximada",(VLOOKUP(C141,'Apuração Contabilidade Aproxima'!$C$1:$M$357,11,0)*G141),IF(D141="Distribuição por Presunção",(VLOOKUP(C141,'[1]Controle Distribuição de Lucros'!$C$1:$Q$357,15)*'Lucros aos Sócios'!G141),IF(D141="Contabilidade"," ",0)))</f>
        <v>#N/A</v>
      </c>
    </row>
    <row r="142" spans="1:8">
      <c r="A142" s="159">
        <v>621</v>
      </c>
      <c r="B142" s="160" t="str">
        <f>VLOOKUP(A142,Empresas!A:B,2,0)</f>
        <v>42.657.808/0001-96</v>
      </c>
      <c r="C142" s="160" t="str">
        <f>VLOOKUP(B142,Empresas!B:C,2,0)</f>
        <v>Corcovado Investimentos Gestão de Recursos Ltda</v>
      </c>
      <c r="D142" s="168" t="e">
        <f>VLOOKUP(C142,'[1]Controle Distribuição de Lucros'!$C$1:$G$357,5,0)</f>
        <v>#N/A</v>
      </c>
      <c r="E142" s="169" t="s">
        <v>2092</v>
      </c>
      <c r="F142" s="163" t="s">
        <v>2093</v>
      </c>
      <c r="G142" s="164">
        <v>0.33300000000000002</v>
      </c>
      <c r="H142" s="167" t="e">
        <f>IF(D142="Contabilidade Aproximada",(VLOOKUP(C142,'Apuração Contabilidade Aproxima'!$C$1:$M$357,11,0)*G142),IF(D142="Distribuição por Presunção",(VLOOKUP(C142,'[1]Controle Distribuição de Lucros'!$C$1:$Q$357,15)*'Lucros aos Sócios'!G142),IF(D142="Contabilidade"," ",0)))</f>
        <v>#N/A</v>
      </c>
    </row>
    <row r="143" spans="1:8">
      <c r="A143" s="159">
        <v>621</v>
      </c>
      <c r="B143" s="160" t="str">
        <f>VLOOKUP(A143,Empresas!A:B,2,0)</f>
        <v>42.657.808/0001-96</v>
      </c>
      <c r="C143" s="160" t="str">
        <f>VLOOKUP(B143,Empresas!B:C,2,0)</f>
        <v>Corcovado Investimentos Gestão de Recursos Ltda</v>
      </c>
      <c r="D143" s="168" t="e">
        <f>VLOOKUP(C143,'[1]Controle Distribuição de Lucros'!$C$1:$G$357,5,0)</f>
        <v>#N/A</v>
      </c>
      <c r="E143" s="169" t="s">
        <v>2094</v>
      </c>
      <c r="F143" s="163" t="s">
        <v>2095</v>
      </c>
      <c r="G143" s="164">
        <v>8.0000000000000004E-4</v>
      </c>
      <c r="H143" s="167" t="e">
        <f>IF(D143="Contabilidade Aproximada",(VLOOKUP(C143,'Apuração Contabilidade Aproxima'!$C$1:$M$357,11,0)*G143),IF(D143="Distribuição por Presunção",(VLOOKUP(C143,'[1]Controle Distribuição de Lucros'!$C$1:$Q$357,15)*'Lucros aos Sócios'!G143),IF(D143="Contabilidade"," ",0)))</f>
        <v>#N/A</v>
      </c>
    </row>
    <row r="144" spans="1:8">
      <c r="A144" s="159">
        <v>621</v>
      </c>
      <c r="B144" s="160" t="str">
        <f>VLOOKUP(A144,Empresas!A:B,2,0)</f>
        <v>42.657.808/0001-96</v>
      </c>
      <c r="C144" s="160" t="str">
        <f>VLOOKUP(B144,Empresas!B:C,2,0)</f>
        <v>Corcovado Investimentos Gestão de Recursos Ltda</v>
      </c>
      <c r="D144" s="168" t="e">
        <f>VLOOKUP(C144,'[1]Controle Distribuição de Lucros'!$C$1:$G$357,5,0)</f>
        <v>#N/A</v>
      </c>
      <c r="E144" s="169" t="s">
        <v>2096</v>
      </c>
      <c r="F144" s="163" t="s">
        <v>2097</v>
      </c>
      <c r="G144" s="164">
        <v>2.0000000000000001E-4</v>
      </c>
      <c r="H144" s="167" t="e">
        <f>IF(D144="Contabilidade Aproximada",(VLOOKUP(C144,'Apuração Contabilidade Aproxima'!$C$1:$M$357,11,0)*G144),IF(D144="Distribuição por Presunção",(VLOOKUP(C144,'[1]Controle Distribuição de Lucros'!$C$1:$Q$357,15)*'Lucros aos Sócios'!G144),IF(D144="Contabilidade"," ",0)))</f>
        <v>#N/A</v>
      </c>
    </row>
    <row r="145" spans="1:8">
      <c r="A145" s="159">
        <v>23</v>
      </c>
      <c r="B145" s="160" t="str">
        <f>VLOOKUP(A145,Empresas!A:B,2,0)</f>
        <v>45.953.312/0001-58</v>
      </c>
      <c r="C145" s="160" t="str">
        <f>VLOOKUP(B145,Empresas!B:C,2,0)</f>
        <v>Cristal Prime Auto Vidros e Acessórios Ltda</v>
      </c>
      <c r="D145" s="168" t="e">
        <f>VLOOKUP(C145,'[1]Controle Distribuição de Lucros'!$C$1:$G$357,5,0)</f>
        <v>#N/A</v>
      </c>
      <c r="E145" s="169">
        <v>14254227809</v>
      </c>
      <c r="F145" s="163" t="s">
        <v>2098</v>
      </c>
      <c r="G145" s="164">
        <v>0.33339999999999997</v>
      </c>
      <c r="H145" s="167" t="e">
        <f>IF(D145="Contabilidade Aproximada",(VLOOKUP(C145,'Apuração Contabilidade Aproxima'!$C$1:$M$357,11,0)*G145),IF(D145="Distribuição por Presunção",(VLOOKUP(C145,'[1]Controle Distribuição de Lucros'!$C$1:$Q$357,15)*'Lucros aos Sócios'!G145),IF(D145="Contabilidade"," ",0)))</f>
        <v>#N/A</v>
      </c>
    </row>
    <row r="146" spans="1:8">
      <c r="A146" s="159">
        <v>23</v>
      </c>
      <c r="B146" s="160" t="str">
        <f>VLOOKUP(A146,Empresas!A:B,2,0)</f>
        <v>45.953.312/0001-58</v>
      </c>
      <c r="C146" s="160" t="str">
        <f>VLOOKUP(B146,Empresas!B:C,2,0)</f>
        <v>Cristal Prime Auto Vidros e Acessórios Ltda</v>
      </c>
      <c r="D146" s="168" t="e">
        <f>VLOOKUP(C146,'[1]Controle Distribuição de Lucros'!$C$1:$G$357,5,0)</f>
        <v>#N/A</v>
      </c>
      <c r="E146" s="169">
        <v>37534300487</v>
      </c>
      <c r="F146" s="163" t="s">
        <v>2099</v>
      </c>
      <c r="G146" s="164">
        <v>0.33329999999999999</v>
      </c>
      <c r="H146" s="167" t="e">
        <f>IF(D146="Contabilidade Aproximada",(VLOOKUP(C146,'Apuração Contabilidade Aproxima'!$C$1:$M$357,11,0)*G146),IF(D146="Distribuição por Presunção",(VLOOKUP(C146,'[1]Controle Distribuição de Lucros'!$C$1:$Q$357,15)*'Lucros aos Sócios'!G146),IF(D146="Contabilidade"," ",0)))</f>
        <v>#N/A</v>
      </c>
    </row>
    <row r="147" spans="1:8">
      <c r="A147" s="159">
        <v>23</v>
      </c>
      <c r="B147" s="160" t="str">
        <f>VLOOKUP(A147,Empresas!A:B,2,0)</f>
        <v>45.953.312/0001-58</v>
      </c>
      <c r="C147" s="160" t="str">
        <f>VLOOKUP(B147,Empresas!B:C,2,0)</f>
        <v>Cristal Prime Auto Vidros e Acessórios Ltda</v>
      </c>
      <c r="D147" s="168" t="e">
        <f>VLOOKUP(C147,'[1]Controle Distribuição de Lucros'!$C$1:$G$357,5,0)</f>
        <v>#N/A</v>
      </c>
      <c r="E147" s="169">
        <v>11477054880</v>
      </c>
      <c r="F147" s="163" t="s">
        <v>2100</v>
      </c>
      <c r="G147" s="164">
        <v>0.33329999999999999</v>
      </c>
      <c r="H147" s="167" t="e">
        <f>IF(D147="Contabilidade Aproximada",(VLOOKUP(C147,'Apuração Contabilidade Aproxima'!$C$1:$M$357,11,0)*G147),IF(D147="Distribuição por Presunção",(VLOOKUP(C147,'[1]Controle Distribuição de Lucros'!$C$1:$Q$357,15)*'Lucros aos Sócios'!G147),IF(D147="Contabilidade"," ",0)))</f>
        <v>#N/A</v>
      </c>
    </row>
    <row r="148" spans="1:8">
      <c r="A148" s="159">
        <v>137</v>
      </c>
      <c r="B148" s="160" t="str">
        <f>VLOOKUP(A148,Empresas!A:B,2,0)</f>
        <v>00.569.062/0001-19</v>
      </c>
      <c r="C148" s="160" t="str">
        <f>VLOOKUP(B148,Empresas!B:C,2,0)</f>
        <v>Cristaltech Auto Vidros e Acessorios Ltda</v>
      </c>
      <c r="D148" s="168" t="e">
        <f>VLOOKUP(C148,'[1]Controle Distribuição de Lucros'!$C$1:$G$357,5,0)</f>
        <v>#N/A</v>
      </c>
      <c r="E148" s="169">
        <v>7620359869</v>
      </c>
      <c r="F148" s="163" t="s">
        <v>2101</v>
      </c>
      <c r="G148" s="164">
        <v>0.5</v>
      </c>
      <c r="H148" s="167" t="e">
        <f>IF(D148="Contabilidade Aproximada",(VLOOKUP(C148,'Apuração Contabilidade Aproxima'!$C$1:$M$357,11,0)*G148),IF(D148="Distribuição por Presunção",(VLOOKUP(C148,'[1]Controle Distribuição de Lucros'!$C$1:$Q$357,15)*'Lucros aos Sócios'!G148),IF(D148="Contabilidade"," ",0)))</f>
        <v>#N/A</v>
      </c>
    </row>
    <row r="149" spans="1:8">
      <c r="A149" s="159">
        <v>137</v>
      </c>
      <c r="B149" s="160" t="str">
        <f>VLOOKUP(A149,Empresas!A:B,2,0)</f>
        <v>00.569.062/0001-19</v>
      </c>
      <c r="C149" s="160" t="str">
        <f>VLOOKUP(B149,Empresas!B:C,2,0)</f>
        <v>Cristaltech Auto Vidros e Acessorios Ltda</v>
      </c>
      <c r="D149" s="168" t="e">
        <f>VLOOKUP(C149,'[1]Controle Distribuição de Lucros'!$C$1:$G$357,5,0)</f>
        <v>#N/A</v>
      </c>
      <c r="E149" s="169">
        <v>11477054880</v>
      </c>
      <c r="F149" s="163" t="s">
        <v>2100</v>
      </c>
      <c r="G149" s="164">
        <v>0.5</v>
      </c>
      <c r="H149" s="167" t="e">
        <f>IF(D149="Contabilidade Aproximada",(VLOOKUP(C149,'Apuração Contabilidade Aproxima'!$C$1:$M$357,11,0)*G149),IF(D149="Distribuição por Presunção",(VLOOKUP(C149,'[1]Controle Distribuição de Lucros'!$C$1:$Q$357,15)*'Lucros aos Sócios'!G149),IF(D149="Contabilidade"," ",0)))</f>
        <v>#N/A</v>
      </c>
    </row>
    <row r="150" spans="1:8">
      <c r="A150" s="159">
        <v>494</v>
      </c>
      <c r="B150" s="160" t="str">
        <f>VLOOKUP(A150,Empresas!A:B,2,0)</f>
        <v>56.778.834/0001-87</v>
      </c>
      <c r="C150" s="160" t="str">
        <f>VLOOKUP(B150,Empresas!B:C,2,0)</f>
        <v>Croce Simões Holding Ltda</v>
      </c>
      <c r="D150" s="168" t="e">
        <f>VLOOKUP(C150,'[1]Controle Distribuição de Lucros'!$C$1:$G$357,5,0)</f>
        <v>#N/A</v>
      </c>
      <c r="E150" s="169" t="s">
        <v>2102</v>
      </c>
      <c r="F150" s="163" t="s">
        <v>2103</v>
      </c>
      <c r="G150" s="164">
        <v>0.25</v>
      </c>
      <c r="H150" s="167" t="e">
        <f>IF(D150="Contabilidade Aproximada",(VLOOKUP(C150,'Apuração Contabilidade Aproxima'!$C$1:$M$357,11,0)*G150),IF(D150="Distribuição por Presunção",(VLOOKUP(C150,'[1]Controle Distribuição de Lucros'!$C$1:$Q$357,15)*'Lucros aos Sócios'!G150),IF(D150="Contabilidade"," ",0)))</f>
        <v>#N/A</v>
      </c>
    </row>
    <row r="151" spans="1:8">
      <c r="A151" s="159">
        <v>494</v>
      </c>
      <c r="B151" s="160" t="str">
        <f>VLOOKUP(A151,Empresas!A:B,2,0)</f>
        <v>56.778.834/0001-87</v>
      </c>
      <c r="C151" s="160" t="str">
        <f>VLOOKUP(B151,Empresas!B:C,2,0)</f>
        <v>Croce Simões Holding Ltda</v>
      </c>
      <c r="D151" s="168" t="e">
        <f>VLOOKUP(C151,'[1]Controle Distribuição de Lucros'!$C$1:$G$357,5,0)</f>
        <v>#N/A</v>
      </c>
      <c r="E151" s="169" t="s">
        <v>2104</v>
      </c>
      <c r="F151" s="163" t="s">
        <v>2105</v>
      </c>
      <c r="G151" s="164">
        <v>0.25</v>
      </c>
      <c r="H151" s="167" t="e">
        <f>IF(D151="Contabilidade Aproximada",(VLOOKUP(C151,'Apuração Contabilidade Aproxima'!$C$1:$M$357,11,0)*G151),IF(D151="Distribuição por Presunção",(VLOOKUP(C151,'[1]Controle Distribuição de Lucros'!$C$1:$Q$357,15)*'Lucros aos Sócios'!G151),IF(D151="Contabilidade"," ",0)))</f>
        <v>#N/A</v>
      </c>
    </row>
    <row r="152" spans="1:8">
      <c r="A152" s="159">
        <v>494</v>
      </c>
      <c r="B152" s="160" t="str">
        <f>VLOOKUP(A152,Empresas!A:B,2,0)</f>
        <v>56.778.834/0001-87</v>
      </c>
      <c r="C152" s="160" t="str">
        <f>VLOOKUP(B152,Empresas!B:C,2,0)</f>
        <v>Croce Simões Holding Ltda</v>
      </c>
      <c r="D152" s="168" t="e">
        <f>VLOOKUP(C152,'[1]Controle Distribuição de Lucros'!$C$1:$G$357,5,0)</f>
        <v>#N/A</v>
      </c>
      <c r="E152" s="169" t="s">
        <v>2106</v>
      </c>
      <c r="F152" s="163" t="s">
        <v>2107</v>
      </c>
      <c r="G152" s="164">
        <v>0.25</v>
      </c>
      <c r="H152" s="167" t="e">
        <f>IF(D152="Contabilidade Aproximada",(VLOOKUP(C152,'Apuração Contabilidade Aproxima'!$C$1:$M$357,11,0)*G152),IF(D152="Distribuição por Presunção",(VLOOKUP(C152,'[1]Controle Distribuição de Lucros'!$C$1:$Q$357,15)*'Lucros aos Sócios'!G152),IF(D152="Contabilidade"," ",0)))</f>
        <v>#N/A</v>
      </c>
    </row>
    <row r="153" spans="1:8">
      <c r="A153" s="159">
        <v>494</v>
      </c>
      <c r="B153" s="160" t="str">
        <f>VLOOKUP(A153,Empresas!A:B,2,0)</f>
        <v>56.778.834/0001-87</v>
      </c>
      <c r="C153" s="160" t="str">
        <f>VLOOKUP(B153,Empresas!B:C,2,0)</f>
        <v>Croce Simões Holding Ltda</v>
      </c>
      <c r="D153" s="168" t="e">
        <f>VLOOKUP(C153,'[1]Controle Distribuição de Lucros'!$C$1:$G$357,5,0)</f>
        <v>#N/A</v>
      </c>
      <c r="E153" s="169" t="s">
        <v>2108</v>
      </c>
      <c r="F153" s="163" t="s">
        <v>2109</v>
      </c>
      <c r="G153" s="164">
        <v>0.25</v>
      </c>
      <c r="H153" s="167" t="e">
        <f>IF(D153="Contabilidade Aproximada",(VLOOKUP(C153,'Apuração Contabilidade Aproxima'!$C$1:$M$357,11,0)*G153),IF(D153="Distribuição por Presunção",(VLOOKUP(C153,'[1]Controle Distribuição de Lucros'!$C$1:$Q$357,15)*'Lucros aos Sócios'!G153),IF(D153="Contabilidade"," ",0)))</f>
        <v>#N/A</v>
      </c>
    </row>
    <row r="154" spans="1:8">
      <c r="A154" s="159">
        <v>308</v>
      </c>
      <c r="B154" s="160" t="str">
        <f>VLOOKUP(A154,Empresas!A:B,2,0)</f>
        <v>18.587.752/0001-66</v>
      </c>
      <c r="C154" s="160" t="str">
        <f>VLOOKUP(B154,Empresas!B:C,2,0)</f>
        <v>Crysthiane Henrique de Matos Gonçalves Tripode</v>
      </c>
      <c r="D154" s="168" t="e">
        <f>VLOOKUP(C154,'[1]Controle Distribuição de Lucros'!$C$1:$G$357,5,0)</f>
        <v>#N/A</v>
      </c>
      <c r="E154" s="169" t="s">
        <v>2110</v>
      </c>
      <c r="F154" s="163" t="s">
        <v>217</v>
      </c>
      <c r="G154" s="164">
        <v>1</v>
      </c>
      <c r="H154" s="167" t="e">
        <f>IF(D154="Contabilidade Aproximada",(VLOOKUP(C154,'Apuração Contabilidade Aproxima'!$C$1:$M$357,11,0)*G154),IF(D154="Distribuição por Presunção",(VLOOKUP(C154,'[1]Controle Distribuição de Lucros'!$C$1:$Q$357,15)*'Lucros aos Sócios'!G154),IF(D154="Contabilidade"," ",0)))</f>
        <v>#N/A</v>
      </c>
    </row>
    <row r="155" spans="1:8">
      <c r="A155" s="159">
        <v>557</v>
      </c>
      <c r="B155" s="160" t="str">
        <f>VLOOKUP(A155,Empresas!A:B,2,0)</f>
        <v>39.940.308/0001-52</v>
      </c>
      <c r="C155" s="160" t="str">
        <f>VLOOKUP(B155,Empresas!B:C,2,0)</f>
        <v>Dataind Tecnologia de Informação Ltda</v>
      </c>
      <c r="D155" s="168" t="e">
        <f>VLOOKUP(C155,'[1]Controle Distribuição de Lucros'!$C$1:$G$357,5,0)</f>
        <v>#N/A</v>
      </c>
      <c r="E155" s="169" t="s">
        <v>112</v>
      </c>
      <c r="F155" s="163" t="s">
        <v>113</v>
      </c>
      <c r="G155" s="164">
        <v>1</v>
      </c>
      <c r="H155" s="167" t="e">
        <f>IF(D155="Contabilidade Aproximada",(VLOOKUP(C155,'Apuração Contabilidade Aproxima'!$C$1:$M$357,11,0)*G155),IF(D155="Distribuição por Presunção",(VLOOKUP(C155,'[1]Controle Distribuição de Lucros'!$C$1:$Q$357,15)*'Lucros aos Sócios'!G155),IF(D155="Contabilidade"," ",0)))</f>
        <v>#N/A</v>
      </c>
    </row>
    <row r="156" spans="1:8">
      <c r="A156" s="159">
        <v>181</v>
      </c>
      <c r="B156" s="160" t="str">
        <f>VLOOKUP(A156,Empresas!A:B,2,0)</f>
        <v>00.575.747/0001-78</v>
      </c>
      <c r="C156" s="160" t="str">
        <f>VLOOKUP(B156,Empresas!B:C,2,0)</f>
        <v>Davos Consult Serviços de Apoio Empresarial Ltda</v>
      </c>
      <c r="D156" s="161" t="e">
        <f>VLOOKUP(C156,'[1]Controle Distribuição de Lucros'!$C$1:$G$357,5,0)</f>
        <v>#N/A</v>
      </c>
      <c r="E156" s="162">
        <v>53105400834</v>
      </c>
      <c r="F156" s="163" t="s">
        <v>2111</v>
      </c>
      <c r="G156" s="164">
        <v>1</v>
      </c>
      <c r="H156" s="167" t="e">
        <f>IF(D156="Contabilidade Aproximada",(VLOOKUP(C156,'Apuração Contabilidade Aproxima'!$C$1:$M$357,11,0)*G156),IF(D156="Distribuição por Presunção",(VLOOKUP(C156,'[1]Controle Distribuição de Lucros'!$C$1:$Q$357,15)*'Lucros aos Sócios'!G156),IF(D156="Contabilidade"," ",0)))</f>
        <v>#N/A</v>
      </c>
    </row>
    <row r="157" spans="1:8">
      <c r="A157" s="159">
        <v>272</v>
      </c>
      <c r="B157" s="160" t="str">
        <f>VLOOKUP(A157,Empresas!A:B,2,0)</f>
        <v>40.915.081/0001-74</v>
      </c>
      <c r="C157" s="160" t="str">
        <f>VLOOKUP(B157,Empresas!B:C,2,0)</f>
        <v>DBM Consultoria e Participações Ltda</v>
      </c>
      <c r="D157" s="168" t="e">
        <f>VLOOKUP(C157,'[1]Controle Distribuição de Lucros'!$C$1:$G$357,5,0)</f>
        <v>#N/A</v>
      </c>
      <c r="E157" s="169">
        <v>40954742893</v>
      </c>
      <c r="F157" s="163" t="s">
        <v>2112</v>
      </c>
      <c r="G157" s="164">
        <v>0.505</v>
      </c>
      <c r="H157" s="167" t="e">
        <f>IF(D157="Contabilidade Aproximada",(VLOOKUP(C157,'Apuração Contabilidade Aproxima'!$C$1:$M$357,11,0)*G157),IF(D157="Distribuição por Presunção",(VLOOKUP(C157,'[1]Controle Distribuição de Lucros'!$C$1:$Q$357,15)*'Lucros aos Sócios'!G157),IF(D157="Contabilidade"," ",0)))</f>
        <v>#N/A</v>
      </c>
    </row>
    <row r="158" spans="1:8">
      <c r="A158" s="159">
        <v>272</v>
      </c>
      <c r="B158" s="160" t="str">
        <f>VLOOKUP(A158,Empresas!A:B,2,0)</f>
        <v>40.915.081/0001-74</v>
      </c>
      <c r="C158" s="160" t="str">
        <f>VLOOKUP(B158,Empresas!B:C,2,0)</f>
        <v>DBM Consultoria e Participações Ltda</v>
      </c>
      <c r="D158" s="168" t="e">
        <f>VLOOKUP(C158,'[1]Controle Distribuição de Lucros'!$C$1:$G$357,5,0)</f>
        <v>#N/A</v>
      </c>
      <c r="E158" s="169">
        <v>15379419844</v>
      </c>
      <c r="F158" s="163" t="s">
        <v>2113</v>
      </c>
      <c r="G158" s="164">
        <v>0.495</v>
      </c>
      <c r="H158" s="170" t="e">
        <f>IF(D158="Contabilidade Aproximada",(VLOOKUP(C158,'Apuração Contabilidade Aproxima'!$C$1:$M$357,11,0)*G158),IF(D158="Distribuição por Presunção",(VLOOKUP(C158,'[1]Controle Distribuição de Lucros'!$C$1:$Q$357,15)*'Lucros aos Sócios'!G158),IF(D158="Contabilidade"," ",0)))</f>
        <v>#N/A</v>
      </c>
    </row>
    <row r="159" spans="1:8">
      <c r="A159" s="159">
        <v>609</v>
      </c>
      <c r="B159" s="160" t="e">
        <f>VLOOKUP(A159,Empresas!A:B,2,0)</f>
        <v>#N/A</v>
      </c>
      <c r="C159" s="160" t="e">
        <f>VLOOKUP(B159,Empresas!B:C,2,0)</f>
        <v>#N/A</v>
      </c>
      <c r="D159" s="168" t="e">
        <f>VLOOKUP(C159,'[1]Controle Distribuição de Lucros'!$C$1:$G$357,5,0)</f>
        <v>#N/A</v>
      </c>
      <c r="E159" s="169">
        <v>33185041810</v>
      </c>
      <c r="F159" s="163" t="s">
        <v>2114</v>
      </c>
      <c r="G159" s="164">
        <v>1</v>
      </c>
      <c r="H159" s="170" t="e">
        <f>IF(D159="Contabilidade Aproximada",(VLOOKUP(C159,'Apuração Contabilidade Aproxima'!$C$1:$M$357,11,0)*G159),IF(D159="Distribuição por Presunção",(VLOOKUP(C159,'[1]Controle Distribuição de Lucros'!$C$1:$Q$357,15)*'Lucros aos Sócios'!G159),IF(D159="Contabilidade"," ",0)))</f>
        <v>#N/A</v>
      </c>
    </row>
    <row r="160" spans="1:8">
      <c r="A160" s="159">
        <v>367</v>
      </c>
      <c r="B160" s="160" t="str">
        <f>VLOOKUP(A160,Empresas!A:B,2,0)</f>
        <v>50.231.188/0001-57</v>
      </c>
      <c r="C160" s="160" t="str">
        <f>VLOOKUP(B160,Empresas!B:C,2,0)</f>
        <v>Decor Adesivos e Decoração Ltda</v>
      </c>
      <c r="D160" s="168" t="e">
        <f>VLOOKUP(C160,'[1]Controle Distribuição de Lucros'!$C$1:$G$357,5,0)</f>
        <v>#N/A</v>
      </c>
      <c r="E160" s="169">
        <v>34561810862</v>
      </c>
      <c r="F160" s="163" t="s">
        <v>2115</v>
      </c>
      <c r="G160" s="164">
        <v>1</v>
      </c>
      <c r="H160" s="170" t="e">
        <f>IF(D160="Contabilidade Aproximada",(VLOOKUP(C160,'Apuração Contabilidade Aproxima'!$C$1:$M$357,11,0)*G160),IF(D160="Distribuição por Presunção",(VLOOKUP(C160,'[1]Controle Distribuição de Lucros'!$C$1:$Q$357,15)*'Lucros aos Sócios'!G160),IF(D160="Contabilidade"," ",0)))</f>
        <v>#N/A</v>
      </c>
    </row>
    <row r="161" spans="1:8">
      <c r="A161" s="159">
        <v>254</v>
      </c>
      <c r="B161" s="160" t="str">
        <f>VLOOKUP(A161,Empresas!A:B,2,0)</f>
        <v>27.532.933/0001-86</v>
      </c>
      <c r="C161" s="160" t="str">
        <f>VLOOKUP(B161,Empresas!B:C,2,0)</f>
        <v>Decor Revestimentos Adesivos Ltda</v>
      </c>
      <c r="D161" s="168" t="e">
        <f>VLOOKUP(C161,'[1]Controle Distribuição de Lucros'!$C$1:$G$357,5,0)</f>
        <v>#N/A</v>
      </c>
      <c r="E161" s="169">
        <v>34561810862</v>
      </c>
      <c r="F161" s="163" t="s">
        <v>2115</v>
      </c>
      <c r="G161" s="164">
        <v>1</v>
      </c>
      <c r="H161" s="170" t="e">
        <f>IF(D161="Contabilidade Aproximada",(VLOOKUP(C161,'Apuração Contabilidade Aproxima'!$C$1:$M$357,11,0)*G161),IF(D161="Distribuição por Presunção",(VLOOKUP(C161,'[1]Controle Distribuição de Lucros'!$C$1:$Q$357,15)*'Lucros aos Sócios'!G161),IF(D161="Contabilidade"," ",0)))</f>
        <v>#N/A</v>
      </c>
    </row>
    <row r="162" spans="1:8">
      <c r="A162" s="159">
        <v>6</v>
      </c>
      <c r="B162" s="160" t="str">
        <f>VLOOKUP(A162,Empresas!A:B,2,0)</f>
        <v>16.952.792/0001-34</v>
      </c>
      <c r="C162" s="160" t="str">
        <f>VLOOKUP(B162,Empresas!B:C,2,0)</f>
        <v>Delta Geradores Ltda</v>
      </c>
      <c r="D162" s="168" t="e">
        <f>VLOOKUP(C162,'[1]Controle Distribuição de Lucros'!$C$1:$G$357,5,0)</f>
        <v>#N/A</v>
      </c>
      <c r="E162" s="169" t="s">
        <v>1891</v>
      </c>
      <c r="F162" s="163" t="s">
        <v>1892</v>
      </c>
      <c r="G162" s="164">
        <v>1</v>
      </c>
      <c r="H162" s="167" t="e">
        <f>IF(D162="Contabilidade Aproximada",(VLOOKUP(C162,'Apuração Contabilidade Aproxima'!$C$1:$M$357,11,0)*G162),IF(D162="Distribuição por Presunção",(VLOOKUP(C162,'[1]Controle Distribuição de Lucros'!$C$1:$Q$357,15)*'Lucros aos Sócios'!G162),IF(D162="Contabilidade"," ",0)))</f>
        <v>#N/A</v>
      </c>
    </row>
    <row r="163" spans="1:8">
      <c r="A163" s="159">
        <v>113</v>
      </c>
      <c r="B163" s="160" t="str">
        <f>VLOOKUP(A163,Empresas!A:B,2,0)</f>
        <v>27.372.837/0001-18</v>
      </c>
      <c r="C163" s="160" t="str">
        <f>VLOOKUP(B163,Empresas!B:C,2,0)</f>
        <v>Delta Suporte em Vendas Ltda</v>
      </c>
      <c r="D163" s="168" t="e">
        <f>VLOOKUP(C163,'[1]Controle Distribuição de Lucros'!$C$1:$G$357,5,0)</f>
        <v>#N/A</v>
      </c>
      <c r="E163" s="169">
        <v>4606497874</v>
      </c>
      <c r="F163" s="163" t="s">
        <v>2116</v>
      </c>
      <c r="G163" s="164">
        <v>1</v>
      </c>
      <c r="H163" s="170" t="e">
        <f>IF(D163="Contabilidade Aproximada",(VLOOKUP(C163,'Apuração Contabilidade Aproxima'!$C$1:$M$357,11,0)*G163),IF(D163="Distribuição por Presunção",(VLOOKUP(C163,'[1]Controle Distribuição de Lucros'!$C$1:$Q$357,15)*'Lucros aos Sócios'!G163),IF(D163="Contabilidade"," ",0)))</f>
        <v>#N/A</v>
      </c>
    </row>
    <row r="164" spans="1:8">
      <c r="A164" s="159">
        <v>145</v>
      </c>
      <c r="B164" s="160" t="str">
        <f>VLOOKUP(A164,Empresas!A:B,2,0)</f>
        <v>31.496.077/0001-28</v>
      </c>
      <c r="C164" s="160" t="str">
        <f>VLOOKUP(B164,Empresas!B:C,2,0)</f>
        <v>Denis Calazans Cordeiro</v>
      </c>
      <c r="D164" s="168" t="e">
        <f>VLOOKUP(C164,'[1]Controle Distribuição de Lucros'!$C$1:$G$357,5,0)</f>
        <v>#N/A</v>
      </c>
      <c r="E164" s="169" t="s">
        <v>2117</v>
      </c>
      <c r="F164" s="163" t="s">
        <v>233</v>
      </c>
      <c r="G164" s="164">
        <v>1</v>
      </c>
      <c r="H164" s="170" t="e">
        <f>IF(D164="Contabilidade Aproximada",(VLOOKUP(C164,'Apuração Contabilidade Aproxima'!$C$1:$M$357,11,0)*G164),IF(D164="Distribuição por Presunção",(VLOOKUP(C164,'[1]Controle Distribuição de Lucros'!$C$1:$Q$357,15)*'Lucros aos Sócios'!G164),IF(D164="Contabilidade"," ",0)))</f>
        <v>#N/A</v>
      </c>
    </row>
    <row r="165" spans="1:8">
      <c r="A165" s="159">
        <v>640</v>
      </c>
      <c r="B165" s="160" t="str">
        <f>VLOOKUP(A165,Empresas!A:B,2,0)</f>
        <v>33.032.171/0001-51</v>
      </c>
      <c r="C165" s="160" t="str">
        <f>VLOOKUP(B165,Empresas!B:C,2,0)</f>
        <v>DHM Engenharia Ltda</v>
      </c>
      <c r="D165" s="168" t="e">
        <f>VLOOKUP(C165,'[1]Controle Distribuição de Lucros'!$C$1:$G$357,5,0)</f>
        <v>#N/A</v>
      </c>
      <c r="E165" s="169">
        <v>24637361869</v>
      </c>
      <c r="F165" s="163" t="s">
        <v>2118</v>
      </c>
      <c r="G165" s="164">
        <v>1</v>
      </c>
      <c r="H165" s="170" t="e">
        <f>IF(D165="Contabilidade Aproximada",(VLOOKUP(C165,'Apuração Contabilidade Aproxima'!$C$1:$M$357,11,0)*G165),IF(D165="Distribuição por Presunção",(VLOOKUP(C165,'[1]Controle Distribuição de Lucros'!$C$1:$Q$357,15)*'Lucros aos Sócios'!G165),IF(D165="Contabilidade"," ",0)))</f>
        <v>#N/A</v>
      </c>
    </row>
    <row r="166" spans="1:8">
      <c r="A166" s="159">
        <v>103</v>
      </c>
      <c r="B166" s="160" t="str">
        <f>VLOOKUP(A166,Empresas!A:B,2,0)</f>
        <v>26.025.480/0001-39</v>
      </c>
      <c r="C166" s="160" t="str">
        <f>VLOOKUP(B166,Empresas!B:C,2,0)</f>
        <v>Diógenes Prado Batista Sociedade Individual de Advocacia</v>
      </c>
      <c r="D166" s="168" t="e">
        <f>VLOOKUP(C166,'[1]Controle Distribuição de Lucros'!$C$1:$G$357,5,0)</f>
        <v>#N/A</v>
      </c>
      <c r="E166" s="169" t="s">
        <v>2119</v>
      </c>
      <c r="F166" s="163" t="s">
        <v>2120</v>
      </c>
      <c r="G166" s="164">
        <v>1</v>
      </c>
      <c r="H166" s="170" t="e">
        <f>IF(D166="Contabilidade Aproximada",(VLOOKUP(C166,'Apuração Contabilidade Aproxima'!$C$1:$M$357,11,0)*G166),IF(D166="Distribuição por Presunção",(VLOOKUP(C166,'[1]Controle Distribuição de Lucros'!$C$1:$Q$357,15)*'Lucros aos Sócios'!G166),IF(D166="Contabilidade"," ",0)))</f>
        <v>#N/A</v>
      </c>
    </row>
    <row r="167" spans="1:8">
      <c r="A167" s="159">
        <v>550</v>
      </c>
      <c r="B167" s="160" t="str">
        <f>VLOOKUP(A167,Empresas!A:B,2,0)</f>
        <v>12.591.454/0001-63</v>
      </c>
      <c r="C167" s="160" t="str">
        <f>VLOOKUP(B167,Empresas!B:C,2,0)</f>
        <v>Direct Advice Serviços Empresariais Ltda</v>
      </c>
      <c r="D167" s="168" t="e">
        <f>VLOOKUP(C167,'[1]Controle Distribuição de Lucros'!$C$1:$G$357,5,0)</f>
        <v>#N/A</v>
      </c>
      <c r="E167" s="169">
        <v>12778651837</v>
      </c>
      <c r="F167" s="163" t="s">
        <v>2121</v>
      </c>
      <c r="G167" s="164">
        <v>0.01</v>
      </c>
      <c r="H167" s="167" t="e">
        <f>IF(D167="Contabilidade Aproximada",(VLOOKUP(C167,'Apuração Contabilidade Aproxima'!$C$1:$M$357,11,0)*G167),IF(D167="Distribuição por Presunção",(VLOOKUP(C167,'[1]Controle Distribuição de Lucros'!$C$1:$Q$357,15)*'Lucros aos Sócios'!G167),IF(D167="Contabilidade"," ",0)))</f>
        <v>#N/A</v>
      </c>
    </row>
    <row r="168" spans="1:8">
      <c r="A168" s="159">
        <v>550</v>
      </c>
      <c r="B168" s="160" t="str">
        <f>VLOOKUP(A168,Empresas!A:B,2,0)</f>
        <v>12.591.454/0001-63</v>
      </c>
      <c r="C168" s="160" t="str">
        <f>VLOOKUP(B168,Empresas!B:C,2,0)</f>
        <v>Direct Advice Serviços Empresariais Ltda</v>
      </c>
      <c r="D168" s="168" t="e">
        <f>VLOOKUP(C168,'[1]Controle Distribuição de Lucros'!$C$1:$G$357,5,0)</f>
        <v>#N/A</v>
      </c>
      <c r="E168" s="169">
        <v>7558526809</v>
      </c>
      <c r="F168" s="163" t="s">
        <v>2009</v>
      </c>
      <c r="G168" s="164">
        <v>0.99</v>
      </c>
      <c r="H168" s="167" t="e">
        <f>IF(D168="Contabilidade Aproximada",(VLOOKUP(C168,'Apuração Contabilidade Aproxima'!$C$1:$M$357,11,0)*G168),IF(D168="Distribuição por Presunção",(VLOOKUP(C168,'[1]Controle Distribuição de Lucros'!$C$1:$Q$357,15)*'Lucros aos Sócios'!G168),IF(D168="Contabilidade"," ",0)))</f>
        <v>#N/A</v>
      </c>
    </row>
    <row r="169" spans="1:8">
      <c r="A169" s="159">
        <v>169</v>
      </c>
      <c r="B169" s="160" t="str">
        <f>VLOOKUP(A169,Empresas!A:B,2,0)</f>
        <v>14.627.752/0001-91</v>
      </c>
      <c r="C169" s="160" t="str">
        <f>VLOOKUP(B169,Empresas!B:C,2,0)</f>
        <v>Direction Solução em Serviços Administrativos Ltda</v>
      </c>
      <c r="D169" s="168" t="e">
        <f>VLOOKUP(C169,'[1]Controle Distribuição de Lucros'!$C$1:$G$357,5,0)</f>
        <v>#N/A</v>
      </c>
      <c r="E169" s="169">
        <v>13689569800</v>
      </c>
      <c r="F169" s="163" t="s">
        <v>2122</v>
      </c>
      <c r="G169" s="164">
        <v>0.95</v>
      </c>
      <c r="H169" s="167" t="e">
        <f>IF(D169="Contabilidade Aproximada",(VLOOKUP(C169,'Apuração Contabilidade Aproxima'!$C$1:$M$357,11,0)*G169),IF(D169="Distribuição por Presunção",(VLOOKUP(C169,'[1]Controle Distribuição de Lucros'!$C$1:$Q$357,15)*'Lucros aos Sócios'!G169),IF(D169="Contabilidade"," ",0)))</f>
        <v>#N/A</v>
      </c>
    </row>
    <row r="170" spans="1:8">
      <c r="A170" s="159">
        <v>169</v>
      </c>
      <c r="B170" s="160" t="str">
        <f>VLOOKUP(A170,Empresas!A:B,2,0)</f>
        <v>14.627.752/0001-91</v>
      </c>
      <c r="C170" s="160" t="str">
        <f>VLOOKUP(B170,Empresas!B:C,2,0)</f>
        <v>Direction Solução em Serviços Administrativos Ltda</v>
      </c>
      <c r="D170" s="168" t="e">
        <f>VLOOKUP(C170,'[1]Controle Distribuição de Lucros'!$C$1:$G$357,5,0)</f>
        <v>#N/A</v>
      </c>
      <c r="E170" s="169">
        <v>14772005846</v>
      </c>
      <c r="F170" s="163" t="s">
        <v>2123</v>
      </c>
      <c r="G170" s="164">
        <v>0.05</v>
      </c>
      <c r="H170" s="167" t="e">
        <f>IF(D170="Contabilidade Aproximada",(VLOOKUP(C170,'Apuração Contabilidade Aproxima'!$C$1:$M$357,11,0)*G170),IF(D170="Distribuição por Presunção",(VLOOKUP(C170,'[1]Controle Distribuição de Lucros'!$C$1:$Q$357,15)*'Lucros aos Sócios'!G170),IF(D170="Contabilidade"," ",0)))</f>
        <v>#N/A</v>
      </c>
    </row>
    <row r="171" spans="1:8">
      <c r="A171" s="159">
        <v>643</v>
      </c>
      <c r="B171" s="160" t="str">
        <f>VLOOKUP(A171,Empresas!A:B,2,0)</f>
        <v>66.673.761/0001-12</v>
      </c>
      <c r="C171" s="160" t="str">
        <f>VLOOKUP(B171,Empresas!B:C,2,0)</f>
        <v>DLS Serviços de Tecnologia Ltda</v>
      </c>
      <c r="D171" s="168" t="e">
        <f>VLOOKUP(C171,'[1]Controle Distribuição de Lucros'!$C$1:$G$357,5,0)</f>
        <v>#N/A</v>
      </c>
      <c r="E171" s="169">
        <v>33535542898</v>
      </c>
      <c r="F171" s="163" t="s">
        <v>2124</v>
      </c>
      <c r="G171" s="164">
        <v>1</v>
      </c>
      <c r="H171" s="167" t="e">
        <f>IF(D171="Contabilidade Aproximada",(VLOOKUP(C171,'Apuração Contabilidade Aproxima'!$C$1:$M$357,11,0)*G171),IF(D171="Distribuição por Presunção",(VLOOKUP(C171,'[1]Controle Distribuição de Lucros'!$C$1:$Q$357,15)*'Lucros aos Sócios'!G171),IF(D171="Contabilidade"," ",0)))</f>
        <v>#N/A</v>
      </c>
    </row>
    <row r="172" spans="1:8">
      <c r="A172" s="159">
        <v>585</v>
      </c>
      <c r="B172" s="160" t="str">
        <f>VLOOKUP(A172,Empresas!A:B,2,0)</f>
        <v>61.054.759/0001-41</v>
      </c>
      <c r="C172" s="160" t="str">
        <f>VLOOKUP(B172,Empresas!B:C,2,0)</f>
        <v>Doces da Lu Lu Ltda</v>
      </c>
      <c r="D172" s="161" t="e">
        <f>VLOOKUP(C172,'[1]Controle Distribuição de Lucros'!$C$1:$G$357,5,0)</f>
        <v>#N/A</v>
      </c>
      <c r="E172" s="162" t="s">
        <v>2125</v>
      </c>
      <c r="F172" s="163" t="s">
        <v>2126</v>
      </c>
      <c r="G172" s="164">
        <v>1</v>
      </c>
      <c r="H172" s="167" t="e">
        <f>IF(D172="Contabilidade Aproximada",(VLOOKUP(C172,'Apuração Contabilidade Aproxima'!$C$1:$M$357,11,0)*G172),IF(D172="Distribuição por Presunção",(VLOOKUP(C172,'[1]Controle Distribuição de Lucros'!$C$1:$Q$357,15)*'Lucros aos Sócios'!G172),IF(D172="Contabilidade"," ",0)))</f>
        <v>#N/A</v>
      </c>
    </row>
    <row r="173" spans="1:8">
      <c r="A173" s="159">
        <v>361</v>
      </c>
      <c r="B173" s="160" t="str">
        <f>VLOOKUP(A173,Empresas!A:B,2,0)</f>
        <v>49.307.542/0001-09</v>
      </c>
      <c r="C173" s="160" t="str">
        <f>VLOOKUP(B173,Empresas!B:C,2,0)</f>
        <v>Dogua Importadora e Comercializadora de Bebidas Ltda</v>
      </c>
      <c r="D173" s="168" t="e">
        <f>VLOOKUP(C173,'[1]Controle Distribuição de Lucros'!$C$1:$G$357,5,0)</f>
        <v>#N/A</v>
      </c>
      <c r="E173" s="169" t="s">
        <v>2127</v>
      </c>
      <c r="F173" s="163" t="s">
        <v>2128</v>
      </c>
      <c r="G173" s="164">
        <v>0.5</v>
      </c>
      <c r="H173" s="167" t="e">
        <f>IF(D173="Contabilidade Aproximada",(VLOOKUP(C173,'Apuração Contabilidade Aproxima'!$C$1:$M$357,11,0)*G173),IF(D173="Distribuição por Presunção",(VLOOKUP(C173,'[1]Controle Distribuição de Lucros'!$C$1:$Q$357,15)*'Lucros aos Sócios'!G173),IF(D173="Contabilidade"," ",0)))</f>
        <v>#N/A</v>
      </c>
    </row>
    <row r="174" spans="1:8">
      <c r="A174" s="159">
        <v>361</v>
      </c>
      <c r="B174" s="160" t="str">
        <f>VLOOKUP(A174,Empresas!A:B,2,0)</f>
        <v>49.307.542/0001-09</v>
      </c>
      <c r="C174" s="160" t="str">
        <f>VLOOKUP(B174,Empresas!B:C,2,0)</f>
        <v>Dogua Importadora e Comercializadora de Bebidas Ltda</v>
      </c>
      <c r="D174" s="168" t="e">
        <f>VLOOKUP(C174,'[1]Controle Distribuição de Lucros'!$C$1:$G$357,5,0)</f>
        <v>#N/A</v>
      </c>
      <c r="E174" s="169" t="s">
        <v>2129</v>
      </c>
      <c r="F174" s="163" t="s">
        <v>2130</v>
      </c>
      <c r="G174" s="164">
        <v>0.5</v>
      </c>
      <c r="H174" s="167" t="e">
        <f>IF(D174="Contabilidade Aproximada",(VLOOKUP(C174,'Apuração Contabilidade Aproxima'!$C$1:$M$357,11,0)*G174),IF(D174="Distribuição por Presunção",(VLOOKUP(C174,'[1]Controle Distribuição de Lucros'!$C$1:$Q$357,15)*'Lucros aos Sócios'!G174),IF(D174="Contabilidade"," ",0)))</f>
        <v>#N/A</v>
      </c>
    </row>
    <row r="175" spans="1:8">
      <c r="A175" s="159">
        <v>236</v>
      </c>
      <c r="B175" s="160" t="str">
        <f>VLOOKUP(A175,Empresas!A:B,2,0)</f>
        <v>09.387.685/0001-45</v>
      </c>
      <c r="C175" s="160" t="str">
        <f>VLOOKUP(B175,Empresas!B:C,2,0)</f>
        <v>Dorio Sociedade de Advogados</v>
      </c>
      <c r="D175" s="168" t="e">
        <f>VLOOKUP(C175,'[1]Controle Distribuição de Lucros'!$C$1:$G$357,5,0)</f>
        <v>#N/A</v>
      </c>
      <c r="E175" s="169">
        <v>22049454805</v>
      </c>
      <c r="F175" s="163" t="s">
        <v>2079</v>
      </c>
      <c r="G175" s="164">
        <v>0.95</v>
      </c>
      <c r="H175" s="167" t="e">
        <f>IF(D175="Contabilidade Aproximada",(VLOOKUP(C175,'Apuração Contabilidade Aproxima'!$C$1:$M$357,11,0)*G175),IF(D175="Distribuição por Presunção",(VLOOKUP(C175,'[1]Controle Distribuição de Lucros'!$C$1:$Q$357,15)*'Lucros aos Sócios'!G175),IF(D175="Contabilidade"," ",0)))</f>
        <v>#N/A</v>
      </c>
    </row>
    <row r="176" spans="1:8">
      <c r="A176" s="159">
        <v>236</v>
      </c>
      <c r="B176" s="160" t="str">
        <f>VLOOKUP(A176,Empresas!A:B,2,0)</f>
        <v>09.387.685/0001-45</v>
      </c>
      <c r="C176" s="160" t="str">
        <f>VLOOKUP(B176,Empresas!B:C,2,0)</f>
        <v>Dorio Sociedade de Advogados</v>
      </c>
      <c r="D176" s="168" t="e">
        <f>VLOOKUP(C176,'[1]Controle Distribuição de Lucros'!$C$1:$G$357,5,0)</f>
        <v>#N/A</v>
      </c>
      <c r="E176" s="169">
        <v>37195165809</v>
      </c>
      <c r="F176" s="163" t="s">
        <v>2131</v>
      </c>
      <c r="G176" s="164">
        <v>0.05</v>
      </c>
      <c r="H176" s="167" t="e">
        <f>IF(D176="Contabilidade Aproximada",(VLOOKUP(C176,'Apuração Contabilidade Aproxima'!$C$1:$M$357,11,0)*G176),IF(D176="Distribuição por Presunção",(VLOOKUP(C176,'[1]Controle Distribuição de Lucros'!$C$1:$Q$357,15)*'Lucros aos Sócios'!G176),IF(D176="Contabilidade"," ",0)))</f>
        <v>#N/A</v>
      </c>
    </row>
    <row r="177" spans="1:8">
      <c r="A177" s="159">
        <v>630</v>
      </c>
      <c r="B177" s="160" t="str">
        <f>VLOOKUP(A177,Empresas!A:B,2,0)</f>
        <v>65.293.919/0001-66</v>
      </c>
      <c r="C177" s="160" t="str">
        <f>VLOOKUP(B177,Empresas!B:C,2,0)</f>
        <v>Douglas K Okamoto Ltda</v>
      </c>
      <c r="D177" s="168" t="e">
        <f>VLOOKUP(C177,'[1]Controle Distribuição de Lucros'!$C$1:$G$357,5,0)</f>
        <v>#N/A</v>
      </c>
      <c r="E177" s="169" t="s">
        <v>2132</v>
      </c>
      <c r="F177" s="163" t="s">
        <v>2133</v>
      </c>
      <c r="G177" s="164">
        <v>1</v>
      </c>
      <c r="H177" s="167" t="e">
        <f>IF(D177="Contabilidade Aproximada",(VLOOKUP(C177,'Apuração Contabilidade Aproxima'!$C$1:$M$357,11,0)*G177),IF(D177="Distribuição por Presunção",(VLOOKUP(C177,'[1]Controle Distribuição de Lucros'!$C$1:$Q$357,15)*'Lucros aos Sócios'!G177),IF(D177="Contabilidade"," ",0)))</f>
        <v>#N/A</v>
      </c>
    </row>
    <row r="178" spans="1:8">
      <c r="A178" s="159">
        <v>22</v>
      </c>
      <c r="B178" s="160" t="str">
        <f>VLOOKUP(A178,Empresas!A:B,2,0)</f>
        <v>67.748.657/0001-02</v>
      </c>
      <c r="C178" s="160" t="str">
        <f>VLOOKUP(B178,Empresas!B:C,2,0)</f>
        <v>Dovil Indústria e Comércio de Artigos para Laboratório Ltda</v>
      </c>
      <c r="D178" s="168" t="e">
        <f>VLOOKUP(C178,'[1]Controle Distribuição de Lucros'!$C$1:$G$357,5,0)</f>
        <v>#N/A</v>
      </c>
      <c r="E178" s="169">
        <v>85177440800</v>
      </c>
      <c r="F178" s="163" t="s">
        <v>2134</v>
      </c>
      <c r="G178" s="164">
        <v>0.95</v>
      </c>
      <c r="H178" s="167" t="e">
        <f>IF(D178="Contabilidade Aproximada",(VLOOKUP(C178,'Apuração Contabilidade Aproxima'!$C$1:$M$357,11,0)*G178),IF(D178="Distribuição por Presunção",(VLOOKUP(C178,'[1]Controle Distribuição de Lucros'!$C$1:$Q$357,15)*'Lucros aos Sócios'!G178),IF(D178="Contabilidade"," ",0)))</f>
        <v>#N/A</v>
      </c>
    </row>
    <row r="179" spans="1:8">
      <c r="A179" s="159">
        <v>22</v>
      </c>
      <c r="B179" s="160" t="str">
        <f>VLOOKUP(A179,Empresas!A:B,2,0)</f>
        <v>67.748.657/0001-02</v>
      </c>
      <c r="C179" s="160" t="str">
        <f>VLOOKUP(B179,Empresas!B:C,2,0)</f>
        <v>Dovil Indústria e Comércio de Artigos para Laboratório Ltda</v>
      </c>
      <c r="D179" s="168" t="e">
        <f>VLOOKUP(C179,'[1]Controle Distribuição de Lucros'!$C$1:$G$357,5,0)</f>
        <v>#N/A</v>
      </c>
      <c r="E179" s="169">
        <v>24813005802</v>
      </c>
      <c r="F179" s="163" t="s">
        <v>2135</v>
      </c>
      <c r="G179" s="164">
        <v>0.05</v>
      </c>
      <c r="H179" s="167" t="e">
        <f>IF(D179="Contabilidade Aproximada",(VLOOKUP(C179,'Apuração Contabilidade Aproxima'!$C$1:$M$357,11,0)*G179),IF(D179="Distribuição por Presunção",(VLOOKUP(C179,'[1]Controle Distribuição de Lucros'!$C$1:$Q$357,15)*'Lucros aos Sócios'!G179),IF(D179="Contabilidade"," ",0)))</f>
        <v>#N/A</v>
      </c>
    </row>
    <row r="180" spans="1:8">
      <c r="A180" s="159">
        <v>60</v>
      </c>
      <c r="B180" s="160" t="str">
        <f>VLOOKUP(A180,Empresas!A:B,2,0)</f>
        <v>59.181.040/0001-20</v>
      </c>
      <c r="C180" s="160" t="str">
        <f>VLOOKUP(B180,Empresas!B:C,2,0)</f>
        <v>Dr. Israel Roitman Neurologia Clínica e Eletroencefalografia Ltda</v>
      </c>
      <c r="D180" s="168" t="e">
        <f>VLOOKUP(C180,'[1]Controle Distribuição de Lucros'!$C$1:$G$357,5,0)</f>
        <v>#N/A</v>
      </c>
      <c r="E180" s="169">
        <v>66809118853</v>
      </c>
      <c r="F180" s="163" t="s">
        <v>2136</v>
      </c>
      <c r="G180" s="164">
        <v>0.99</v>
      </c>
      <c r="H180" s="167" t="e">
        <f>IF(D180="Contabilidade Aproximada",(VLOOKUP(C180,'Apuração Contabilidade Aproxima'!$C$1:$M$357,11,0)*G180),IF(D180="Distribuição por Presunção",(VLOOKUP(C180,'[1]Controle Distribuição de Lucros'!$C$1:$Q$357,15)*'Lucros aos Sócios'!G180),IF(D180="Contabilidade"," ",0)))</f>
        <v>#N/A</v>
      </c>
    </row>
    <row r="181" spans="1:8">
      <c r="A181" s="159">
        <v>60</v>
      </c>
      <c r="B181" s="160" t="str">
        <f>VLOOKUP(A181,Empresas!A:B,2,0)</f>
        <v>59.181.040/0001-20</v>
      </c>
      <c r="C181" s="160" t="str">
        <f>VLOOKUP(B181,Empresas!B:C,2,0)</f>
        <v>Dr. Israel Roitman Neurologia Clínica e Eletroencefalografia Ltda</v>
      </c>
      <c r="D181" s="168" t="e">
        <f>VLOOKUP(C181,'[1]Controle Distribuição de Lucros'!$C$1:$G$357,5,0)</f>
        <v>#N/A</v>
      </c>
      <c r="E181" s="169">
        <v>59113022849</v>
      </c>
      <c r="F181" s="163" t="s">
        <v>2137</v>
      </c>
      <c r="G181" s="164">
        <v>0.01</v>
      </c>
      <c r="H181" s="167" t="e">
        <f>IF(D181="Contabilidade Aproximada",(VLOOKUP(C181,'Apuração Contabilidade Aproxima'!$C$1:$M$357,11,0)*G181),IF(D181="Distribuição por Presunção",(VLOOKUP(C181,'[1]Controle Distribuição de Lucros'!$C$1:$Q$357,15)*'Lucros aos Sócios'!G181),IF(D181="Contabilidade"," ",0)))</f>
        <v>#N/A</v>
      </c>
    </row>
    <row r="182" spans="1:8">
      <c r="A182" s="159">
        <v>356</v>
      </c>
      <c r="B182" s="160" t="str">
        <f>VLOOKUP(A182,Empresas!A:B,2,0)</f>
        <v>48.787.005/0001-32</v>
      </c>
      <c r="C182" s="160" t="str">
        <f>VLOOKUP(B182,Empresas!B:C,2,0)</f>
        <v>DX Imóveis Administração Ltda</v>
      </c>
      <c r="D182" s="168" t="e">
        <f>VLOOKUP(C182,'[1]Controle Distribuição de Lucros'!$C$1:$G$357,5,0)</f>
        <v>#N/A</v>
      </c>
      <c r="E182" s="169" t="s">
        <v>2138</v>
      </c>
      <c r="F182" s="163" t="s">
        <v>2139</v>
      </c>
      <c r="G182" s="164">
        <v>0.33339999999999997</v>
      </c>
      <c r="H182" s="167" t="e">
        <f>IF(D182="Contabilidade Aproximada",(VLOOKUP(C182,'Apuração Contabilidade Aproxima'!$C$1:$M$357,11,0)*G182),IF(D182="Distribuição por Presunção",(VLOOKUP(C182,'[1]Controle Distribuição de Lucros'!$C$1:$Q$357,15)*'Lucros aos Sócios'!G182),IF(D182="Contabilidade"," ",0)))</f>
        <v>#N/A</v>
      </c>
    </row>
    <row r="183" spans="1:8">
      <c r="A183" s="159">
        <v>356</v>
      </c>
      <c r="B183" s="160" t="str">
        <f>VLOOKUP(A183,Empresas!A:B,2,0)</f>
        <v>48.787.005/0001-32</v>
      </c>
      <c r="C183" s="160" t="str">
        <f>VLOOKUP(B183,Empresas!B:C,2,0)</f>
        <v>DX Imóveis Administração Ltda</v>
      </c>
      <c r="D183" s="168" t="e">
        <f>VLOOKUP(C183,'[1]Controle Distribuição de Lucros'!$C$1:$G$357,5,0)</f>
        <v>#N/A</v>
      </c>
      <c r="E183" s="169" t="s">
        <v>2140</v>
      </c>
      <c r="F183" s="163" t="s">
        <v>2141</v>
      </c>
      <c r="G183" s="164">
        <v>0.33329999999999999</v>
      </c>
      <c r="H183" s="170" t="e">
        <f>IF(D183="Contabilidade Aproximada",(VLOOKUP(C183,'Apuração Contabilidade Aproxima'!$C$1:$M$357,11,0)*G183),IF(D183="Distribuição por Presunção",(VLOOKUP(C183,'[1]Controle Distribuição de Lucros'!$C$1:$Q$357,15)*'Lucros aos Sócios'!G183),IF(D183="Contabilidade"," ",0)))</f>
        <v>#N/A</v>
      </c>
    </row>
    <row r="184" spans="1:8">
      <c r="A184" s="159">
        <v>356</v>
      </c>
      <c r="B184" s="160" t="str">
        <f>VLOOKUP(A184,Empresas!A:B,2,0)</f>
        <v>48.787.005/0001-32</v>
      </c>
      <c r="C184" s="160" t="str">
        <f>VLOOKUP(B184,Empresas!B:C,2,0)</f>
        <v>DX Imóveis Administração Ltda</v>
      </c>
      <c r="D184" s="168" t="e">
        <f>VLOOKUP(C184,'[1]Controle Distribuição de Lucros'!$C$1:$G$357,5,0)</f>
        <v>#N/A</v>
      </c>
      <c r="E184" s="169" t="s">
        <v>2142</v>
      </c>
      <c r="F184" s="163" t="s">
        <v>2143</v>
      </c>
      <c r="G184" s="164">
        <v>0.33329999999999999</v>
      </c>
      <c r="H184" s="170" t="e">
        <f>IF(D184="Contabilidade Aproximada",(VLOOKUP(C184,'Apuração Contabilidade Aproxima'!$C$1:$M$357,11,0)*G184),IF(D184="Distribuição por Presunção",(VLOOKUP(C184,'[1]Controle Distribuição de Lucros'!$C$1:$Q$357,15)*'Lucros aos Sócios'!G184),IF(D184="Contabilidade"," ",0)))</f>
        <v>#N/A</v>
      </c>
    </row>
    <row r="185" spans="1:8">
      <c r="A185" s="159">
        <v>501</v>
      </c>
      <c r="B185" s="160" t="str">
        <f>VLOOKUP(A185,Empresas!A:B,2,0)</f>
        <v>34.227.106/0001-44</v>
      </c>
      <c r="C185" s="160" t="str">
        <f>VLOOKUP(B185,Empresas!B:C,2,0)</f>
        <v>Easy Wine Utensílios Domésticos Ltda</v>
      </c>
      <c r="D185" s="168" t="e">
        <f>VLOOKUP(C185,'[1]Controle Distribuição de Lucros'!$C$1:$G$357,5,0)</f>
        <v>#N/A</v>
      </c>
      <c r="E185" s="169" t="s">
        <v>2144</v>
      </c>
      <c r="F185" s="163" t="s">
        <v>2145</v>
      </c>
      <c r="G185" s="164">
        <v>1</v>
      </c>
      <c r="H185" s="170" t="e">
        <f>IF(D185="Contabilidade Aproximada",(VLOOKUP(C185,'Apuração Contabilidade Aproxima'!$C$1:$M$357,11,0)*G185),IF(D185="Distribuição por Presunção",(VLOOKUP(C185,'[1]Controle Distribuição de Lucros'!$C$1:$Q$357,15)*'Lucros aos Sócios'!G185),IF(D185="Contabilidade"," ",0)))</f>
        <v>#N/A</v>
      </c>
    </row>
    <row r="186" spans="1:8">
      <c r="A186" s="159">
        <v>340</v>
      </c>
      <c r="B186" s="160" t="str">
        <f>VLOOKUP(A186,Empresas!A:B,2,0)</f>
        <v>35.572.032/0001-46</v>
      </c>
      <c r="C186" s="160" t="str">
        <f>VLOOKUP(B186,Empresas!B:C,2,0)</f>
        <v>Ecocamps Campings Ltda</v>
      </c>
      <c r="D186" s="168" t="e">
        <f>VLOOKUP(C186,'[1]Controle Distribuição de Lucros'!$C$1:$G$357,5,0)</f>
        <v>#N/A</v>
      </c>
      <c r="E186" s="169" t="s">
        <v>2146</v>
      </c>
      <c r="F186" s="163" t="s">
        <v>2147</v>
      </c>
      <c r="G186" s="164">
        <v>1</v>
      </c>
      <c r="H186" s="170" t="e">
        <f>IF(D186="Contabilidade Aproximada",(VLOOKUP(C186,'Apuração Contabilidade Aproxima'!$C$1:$M$357,11,0)*G186),IF(D186="Distribuição por Presunção",(VLOOKUP(C186,'[1]Controle Distribuição de Lucros'!$C$1:$Q$357,15)*'Lucros aos Sócios'!G186),IF(D186="Contabilidade"," ",0)))</f>
        <v>#N/A</v>
      </c>
    </row>
    <row r="187" spans="1:8">
      <c r="A187" s="159">
        <v>381</v>
      </c>
      <c r="B187" s="160" t="str">
        <f>VLOOKUP(A187,Empresas!A:B,2,0)</f>
        <v>03.424.612/0001-08</v>
      </c>
      <c r="C187" s="160" t="str">
        <f>VLOOKUP(B187,Empresas!B:C,2,0)</f>
        <v>Edilson de Almeida Serralheria</v>
      </c>
      <c r="D187" s="168" t="e">
        <f>VLOOKUP(C187,'[1]Controle Distribuição de Lucros'!$C$1:$G$357,5,0)</f>
        <v>#N/A</v>
      </c>
      <c r="E187" s="169" t="s">
        <v>2148</v>
      </c>
      <c r="F187" s="163" t="s">
        <v>2149</v>
      </c>
      <c r="G187" s="164">
        <v>1</v>
      </c>
      <c r="H187" s="170" t="e">
        <f>IF(D187="Contabilidade Aproximada",(VLOOKUP(C187,'Apuração Contabilidade Aproxima'!$C$1:$M$357,11,0)*G187),IF(D187="Distribuição por Presunção",(VLOOKUP(C187,'[1]Controle Distribuição de Lucros'!$C$1:$Q$357,15)*'Lucros aos Sócios'!G187),IF(D187="Contabilidade"," ",0)))</f>
        <v>#N/A</v>
      </c>
    </row>
    <row r="188" spans="1:8">
      <c r="A188" s="159">
        <v>184</v>
      </c>
      <c r="B188" s="160" t="str">
        <f>VLOOKUP(A188,Empresas!A:B,2,0)</f>
        <v>45.183.173/0001-20</v>
      </c>
      <c r="C188" s="160" t="str">
        <f>VLOOKUP(B188,Empresas!B:C,2,0)</f>
        <v>Elantech Soluções em Tecnologia Ltda</v>
      </c>
      <c r="D188" s="161" t="e">
        <f>VLOOKUP(C188,'[1]Controle Distribuição de Lucros'!$C$1:$G$357,5,0)</f>
        <v>#N/A</v>
      </c>
      <c r="E188" s="162" t="s">
        <v>2150</v>
      </c>
      <c r="F188" s="163" t="s">
        <v>2151</v>
      </c>
      <c r="G188" s="164">
        <v>1</v>
      </c>
      <c r="H188" s="167" t="e">
        <f>IF(D188="Contabilidade Aproximada",(VLOOKUP(C188,'Apuração Contabilidade Aproxima'!$C$1:$M$357,11,0)*G188),IF(D188="Distribuição por Presunção",(VLOOKUP(C188,'[1]Controle Distribuição de Lucros'!$C$1:$Q$357,15)*'Lucros aos Sócios'!G188),IF(D188="Contabilidade"," ",0)))</f>
        <v>#N/A</v>
      </c>
    </row>
    <row r="189" spans="1:8">
      <c r="A189" s="159">
        <v>300</v>
      </c>
      <c r="B189" s="160" t="str">
        <f>VLOOKUP(A189,Empresas!A:B,2,0)</f>
        <v>58.029.141/0001-17</v>
      </c>
      <c r="C189" s="160" t="str">
        <f>VLOOKUP(B189,Empresas!B:C,2,0)</f>
        <v>Eletro Máquinas Comércio e Serviços Ltda</v>
      </c>
      <c r="D189" s="161" t="e">
        <f>VLOOKUP(C189,'[1]Controle Distribuição de Lucros'!$C$1:$G$357,5,0)</f>
        <v>#N/A</v>
      </c>
      <c r="E189" s="162" t="s">
        <v>2152</v>
      </c>
      <c r="F189" s="163" t="s">
        <v>2153</v>
      </c>
      <c r="G189" s="164">
        <v>0.8</v>
      </c>
      <c r="H189" s="167" t="e">
        <f>IF(D189="Contabilidade Aproximada",(VLOOKUP(C189,'Apuração Contabilidade Aproxima'!$C$1:$M$357,11,0)*G189),IF(D189="Distribuição por Presunção",(VLOOKUP(C189,'[1]Controle Distribuição de Lucros'!$C$1:$Q$357,15)*'Lucros aos Sócios'!G189),IF(D189="Contabilidade"," ",0)))</f>
        <v>#N/A</v>
      </c>
    </row>
    <row r="190" spans="1:8">
      <c r="A190" s="159">
        <v>300</v>
      </c>
      <c r="B190" s="160" t="str">
        <f>VLOOKUP(A190,Empresas!A:B,2,0)</f>
        <v>58.029.141/0001-17</v>
      </c>
      <c r="C190" s="160" t="str">
        <f>VLOOKUP(B190,Empresas!B:C,2,0)</f>
        <v>Eletro Máquinas Comércio e Serviços Ltda</v>
      </c>
      <c r="D190" s="161" t="e">
        <f>VLOOKUP(C190,'[1]Controle Distribuição de Lucros'!$C$1:$G$357,5,0)</f>
        <v>#N/A</v>
      </c>
      <c r="E190" s="162" t="s">
        <v>2154</v>
      </c>
      <c r="F190" s="163" t="s">
        <v>2155</v>
      </c>
      <c r="G190" s="164">
        <v>0.2</v>
      </c>
      <c r="H190" s="167" t="e">
        <f>IF(D190="Contabilidade Aproximada",(VLOOKUP(C190,'Apuração Contabilidade Aproxima'!$C$1:$M$357,11,0)*G190),IF(D190="Distribuição por Presunção",(VLOOKUP(C190,'[1]Controle Distribuição de Lucros'!$C$1:$Q$357,15)*'Lucros aos Sócios'!G190),IF(D190="Contabilidade"," ",0)))</f>
        <v>#N/A</v>
      </c>
    </row>
    <row r="191" spans="1:8">
      <c r="A191" s="159">
        <v>197</v>
      </c>
      <c r="B191" s="160" t="str">
        <f>VLOOKUP(A191,Empresas!A:B,2,0)</f>
        <v>03.974.972/0001-75</v>
      </c>
      <c r="C191" s="160" t="str">
        <f>VLOOKUP(B191,Empresas!B:C,2,0)</f>
        <v>Embrak Equipamentos e Acessórios Óleo Hidráulicos Ltda</v>
      </c>
      <c r="D191" s="161" t="e">
        <f>VLOOKUP(C191,'[1]Controle Distribuição de Lucros'!$C$1:$G$357,5,0)</f>
        <v>#N/A</v>
      </c>
      <c r="E191" s="162" t="s">
        <v>2156</v>
      </c>
      <c r="F191" s="163" t="s">
        <v>2157</v>
      </c>
      <c r="G191" s="164">
        <v>1</v>
      </c>
      <c r="H191" s="167" t="e">
        <f>IF(D191="Contabilidade Aproximada",(VLOOKUP(C191,'Apuração Contabilidade Aproxima'!$C$1:$M$357,11,0)*G191),IF(D191="Distribuição por Presunção",(VLOOKUP(C191,'[1]Controle Distribuição de Lucros'!$C$1:$Q$357,15)*'Lucros aos Sócios'!G191),IF(D191="Contabilidade"," ",0)))</f>
        <v>#N/A</v>
      </c>
    </row>
    <row r="192" spans="1:8">
      <c r="A192" s="159">
        <v>4</v>
      </c>
      <c r="B192" s="160" t="str">
        <f>VLOOKUP(A192,Empresas!A:B,2,0)</f>
        <v>16.948.130/0001-90</v>
      </c>
      <c r="C192" s="160" t="str">
        <f>VLOOKUP(B192,Empresas!B:C,2,0)</f>
        <v>Engenho Memória Ltda</v>
      </c>
      <c r="D192" s="161" t="e">
        <f>VLOOKUP(C192,'[1]Controle Distribuição de Lucros'!$C$1:$G$357,5,0)</f>
        <v>#N/A</v>
      </c>
      <c r="E192" s="162" t="s">
        <v>2158</v>
      </c>
      <c r="F192" s="163" t="s">
        <v>2159</v>
      </c>
      <c r="G192" s="164">
        <v>0.4</v>
      </c>
      <c r="H192" s="167" t="e">
        <f>IF(D192="Contabilidade Aproximada",(VLOOKUP(C192,'Apuração Contabilidade Aproxima'!$C$1:$M$357,11,0)*G192),IF(D192="Distribuição por Presunção",(VLOOKUP(C192,'[1]Controle Distribuição de Lucros'!$C$1:$Q$357,15)*'Lucros aos Sócios'!G192),IF(D192="Contabilidade"," ",0)))</f>
        <v>#N/A</v>
      </c>
    </row>
    <row r="193" spans="1:8">
      <c r="A193" s="159">
        <v>4</v>
      </c>
      <c r="B193" s="160" t="str">
        <f>VLOOKUP(A193,Empresas!A:B,2,0)</f>
        <v>16.948.130/0001-90</v>
      </c>
      <c r="C193" s="160" t="str">
        <f>VLOOKUP(B193,Empresas!B:C,2,0)</f>
        <v>Engenho Memória Ltda</v>
      </c>
      <c r="D193" s="161" t="e">
        <f>VLOOKUP(C193,'[1]Controle Distribuição de Lucros'!$C$1:$G$357,5,0)</f>
        <v>#N/A</v>
      </c>
      <c r="E193" s="162" t="s">
        <v>2160</v>
      </c>
      <c r="F193" s="163" t="s">
        <v>2161</v>
      </c>
      <c r="G193" s="164">
        <v>0.6</v>
      </c>
      <c r="H193" s="167" t="e">
        <f>IF(D193="Contabilidade Aproximada",(VLOOKUP(C193,'Apuração Contabilidade Aproxima'!$C$1:$M$357,11,0)*G193),IF(D193="Distribuição por Presunção",(VLOOKUP(C193,'[1]Controle Distribuição de Lucros'!$C$1:$Q$357,15)*'Lucros aos Sócios'!G193),IF(D193="Contabilidade"," ",0)))</f>
        <v>#N/A</v>
      </c>
    </row>
    <row r="194" spans="1:8">
      <c r="A194" s="159">
        <v>479</v>
      </c>
      <c r="B194" s="160" t="str">
        <f>VLOOKUP(A194,Empresas!A:B,2,0)</f>
        <v>28.060.980/0001-37</v>
      </c>
      <c r="C194" s="160" t="str">
        <f>VLOOKUP(B194,Empresas!B:C,2,0)</f>
        <v>Enginspect Engenharia e Controle de Qualidade Ltda</v>
      </c>
      <c r="D194" s="161" t="e">
        <f>VLOOKUP(C194,'[1]Controle Distribuição de Lucros'!$C$1:$G$357,5,0)</f>
        <v>#N/A</v>
      </c>
      <c r="E194" s="162" t="s">
        <v>2162</v>
      </c>
      <c r="F194" s="163" t="s">
        <v>2163</v>
      </c>
      <c r="G194" s="164">
        <v>1</v>
      </c>
      <c r="H194" s="167" t="e">
        <f>IF(D194="Contabilidade Aproximada",(VLOOKUP(C194,'Apuração Contabilidade Aproxima'!$C$1:$M$357,11,0)*G194),IF(D194="Distribuição por Presunção",(VLOOKUP(C194,'[1]Controle Distribuição de Lucros'!$C$1:$Q$357,15)*'Lucros aos Sócios'!G194),IF(D194="Contabilidade"," ",0)))</f>
        <v>#N/A</v>
      </c>
    </row>
    <row r="195" spans="1:8">
      <c r="A195" s="159">
        <v>622</v>
      </c>
      <c r="B195" s="160" t="str">
        <f>VLOOKUP(A195,Empresas!A:B,2,0)</f>
        <v>09.528.392/0001-30</v>
      </c>
      <c r="C195" s="160" t="str">
        <f>VLOOKUP(B195,Empresas!B:C,2,0)</f>
        <v>Equipe Empreiteira de Mão de Obra Ltda</v>
      </c>
      <c r="D195" s="161" t="e">
        <f>VLOOKUP(C195,'[1]Controle Distribuição de Lucros'!$C$1:$G$357,5,0)</f>
        <v>#N/A</v>
      </c>
      <c r="E195" s="162" t="s">
        <v>2164</v>
      </c>
      <c r="F195" s="163" t="s">
        <v>2165</v>
      </c>
      <c r="G195" s="164">
        <v>0.5</v>
      </c>
      <c r="H195" s="167" t="e">
        <f>IF(D195="Contabilidade Aproximada",(VLOOKUP(C195,'Apuração Contabilidade Aproxima'!$C$1:$M$357,11,0)*G195),IF(D195="Distribuição por Presunção",(VLOOKUP(C195,'[1]Controle Distribuição de Lucros'!$C$1:$Q$357,15)*'Lucros aos Sócios'!G195),IF(D195="Contabilidade"," ",0)))</f>
        <v>#N/A</v>
      </c>
    </row>
    <row r="196" spans="1:8">
      <c r="A196" s="159">
        <v>622</v>
      </c>
      <c r="B196" s="160" t="str">
        <f>VLOOKUP(A196,Empresas!A:B,2,0)</f>
        <v>09.528.392/0001-30</v>
      </c>
      <c r="C196" s="160" t="str">
        <f>VLOOKUP(B196,Empresas!B:C,2,0)</f>
        <v>Equipe Empreiteira de Mão de Obra Ltda</v>
      </c>
      <c r="D196" s="161" t="e">
        <f>VLOOKUP(C196,'[1]Controle Distribuição de Lucros'!$C$1:$G$357,5,0)</f>
        <v>#N/A</v>
      </c>
      <c r="E196" s="162" t="s">
        <v>2166</v>
      </c>
      <c r="F196" s="163" t="s">
        <v>2167</v>
      </c>
      <c r="G196" s="164">
        <v>0.5</v>
      </c>
      <c r="H196" s="167" t="e">
        <f>IF(D196="Contabilidade Aproximada",(VLOOKUP(C196,'Apuração Contabilidade Aproxima'!$C$1:$M$357,11,0)*G196),IF(D196="Distribuição por Presunção",(VLOOKUP(C196,'[1]Controle Distribuição de Lucros'!$C$1:$Q$357,15)*'Lucros aos Sócios'!G196),IF(D196="Contabilidade"," ",0)))</f>
        <v>#N/A</v>
      </c>
    </row>
    <row r="197" spans="1:8">
      <c r="A197" s="159">
        <v>582</v>
      </c>
      <c r="B197" s="160" t="str">
        <f>VLOOKUP(A197,Empresas!A:B,2,0)</f>
        <v>60.397.044/0001-29</v>
      </c>
      <c r="C197" s="160" t="str">
        <f>VLOOKUP(B197,Empresas!B:C,2,0)</f>
        <v>Escuta Ativa S.A.</v>
      </c>
      <c r="D197" s="161" t="e">
        <f>VLOOKUP(C197,'[1]Controle Distribuição de Lucros'!$C$1:$G$357,5,0)</f>
        <v>#N/A</v>
      </c>
      <c r="E197" s="162" t="s">
        <v>2168</v>
      </c>
      <c r="F197" s="163" t="s">
        <v>2169</v>
      </c>
      <c r="G197" s="164">
        <v>1</v>
      </c>
      <c r="H197" s="167" t="e">
        <f>IF(D197="Contabilidade Aproximada",(VLOOKUP(C197,'Apuração Contabilidade Aproxima'!$C$1:$M$357,11,0)*G197),IF(D197="Distribuição por Presunção",(VLOOKUP(C197,'[1]Controle Distribuição de Lucros'!$C$1:$Q$357,15)*'Lucros aos Sócios'!G197),IF(D197="Contabilidade"," ",0)))</f>
        <v>#N/A</v>
      </c>
    </row>
    <row r="198" spans="1:8">
      <c r="A198" s="159">
        <v>368</v>
      </c>
      <c r="B198" s="160" t="str">
        <f>VLOOKUP(A198,Empresas!A:B,2,0)</f>
        <v>50.271.739/0001-06</v>
      </c>
      <c r="C198" s="160" t="str">
        <f>VLOOKUP(B198,Empresas!B:C,2,0)</f>
        <v>Esquina da Parrilla Steak Bar Ltda</v>
      </c>
      <c r="D198" s="18" t="e">
        <f>VLOOKUP(C198,'[1]Controle Distribuição de Lucros'!$C$1:$G$357,5,0)</f>
        <v>#N/A</v>
      </c>
      <c r="E198" s="162">
        <v>16495196806</v>
      </c>
      <c r="F198" s="177" t="s">
        <v>2170</v>
      </c>
      <c r="G198" s="164">
        <v>1</v>
      </c>
      <c r="H198" s="167" t="e">
        <f>IF(D198="Contabilidade Aproximada",(VLOOKUP(C198,'Apuração Contabilidade Aproxima'!$C$1:$M$357,11,0)*G198),IF(D198="Distribuição por Presunção",(VLOOKUP(C198,'[1]Controle Distribuição de Lucros'!$C$1:$Q$357,15)*'Lucros aos Sócios'!G198),IF(D198="Contabilidade"," ",0)))</f>
        <v>#N/A</v>
      </c>
    </row>
    <row r="199" spans="1:8">
      <c r="A199" s="159">
        <v>503</v>
      </c>
      <c r="B199" s="160" t="str">
        <f>VLOOKUP(A199,Empresas!A:B,2,0)</f>
        <v>57.517.148/0001-15</v>
      </c>
      <c r="C199" s="160" t="str">
        <f>VLOOKUP(B199,Empresas!B:C,2,0)</f>
        <v>ESR Representações Comerciais Ltda</v>
      </c>
      <c r="D199" s="161" t="e">
        <f>VLOOKUP(C199,'[1]Controle Distribuição de Lucros'!$C$1:$G$357,5,0)</f>
        <v>#N/A</v>
      </c>
      <c r="E199" s="162" t="s">
        <v>2171</v>
      </c>
      <c r="F199" s="163" t="s">
        <v>2172</v>
      </c>
      <c r="G199" s="164">
        <v>1</v>
      </c>
      <c r="H199" s="167" t="e">
        <f>IF(D199="Contabilidade Aproximada",(VLOOKUP(C199,'Apuração Contabilidade Aproxima'!$C$1:$M$357,11,0)*G199),IF(D199="Distribuição por Presunção",(VLOOKUP(C199,'[1]Controle Distribuição de Lucros'!$C$1:$Q$357,15)*'Lucros aos Sócios'!G199),IF(D199="Contabilidade"," ",0)))</f>
        <v>#N/A</v>
      </c>
    </row>
    <row r="200" spans="1:8">
      <c r="A200" s="159">
        <v>42</v>
      </c>
      <c r="B200" s="160" t="str">
        <f>VLOOKUP(A200,Empresas!A:B,2,0)</f>
        <v>06.071.651/0001-59</v>
      </c>
      <c r="C200" s="160" t="str">
        <f>VLOOKUP(B200,Empresas!B:C,2,0)</f>
        <v>Estúdio Fotográfico Sweet Honey Ltda</v>
      </c>
      <c r="D200" s="161" t="e">
        <f>VLOOKUP(C200,'[1]Controle Distribuição de Lucros'!$C$1:$G$357,5,0)</f>
        <v>#N/A</v>
      </c>
      <c r="E200" s="162" t="s">
        <v>2173</v>
      </c>
      <c r="F200" s="163" t="s">
        <v>2174</v>
      </c>
      <c r="G200" s="164">
        <v>1</v>
      </c>
      <c r="H200" s="167" t="e">
        <f>IF(D200="Contabilidade Aproximada",(VLOOKUP(C200,'Apuração Contabilidade Aproxima'!$C$1:$M$357,11,0)*G200),IF(D200="Distribuição por Presunção",(VLOOKUP(C200,'[1]Controle Distribuição de Lucros'!$C$1:$Q$357,15)*'Lucros aos Sócios'!G200),IF(D200="Contabilidade"," ",0)))</f>
        <v>#N/A</v>
      </c>
    </row>
    <row r="201" spans="1:8">
      <c r="A201" s="159">
        <v>424</v>
      </c>
      <c r="B201" s="160" t="str">
        <f>VLOOKUP(A201,Empresas!A:B,2,0)</f>
        <v>24.428.073/0001-47</v>
      </c>
      <c r="C201" s="160" t="str">
        <f>VLOOKUP(B201,Empresas!B:C,2,0)</f>
        <v>Ewood Prestação de Serviços Ltda</v>
      </c>
      <c r="D201" s="161" t="e">
        <f>VLOOKUP(C201,'[1]Controle Distribuição de Lucros'!$C$1:$G$357,5,0)</f>
        <v>#N/A</v>
      </c>
      <c r="E201" s="162" t="s">
        <v>2175</v>
      </c>
      <c r="F201" s="163" t="s">
        <v>2176</v>
      </c>
      <c r="G201" s="164">
        <v>0.9</v>
      </c>
      <c r="H201" s="167" t="e">
        <f>IF(D201="Contabilidade Aproximada",(VLOOKUP(C201,'Apuração Contabilidade Aproxima'!$C$1:$M$357,11,0)*G201),IF(D201="Distribuição por Presunção",(VLOOKUP(C201,'[1]Controle Distribuição de Lucros'!$C$1:$Q$357,15)*'Lucros aos Sócios'!G201),IF(D201="Contabilidade"," ",0)))</f>
        <v>#N/A</v>
      </c>
    </row>
    <row r="202" spans="1:8">
      <c r="A202" s="159">
        <v>424</v>
      </c>
      <c r="B202" s="160" t="str">
        <f>VLOOKUP(A202,Empresas!A:B,2,0)</f>
        <v>24.428.073/0001-47</v>
      </c>
      <c r="C202" s="160" t="str">
        <f>VLOOKUP(B202,Empresas!B:C,2,0)</f>
        <v>Ewood Prestação de Serviços Ltda</v>
      </c>
      <c r="D202" s="161" t="e">
        <f>VLOOKUP(C202,'[1]Controle Distribuição de Lucros'!$C$1:$G$357,5,0)</f>
        <v>#N/A</v>
      </c>
      <c r="E202" s="162" t="s">
        <v>2177</v>
      </c>
      <c r="F202" s="163" t="s">
        <v>2178</v>
      </c>
      <c r="G202" s="164">
        <v>0.1</v>
      </c>
      <c r="H202" s="167" t="e">
        <f>IF(D202="Contabilidade Aproximada",(VLOOKUP(C202,'Apuração Contabilidade Aproxima'!$C$1:$M$357,11,0)*G202),IF(D202="Distribuição por Presunção",(VLOOKUP(C202,'[1]Controle Distribuição de Lucros'!$C$1:$Q$357,15)*'Lucros aos Sócios'!G202),IF(D202="Contabilidade"," ",0)))</f>
        <v>#N/A</v>
      </c>
    </row>
    <row r="203" spans="1:8">
      <c r="A203" s="159">
        <v>315</v>
      </c>
      <c r="B203" s="160" t="str">
        <f>VLOOKUP(A203,Empresas!A:B,2,0)</f>
        <v>47.562.283/0001-29</v>
      </c>
      <c r="C203" s="160" t="str">
        <f>VLOOKUP(B203,Empresas!B:C,2,0)</f>
        <v>Excellence Control Bpo Financial Ltda</v>
      </c>
      <c r="D203" s="161" t="e">
        <f>VLOOKUP(C203,'[1]Controle Distribuição de Lucros'!$C$1:$G$357,5,0)</f>
        <v>#N/A</v>
      </c>
      <c r="E203" s="162" t="s">
        <v>2179</v>
      </c>
      <c r="F203" s="163" t="s">
        <v>2180</v>
      </c>
      <c r="G203" s="164">
        <v>1</v>
      </c>
      <c r="H203" s="167" t="e">
        <f>IF(D203="Contabilidade Aproximada",(VLOOKUP(C203,'Apuração Contabilidade Aproxima'!$C$1:$M$357,11,0)*G203),IF(D203="Distribuição por Presunção",(VLOOKUP(C203,'[1]Controle Distribuição de Lucros'!$C$1:$Q$357,15)*'Lucros aos Sócios'!G203),IF(D203="Contabilidade"," ",0)))</f>
        <v>#N/A</v>
      </c>
    </row>
    <row r="204" spans="1:8">
      <c r="A204" s="159">
        <v>567</v>
      </c>
      <c r="B204" s="160" t="str">
        <f>VLOOKUP(A204,Empresas!A:B,2,0)</f>
        <v>32.970.413/0001-95</v>
      </c>
      <c r="C204" s="160" t="str">
        <f>VLOOKUP(B204,Empresas!B:C,2,0)</f>
        <v>Exiting Consulting Ltda</v>
      </c>
      <c r="D204" s="161" t="e">
        <f>VLOOKUP(C204,'[1]Controle Distribuição de Lucros'!$C$1:$G$357,5,0)</f>
        <v>#N/A</v>
      </c>
      <c r="E204" s="162" t="s">
        <v>112</v>
      </c>
      <c r="F204" s="163" t="s">
        <v>113</v>
      </c>
      <c r="G204" s="164">
        <v>1</v>
      </c>
      <c r="H204" s="167" t="e">
        <f>IF(D204="Contabilidade Aproximada",(VLOOKUP(C204,'Apuração Contabilidade Aproxima'!$C$1:$M$357,11,0)*G204),IF(D204="Distribuição por Presunção",(VLOOKUP(C204,'[1]Controle Distribuição de Lucros'!$C$1:$Q$357,15)*'Lucros aos Sócios'!G204),IF(D204="Contabilidade"," ",0)))</f>
        <v>#N/A</v>
      </c>
    </row>
    <row r="205" spans="1:8">
      <c r="A205" s="159">
        <v>294</v>
      </c>
      <c r="B205" s="160" t="str">
        <f>VLOOKUP(A205,Empresas!A:B,2,0)</f>
        <v>37.686.103/0001-67</v>
      </c>
      <c r="C205" s="160" t="str">
        <f>VLOOKUP(B205,Empresas!B:C,2,0)</f>
        <v>F.F. Comércio de Alimentos Para Animais Ltda</v>
      </c>
      <c r="D205" s="161" t="e">
        <f>VLOOKUP(C205,'[1]Controle Distribuição de Lucros'!$C$1:$G$357,5,0)</f>
        <v>#N/A</v>
      </c>
      <c r="E205" s="162" t="s">
        <v>2181</v>
      </c>
      <c r="F205" s="163" t="s">
        <v>294</v>
      </c>
      <c r="G205" s="164">
        <v>0.1</v>
      </c>
      <c r="H205" s="167" t="e">
        <f>IF(D205="Contabilidade Aproximada",(VLOOKUP(C205,'Apuração Contabilidade Aproxima'!$C$1:$M$357,11,0)*G205),IF(D205="Distribuição por Presunção",(VLOOKUP(C205,'[1]Controle Distribuição de Lucros'!$C$1:$Q$357,15)*'Lucros aos Sócios'!G205),IF(D205="Contabilidade"," ",0)))</f>
        <v>#N/A</v>
      </c>
    </row>
    <row r="206" spans="1:8">
      <c r="A206" s="159">
        <v>294</v>
      </c>
      <c r="B206" s="160" t="str">
        <f>VLOOKUP(A206,Empresas!A:B,2,0)</f>
        <v>37.686.103/0001-67</v>
      </c>
      <c r="C206" s="160" t="str">
        <f>VLOOKUP(B206,Empresas!B:C,2,0)</f>
        <v>F.F. Comércio de Alimentos Para Animais Ltda</v>
      </c>
      <c r="D206" s="161" t="e">
        <f>VLOOKUP(C206,'[1]Controle Distribuição de Lucros'!$C$1:$G$357,5,0)</f>
        <v>#N/A</v>
      </c>
      <c r="E206" s="162">
        <v>35060998843</v>
      </c>
      <c r="F206" s="163" t="s">
        <v>2182</v>
      </c>
      <c r="G206" s="164">
        <v>0.1</v>
      </c>
      <c r="H206" s="167" t="e">
        <f>IF(D206="Contabilidade Aproximada",(VLOOKUP(C206,'Apuração Contabilidade Aproxima'!$C$1:$M$357,11,0)*G206),IF(D206="Distribuição por Presunção",(VLOOKUP(C206,'[1]Controle Distribuição de Lucros'!$C$1:$Q$357,15)*'Lucros aos Sócios'!G206),IF(D206="Contabilidade"," ",0)))</f>
        <v>#N/A</v>
      </c>
    </row>
    <row r="207" spans="1:8">
      <c r="A207" s="159">
        <v>294</v>
      </c>
      <c r="B207" s="160" t="str">
        <f>VLOOKUP(A207,Empresas!A:B,2,0)</f>
        <v>37.686.103/0001-67</v>
      </c>
      <c r="C207" s="160" t="str">
        <f>VLOOKUP(B207,Empresas!B:C,2,0)</f>
        <v>F.F. Comércio de Alimentos Para Animais Ltda</v>
      </c>
      <c r="D207" s="161" t="e">
        <f>VLOOKUP(C207,'[1]Controle Distribuição de Lucros'!$C$1:$G$357,5,0)</f>
        <v>#N/A</v>
      </c>
      <c r="E207" s="162">
        <v>1964822246</v>
      </c>
      <c r="F207" s="163" t="s">
        <v>2183</v>
      </c>
      <c r="G207" s="164">
        <v>0.4</v>
      </c>
      <c r="H207" s="167" t="e">
        <f>IF(D207="Contabilidade Aproximada",(VLOOKUP(C207,'Apuração Contabilidade Aproxima'!$C$1:$M$357,11,0)*G207),IF(D207="Distribuição por Presunção",(VLOOKUP(C207,'[1]Controle Distribuição de Lucros'!$C$1:$Q$357,15)*'Lucros aos Sócios'!G207),IF(D207="Contabilidade"," ",0)))</f>
        <v>#N/A</v>
      </c>
    </row>
    <row r="208" spans="1:8">
      <c r="A208" s="159">
        <v>294</v>
      </c>
      <c r="B208" s="160" t="str">
        <f>VLOOKUP(A208,Empresas!A:B,2,0)</f>
        <v>37.686.103/0001-67</v>
      </c>
      <c r="C208" s="160" t="str">
        <f>VLOOKUP(B208,Empresas!B:C,2,0)</f>
        <v>F.F. Comércio de Alimentos Para Animais Ltda</v>
      </c>
      <c r="D208" s="161" t="e">
        <f>VLOOKUP(C208,'[1]Controle Distribuição de Lucros'!$C$1:$G$357,5,0)</f>
        <v>#N/A</v>
      </c>
      <c r="E208" s="162">
        <v>29351733840</v>
      </c>
      <c r="F208" s="163" t="s">
        <v>1905</v>
      </c>
      <c r="G208" s="164">
        <v>0.4</v>
      </c>
      <c r="H208" s="167" t="e">
        <f>IF(D208="Contabilidade Aproximada",(VLOOKUP(C208,'Apuração Contabilidade Aproxima'!$C$1:$M$357,11,0)*G208),IF(D208="Distribuição por Presunção",(VLOOKUP(C208,'[1]Controle Distribuição de Lucros'!$C$1:$Q$357,15)*'Lucros aos Sócios'!G208),IF(D208="Contabilidade"," ",0)))</f>
        <v>#N/A</v>
      </c>
    </row>
    <row r="209" spans="1:8">
      <c r="A209" s="159">
        <v>75</v>
      </c>
      <c r="B209" s="160" t="str">
        <f>VLOOKUP(A209,Empresas!A:B,2,0)</f>
        <v>03.510.069/0001-53</v>
      </c>
      <c r="C209" s="160" t="str">
        <f>VLOOKUP(B209,Empresas!B:C,2,0)</f>
        <v>F.G.C Comércio e Serviços de Apoio Administrativo Ltda</v>
      </c>
      <c r="D209" s="168" t="e">
        <f>VLOOKUP(C209,'[1]Controle Distribuição de Lucros'!$C$1:$G$357,5,0)</f>
        <v>#N/A</v>
      </c>
      <c r="E209" s="169">
        <v>2135004855</v>
      </c>
      <c r="F209" s="163" t="s">
        <v>2184</v>
      </c>
      <c r="G209" s="164">
        <v>0.95</v>
      </c>
      <c r="H209" s="167" t="e">
        <f>IF(D209="Contabilidade Aproximada",(VLOOKUP(C209,'Apuração Contabilidade Aproxima'!$C$1:$M$357,11,0)*G209),IF(D209="Distribuição por Presunção",(VLOOKUP(C209,'[1]Controle Distribuição de Lucros'!$C$1:$Q$357,15)*'Lucros aos Sócios'!G209),IF(D209="Contabilidade"," ",0)))</f>
        <v>#N/A</v>
      </c>
    </row>
    <row r="210" spans="1:8">
      <c r="A210" s="159">
        <v>75</v>
      </c>
      <c r="B210" s="160" t="str">
        <f>VLOOKUP(A210,Empresas!A:B,2,0)</f>
        <v>03.510.069/0001-53</v>
      </c>
      <c r="C210" s="160" t="str">
        <f>VLOOKUP(B210,Empresas!B:C,2,0)</f>
        <v>F.G.C Comércio e Serviços de Apoio Administrativo Ltda</v>
      </c>
      <c r="D210" s="168" t="e">
        <f>VLOOKUP(C210,'[1]Controle Distribuição de Lucros'!$C$1:$G$357,5,0)</f>
        <v>#N/A</v>
      </c>
      <c r="E210" s="169">
        <v>1181835836</v>
      </c>
      <c r="F210" s="163" t="s">
        <v>2185</v>
      </c>
      <c r="G210" s="164">
        <v>0.05</v>
      </c>
      <c r="H210" s="167" t="e">
        <f>IF(D210="Contabilidade Aproximada",(VLOOKUP(C210,'Apuração Contabilidade Aproxima'!$C$1:$M$357,11,0)*G210),IF(D210="Distribuição por Presunção",(VLOOKUP(C210,'[1]Controle Distribuição de Lucros'!$C$1:$Q$357,15)*'Lucros aos Sócios'!G210),IF(D210="Contabilidade"," ",0)))</f>
        <v>#N/A</v>
      </c>
    </row>
    <row r="211" spans="1:8">
      <c r="A211" s="159">
        <v>626</v>
      </c>
      <c r="B211" s="160" t="str">
        <f>VLOOKUP(A211,Empresas!A:B,2,0)</f>
        <v>61.294.518/0001-70</v>
      </c>
      <c r="C211" s="160" t="str">
        <f>VLOOKUP(B211,Empresas!B:C,2,0)</f>
        <v>Fairbanks &amp; Pilnik Construtora Especializadas Ltda</v>
      </c>
      <c r="D211" s="168" t="e">
        <f>VLOOKUP(C211,'[1]Controle Distribuição de Lucros'!$C$1:$G$357,5,0)</f>
        <v>#N/A</v>
      </c>
      <c r="E211" s="169" t="s">
        <v>2166</v>
      </c>
      <c r="F211" s="163" t="s">
        <v>2167</v>
      </c>
      <c r="G211" s="164">
        <v>0.5</v>
      </c>
      <c r="H211" s="167" t="e">
        <f>IF(D211="Contabilidade Aproximada",(VLOOKUP(C211,'Apuração Contabilidade Aproxima'!$C$1:$M$357,11,0)*G211),IF(D211="Distribuição por Presunção",(VLOOKUP(C211,'[1]Controle Distribuição de Lucros'!$C$1:$Q$357,15)*'Lucros aos Sócios'!G211),IF(D211="Contabilidade"," ",0)))</f>
        <v>#N/A</v>
      </c>
    </row>
    <row r="212" spans="1:8">
      <c r="A212" s="159">
        <v>626</v>
      </c>
      <c r="B212" s="160" t="str">
        <f>VLOOKUP(A212,Empresas!A:B,2,0)</f>
        <v>61.294.518/0001-70</v>
      </c>
      <c r="C212" s="160" t="str">
        <f>VLOOKUP(B212,Empresas!B:C,2,0)</f>
        <v>Fairbanks &amp; Pilnik Construtora Especializadas Ltda</v>
      </c>
      <c r="D212" s="168" t="e">
        <f>VLOOKUP(C212,'[1]Controle Distribuição de Lucros'!$C$1:$G$357,5,0)</f>
        <v>#N/A</v>
      </c>
      <c r="E212" s="169" t="s">
        <v>2164</v>
      </c>
      <c r="F212" s="163" t="s">
        <v>2165</v>
      </c>
      <c r="G212" s="164">
        <v>0.5</v>
      </c>
      <c r="H212" s="167" t="e">
        <f>IF(D212="Contabilidade Aproximada",(VLOOKUP(C212,'Apuração Contabilidade Aproxima'!$C$1:$M$357,11,0)*G212),IF(D212="Distribuição por Presunção",(VLOOKUP(C212,'[1]Controle Distribuição de Lucros'!$C$1:$Q$357,15)*'Lucros aos Sócios'!G212),IF(D212="Contabilidade"," ",0)))</f>
        <v>#N/A</v>
      </c>
    </row>
    <row r="213" spans="1:8">
      <c r="A213" s="159">
        <v>625</v>
      </c>
      <c r="B213" s="160" t="str">
        <f>VLOOKUP(A213,Empresas!A:B,2,0)</f>
        <v>35.594.293/0001-67</v>
      </c>
      <c r="C213" s="160" t="str">
        <f>VLOOKUP(B213,Empresas!B:C,2,0)</f>
        <v>Fairbanks &amp; Pilnik Construtora Ltda</v>
      </c>
      <c r="D213" s="168" t="e">
        <f>VLOOKUP(C213,'[1]Controle Distribuição de Lucros'!$C$1:$G$357,5,0)</f>
        <v>#N/A</v>
      </c>
      <c r="E213" s="169" t="s">
        <v>2166</v>
      </c>
      <c r="F213" s="163" t="s">
        <v>2167</v>
      </c>
      <c r="G213" s="164">
        <v>0.5</v>
      </c>
      <c r="H213" s="167" t="e">
        <f>IF(D213="Contabilidade Aproximada",(VLOOKUP(C213,'Apuração Contabilidade Aproxima'!$C$1:$M$357,11,0)*G213),IF(D213="Distribuição por Presunção",(VLOOKUP(C213,'[1]Controle Distribuição de Lucros'!$C$1:$Q$357,15)*'Lucros aos Sócios'!G213),IF(D213="Contabilidade"," ",0)))</f>
        <v>#N/A</v>
      </c>
    </row>
    <row r="214" spans="1:8">
      <c r="A214" s="159">
        <v>625</v>
      </c>
      <c r="B214" s="160" t="str">
        <f>VLOOKUP(A214,Empresas!A:B,2,0)</f>
        <v>35.594.293/0001-67</v>
      </c>
      <c r="C214" s="160" t="str">
        <f>VLOOKUP(B214,Empresas!B:C,2,0)</f>
        <v>Fairbanks &amp; Pilnik Construtora Ltda</v>
      </c>
      <c r="D214" s="168" t="e">
        <f>VLOOKUP(C214,'[1]Controle Distribuição de Lucros'!$C$1:$G$357,5,0)</f>
        <v>#N/A</v>
      </c>
      <c r="E214" s="169" t="s">
        <v>2164</v>
      </c>
      <c r="F214" s="163" t="s">
        <v>2165</v>
      </c>
      <c r="G214" s="164">
        <v>0.5</v>
      </c>
      <c r="H214" s="167" t="e">
        <f>IF(D214="Contabilidade Aproximada",(VLOOKUP(C214,'Apuração Contabilidade Aproxima'!$C$1:$M$357,11,0)*G214),IF(D214="Distribuição por Presunção",(VLOOKUP(C214,'[1]Controle Distribuição de Lucros'!$C$1:$Q$357,15)*'Lucros aos Sócios'!G214),IF(D214="Contabilidade"," ",0)))</f>
        <v>#N/A</v>
      </c>
    </row>
    <row r="215" spans="1:8">
      <c r="A215" s="159">
        <v>309</v>
      </c>
      <c r="B215" s="160" t="str">
        <f>VLOOKUP(A215,Empresas!A:B,2,0)</f>
        <v>07.994.677/0001-31</v>
      </c>
      <c r="C215" s="160" t="str">
        <f>VLOOKUP(B215,Empresas!B:C,2,0)</f>
        <v>Fast Confecções Ltda</v>
      </c>
      <c r="D215" s="168" t="e">
        <f>VLOOKUP(C215,'[1]Controle Distribuição de Lucros'!$C$1:$G$357,5,0)</f>
        <v>#N/A</v>
      </c>
      <c r="E215" s="169" t="s">
        <v>2186</v>
      </c>
      <c r="F215" s="163" t="s">
        <v>2187</v>
      </c>
      <c r="G215" s="164">
        <v>1</v>
      </c>
      <c r="H215" s="167" t="e">
        <f>IF(D215="Contabilidade Aproximada",(VLOOKUP(C215,'Apuração Contabilidade Aproxima'!$C$1:$M$357,11,0)*G215),IF(D215="Distribuição por Presunção",(VLOOKUP(C215,'[1]Controle Distribuição de Lucros'!$C$1:$Q$357,15)*'Lucros aos Sócios'!G215),IF(D215="Contabilidade"," ",0)))</f>
        <v>#N/A</v>
      </c>
    </row>
    <row r="216" spans="1:8">
      <c r="A216" s="159">
        <v>481</v>
      </c>
      <c r="B216" s="160" t="str">
        <f>VLOOKUP(A216,Empresas!A:B,2,0)</f>
        <v>55.568.641/0001-39</v>
      </c>
      <c r="C216" s="160" t="str">
        <f>VLOOKUP(B216,Empresas!B:C,2,0)</f>
        <v>Fealtec Indústria e Comércio de Esquadrias de Alumínio Ltda</v>
      </c>
      <c r="D216" s="168" t="e">
        <f>VLOOKUP(C216,'[1]Controle Distribuição de Lucros'!$C$1:$G$357,5,0)</f>
        <v>#N/A</v>
      </c>
      <c r="E216" s="169" t="s">
        <v>2188</v>
      </c>
      <c r="F216" s="163" t="s">
        <v>2189</v>
      </c>
      <c r="G216" s="164">
        <v>0.5</v>
      </c>
      <c r="H216" s="167" t="e">
        <f>IF(D216="Contabilidade Aproximada",(VLOOKUP(C216,'Apuração Contabilidade Aproxima'!$C$1:$M$357,11,0)*G216),IF(D216="Distribuição por Presunção",(VLOOKUP(C216,'[1]Controle Distribuição de Lucros'!$C$1:$Q$357,15)*'Lucros aos Sócios'!G216),IF(D216="Contabilidade"," ",0)))</f>
        <v>#N/A</v>
      </c>
    </row>
    <row r="217" spans="1:8">
      <c r="A217" s="159">
        <v>481</v>
      </c>
      <c r="B217" s="160" t="str">
        <f>VLOOKUP(A217,Empresas!A:B,2,0)</f>
        <v>55.568.641/0001-39</v>
      </c>
      <c r="C217" s="160" t="str">
        <f>VLOOKUP(B217,Empresas!B:C,2,0)</f>
        <v>Fealtec Indústria e Comércio de Esquadrias de Alumínio Ltda</v>
      </c>
      <c r="D217" s="168" t="e">
        <f>VLOOKUP(C217,'[1]Controle Distribuição de Lucros'!$C$1:$G$357,5,0)</f>
        <v>#N/A</v>
      </c>
      <c r="E217" s="169" t="s">
        <v>1909</v>
      </c>
      <c r="F217" s="163" t="s">
        <v>1910</v>
      </c>
      <c r="G217" s="164">
        <v>0.5</v>
      </c>
      <c r="H217" s="167" t="e">
        <f>IF(D217="Contabilidade Aproximada",(VLOOKUP(C217,'Apuração Contabilidade Aproxima'!$C$1:$M$357,11,0)*G217),IF(D217="Distribuição por Presunção",(VLOOKUP(C217,'[1]Controle Distribuição de Lucros'!$C$1:$Q$357,15)*'Lucros aos Sócios'!G217),IF(D217="Contabilidade"," ",0)))</f>
        <v>#N/A</v>
      </c>
    </row>
    <row r="218" spans="1:8">
      <c r="A218" s="159">
        <v>555</v>
      </c>
      <c r="B218" s="160" t="str">
        <f>VLOOKUP(A218,Empresas!A:B,2,0)</f>
        <v>63.910.491/0001-28</v>
      </c>
      <c r="C218" s="160" t="str">
        <f>VLOOKUP(B218,Empresas!B:C,2,0)</f>
        <v>Feinkost Indústria e Comércio de Alimentos Ltda</v>
      </c>
      <c r="D218" s="168" t="e">
        <f>VLOOKUP(C218,'[1]Controle Distribuição de Lucros'!$C$1:$G$357,5,0)</f>
        <v>#N/A</v>
      </c>
      <c r="E218" s="169" t="s">
        <v>112</v>
      </c>
      <c r="F218" s="163" t="s">
        <v>113</v>
      </c>
      <c r="G218" s="164">
        <v>1</v>
      </c>
      <c r="H218" s="167" t="e">
        <f>IF(D218="Contabilidade Aproximada",(VLOOKUP(C218,'Apuração Contabilidade Aproxima'!$C$1:$M$357,11,0)*G218),IF(D218="Distribuição por Presunção",(VLOOKUP(C218,'[1]Controle Distribuição de Lucros'!$C$1:$Q$357,15)*'Lucros aos Sócios'!G218),IF(D218="Contabilidade"," ",0)))</f>
        <v>#N/A</v>
      </c>
    </row>
    <row r="219" spans="1:8">
      <c r="A219" s="159">
        <v>271</v>
      </c>
      <c r="B219" s="160" t="str">
        <f>VLOOKUP(A219,Empresas!A:B,2,0)</f>
        <v>40.871.610/0001-85</v>
      </c>
      <c r="C219" s="160" t="str">
        <f>VLOOKUP(B219,Empresas!B:C,2,0)</f>
        <v>Ferrara Planejamento e Intermediação Ltda</v>
      </c>
      <c r="D219" s="168" t="e">
        <f>VLOOKUP(C219,'[1]Controle Distribuição de Lucros'!$C$1:$G$357,5,0)</f>
        <v>#N/A</v>
      </c>
      <c r="E219" s="169">
        <v>12877210871</v>
      </c>
      <c r="F219" s="163" t="s">
        <v>2190</v>
      </c>
      <c r="G219" s="164">
        <v>1</v>
      </c>
      <c r="H219" s="167" t="e">
        <f>IF(D219="Contabilidade Aproximada",(VLOOKUP(C219,'Apuração Contabilidade Aproxima'!$C$1:$M$357,11,0)*G219),IF(D219="Distribuição por Presunção",(VLOOKUP(C219,'[1]Controle Distribuição de Lucros'!$C$1:$Q$357,15)*'Lucros aos Sócios'!G219),IF(D219="Contabilidade"," ",0)))</f>
        <v>#N/A</v>
      </c>
    </row>
    <row r="220" spans="1:8">
      <c r="A220" s="159">
        <v>584</v>
      </c>
      <c r="B220" s="160" t="str">
        <f>VLOOKUP(A220,Empresas!A:B,2,0)</f>
        <v>30.227.736/0001-68</v>
      </c>
      <c r="C220" s="160" t="str">
        <f>VLOOKUP(B220,Empresas!B:C,2,0)</f>
        <v>FF2 Participações Societárias Ltda</v>
      </c>
      <c r="D220" s="161" t="e">
        <f>VLOOKUP(C220,'[1]Controle Distribuição de Lucros'!$C$1:$G$357,5,0)</f>
        <v>#N/A</v>
      </c>
      <c r="E220" s="162" t="s">
        <v>2191</v>
      </c>
      <c r="F220" s="163" t="s">
        <v>2192</v>
      </c>
      <c r="G220" s="164">
        <v>1</v>
      </c>
      <c r="H220" s="167" t="e">
        <f>IF(D220="Contabilidade Aproximada",(VLOOKUP(C220,'Apuração Contabilidade Aproxima'!$C$1:$M$357,11,0)*G220),IF(D220="Distribuição por Presunção",(VLOOKUP(C220,'[1]Controle Distribuição de Lucros'!$C$1:$Q$357,15)*'Lucros aos Sócios'!G220),IF(D220="Contabilidade"," ",0)))</f>
        <v>#N/A</v>
      </c>
    </row>
    <row r="221" spans="1:8">
      <c r="A221" s="159">
        <v>298</v>
      </c>
      <c r="B221" s="160" t="str">
        <f>VLOOKUP(A221,Empresas!A:B,2,0)</f>
        <v>36.212.857/0001-12</v>
      </c>
      <c r="C221" s="160" t="str">
        <f>VLOOKUP(B221,Empresas!B:C,2,0)</f>
        <v>FLM Engenharia Construções e Montagens Ltda</v>
      </c>
      <c r="D221" s="161" t="e">
        <f>VLOOKUP(C221,'[1]Controle Distribuição de Lucros'!$C$1:$G$357,5,0)</f>
        <v>#N/A</v>
      </c>
      <c r="E221" s="169" t="s">
        <v>2193</v>
      </c>
      <c r="F221" s="163" t="s">
        <v>2194</v>
      </c>
      <c r="G221" s="164">
        <v>1</v>
      </c>
      <c r="H221" s="167" t="e">
        <f>IF(D221="Contabilidade Aproximada",(VLOOKUP(C221,'Apuração Contabilidade Aproxima'!$C$1:$M$357,11,0)*G221),IF(D221="Distribuição por Presunção",(VLOOKUP(C221,'[1]Controle Distribuição de Lucros'!$C$1:$Q$357,15)*'Lucros aos Sócios'!G221),IF(D221="Contabilidade"," ",0)))</f>
        <v>#N/A</v>
      </c>
    </row>
    <row r="222" spans="1:8">
      <c r="A222" s="159">
        <v>500</v>
      </c>
      <c r="B222" s="160" t="str">
        <f>VLOOKUP(A222,Empresas!A:B,2,0)</f>
        <v>56.663.735/0001-50</v>
      </c>
      <c r="C222" s="160" t="str">
        <f>VLOOKUP(B222,Empresas!B:C,2,0)</f>
        <v>FLS Agropecuária e Empreendimentos Ltda</v>
      </c>
      <c r="D222" s="161" t="e">
        <f>VLOOKUP(C222,'[1]Controle Distribuição de Lucros'!$C$1:$G$357,5,0)</f>
        <v>#N/A</v>
      </c>
      <c r="E222" s="169" t="s">
        <v>2195</v>
      </c>
      <c r="F222" s="163" t="s">
        <v>2196</v>
      </c>
      <c r="G222" s="164">
        <v>0</v>
      </c>
      <c r="H222" s="167" t="e">
        <f>IF(D222="Contabilidade Aproximada",(VLOOKUP(C222,'Apuração Contabilidade Aproxima'!$C$1:$M$357,11,0)*G222),IF(D222="Distribuição por Presunção",(VLOOKUP(C222,'[1]Controle Distribuição de Lucros'!$C$1:$Q$357,15)*'Lucros aos Sócios'!G222),IF(D222="Contabilidade"," ",0)))</f>
        <v>#N/A</v>
      </c>
    </row>
    <row r="223" spans="1:8">
      <c r="A223" s="159">
        <v>500</v>
      </c>
      <c r="B223" s="160" t="str">
        <f>VLOOKUP(A223,Empresas!A:B,2,0)</f>
        <v>56.663.735/0001-50</v>
      </c>
      <c r="C223" s="160" t="str">
        <f>VLOOKUP(B223,Empresas!B:C,2,0)</f>
        <v>FLS Agropecuária e Empreendimentos Ltda</v>
      </c>
      <c r="D223" s="161" t="e">
        <f>VLOOKUP(C223,'[1]Controle Distribuição de Lucros'!$C$1:$G$357,5,0)</f>
        <v>#N/A</v>
      </c>
      <c r="E223" s="169" t="s">
        <v>2197</v>
      </c>
      <c r="F223" s="163" t="s">
        <v>2198</v>
      </c>
      <c r="G223" s="164">
        <v>0.33329999999999999</v>
      </c>
      <c r="H223" s="167" t="e">
        <f>IF(D223="Contabilidade Aproximada",(VLOOKUP(C223,'Apuração Contabilidade Aproxima'!$C$1:$M$357,11,0)*G223),IF(D223="Distribuição por Presunção",(VLOOKUP(C223,'[1]Controle Distribuição de Lucros'!$C$1:$Q$357,15)*'Lucros aos Sócios'!G223),IF(D223="Contabilidade"," ",0)))</f>
        <v>#N/A</v>
      </c>
    </row>
    <row r="224" spans="1:8">
      <c r="A224" s="159">
        <v>500</v>
      </c>
      <c r="B224" s="160" t="str">
        <f>VLOOKUP(A224,Empresas!A:B,2,0)</f>
        <v>56.663.735/0001-50</v>
      </c>
      <c r="C224" s="160" t="str">
        <f>VLOOKUP(B224,Empresas!B:C,2,0)</f>
        <v>FLS Agropecuária e Empreendimentos Ltda</v>
      </c>
      <c r="D224" s="168" t="e">
        <f>VLOOKUP(C224,'[1]Controle Distribuição de Lucros'!$C$1:$G$357,5,0)</f>
        <v>#N/A</v>
      </c>
      <c r="E224" s="169" t="s">
        <v>2199</v>
      </c>
      <c r="F224" s="163" t="s">
        <v>2200</v>
      </c>
      <c r="G224" s="164">
        <v>0.33329999999999999</v>
      </c>
      <c r="H224" s="167" t="e">
        <f>IF(D224="Contabilidade Aproximada",(VLOOKUP(C224,'Apuração Contabilidade Aproxima'!$C$1:$M$357,11,0)*G224),IF(D224="Distribuição por Presunção",(VLOOKUP(C224,'[1]Controle Distribuição de Lucros'!$C$1:$Q$357,15)*'Lucros aos Sócios'!G224),IF(D224="Contabilidade"," ",0)))</f>
        <v>#N/A</v>
      </c>
    </row>
    <row r="225" spans="1:8">
      <c r="A225" s="159">
        <v>500</v>
      </c>
      <c r="B225" s="160" t="str">
        <f>VLOOKUP(A225,Empresas!A:B,2,0)</f>
        <v>56.663.735/0001-50</v>
      </c>
      <c r="C225" s="160" t="str">
        <f>VLOOKUP(B225,Empresas!B:C,2,0)</f>
        <v>FLS Agropecuária e Empreendimentos Ltda</v>
      </c>
      <c r="D225" s="168" t="e">
        <f>VLOOKUP(C225,'[1]Controle Distribuição de Lucros'!$C$1:$G$357,5,0)</f>
        <v>#N/A</v>
      </c>
      <c r="E225" s="169" t="s">
        <v>2201</v>
      </c>
      <c r="F225" s="163" t="s">
        <v>2202</v>
      </c>
      <c r="G225" s="164">
        <v>0.33339999999999997</v>
      </c>
      <c r="H225" s="167" t="e">
        <f>IF(D225="Contabilidade Aproximada",(VLOOKUP(C225,'Apuração Contabilidade Aproxima'!$C$1:$M$357,11,0)*G225),IF(D225="Distribuição por Presunção",(VLOOKUP(C225,'[1]Controle Distribuição de Lucros'!$C$1:$Q$357,15)*'Lucros aos Sócios'!G225),IF(D225="Contabilidade"," ",0)))</f>
        <v>#N/A</v>
      </c>
    </row>
    <row r="226" spans="1:8">
      <c r="A226" s="159">
        <v>232</v>
      </c>
      <c r="B226" s="160" t="str">
        <f>VLOOKUP(A226,Empresas!A:B,2,0)</f>
        <v>23.671.212/0001-04</v>
      </c>
      <c r="C226" s="160" t="str">
        <f>VLOOKUP(B226,Empresas!B:C,2,0)</f>
        <v>Fluxo Parts Importação e Comércio Ltda</v>
      </c>
      <c r="D226" s="161" t="e">
        <f>VLOOKUP(C226,'[1]Controle Distribuição de Lucros'!$C$1:$G$357,5,0)</f>
        <v>#N/A</v>
      </c>
      <c r="E226" s="162">
        <v>35083546876</v>
      </c>
      <c r="F226" s="163" t="s">
        <v>2203</v>
      </c>
      <c r="G226" s="164">
        <v>1</v>
      </c>
      <c r="H226" s="167" t="e">
        <f>IF(D226="Contabilidade Aproximada",(VLOOKUP(C226,'Apuração Contabilidade Aproxima'!$C$1:$M$357,11,0)*G226),IF(D226="Distribuição por Presunção",(VLOOKUP(C226,'[1]Controle Distribuição de Lucros'!$C$1:$Q$357,15)*'Lucros aos Sócios'!G226),IF(D226="Contabilidade"," ",0)))</f>
        <v>#N/A</v>
      </c>
    </row>
    <row r="227" spans="1:8">
      <c r="A227" s="159">
        <v>49</v>
      </c>
      <c r="B227" s="160" t="str">
        <f>VLOOKUP(A227,Empresas!A:B,2,0)</f>
        <v>17.430.256/0001-31</v>
      </c>
      <c r="C227" s="160" t="str">
        <f>VLOOKUP(B227,Empresas!B:C,2,0)</f>
        <v>FMJ Intermediações de Negócios Imobiliários Ltda</v>
      </c>
      <c r="D227" s="161" t="e">
        <f>VLOOKUP(C227,'[1]Controle Distribuição de Lucros'!$C$1:$G$357,5,0)</f>
        <v>#N/A</v>
      </c>
      <c r="E227" s="162" t="s">
        <v>2204</v>
      </c>
      <c r="F227" s="163" t="s">
        <v>2205</v>
      </c>
      <c r="G227" s="164">
        <v>0.62529999999999997</v>
      </c>
      <c r="H227" s="167" t="e">
        <f>IF(D227="Contabilidade Aproximada",(VLOOKUP(C227,'Apuração Contabilidade Aproxima'!$C$1:$M$357,11,0)*G227),IF(D227="Distribuição por Presunção",(VLOOKUP(C227,'[1]Controle Distribuição de Lucros'!$C$1:$Q$357,15)*'Lucros aos Sócios'!G227),IF(D227="Contabilidade"," ",0)))</f>
        <v>#N/A</v>
      </c>
    </row>
    <row r="228" spans="1:8">
      <c r="A228" s="159">
        <v>49</v>
      </c>
      <c r="B228" s="160" t="str">
        <f>VLOOKUP(A228,Empresas!A:B,2,0)</f>
        <v>17.430.256/0001-31</v>
      </c>
      <c r="C228" s="160" t="str">
        <f>VLOOKUP(B228,Empresas!B:C,2,0)</f>
        <v>FMJ Intermediações de Negócios Imobiliários Ltda</v>
      </c>
      <c r="D228" s="168" t="e">
        <f>VLOOKUP(C228,'[1]Controle Distribuição de Lucros'!$C$1:$G$357,5,0)</f>
        <v>#N/A</v>
      </c>
      <c r="E228" s="168" t="s">
        <v>321</v>
      </c>
      <c r="F228" s="163" t="s">
        <v>322</v>
      </c>
      <c r="G228" s="164">
        <v>0.37469999999999998</v>
      </c>
      <c r="H228" s="167" t="e">
        <f>IF(D228="Contabilidade Aproximada",(VLOOKUP(C228,'Apuração Contabilidade Aproxima'!$C$1:$M$357,11,0)*G228),IF(D228="Distribuição por Presunção",(VLOOKUP(C228,'[1]Controle Distribuição de Lucros'!$C$1:$Q$357,15)*'Lucros aos Sócios'!G228),IF(D228="Contabilidade"," ",0)))</f>
        <v>#N/A</v>
      </c>
    </row>
    <row r="229" spans="1:8">
      <c r="A229" s="159">
        <v>579</v>
      </c>
      <c r="B229" s="160" t="str">
        <f>VLOOKUP(A229,Empresas!A:B,2,0)</f>
        <v>60.054.801/0001-61</v>
      </c>
      <c r="C229" s="160" t="str">
        <f>VLOOKUP(B229,Empresas!B:C,2,0)</f>
        <v>FMR Holding Participações Ltda</v>
      </c>
      <c r="D229" s="168" t="e">
        <f>VLOOKUP(C229,'[1]Controle Distribuição de Lucros'!$C$1:$G$357,5,0)</f>
        <v>#N/A</v>
      </c>
      <c r="E229" s="168" t="s">
        <v>2206</v>
      </c>
      <c r="F229" s="163" t="s">
        <v>2207</v>
      </c>
      <c r="G229" s="164">
        <v>0.48480000000000001</v>
      </c>
      <c r="H229" s="167" t="e">
        <f>IF(D229="Contabilidade Aproximada",(VLOOKUP(C229,'Apuração Contabilidade Aproxima'!$C$1:$M$357,11,0)*G229),IF(D229="Distribuição por Presunção",(VLOOKUP(C229,'[1]Controle Distribuição de Lucros'!$C$1:$Q$357,15)*'Lucros aos Sócios'!G229),IF(D229="Contabilidade"," ",0)))</f>
        <v>#N/A</v>
      </c>
    </row>
    <row r="230" spans="1:8">
      <c r="A230" s="159">
        <v>579</v>
      </c>
      <c r="B230" s="160" t="str">
        <f>VLOOKUP(A230,Empresas!A:B,2,0)</f>
        <v>60.054.801/0001-61</v>
      </c>
      <c r="C230" s="160" t="str">
        <f>VLOOKUP(B230,Empresas!B:C,2,0)</f>
        <v>FMR Holding Participações Ltda</v>
      </c>
      <c r="D230" s="168" t="e">
        <f>VLOOKUP(C230,'[1]Controle Distribuição de Lucros'!$C$1:$G$357,5,0)</f>
        <v>#N/A</v>
      </c>
      <c r="E230" s="168" t="s">
        <v>2208</v>
      </c>
      <c r="F230" s="163" t="s">
        <v>2209</v>
      </c>
      <c r="G230" s="164">
        <v>0.48480000000000001</v>
      </c>
      <c r="H230" s="167" t="e">
        <f>IF(D230="Contabilidade Aproximada",(VLOOKUP(C230,'Apuração Contabilidade Aproxima'!$C$1:$M$357,11,0)*G230),IF(D230="Distribuição por Presunção",(VLOOKUP(C230,'[1]Controle Distribuição de Lucros'!$C$1:$Q$357,15)*'Lucros aos Sócios'!G230),IF(D230="Contabilidade"," ",0)))</f>
        <v>#N/A</v>
      </c>
    </row>
    <row r="231" spans="1:8">
      <c r="A231" s="159">
        <v>579</v>
      </c>
      <c r="B231" s="160" t="str">
        <f>VLOOKUP(A231,Empresas!A:B,2,0)</f>
        <v>60.054.801/0001-61</v>
      </c>
      <c r="C231" s="160" t="str">
        <f>VLOOKUP(B231,Empresas!B:C,2,0)</f>
        <v>FMR Holding Participações Ltda</v>
      </c>
      <c r="D231" s="168" t="e">
        <f>VLOOKUP(C231,'[1]Controle Distribuição de Lucros'!$C$1:$G$357,5,0)</f>
        <v>#N/A</v>
      </c>
      <c r="E231" s="168" t="s">
        <v>345</v>
      </c>
      <c r="F231" s="163" t="s">
        <v>2210</v>
      </c>
      <c r="G231" s="164">
        <v>3.04E-2</v>
      </c>
      <c r="H231" s="167" t="e">
        <f>IF(D231="Contabilidade Aproximada",(VLOOKUP(C231,'Apuração Contabilidade Aproxima'!$C$1:$M$357,11,0)*G231),IF(D231="Distribuição por Presunção",(VLOOKUP(C231,'[1]Controle Distribuição de Lucros'!$C$1:$Q$357,15)*'Lucros aos Sócios'!G231),IF(D231="Contabilidade"," ",0)))</f>
        <v>#N/A</v>
      </c>
    </row>
    <row r="232" spans="1:8">
      <c r="A232" s="159">
        <v>101</v>
      </c>
      <c r="B232" s="160" t="str">
        <f>VLOOKUP(A232,Empresas!A:B,2,0)</f>
        <v>01.514.978/0001-34</v>
      </c>
      <c r="C232" s="160" t="str">
        <f>VLOOKUP(B232,Empresas!B:C,2,0)</f>
        <v>Fonte Artes Gráficas Ltda</v>
      </c>
      <c r="D232" s="168" t="e">
        <f>VLOOKUP(C232,'[1]Controle Distribuição de Lucros'!$C$1:$G$357,5,0)</f>
        <v>#N/A</v>
      </c>
      <c r="E232" s="169" t="s">
        <v>2211</v>
      </c>
      <c r="F232" s="163" t="s">
        <v>2212</v>
      </c>
      <c r="G232" s="164">
        <v>1</v>
      </c>
      <c r="H232" s="167" t="e">
        <f>IF(D232="Contabilidade Aproximada",(VLOOKUP(C232,'Apuração Contabilidade Aproxima'!$C$1:$M$357,11,0)*G232),IF(D232="Distribuição por Presunção",(VLOOKUP(C232,'[1]Controle Distribuição de Lucros'!$C$1:$Q$357,15)*'Lucros aos Sócios'!G232),IF(D232="Contabilidade"," ",0)))</f>
        <v>#N/A</v>
      </c>
    </row>
    <row r="233" spans="1:8">
      <c r="A233" s="159">
        <v>331</v>
      </c>
      <c r="B233" s="160" t="str">
        <f>VLOOKUP(A233,Empresas!A:B,2,0)</f>
        <v>43.774.326/0001-89</v>
      </c>
      <c r="C233" s="160" t="str">
        <f>VLOOKUP(B233,Empresas!B:C,2,0)</f>
        <v>Fortuna Medical Planejamentos Ltda</v>
      </c>
      <c r="D233" s="168" t="e">
        <f>VLOOKUP(C233,'[1]Controle Distribuição de Lucros'!$C$1:$G$357,5,0)</f>
        <v>#N/A</v>
      </c>
      <c r="E233" s="169" t="s">
        <v>2213</v>
      </c>
      <c r="F233" s="163" t="s">
        <v>2214</v>
      </c>
      <c r="G233" s="164">
        <v>1</v>
      </c>
      <c r="H233" s="167" t="e">
        <f>IF(D233="Contabilidade Aproximada",(VLOOKUP(C233,'Apuração Contabilidade Aproxima'!$C$1:$M$357,11,0)*G233),IF(D233="Distribuição por Presunção",(VLOOKUP(C233,'[1]Controle Distribuição de Lucros'!$C$1:$Q$357,15)*'Lucros aos Sócios'!G233),IF(D233="Contabilidade"," ",0)))</f>
        <v>#N/A</v>
      </c>
    </row>
    <row r="234" spans="1:8">
      <c r="A234" s="159">
        <v>448</v>
      </c>
      <c r="B234" s="160" t="str">
        <f>VLOOKUP(A234,Empresas!A:B,2,0)</f>
        <v>10.641.941/0001-68</v>
      </c>
      <c r="C234" s="160" t="str">
        <f>VLOOKUP(B234,Empresas!B:C,2,0)</f>
        <v>Francisco Antônio Nazim Freitas Chubaci</v>
      </c>
      <c r="D234" s="168" t="e">
        <f>VLOOKUP(C234,'[1]Controle Distribuição de Lucros'!$C$1:$G$357,5,0)</f>
        <v>#N/A</v>
      </c>
      <c r="E234" s="169" t="s">
        <v>2215</v>
      </c>
      <c r="F234" s="163" t="s">
        <v>330</v>
      </c>
      <c r="G234" s="164">
        <v>1</v>
      </c>
      <c r="H234" s="167" t="e">
        <f>IF(D234="Contabilidade Aproximada",(VLOOKUP(C234,'Apuração Contabilidade Aproxima'!$C$1:$M$357,11,0)*G234),IF(D234="Distribuição por Presunção",(VLOOKUP(C234,'[1]Controle Distribuição de Lucros'!$C$1:$Q$357,15)*'Lucros aos Sócios'!G234),IF(D234="Contabilidade"," ",0)))</f>
        <v>#N/A</v>
      </c>
    </row>
    <row r="235" spans="1:8">
      <c r="A235" s="159">
        <v>95</v>
      </c>
      <c r="B235" s="160" t="str">
        <f>VLOOKUP(A235,Empresas!A:B,2,0)</f>
        <v>09.068.409/0001-14</v>
      </c>
      <c r="C235" s="160" t="str">
        <f>VLOOKUP(B235,Empresas!B:C,2,0)</f>
        <v>Frugoli Produções e Eventos Ltda</v>
      </c>
      <c r="D235" s="168" t="e">
        <f>VLOOKUP(C235,'[1]Controle Distribuição de Lucros'!$C$1:$G$357,5,0)</f>
        <v>#N/A</v>
      </c>
      <c r="E235" s="169" t="s">
        <v>2216</v>
      </c>
      <c r="F235" s="163" t="s">
        <v>2217</v>
      </c>
      <c r="G235" s="164">
        <v>1</v>
      </c>
      <c r="H235" s="167" t="e">
        <f>IF(D235="Contabilidade Aproximada",(VLOOKUP(C235,'Apuração Contabilidade Aproxima'!$C$1:$M$357,11,0)*G235),IF(D235="Distribuição por Presunção",(VLOOKUP(C235,'[1]Controle Distribuição de Lucros'!$C$1:$Q$357,15)*'Lucros aos Sócios'!G235),IF(D235="Contabilidade"," ",0)))</f>
        <v>#N/A</v>
      </c>
    </row>
    <row r="236" spans="1:8">
      <c r="A236" s="159">
        <v>641</v>
      </c>
      <c r="B236" s="160" t="str">
        <f>VLOOKUP(A236,Empresas!A:B,2,0)</f>
        <v>66.468.549/0001-13</v>
      </c>
      <c r="C236" s="160" t="str">
        <f>VLOOKUP(B236,Empresas!B:C,2,0)</f>
        <v>FutureUp Tecnologia e Capacitação Ltda</v>
      </c>
      <c r="D236" s="168" t="e">
        <f>VLOOKUP(C236,'[1]Controle Distribuição de Lucros'!$C$1:$G$357,5,0)</f>
        <v>#N/A</v>
      </c>
      <c r="E236" s="169" t="s">
        <v>2218</v>
      </c>
      <c r="F236" s="163" t="s">
        <v>2219</v>
      </c>
      <c r="G236" s="164">
        <v>1</v>
      </c>
      <c r="H236" s="167" t="e">
        <f>IF(D236="Contabilidade Aproximada",(VLOOKUP(C236,'Apuração Contabilidade Aproxima'!$C$1:$M$357,11,0)*G236),IF(D236="Distribuição por Presunção",(VLOOKUP(C236,'[1]Controle Distribuição de Lucros'!$C$1:$Q$357,15)*'Lucros aos Sócios'!G236),IF(D236="Contabilidade"," ",0)))</f>
        <v>#N/A</v>
      </c>
    </row>
    <row r="237" spans="1:8">
      <c r="A237" s="159">
        <v>15</v>
      </c>
      <c r="B237" s="160" t="str">
        <f>VLOOKUP(A237,Empresas!A:B,2,0)</f>
        <v>67.748.632/0001-09</v>
      </c>
      <c r="C237" s="160" t="str">
        <f>VLOOKUP(B237,Empresas!B:C,2,0)</f>
        <v>Gamma Tecnologia e Comércio Ltda</v>
      </c>
      <c r="D237" s="161" t="e">
        <f>VLOOKUP(C237,'[1]Controle Distribuição de Lucros'!$C$1:$G$357,5,0)</f>
        <v>#N/A</v>
      </c>
      <c r="E237" s="162">
        <v>2143069847</v>
      </c>
      <c r="F237" s="163" t="s">
        <v>2220</v>
      </c>
      <c r="G237" s="164">
        <v>0.95</v>
      </c>
      <c r="H237" s="167" t="e">
        <f>IF(D237="Contabilidade Aproximada",(VLOOKUP(C237,'Apuração Contabilidade Aproxima'!$C$1:$M$357,11,0)*G237),IF(D237="Distribuição por Presunção",(VLOOKUP(C237,'[1]Controle Distribuição de Lucros'!$C$1:$Q$357,15)*'Lucros aos Sócios'!G237),IF(D237="Contabilidade"," ",0)))</f>
        <v>#N/A</v>
      </c>
    </row>
    <row r="238" spans="1:8">
      <c r="A238" s="159">
        <v>15</v>
      </c>
      <c r="B238" s="160" t="str">
        <f>VLOOKUP(A238,Empresas!A:B,2,0)</f>
        <v>67.748.632/0001-09</v>
      </c>
      <c r="C238" s="160" t="str">
        <f>VLOOKUP(B238,Empresas!B:C,2,0)</f>
        <v>Gamma Tecnologia e Comércio Ltda</v>
      </c>
      <c r="D238" s="161" t="e">
        <f>VLOOKUP(C238,'[1]Controle Distribuição de Lucros'!$C$1:$G$357,5,0)</f>
        <v>#N/A</v>
      </c>
      <c r="E238" s="162">
        <v>3212385839</v>
      </c>
      <c r="F238" s="163" t="s">
        <v>2221</v>
      </c>
      <c r="G238" s="164">
        <v>0.05</v>
      </c>
      <c r="H238" s="167" t="e">
        <f>IF(D238="Contabilidade Aproximada",(VLOOKUP(C238,'Apuração Contabilidade Aproxima'!$C$1:$M$357,11,0)*G238),IF(D238="Distribuição por Presunção",(VLOOKUP(C238,'[1]Controle Distribuição de Lucros'!$C$1:$Q$357,15)*'Lucros aos Sócios'!G238),IF(D238="Contabilidade"," ",0)))</f>
        <v>#N/A</v>
      </c>
    </row>
    <row r="239" spans="1:8">
      <c r="A239" s="159">
        <v>592</v>
      </c>
      <c r="B239" s="160" t="str">
        <f>VLOOKUP(A239,Empresas!A:B,2,0)</f>
        <v>00.425.227/0001-89</v>
      </c>
      <c r="C239" s="160" t="str">
        <f>VLOOKUP(B239,Empresas!B:C,2,0)</f>
        <v>German Tecnologia e Inspeção Ltda</v>
      </c>
      <c r="D239" s="168" t="e">
        <f>VLOOKUP(C239,'[1]Controle Distribuição de Lucros'!$C$1:$G$357,5,0)</f>
        <v>#N/A</v>
      </c>
      <c r="E239" s="169" t="s">
        <v>2222</v>
      </c>
      <c r="F239" s="163" t="s">
        <v>2223</v>
      </c>
      <c r="G239" s="164">
        <v>1</v>
      </c>
      <c r="H239" s="167" t="e">
        <f>IF(D239="Contabilidade Aproximada",(VLOOKUP(C239,'Apuração Contabilidade Aproxima'!$C$1:$M$357,11,0)*G239),IF(D239="Distribuição por Presunção",(VLOOKUP(C239,'[1]Controle Distribuição de Lucros'!$C$1:$Q$357,15)*'Lucros aos Sócios'!G239),IF(D239="Contabilidade"," ",0)))</f>
        <v>#N/A</v>
      </c>
    </row>
    <row r="240" spans="1:8">
      <c r="A240" s="159">
        <v>575</v>
      </c>
      <c r="B240" s="160" t="str">
        <f>VLOOKUP(A240,Empresas!A:B,2,0)</f>
        <v>60.388.061/0001-08</v>
      </c>
      <c r="C240" s="160" t="str">
        <f>VLOOKUP(B240,Empresas!B:C,2,0)</f>
        <v>Globalcamps Ltda</v>
      </c>
      <c r="D240" s="168" t="e">
        <f>VLOOKUP(C240,'[1]Controle Distribuição de Lucros'!$C$1:$G$357,5,0)</f>
        <v>#N/A</v>
      </c>
      <c r="E240" s="169" t="s">
        <v>2224</v>
      </c>
      <c r="F240" s="163" t="s">
        <v>2225</v>
      </c>
      <c r="G240" s="164">
        <v>1</v>
      </c>
      <c r="H240" s="167" t="e">
        <f>IF(D240="Contabilidade Aproximada",(VLOOKUP(C240,'Apuração Contabilidade Aproxima'!$C$1:$M$357,11,0)*G240),IF(D240="Distribuição por Presunção",(VLOOKUP(C240,'[1]Controle Distribuição de Lucros'!$C$1:$Q$357,15)*'Lucros aos Sócios'!G240),IF(D240="Contabilidade"," ",0)))</f>
        <v>#N/A</v>
      </c>
    </row>
    <row r="241" spans="1:8">
      <c r="A241" s="145">
        <v>467</v>
      </c>
      <c r="B241" s="160" t="str">
        <f>VLOOKUP(A241,Empresas!A:B,2,0)</f>
        <v>54.870.843/0001-78</v>
      </c>
      <c r="C241" s="160" t="str">
        <f>VLOOKUP(B241,Empresas!B:C,2,0)</f>
        <v>Gmach Administração S.A.</v>
      </c>
      <c r="D241" s="176" t="e">
        <f>VLOOKUP(C241,'[1]Controle Distribuição de Lucros'!$C$1:$G$357,5,0)</f>
        <v>#N/A</v>
      </c>
      <c r="E241" s="169" t="s">
        <v>323</v>
      </c>
      <c r="F241" s="177" t="s">
        <v>324</v>
      </c>
      <c r="G241" s="164">
        <v>0.1278</v>
      </c>
      <c r="H241" s="167" t="e">
        <f>IF(D241="Contabilidade Aproximada",(VLOOKUP(C241,'Apuração Contabilidade Aproxima'!$C$1:$M$357,11,0)*G241),IF(D241="Distribuição por Presunção",(VLOOKUP(C241,'[1]Controle Distribuição de Lucros'!$C$1:$Q$357,15)*'Lucros aos Sócios'!G241),IF(D241="Contabilidade"," ",0)))</f>
        <v>#N/A</v>
      </c>
    </row>
    <row r="242" spans="1:8">
      <c r="A242" s="145">
        <v>467</v>
      </c>
      <c r="B242" s="160" t="str">
        <f>VLOOKUP(A242,Empresas!A:B,2,0)</f>
        <v>54.870.843/0001-78</v>
      </c>
      <c r="C242" s="160" t="str">
        <f>VLOOKUP(B242,Empresas!B:C,2,0)</f>
        <v>Gmach Administração S.A.</v>
      </c>
      <c r="D242" s="176" t="e">
        <f>VLOOKUP(C242,'[1]Controle Distribuição de Lucros'!$C$1:$G$357,5,0)</f>
        <v>#N/A</v>
      </c>
      <c r="E242" s="169" t="s">
        <v>525</v>
      </c>
      <c r="F242" s="177" t="s">
        <v>2226</v>
      </c>
      <c r="G242" s="164">
        <v>0.1278</v>
      </c>
      <c r="H242" s="167" t="e">
        <f>IF(D242="Contabilidade Aproximada",(VLOOKUP(C242,'Apuração Contabilidade Aproxima'!$C$1:$M$357,11,0)*G242),IF(D242="Distribuição por Presunção",(VLOOKUP(C242,'[1]Controle Distribuição de Lucros'!$C$1:$Q$357,15)*'Lucros aos Sócios'!G242),IF(D242="Contabilidade"," ",0)))</f>
        <v>#N/A</v>
      </c>
    </row>
    <row r="243" spans="1:8">
      <c r="A243" s="145">
        <v>467</v>
      </c>
      <c r="B243" s="160" t="str">
        <f>VLOOKUP(A243,Empresas!A:B,2,0)</f>
        <v>54.870.843/0001-78</v>
      </c>
      <c r="C243" s="160" t="str">
        <f>VLOOKUP(B243,Empresas!B:C,2,0)</f>
        <v>Gmach Administração S.A.</v>
      </c>
      <c r="D243" s="18" t="e">
        <f>VLOOKUP(C243,'[1]Controle Distribuição de Lucros'!$C$1:$G$357,5,0)</f>
        <v>#N/A</v>
      </c>
      <c r="E243" s="162" t="s">
        <v>2227</v>
      </c>
      <c r="F243" s="177" t="s">
        <v>2228</v>
      </c>
      <c r="G243" s="164">
        <v>0.74439999999999995</v>
      </c>
      <c r="H243" s="167" t="e">
        <f>IF(D243="Contabilidade Aproximada",(VLOOKUP(C243,'Apuração Contabilidade Aproxima'!$C$1:$M$357,11,0)*G243),IF(D243="Distribuição por Presunção",(VLOOKUP(C243,'[1]Controle Distribuição de Lucros'!$C$1:$Q$357,15)*'Lucros aos Sócios'!G243),IF(D243="Contabilidade"," ",0)))</f>
        <v>#N/A</v>
      </c>
    </row>
    <row r="244" spans="1:8">
      <c r="A244" s="145">
        <v>599</v>
      </c>
      <c r="B244" s="160" t="str">
        <f>VLOOKUP(A244,Empresas!A:B,2,0)</f>
        <v>60.971.962/0001-10</v>
      </c>
      <c r="C244" s="160" t="str">
        <f>VLOOKUP(B244,Empresas!B:C,2,0)</f>
        <v>Gnomo Comércio de Alimentos e Bebidas Ltda</v>
      </c>
      <c r="D244" s="18" t="e">
        <f>VLOOKUP(C244,'[1]Controle Distribuição de Lucros'!$C$1:$G$357,5,0)</f>
        <v>#N/A</v>
      </c>
      <c r="E244" s="162" t="s">
        <v>2229</v>
      </c>
      <c r="F244" s="177" t="s">
        <v>2230</v>
      </c>
      <c r="G244" s="164">
        <v>0.4</v>
      </c>
      <c r="H244" s="167" t="e">
        <f>IF(D244="Contabilidade Aproximada",(VLOOKUP(C244,'Apuração Contabilidade Aproxima'!$C$1:$M$357,11,0)*G244),IF(D244="Distribuição por Presunção",(VLOOKUP(C244,'[1]Controle Distribuição de Lucros'!$C$1:$Q$357,15)*'Lucros aos Sócios'!G244),IF(D244="Contabilidade"," ",0)))</f>
        <v>#N/A</v>
      </c>
    </row>
    <row r="245" spans="1:8">
      <c r="A245" s="145">
        <v>599</v>
      </c>
      <c r="B245" s="160" t="str">
        <f>VLOOKUP(A245,Empresas!A:B,2,0)</f>
        <v>60.971.962/0001-10</v>
      </c>
      <c r="C245" s="160" t="str">
        <f>VLOOKUP(B245,Empresas!B:C,2,0)</f>
        <v>Gnomo Comércio de Alimentos e Bebidas Ltda</v>
      </c>
      <c r="D245" s="18" t="e">
        <f>VLOOKUP(C245,'[1]Controle Distribuição de Lucros'!$C$1:$G$357,5,0)</f>
        <v>#N/A</v>
      </c>
      <c r="E245" s="162" t="s">
        <v>2231</v>
      </c>
      <c r="F245" s="177" t="s">
        <v>2232</v>
      </c>
      <c r="G245" s="164">
        <v>0.6</v>
      </c>
      <c r="H245" s="167" t="e">
        <f>IF(D245="Contabilidade Aproximada",(VLOOKUP(C245,'Apuração Contabilidade Aproxima'!$C$1:$M$357,11,0)*G245),IF(D245="Distribuição por Presunção",(VLOOKUP(C245,'[1]Controle Distribuição de Lucros'!$C$1:$Q$357,15)*'Lucros aos Sócios'!G245),IF(D245="Contabilidade"," ",0)))</f>
        <v>#N/A</v>
      </c>
    </row>
    <row r="246" spans="1:8">
      <c r="A246" s="145">
        <v>599</v>
      </c>
      <c r="B246" s="160" t="str">
        <f>VLOOKUP(A246,Empresas!A:B,2,0)</f>
        <v>60.971.962/0001-10</v>
      </c>
      <c r="C246" s="160" t="str">
        <f>VLOOKUP(B246,Empresas!B:C,2,0)</f>
        <v>Gnomo Comércio de Alimentos e Bebidas Ltda</v>
      </c>
      <c r="D246" s="18" t="e">
        <f>VLOOKUP(C246,'[1]Controle Distribuição de Lucros'!$C$1:$G$357,5,0)</f>
        <v>#N/A</v>
      </c>
      <c r="E246" s="162" t="s">
        <v>2233</v>
      </c>
      <c r="F246" s="177" t="s">
        <v>2234</v>
      </c>
      <c r="G246" s="164">
        <v>0</v>
      </c>
      <c r="H246" s="167" t="e">
        <f>IF(D246="Contabilidade Aproximada",(VLOOKUP(C246,'Apuração Contabilidade Aproxima'!$C$1:$M$357,11,0)*G246),IF(D246="Distribuição por Presunção",(VLOOKUP(C246,'[1]Controle Distribuição de Lucros'!$C$1:$Q$357,15)*'Lucros aos Sócios'!G246),IF(D246="Contabilidade"," ",0)))</f>
        <v>#N/A</v>
      </c>
    </row>
    <row r="247" spans="1:8">
      <c r="A247" s="159">
        <v>391</v>
      </c>
      <c r="B247" s="160" t="str">
        <f>VLOOKUP(A247,Empresas!A:B,2,0)</f>
        <v>51.269.289/0001-80</v>
      </c>
      <c r="C247" s="160" t="str">
        <f>VLOOKUP(B247,Empresas!B:C,2,0)</f>
        <v>GR de Toledo Análises Técnicas Ltda</v>
      </c>
      <c r="D247" s="161" t="e">
        <f>VLOOKUP(C247,'[1]Controle Distribuição de Lucros'!$C$1:$G$357,5,0)</f>
        <v>#N/A</v>
      </c>
      <c r="E247" s="162" t="s">
        <v>2150</v>
      </c>
      <c r="F247" s="163" t="s">
        <v>2151</v>
      </c>
      <c r="G247" s="164">
        <v>1</v>
      </c>
      <c r="H247" s="167" t="e">
        <f>IF(D247="Contabilidade Aproximada",(VLOOKUP(C247,'Apuração Contabilidade Aproxima'!$C$1:$M$357,11,0)*G247),IF(D247="Distribuição por Presunção",(VLOOKUP(C247,'[1]Controle Distribuição de Lucros'!$C$1:$Q$357,15)*'Lucros aos Sócios'!G247),IF(D247="Contabilidade"," ",0)))</f>
        <v>#N/A</v>
      </c>
    </row>
    <row r="248" spans="1:8">
      <c r="A248" s="159">
        <v>571</v>
      </c>
      <c r="B248" s="160" t="str">
        <f>VLOOKUP(A248,Empresas!A:B,2,0)</f>
        <v>39.641.623/0001-89</v>
      </c>
      <c r="C248" s="160" t="str">
        <f>VLOOKUP(B248,Empresas!B:C,2,0)</f>
        <v>GRA Steel Tubos e Conexões Ltda</v>
      </c>
      <c r="D248" s="161" t="e">
        <f>VLOOKUP(C248,'[1]Controle Distribuição de Lucros'!$C$1:$G$357,5,0)</f>
        <v>#N/A</v>
      </c>
      <c r="E248" s="162" t="s">
        <v>2235</v>
      </c>
      <c r="F248" s="163" t="s">
        <v>2236</v>
      </c>
      <c r="G248" s="164">
        <v>1</v>
      </c>
      <c r="H248" s="167" t="e">
        <f>IF(D248="Contabilidade Aproximada",(VLOOKUP(C248,'Apuração Contabilidade Aproxima'!$C$1:$M$357,11,0)*G248),IF(D248="Distribuição por Presunção",(VLOOKUP(C248,'[1]Controle Distribuição de Lucros'!$C$1:$Q$357,15)*'Lucros aos Sócios'!G248),IF(D248="Contabilidade"," ",0)))</f>
        <v>#N/A</v>
      </c>
    </row>
    <row r="249" spans="1:8">
      <c r="A249" s="159">
        <v>154</v>
      </c>
      <c r="B249" s="160" t="e">
        <f>VLOOKUP(A249,Empresas!A:B,2,0)</f>
        <v>#N/A</v>
      </c>
      <c r="C249" s="160" t="e">
        <f>VLOOKUP(B249,Empresas!B:C,2,0)</f>
        <v>#N/A</v>
      </c>
      <c r="D249" s="161" t="e">
        <f>VLOOKUP(C249,'[1]Controle Distribuição de Lucros'!$C$1:$G$357,5,0)</f>
        <v>#N/A</v>
      </c>
      <c r="E249" s="162">
        <v>22454521865</v>
      </c>
      <c r="F249" s="163" t="s">
        <v>2237</v>
      </c>
      <c r="G249" s="164">
        <v>1</v>
      </c>
      <c r="H249" s="167" t="e">
        <f>IF(D249="Contabilidade Aproximada",(VLOOKUP(C249,'Apuração Contabilidade Aproxima'!$C$1:$M$357,11,0)*G249),IF(D249="Distribuição por Presunção",(VLOOKUP(C249,'[1]Controle Distribuição de Lucros'!$C$1:$Q$357,15)*'Lucros aos Sócios'!G249),IF(D249="Contabilidade"," ",0)))</f>
        <v>#N/A</v>
      </c>
    </row>
    <row r="250" spans="1:8">
      <c r="A250" s="159">
        <v>603</v>
      </c>
      <c r="B250" s="160" t="str">
        <f>VLOOKUP(A250,Empresas!A:B,2,0)</f>
        <v>46.400.481/0001-23</v>
      </c>
      <c r="C250" s="160" t="str">
        <f>VLOOKUP(B250,Empresas!B:C,2,0)</f>
        <v>GT Bank Securitizadora S.A.</v>
      </c>
      <c r="D250" s="161" t="e">
        <f>VLOOKUP(C250,'[1]Controle Distribuição de Lucros'!$C$1:$G$357,5,0)</f>
        <v>#N/A</v>
      </c>
      <c r="E250" s="162" t="s">
        <v>2238</v>
      </c>
      <c r="F250" s="163" t="s">
        <v>2239</v>
      </c>
      <c r="G250" s="164">
        <v>0.5</v>
      </c>
      <c r="H250" s="167" t="e">
        <f>IF(D250="Contabilidade Aproximada",(VLOOKUP(C250,'Apuração Contabilidade Aproxima'!$C$1:$M$357,11,0)*G250),IF(D250="Distribuição por Presunção",(VLOOKUP(C250,'[1]Controle Distribuição de Lucros'!$C$1:$Q$357,15)*'Lucros aos Sócios'!G250),IF(D250="Contabilidade"," ",0)))</f>
        <v>#N/A</v>
      </c>
    </row>
    <row r="251" spans="1:8">
      <c r="A251" s="159">
        <v>603</v>
      </c>
      <c r="B251" s="160" t="str">
        <f>VLOOKUP(A251,Empresas!A:B,2,0)</f>
        <v>46.400.481/0001-23</v>
      </c>
      <c r="C251" s="160" t="str">
        <f>VLOOKUP(B251,Empresas!B:C,2,0)</f>
        <v>GT Bank Securitizadora S.A.</v>
      </c>
      <c r="D251" s="161" t="e">
        <f>VLOOKUP(C251,'[1]Controle Distribuição de Lucros'!$C$1:$G$357,5,0)</f>
        <v>#N/A</v>
      </c>
      <c r="E251" s="162" t="s">
        <v>2240</v>
      </c>
      <c r="F251" s="163" t="s">
        <v>2241</v>
      </c>
      <c r="G251" s="164">
        <v>0.5</v>
      </c>
      <c r="H251" s="167" t="e">
        <f>IF(D251="Contabilidade Aproximada",(VLOOKUP(C251,'Apuração Contabilidade Aproxima'!$C$1:$M$357,11,0)*G251),IF(D251="Distribuição por Presunção",(VLOOKUP(C251,'[1]Controle Distribuição de Lucros'!$C$1:$Q$357,15)*'Lucros aos Sócios'!G251),IF(D251="Contabilidade"," ",0)))</f>
        <v>#N/A</v>
      </c>
    </row>
    <row r="252" spans="1:8">
      <c r="A252" s="159">
        <v>601</v>
      </c>
      <c r="B252" s="160" t="str">
        <f>VLOOKUP(A252,Empresas!A:B,2,0)</f>
        <v>42.629.443/0001-96</v>
      </c>
      <c r="C252" s="160" t="str">
        <f>VLOOKUP(B252,Empresas!B:C,2,0)</f>
        <v>GTR Financeira Empresa Simples de Crédito</v>
      </c>
      <c r="D252" s="161" t="e">
        <f>VLOOKUP(C252,'[1]Controle Distribuição de Lucros'!$C$1:$G$357,5,0)</f>
        <v>#N/A</v>
      </c>
      <c r="E252" s="162" t="s">
        <v>2238</v>
      </c>
      <c r="F252" s="163" t="s">
        <v>2239</v>
      </c>
      <c r="G252" s="164">
        <v>0.6069</v>
      </c>
      <c r="H252" s="167" t="e">
        <f>IF(D252="Contabilidade Aproximada",(VLOOKUP(C252,'Apuração Contabilidade Aproxima'!$C$1:$M$357,11,0)*G252),IF(D252="Distribuição por Presunção",(VLOOKUP(C252,'[1]Controle Distribuição de Lucros'!$C$1:$Q$357,15)*'Lucros aos Sócios'!G252),IF(D252="Contabilidade"," ",0)))</f>
        <v>#N/A</v>
      </c>
    </row>
    <row r="253" spans="1:8">
      <c r="A253" s="159">
        <v>601</v>
      </c>
      <c r="B253" s="160" t="str">
        <f>VLOOKUP(A253,Empresas!A:B,2,0)</f>
        <v>42.629.443/0001-96</v>
      </c>
      <c r="C253" s="160" t="str">
        <f>VLOOKUP(B253,Empresas!B:C,2,0)</f>
        <v>GTR Financeira Empresa Simples de Crédito</v>
      </c>
      <c r="D253" s="161" t="e">
        <f>VLOOKUP(C253,'[1]Controle Distribuição de Lucros'!$C$1:$G$357,5,0)</f>
        <v>#N/A</v>
      </c>
      <c r="E253" s="162" t="s">
        <v>2240</v>
      </c>
      <c r="F253" s="163" t="s">
        <v>2241</v>
      </c>
      <c r="G253" s="164">
        <v>0.3931</v>
      </c>
      <c r="H253" s="167" t="e">
        <f>IF(D253="Contabilidade Aproximada",(VLOOKUP(C253,'Apuração Contabilidade Aproxima'!$C$1:$M$357,11,0)*G253),IF(D253="Distribuição por Presunção",(VLOOKUP(C253,'[1]Controle Distribuição de Lucros'!$C$1:$Q$357,15)*'Lucros aos Sócios'!G253),IF(D253="Contabilidade"," ",0)))</f>
        <v>#N/A</v>
      </c>
    </row>
    <row r="254" spans="1:8">
      <c r="A254" s="159">
        <v>133</v>
      </c>
      <c r="B254" s="160" t="str">
        <f>VLOOKUP(A254,Empresas!A:B,2,0)</f>
        <v>30.068.265/0001-92</v>
      </c>
      <c r="C254" s="160" t="str">
        <f>VLOOKUP(B254,Empresas!B:C,2,0)</f>
        <v>Guilherme Sitta dos Santos</v>
      </c>
      <c r="D254" s="161" t="e">
        <f>VLOOKUP(C254,'[1]Controle Distribuição de Lucros'!$C$1:$G$357,5,0)</f>
        <v>#N/A</v>
      </c>
      <c r="E254" s="162" t="s">
        <v>2242</v>
      </c>
      <c r="F254" s="163" t="s">
        <v>2243</v>
      </c>
      <c r="G254" s="164">
        <v>1</v>
      </c>
      <c r="H254" s="167" t="e">
        <f>IF(D254="Contabilidade Aproximada",(VLOOKUP(C254,'Apuração Contabilidade Aproxima'!$C$1:$M$357,11,0)*G254),IF(D254="Distribuição por Presunção",(VLOOKUP(C254,'[1]Controle Distribuição de Lucros'!$C$1:$Q$357,15)*'Lucros aos Sócios'!G254),IF(D254="Contabilidade"," ",0)))</f>
        <v>#N/A</v>
      </c>
    </row>
    <row r="255" spans="1:8">
      <c r="A255" s="159">
        <v>229</v>
      </c>
      <c r="B255" s="160" t="str">
        <f>VLOOKUP(A255,Empresas!A:B,2,0)</f>
        <v>35.001.586/0001-93</v>
      </c>
      <c r="C255" s="160" t="str">
        <f>VLOOKUP(B255,Empresas!B:C,2,0)</f>
        <v>Lobo Guimaraes Sociaedade Individual de Advocacia(Guimarães e Falek Advogados)</v>
      </c>
      <c r="D255" s="161" t="e">
        <f>VLOOKUP(C255,'[1]Controle Distribuição de Lucros'!$C$1:$G$357,5,0)</f>
        <v>#N/A</v>
      </c>
      <c r="E255" s="162">
        <v>2243773104</v>
      </c>
      <c r="F255" s="163" t="s">
        <v>2244</v>
      </c>
      <c r="G255" s="164">
        <v>0.5</v>
      </c>
      <c r="H255" s="167" t="e">
        <f>IF(D255="Contabilidade Aproximada",(VLOOKUP(C255,'Apuração Contabilidade Aproxima'!$C$1:$M$357,11,0)*G255),IF(D255="Distribuição por Presunção",(VLOOKUP(C255,'[1]Controle Distribuição de Lucros'!$C$1:$Q$357,15)*'Lucros aos Sócios'!G255),IF(D255="Contabilidade"," ",0)))</f>
        <v>#N/A</v>
      </c>
    </row>
    <row r="256" spans="1:8">
      <c r="A256" s="159">
        <v>229</v>
      </c>
      <c r="B256" s="160" t="str">
        <f>VLOOKUP(A256,Empresas!A:B,2,0)</f>
        <v>35.001.586/0001-93</v>
      </c>
      <c r="C256" s="160" t="str">
        <f>VLOOKUP(B256,Empresas!B:C,2,0)</f>
        <v>Lobo Guimaraes Sociaedade Individual de Advocacia(Guimarães e Falek Advogados)</v>
      </c>
      <c r="D256" s="161" t="e">
        <f>VLOOKUP(C256,'[1]Controle Distribuição de Lucros'!$C$1:$G$357,5,0)</f>
        <v>#N/A</v>
      </c>
      <c r="E256" s="162">
        <v>3256064124</v>
      </c>
      <c r="F256" s="163" t="s">
        <v>2128</v>
      </c>
      <c r="G256" s="164">
        <v>0.5</v>
      </c>
      <c r="H256" s="167" t="e">
        <f>IF(D256="Contabilidade Aproximada",(VLOOKUP(C256,'Apuração Contabilidade Aproxima'!$C$1:$M$357,11,0)*G256),IF(D256="Distribuição por Presunção",(VLOOKUP(C256,'[1]Controle Distribuição de Lucros'!$C$1:$Q$357,15)*'Lucros aos Sócios'!G256),IF(D256="Contabilidade"," ",0)))</f>
        <v>#N/A</v>
      </c>
    </row>
    <row r="257" spans="1:8">
      <c r="A257" s="145">
        <v>439</v>
      </c>
      <c r="B257" s="160" t="str">
        <f>VLOOKUP(A257,Empresas!A:B,2,0)</f>
        <v>52.764.259/0001-02</v>
      </c>
      <c r="C257" s="160" t="str">
        <f>VLOOKUP(B257,Empresas!B:C,2,0)</f>
        <v>Handz Burger Ltda</v>
      </c>
      <c r="D257" s="18" t="e">
        <f>VLOOKUP(C257,'[1]Controle Distribuição de Lucros'!$C$1:$G$357,5,0)</f>
        <v>#N/A</v>
      </c>
      <c r="E257" s="162" t="s">
        <v>2245</v>
      </c>
      <c r="F257" s="177" t="s">
        <v>2246</v>
      </c>
      <c r="G257" s="164">
        <v>1</v>
      </c>
      <c r="H257" s="167" t="e">
        <f>IF(D257="Contabilidade Aproximada",(VLOOKUP(C257,'Apuração Contabilidade Aproxima'!$C$1:$M$357,11,0)*G257),IF(D257="Distribuição por Presunção",(VLOOKUP(C257,'[1]Controle Distribuição de Lucros'!$C$1:$Q$357,15)*'Lucros aos Sócios'!G257),IF(D257="Contabilidade"," ",0)))</f>
        <v>#N/A</v>
      </c>
    </row>
    <row r="258" spans="1:8">
      <c r="A258" s="145">
        <v>558</v>
      </c>
      <c r="B258" s="160" t="str">
        <f>VLOOKUP(A258,Empresas!A:B,2,0)</f>
        <v>47.721.237/0001-25</v>
      </c>
      <c r="C258" s="160" t="str">
        <f>VLOOKUP(B258,Empresas!B:C,2,0)</f>
        <v>Herbalderm Indústria e Comércio de Produtos Para Saúde e Bem-Estar Ltda</v>
      </c>
      <c r="D258" s="18" t="e">
        <f>VLOOKUP(C258,'[1]Controle Distribuição de Lucros'!$C$1:$G$357,5,0)</f>
        <v>#N/A</v>
      </c>
      <c r="E258" s="169" t="s">
        <v>112</v>
      </c>
      <c r="F258" s="177" t="s">
        <v>113</v>
      </c>
      <c r="G258" s="164">
        <v>1</v>
      </c>
      <c r="H258" s="167" t="e">
        <f>IF(D258="Contabilidade Aproximada",(VLOOKUP(C258,'Apuração Contabilidade Aproxima'!$C$1:$M$357,11,0)*G258),IF(D258="Distribuição por Presunção",(VLOOKUP(C258,'[1]Controle Distribuição de Lucros'!$C$1:$Q$357,15)*'Lucros aos Sócios'!G258),IF(D258="Contabilidade"," ",0)))</f>
        <v>#N/A</v>
      </c>
    </row>
    <row r="259" spans="1:8">
      <c r="A259" s="159">
        <v>610</v>
      </c>
      <c r="B259" s="160" t="str">
        <f>VLOOKUP(A259,Empresas!A:B,2,0)</f>
        <v>48.585.457/0001-31</v>
      </c>
      <c r="C259" s="160" t="str">
        <f>VLOOKUP(B259,Empresas!B:C,2,0)</f>
        <v>Hickman Marketing Ltda</v>
      </c>
      <c r="D259" s="168" t="e">
        <f>VLOOKUP(C259,'[1]Controle Distribuição de Lucros'!$C$1:$G$357,5,0)</f>
        <v>#N/A</v>
      </c>
      <c r="E259" s="169">
        <v>24484439808</v>
      </c>
      <c r="F259" s="163" t="s">
        <v>2247</v>
      </c>
      <c r="G259" s="164">
        <v>1</v>
      </c>
      <c r="H259" s="167" t="e">
        <f>IF(D259="Contabilidade Aproximada",(VLOOKUP(C259,'Apuração Contabilidade Aproxima'!$C$1:$M$357,11,0)*G259),IF(D259="Distribuição por Presunção",(VLOOKUP(C259,'[1]Controle Distribuição de Lucros'!$C$1:$Q$357,15)*'Lucros aos Sócios'!G259),IF(D259="Contabilidade"," ",0)))</f>
        <v>#N/A</v>
      </c>
    </row>
    <row r="260" spans="1:8">
      <c r="A260" s="159">
        <v>478</v>
      </c>
      <c r="B260" s="160" t="str">
        <f>VLOOKUP(A260,Empresas!A:B,2,0)</f>
        <v>26.717.709/0001-04</v>
      </c>
      <c r="C260" s="160" t="str">
        <f>VLOOKUP(B260,Empresas!B:C,2,0)</f>
        <v>Hidro Conexões Válvulas e Tubos Ltda</v>
      </c>
      <c r="D260" s="161" t="e">
        <f>VLOOKUP(C260,'[1]Controle Distribuição de Lucros'!$C$1:$G$357,5,0)</f>
        <v>#N/A</v>
      </c>
      <c r="E260" s="162" t="s">
        <v>1907</v>
      </c>
      <c r="F260" s="163" t="s">
        <v>1908</v>
      </c>
      <c r="G260" s="164">
        <v>1</v>
      </c>
      <c r="H260" s="167" t="e">
        <f>IF(D260="Contabilidade Aproximada",(VLOOKUP(C260,'Apuração Contabilidade Aproxima'!$C$1:$M$357,11,0)*G260),IF(D260="Distribuição por Presunção",(VLOOKUP(C260,'[1]Controle Distribuição de Lucros'!$C$1:$Q$357,15)*'Lucros aos Sócios'!G260),IF(D260="Contabilidade"," ",0)))</f>
        <v>#N/A</v>
      </c>
    </row>
    <row r="261" spans="1:8">
      <c r="A261" s="159">
        <v>121</v>
      </c>
      <c r="B261" s="160" t="str">
        <f>VLOOKUP(A261,Empresas!A:B,2,0)</f>
        <v>27.886.774/0001-18</v>
      </c>
      <c r="C261" s="160" t="str">
        <f>VLOOKUP(B261,Empresas!B:C,2,0)</f>
        <v>Hocar Glass Auto Vidros e Acessórios Ltda</v>
      </c>
      <c r="D261" s="168" t="e">
        <f>VLOOKUP(C261,'[1]Controle Distribuição de Lucros'!$C$1:$G$357,5,0)</f>
        <v>#N/A</v>
      </c>
      <c r="E261" s="169">
        <v>41190192845</v>
      </c>
      <c r="F261" s="163" t="s">
        <v>2248</v>
      </c>
      <c r="G261" s="164">
        <v>1</v>
      </c>
      <c r="H261" s="167" t="e">
        <f>IF(D261="Contabilidade Aproximada",(VLOOKUP(C261,'Apuração Contabilidade Aproxima'!$C$1:$M$357,11,0)*G261),IF(D261="Distribuição por Presunção",(VLOOKUP(C261,'[1]Controle Distribuição de Lucros'!$C$1:$Q$357,15)*'Lucros aos Sócios'!G261),IF(D261="Contabilidade"," ",0)))</f>
        <v>#N/A</v>
      </c>
    </row>
    <row r="262" spans="1:8">
      <c r="A262" s="159">
        <v>515</v>
      </c>
      <c r="B262" s="160" t="str">
        <f>VLOOKUP(A262,Empresas!A:B,2,0)</f>
        <v>26.381.450/0001-65</v>
      </c>
      <c r="C262" s="160" t="str">
        <f>VLOOKUP(B262,Empresas!B:C,2,0)</f>
        <v>Home Revest Revestimentos Especiais Ltda</v>
      </c>
      <c r="D262" s="161" t="e">
        <f>VLOOKUP(C262,'[1]Controle Distribuição de Lucros'!$C$1:$G$357,5,0)</f>
        <v>#N/A</v>
      </c>
      <c r="E262" s="162" t="s">
        <v>2052</v>
      </c>
      <c r="F262" s="163" t="s">
        <v>2053</v>
      </c>
      <c r="G262" s="164">
        <v>1</v>
      </c>
      <c r="H262" s="167" t="e">
        <f>IF(D262="Contabilidade Aproximada",(VLOOKUP(C262,'Apuração Contabilidade Aproxima'!$C$1:$M$357,11,0)*G262),IF(D262="Distribuição por Presunção",(VLOOKUP(C262,'[1]Controle Distribuição de Lucros'!$C$1:$Q$357,15)*'Lucros aos Sócios'!G262),IF(D262="Contabilidade"," ",0)))</f>
        <v>#N/A</v>
      </c>
    </row>
    <row r="263" spans="1:8">
      <c r="A263" s="159">
        <v>634</v>
      </c>
      <c r="B263" s="160" t="str">
        <f>VLOOKUP(A263,Empresas!A:B,2,0)</f>
        <v>61.020.583/0001-07</v>
      </c>
      <c r="C263" s="160" t="str">
        <f>VLOOKUP(B263,Empresas!B:C,2,0)</f>
        <v>Hortinha Mix Foods Ltda</v>
      </c>
      <c r="D263" s="161" t="e">
        <f>VLOOKUP(C263,'[1]Controle Distribuição de Lucros'!$C$1:$G$357,5,0)</f>
        <v>#N/A</v>
      </c>
      <c r="E263" s="162">
        <v>29500776847</v>
      </c>
      <c r="F263" s="163" t="s">
        <v>2249</v>
      </c>
      <c r="G263" s="164">
        <v>1</v>
      </c>
      <c r="H263" s="167" t="e">
        <f>IF(D263="Contabilidade Aproximada",(VLOOKUP(C263,'Apuração Contabilidade Aproxima'!$C$1:$M$357,11,0)*G263),IF(D263="Distribuição por Presunção",(VLOOKUP(C263,'[1]Controle Distribuição de Lucros'!$C$1:$Q$357,15)*'Lucros aos Sócios'!G263),IF(D263="Contabilidade"," ",0)))</f>
        <v>#N/A</v>
      </c>
    </row>
    <row r="264" spans="1:8">
      <c r="A264" s="159">
        <v>224</v>
      </c>
      <c r="B264" s="160" t="str">
        <f>VLOOKUP(A264,Empresas!A:B,2,0)</f>
        <v>38.403.792/0001-18</v>
      </c>
      <c r="C264" s="160" t="str">
        <f>VLOOKUP(B264,Empresas!B:C,2,0)</f>
        <v>Hosp Confecções Ltda</v>
      </c>
      <c r="D264" s="161" t="e">
        <f>VLOOKUP(C264,'[1]Controle Distribuição de Lucros'!$C$1:$G$357,5,0)</f>
        <v>#N/A</v>
      </c>
      <c r="E264" s="162" t="s">
        <v>2250</v>
      </c>
      <c r="F264" s="163" t="s">
        <v>2251</v>
      </c>
      <c r="G264" s="164">
        <v>1</v>
      </c>
      <c r="H264" s="167" t="e">
        <f>IF(D264="Contabilidade Aproximada",(VLOOKUP(C264,'Apuração Contabilidade Aproxima'!$C$1:$M$357,11,0)*G264),IF(D264="Distribuição por Presunção",(VLOOKUP(C264,'[1]Controle Distribuição de Lucros'!$C$1:$Q$357,15)*'Lucros aos Sócios'!G264),IF(D264="Contabilidade"," ",0)))</f>
        <v>#N/A</v>
      </c>
    </row>
    <row r="265" spans="1:8">
      <c r="A265" s="159">
        <v>192</v>
      </c>
      <c r="B265" s="160" t="str">
        <f>VLOOKUP(A265,Empresas!A:B,2,0)</f>
        <v>64.914.211/0001-12</v>
      </c>
      <c r="C265" s="160" t="str">
        <f>VLOOKUP(B265,Empresas!B:C,2,0)</f>
        <v>Hospedaria Belém Ltda</v>
      </c>
      <c r="D265" s="161" t="e">
        <f>VLOOKUP(C265,'[1]Controle Distribuição de Lucros'!$C$1:$G$357,5,0)</f>
        <v>#N/A</v>
      </c>
      <c r="E265" s="162">
        <v>25327120821</v>
      </c>
      <c r="F265" s="163" t="s">
        <v>2252</v>
      </c>
      <c r="G265" s="164">
        <v>0.67</v>
      </c>
      <c r="H265" s="167" t="e">
        <f>IF(D265="Contabilidade Aproximada",(VLOOKUP(C265,'Apuração Contabilidade Aproxima'!$C$1:$M$357,11,0)*G265),IF(D265="Distribuição por Presunção",(VLOOKUP(C265,'[1]Controle Distribuição de Lucros'!$C$1:$Q$357,15)*'Lucros aos Sócios'!G265),IF(D265="Contabilidade"," ",0)))</f>
        <v>#N/A</v>
      </c>
    </row>
    <row r="266" spans="1:8">
      <c r="A266" s="159">
        <v>192</v>
      </c>
      <c r="B266" s="160" t="str">
        <f>VLOOKUP(A266,Empresas!A:B,2,0)</f>
        <v>64.914.211/0001-12</v>
      </c>
      <c r="C266" s="160" t="str">
        <f>VLOOKUP(B266,Empresas!B:C,2,0)</f>
        <v>Hospedaria Belém Ltda</v>
      </c>
      <c r="D266" s="168" t="e">
        <f>VLOOKUP(C266,'[1]Controle Distribuição de Lucros'!$C$1:$G$357,5,0)</f>
        <v>#N/A</v>
      </c>
      <c r="E266" s="169">
        <v>6924801889</v>
      </c>
      <c r="F266" s="163" t="s">
        <v>2253</v>
      </c>
      <c r="G266" s="164">
        <v>0.33</v>
      </c>
      <c r="H266" s="167" t="e">
        <f>IF(D266="Contabilidade Aproximada",(VLOOKUP(C266,'Apuração Contabilidade Aproxima'!$C$1:$M$357,11,0)*G266),IF(D266="Distribuição por Presunção",(VLOOKUP(C266,'[1]Controle Distribuição de Lucros'!$C$1:$Q$357,15)*'Lucros aos Sócios'!G266),IF(D266="Contabilidade"," ",0)))</f>
        <v>#N/A</v>
      </c>
    </row>
    <row r="267" spans="1:8">
      <c r="A267" s="159">
        <v>637</v>
      </c>
      <c r="B267" s="160" t="str">
        <f>VLOOKUP(A267,Empresas!A:B,2,0)</f>
        <v>66.386.990/0001-56</v>
      </c>
      <c r="C267" s="160" t="str">
        <f>VLOOKUP(B267,Empresas!B:C,2,0)</f>
        <v>HR02 Empreendimentos Imobiliários SPE Ltda</v>
      </c>
      <c r="D267" s="168" t="e">
        <f>VLOOKUP(C267,'[1]Controle Distribuição de Lucros'!$C$1:$G$357,5,0)</f>
        <v>#N/A</v>
      </c>
      <c r="E267" s="169" t="s">
        <v>383</v>
      </c>
      <c r="F267" s="163" t="s">
        <v>384</v>
      </c>
      <c r="G267" s="164">
        <v>1</v>
      </c>
      <c r="H267" s="167" t="e">
        <f>IF(D267="Contabilidade Aproximada",(VLOOKUP(C267,'Apuração Contabilidade Aproxima'!$C$1:$M$357,11,0)*G267),IF(D267="Distribuição por Presunção",(VLOOKUP(C267,'[1]Controle Distribuição de Lucros'!$C$1:$Q$357,15)*'Lucros aos Sócios'!G267),IF(D267="Contabilidade"," ",0)))</f>
        <v>#N/A</v>
      </c>
    </row>
    <row r="268" spans="1:8">
      <c r="A268" s="159">
        <v>513</v>
      </c>
      <c r="B268" s="160" t="str">
        <f>VLOOKUP(A268,Empresas!A:B,2,0)</f>
        <v>66.747.767/0001-97</v>
      </c>
      <c r="C268" s="160" t="str">
        <f>VLOOKUP(B268,Empresas!B:C,2,0)</f>
        <v>HRM Construções Ltda</v>
      </c>
      <c r="D268" s="161" t="e">
        <f>VLOOKUP(C268,'[1]Controle Distribuição de Lucros'!$C$1:$G$357,5,0)</f>
        <v>#N/A</v>
      </c>
      <c r="E268" s="162" t="s">
        <v>2044</v>
      </c>
      <c r="F268" s="163" t="s">
        <v>2045</v>
      </c>
      <c r="G268" s="164">
        <v>0.99</v>
      </c>
      <c r="H268" s="167" t="e">
        <f>IF(D268="Contabilidade Aproximada",(VLOOKUP(C268,'Apuração Contabilidade Aproxima'!$C$1:$M$357,11,0)*G268),IF(D268="Distribuição por Presunção",(VLOOKUP(C268,'[1]Controle Distribuição de Lucros'!$C$1:$Q$357,15)*'Lucros aos Sócios'!G268),IF(D268="Contabilidade"," ",0)))</f>
        <v>#N/A</v>
      </c>
    </row>
    <row r="269" spans="1:8">
      <c r="A269" s="159">
        <v>513</v>
      </c>
      <c r="B269" s="160" t="str">
        <f>VLOOKUP(A269,Empresas!A:B,2,0)</f>
        <v>66.747.767/0001-97</v>
      </c>
      <c r="C269" s="160" t="str">
        <f>VLOOKUP(B269,Empresas!B:C,2,0)</f>
        <v>HRM Construções Ltda</v>
      </c>
      <c r="D269" s="168" t="e">
        <f>VLOOKUP(C269,'[1]Controle Distribuição de Lucros'!$C$1:$G$357,5,0)</f>
        <v>#N/A</v>
      </c>
      <c r="E269" s="169" t="s">
        <v>2050</v>
      </c>
      <c r="F269" s="163" t="s">
        <v>2049</v>
      </c>
      <c r="G269" s="164">
        <v>0.01</v>
      </c>
      <c r="H269" s="167" t="e">
        <f>IF(D269="Contabilidade Aproximada",(VLOOKUP(C269,'Apuração Contabilidade Aproxima'!$C$1:$M$357,11,0)*G269),IF(D269="Distribuição por Presunção",(VLOOKUP(C269,'[1]Controle Distribuição de Lucros'!$C$1:$Q$357,15)*'Lucros aos Sócios'!G269),IF(D269="Contabilidade"," ",0)))</f>
        <v>#N/A</v>
      </c>
    </row>
    <row r="270" spans="1:8">
      <c r="A270" s="159">
        <v>518</v>
      </c>
      <c r="B270" s="160" t="str">
        <f>VLOOKUP(A270,Empresas!A:B,2,0)</f>
        <v>27.414.339/0001-90</v>
      </c>
      <c r="C270" s="160" t="str">
        <f>VLOOKUP(B270,Empresas!B:C,2,0)</f>
        <v>HRR Revestimentos Ltda</v>
      </c>
      <c r="D270" s="168" t="e">
        <f>VLOOKUP(C270,'[1]Controle Distribuição de Lucros'!$C$1:$G$357,5,0)</f>
        <v>#N/A</v>
      </c>
      <c r="E270" s="169" t="s">
        <v>2050</v>
      </c>
      <c r="F270" s="163" t="s">
        <v>2051</v>
      </c>
      <c r="G270" s="164">
        <v>1</v>
      </c>
      <c r="H270" s="167" t="e">
        <f>IF(D270="Contabilidade Aproximada",(VLOOKUP(C270,'Apuração Contabilidade Aproxima'!$C$1:$M$357,11,0)*G270),IF(D270="Distribuição por Presunção",(VLOOKUP(C270,'[1]Controle Distribuição de Lucros'!$C$1:$Q$357,15)*'Lucros aos Sócios'!G270),IF(D270="Contabilidade"," ",0)))</f>
        <v>#N/A</v>
      </c>
    </row>
    <row r="271" spans="1:8">
      <c r="A271" s="159">
        <v>488</v>
      </c>
      <c r="B271" s="160" t="str">
        <f>VLOOKUP(A271,Empresas!A:B,2,0)</f>
        <v>52.234.178/0001-09</v>
      </c>
      <c r="C271" s="160" t="str">
        <f>VLOOKUP(B271,Empresas!B:C,2,0)</f>
        <v>Hulck Auto Peças Ltda</v>
      </c>
      <c r="D271" s="168" t="e">
        <f>VLOOKUP(C271,'[1]Controle Distribuição de Lucros'!$C$1:$G$357,5,0)</f>
        <v>#N/A</v>
      </c>
      <c r="E271" s="169" t="s">
        <v>2254</v>
      </c>
      <c r="F271" s="163" t="s">
        <v>2255</v>
      </c>
      <c r="G271" s="164">
        <v>0.5</v>
      </c>
      <c r="H271" s="167" t="e">
        <f>IF(D271="Contabilidade Aproximada",(VLOOKUP(C271,'Apuração Contabilidade Aproxima'!$C$1:$M$357,11,0)*G271),IF(D271="Distribuição por Presunção",(VLOOKUP(C271,'[1]Controle Distribuição de Lucros'!$C$1:$Q$357,15)*'Lucros aos Sócios'!G271),IF(D271="Contabilidade"," ",0)))</f>
        <v>#N/A</v>
      </c>
    </row>
    <row r="272" spans="1:8">
      <c r="A272" s="159">
        <v>488</v>
      </c>
      <c r="B272" s="160" t="str">
        <f>VLOOKUP(A272,Empresas!A:B,2,0)</f>
        <v>52.234.178/0001-09</v>
      </c>
      <c r="C272" s="160" t="str">
        <f>VLOOKUP(B272,Empresas!B:C,2,0)</f>
        <v>Hulck Auto Peças Ltda</v>
      </c>
      <c r="D272" s="161" t="e">
        <f>VLOOKUP(C272,'[1]Controle Distribuição de Lucros'!$C$1:$G$357,5,0)</f>
        <v>#N/A</v>
      </c>
      <c r="E272" s="162" t="s">
        <v>2256</v>
      </c>
      <c r="F272" s="163" t="s">
        <v>2257</v>
      </c>
      <c r="G272" s="164">
        <v>0.5</v>
      </c>
      <c r="H272" s="167" t="e">
        <f>IF(D272="Contabilidade Aproximada",(VLOOKUP(C272,'Apuração Contabilidade Aproxima'!$C$1:$M$357,11,0)*G272),IF(D272="Distribuição por Presunção",(VLOOKUP(C272,'[1]Controle Distribuição de Lucros'!$C$1:$Q$357,15)*'Lucros aos Sócios'!G272),IF(D272="Contabilidade"," ",0)))</f>
        <v>#N/A</v>
      </c>
    </row>
    <row r="273" spans="1:8">
      <c r="A273" s="159">
        <v>156</v>
      </c>
      <c r="B273" s="160" t="str">
        <f>VLOOKUP(A273,Empresas!A:B,2,0)</f>
        <v>04.905.545/0001-06</v>
      </c>
      <c r="C273" s="160" t="str">
        <f>VLOOKUP(B273,Empresas!B:C,2,0)</f>
        <v>I - 9 Importadora e Exportadora Ltda</v>
      </c>
      <c r="D273" s="161" t="e">
        <f>VLOOKUP(C273,'[1]Controle Distribuição de Lucros'!$C$1:$G$357,5,0)</f>
        <v>#N/A</v>
      </c>
      <c r="E273" s="162">
        <v>1406685860</v>
      </c>
      <c r="F273" s="163" t="s">
        <v>2258</v>
      </c>
      <c r="G273" s="164">
        <v>1</v>
      </c>
      <c r="H273" s="167" t="e">
        <f>IF(D273="Contabilidade Aproximada",(VLOOKUP(C273,'Apuração Contabilidade Aproxima'!$C$1:$M$357,11,0)*G273),IF(D273="Distribuição por Presunção",(VLOOKUP(C273,'[1]Controle Distribuição de Lucros'!$C$1:$Q$357,15)*'Lucros aos Sócios'!G273),IF(D273="Contabilidade"," ",0)))</f>
        <v>#N/A</v>
      </c>
    </row>
    <row r="274" spans="1:8">
      <c r="A274" s="159">
        <v>369</v>
      </c>
      <c r="B274" s="160" t="str">
        <f>VLOOKUP(A274,Empresas!A:B,2,0)</f>
        <v>50.288.011/0001-97</v>
      </c>
      <c r="C274" s="160" t="str">
        <f>VLOOKUP(B274,Empresas!B:C,2,0)</f>
        <v>Ibel Arquitetura e Design Ltda</v>
      </c>
      <c r="D274" s="161" t="e">
        <f>VLOOKUP(C274,'[1]Controle Distribuição de Lucros'!$C$1:$G$357,5,0)</f>
        <v>#N/A</v>
      </c>
      <c r="E274" s="162" t="s">
        <v>2259</v>
      </c>
      <c r="F274" s="163" t="s">
        <v>2260</v>
      </c>
      <c r="G274" s="164">
        <v>1</v>
      </c>
      <c r="H274" s="167" t="e">
        <f>IF(D274="Contabilidade Aproximada",(VLOOKUP(C274,'Apuração Contabilidade Aproxima'!$C$1:$M$357,11,0)*G274),IF(D274="Distribuição por Presunção",(VLOOKUP(C274,'[1]Controle Distribuição de Lucros'!$C$1:$Q$357,15)*'Lucros aos Sócios'!G274),IF(D274="Contabilidade"," ",0)))</f>
        <v>#N/A</v>
      </c>
    </row>
    <row r="275" spans="1:8">
      <c r="A275" s="159">
        <v>162</v>
      </c>
      <c r="B275" s="160" t="str">
        <f>VLOOKUP(A275,Empresas!A:B,2,0)</f>
        <v>33.283.572/0001-84</v>
      </c>
      <c r="C275" s="160" t="str">
        <f>VLOOKUP(B275,Empresas!B:C,2,0)</f>
        <v>Ibel Comercial de Móveis e Serviços de Instalação Manutenção e Reformas Ltda</v>
      </c>
      <c r="D275" s="161" t="e">
        <f>VLOOKUP(C275,'[1]Controle Distribuição de Lucros'!$C$1:$G$357,5,0)</f>
        <v>#N/A</v>
      </c>
      <c r="E275" s="162">
        <v>29745781878</v>
      </c>
      <c r="F275" s="163" t="s">
        <v>2261</v>
      </c>
      <c r="G275" s="164">
        <v>1</v>
      </c>
      <c r="H275" s="167" t="e">
        <f>IF(D275="Contabilidade Aproximada",(VLOOKUP(C275,'Apuração Contabilidade Aproxima'!$C$1:$M$357,11,0)*G275),IF(D275="Distribuição por Presunção",(VLOOKUP(C275,'[1]Controle Distribuição de Lucros'!$C$1:$Q$357,15)*'Lucros aos Sócios'!G275),IF(D275="Contabilidade"," ",0)))</f>
        <v>#N/A</v>
      </c>
    </row>
    <row r="276" spans="1:8">
      <c r="A276" s="159">
        <v>606</v>
      </c>
      <c r="B276" s="160" t="str">
        <f>VLOOKUP(A276,Empresas!A:B,2,0)</f>
        <v>62.470.560/0001-67</v>
      </c>
      <c r="C276" s="160" t="str">
        <f>VLOOKUP(B276,Empresas!B:C,2,0)</f>
        <v>Ibel Company Ltda</v>
      </c>
      <c r="D276" s="161" t="e">
        <f>VLOOKUP(C276,'[1]Controle Distribuição de Lucros'!$C$1:$G$357,5,0)</f>
        <v>#N/A</v>
      </c>
      <c r="E276" s="162">
        <v>53273109815</v>
      </c>
      <c r="F276" s="163" t="s">
        <v>2262</v>
      </c>
      <c r="G276" s="164">
        <v>1</v>
      </c>
      <c r="H276" s="167" t="e">
        <f>IF(D276="Contabilidade Aproximada",(VLOOKUP(C276,'Apuração Contabilidade Aproxima'!$C$1:$M$357,11,0)*G276),IF(D276="Distribuição por Presunção",(VLOOKUP(C276,'[1]Controle Distribuição de Lucros'!$C$1:$Q$357,15)*'Lucros aos Sócios'!G276),IF(D276="Contabilidade"," ",0)))</f>
        <v>#N/A</v>
      </c>
    </row>
    <row r="277" spans="1:8">
      <c r="A277" s="159">
        <v>110</v>
      </c>
      <c r="B277" s="160" t="str">
        <f>VLOOKUP(A277,Empresas!A:B,2,0)</f>
        <v>49.102.361/0001-38</v>
      </c>
      <c r="C277" s="160" t="str">
        <f>VLOOKUP(B277,Empresas!B:C,2,0)</f>
        <v>Ibel Maq Comercial de Móveis Ltda</v>
      </c>
      <c r="D277" s="161" t="e">
        <f>VLOOKUP(C277,'[1]Controle Distribuição de Lucros'!$C$1:$G$357,5,0)</f>
        <v>#N/A</v>
      </c>
      <c r="E277" s="162">
        <v>27552052880</v>
      </c>
      <c r="F277" s="163" t="s">
        <v>2263</v>
      </c>
      <c r="G277" s="164">
        <v>0.45</v>
      </c>
      <c r="H277" s="167" t="e">
        <f>IF(D277="Contabilidade Aproximada",(VLOOKUP(C277,'Apuração Contabilidade Aproxima'!$C$1:$M$357,11,0)*G277),IF(D277="Distribuição por Presunção",(VLOOKUP(C277,'[1]Controle Distribuição de Lucros'!$C$1:$Q$357,15)*'Lucros aos Sócios'!G277),IF(D277="Contabilidade"," ",0)))</f>
        <v>#N/A</v>
      </c>
    </row>
    <row r="278" spans="1:8">
      <c r="A278" s="159">
        <v>110</v>
      </c>
      <c r="B278" s="160" t="str">
        <f>VLOOKUP(A278,Empresas!A:B,2,0)</f>
        <v>49.102.361/0001-38</v>
      </c>
      <c r="C278" s="160" t="str">
        <f>VLOOKUP(B278,Empresas!B:C,2,0)</f>
        <v>Ibel Maq Comercial de Móveis Ltda</v>
      </c>
      <c r="D278" s="168" t="e">
        <f>VLOOKUP(C278,'[1]Controle Distribuição de Lucros'!$C$1:$G$357,5,0)</f>
        <v>#N/A</v>
      </c>
      <c r="E278" s="169">
        <v>28234624814</v>
      </c>
      <c r="F278" s="163" t="s">
        <v>2260</v>
      </c>
      <c r="G278" s="164">
        <v>0.48430000000000001</v>
      </c>
      <c r="H278" s="167" t="e">
        <f>IF(D278="Contabilidade Aproximada",(VLOOKUP(C278,'Apuração Contabilidade Aproxima'!$C$1:$M$357,11,0)*G278),IF(D278="Distribuição por Presunção",(VLOOKUP(C278,'[1]Controle Distribuição de Lucros'!$C$1:$Q$357,15)*'Lucros aos Sócios'!G278),IF(D278="Contabilidade"," ",0)))</f>
        <v>#N/A</v>
      </c>
    </row>
    <row r="279" spans="1:8">
      <c r="A279" s="159">
        <v>110</v>
      </c>
      <c r="B279" s="160" t="str">
        <f>VLOOKUP(A279,Empresas!A:B,2,0)</f>
        <v>49.102.361/0001-38</v>
      </c>
      <c r="C279" s="160" t="str">
        <f>VLOOKUP(B279,Empresas!B:C,2,0)</f>
        <v>Ibel Maq Comercial de Móveis Ltda</v>
      </c>
      <c r="D279" s="168" t="e">
        <f>VLOOKUP(C279,'[1]Controle Distribuição de Lucros'!$C$1:$G$357,5,0)</f>
        <v>#N/A</v>
      </c>
      <c r="E279" s="169">
        <v>29745781878</v>
      </c>
      <c r="F279" s="163" t="s">
        <v>2261</v>
      </c>
      <c r="G279" s="164">
        <v>6.5699999999999995E-2</v>
      </c>
      <c r="H279" s="167" t="e">
        <f>IF(D279="Contabilidade Aproximada",(VLOOKUP(C279,'Apuração Contabilidade Aproxima'!$C$1:$M$357,11,0)*G279),IF(D279="Distribuição por Presunção",(VLOOKUP(C279,'[1]Controle Distribuição de Lucros'!$C$1:$Q$357,15)*'Lucros aos Sócios'!G279),IF(D279="Contabilidade"," ",0)))</f>
        <v>#N/A</v>
      </c>
    </row>
    <row r="280" spans="1:8">
      <c r="A280" s="159">
        <v>65</v>
      </c>
      <c r="B280" s="160" t="str">
        <f>VLOOKUP(A280,Empresas!A:B,2,0)</f>
        <v>04.879.925/0001-05</v>
      </c>
      <c r="C280" s="160" t="str">
        <f>VLOOKUP(B280,Empresas!B:C,2,0)</f>
        <v>Ici Gastronomia Ltda</v>
      </c>
      <c r="D280" s="168" t="e">
        <f>VLOOKUP(C280,'[1]Controle Distribuição de Lucros'!$C$1:$G$357,5,0)</f>
        <v>#N/A</v>
      </c>
      <c r="E280" s="169" t="s">
        <v>2264</v>
      </c>
      <c r="F280" s="163" t="s">
        <v>2265</v>
      </c>
      <c r="G280" s="164">
        <v>0.5</v>
      </c>
      <c r="H280" s="167" t="e">
        <f>IF(D280="Contabilidade Aproximada",(VLOOKUP(C280,'Apuração Contabilidade Aproxima'!$C$1:$M$357,11,0)*G280),IF(D280="Distribuição por Presunção",(VLOOKUP(C280,'[1]Controle Distribuição de Lucros'!$C$1:$Q$357,15)*'Lucros aos Sócios'!G280),IF(D280="Contabilidade"," ",0)))</f>
        <v>#N/A</v>
      </c>
    </row>
    <row r="281" spans="1:8">
      <c r="A281" s="159">
        <v>65</v>
      </c>
      <c r="B281" s="160" t="str">
        <f>VLOOKUP(A281,Empresas!A:B,2,0)</f>
        <v>04.879.925/0001-05</v>
      </c>
      <c r="C281" s="160" t="str">
        <f>VLOOKUP(B281,Empresas!B:C,2,0)</f>
        <v>Ici Gastronomia Ltda</v>
      </c>
      <c r="D281" s="168" t="e">
        <f>VLOOKUP(C281,'[1]Controle Distribuição de Lucros'!$C$1:$G$357,5,0)</f>
        <v>#N/A</v>
      </c>
      <c r="E281" s="169" t="s">
        <v>2266</v>
      </c>
      <c r="F281" s="163" t="s">
        <v>2267</v>
      </c>
      <c r="G281" s="164">
        <v>0.5</v>
      </c>
      <c r="H281" s="167" t="e">
        <f>IF(D281="Contabilidade Aproximada",(VLOOKUP(C281,'Apuração Contabilidade Aproxima'!$C$1:$M$357,11,0)*G281),IF(D281="Distribuição por Presunção",(VLOOKUP(C281,'[1]Controle Distribuição de Lucros'!$C$1:$Q$357,15)*'Lucros aos Sócios'!G281),IF(D281="Contabilidade"," ",0)))</f>
        <v>#N/A</v>
      </c>
    </row>
    <row r="282" spans="1:8">
      <c r="A282" s="159">
        <v>385</v>
      </c>
      <c r="B282" s="160" t="str">
        <f>VLOOKUP(A282,Empresas!A:B,2,0)</f>
        <v>51.054.485/0001-37</v>
      </c>
      <c r="C282" s="160" t="str">
        <f>VLOOKUP(B282,Empresas!B:C,2,0)</f>
        <v>Imperium Etiquetas e Rótulos Adesivos Ltda</v>
      </c>
      <c r="D282" s="168" t="e">
        <f>VLOOKUP(C282,'[1]Controle Distribuição de Lucros'!$C$1:$G$357,5,0)</f>
        <v>#N/A</v>
      </c>
      <c r="E282" s="169" t="s">
        <v>2268</v>
      </c>
      <c r="F282" s="163" t="s">
        <v>2269</v>
      </c>
      <c r="G282" s="164">
        <v>1</v>
      </c>
      <c r="H282" s="167" t="e">
        <f>IF(D282="Contabilidade Aproximada",(VLOOKUP(C282,'Apuração Contabilidade Aproxima'!$C$1:$M$357,11,0)*G282),IF(D282="Distribuição por Presunção",(VLOOKUP(C282,'[1]Controle Distribuição de Lucros'!$C$1:$Q$357,15)*'Lucros aos Sócios'!G282),IF(D282="Contabilidade"," ",0)))</f>
        <v>#N/A</v>
      </c>
    </row>
    <row r="283" spans="1:8">
      <c r="A283" s="159">
        <v>311</v>
      </c>
      <c r="B283" s="160" t="str">
        <f>VLOOKUP(A283,Empresas!A:B,2,0)</f>
        <v>31.153.081/0001-93</v>
      </c>
      <c r="C283" s="160" t="str">
        <f>VLOOKUP(B283,Empresas!B:C,2,0)</f>
        <v>Indikey Serviços de Comunicação Ltda</v>
      </c>
      <c r="D283" s="168" t="e">
        <f>VLOOKUP(C283,'[1]Controle Distribuição de Lucros'!$C$1:$G$357,5,0)</f>
        <v>#N/A</v>
      </c>
      <c r="E283" s="169">
        <v>9164252663</v>
      </c>
      <c r="F283" s="163" t="s">
        <v>1942</v>
      </c>
      <c r="G283" s="164">
        <v>1</v>
      </c>
      <c r="H283" s="167" t="e">
        <f>IF(D283="Contabilidade Aproximada",(VLOOKUP(C283,'Apuração Contabilidade Aproxima'!$C$1:$M$357,11,0)*G283),IF(D283="Distribuição por Presunção",(VLOOKUP(C283,'[1]Controle Distribuição de Lucros'!$C$1:$Q$357,15)*'Lucros aos Sócios'!G283),IF(D283="Contabilidade"," ",0)))</f>
        <v>#N/A</v>
      </c>
    </row>
    <row r="284" spans="1:8">
      <c r="A284" s="159">
        <v>426</v>
      </c>
      <c r="B284" s="160" t="str">
        <f>VLOOKUP(A284,Empresas!A:B,2,0)</f>
        <v>33.042.749/0001-50</v>
      </c>
      <c r="C284" s="160" t="str">
        <f>VLOOKUP(B284,Empresas!B:C,2,0)</f>
        <v>Induservice Prestação de Serviços de Manuseio e Embalagens Ltda</v>
      </c>
      <c r="D284" s="168" t="e">
        <f>VLOOKUP(C284,'[1]Controle Distribuição de Lucros'!$C$1:$G$357,5,0)</f>
        <v>#N/A</v>
      </c>
      <c r="E284" s="169" t="s">
        <v>2177</v>
      </c>
      <c r="F284" s="163" t="s">
        <v>2178</v>
      </c>
      <c r="G284" s="164">
        <v>1</v>
      </c>
      <c r="H284" s="167" t="e">
        <f>IF(D284="Contabilidade Aproximada",(VLOOKUP(C284,'Apuração Contabilidade Aproxima'!$C$1:$M$357,11,0)*G284),IF(D284="Distribuição por Presunção",(VLOOKUP(C284,'[1]Controle Distribuição de Lucros'!$C$1:$Q$357,15)*'Lucros aos Sócios'!G284),IF(D284="Contabilidade"," ",0)))</f>
        <v>#N/A</v>
      </c>
    </row>
    <row r="285" spans="1:8">
      <c r="A285" s="159">
        <v>430</v>
      </c>
      <c r="B285" s="160" t="str">
        <f>VLOOKUP(A285,Empresas!A:B,2,0)</f>
        <v>26.341.045/0001-13</v>
      </c>
      <c r="C285" s="160" t="str">
        <f>VLOOKUP(B285,Empresas!B:C,2,0)</f>
        <v>Induspacking Indústria de Embalagens e Serviços Ltda</v>
      </c>
      <c r="D285" s="161" t="e">
        <f>VLOOKUP(C285,'[1]Controle Distribuição de Lucros'!$C$1:$G$357,5,0)</f>
        <v>#N/A</v>
      </c>
      <c r="E285" s="162" t="s">
        <v>2270</v>
      </c>
      <c r="F285" s="163" t="s">
        <v>2176</v>
      </c>
      <c r="G285" s="164">
        <v>0.94</v>
      </c>
      <c r="H285" s="167" t="e">
        <f>IF(D285="Contabilidade Aproximada",(VLOOKUP(C285,'Apuração Contabilidade Aproxima'!$C$1:$M$357,11,0)*G285),IF(D285="Distribuição por Presunção",(VLOOKUP(C285,'[1]Controle Distribuição de Lucros'!$C$1:$Q$357,15)*'Lucros aos Sócios'!G285),IF(D285="Contabilidade"," ",0)))</f>
        <v>#N/A</v>
      </c>
    </row>
    <row r="286" spans="1:8">
      <c r="A286" s="159">
        <v>430</v>
      </c>
      <c r="B286" s="160" t="str">
        <f>VLOOKUP(A286,Empresas!A:B,2,0)</f>
        <v>26.341.045/0001-13</v>
      </c>
      <c r="C286" s="160" t="str">
        <f>VLOOKUP(B286,Empresas!B:C,2,0)</f>
        <v>Induspacking Indústria de Embalagens e Serviços Ltda</v>
      </c>
      <c r="D286" s="161" t="e">
        <f>VLOOKUP(C286,'[1]Controle Distribuição de Lucros'!$C$1:$G$357,5,0)</f>
        <v>#N/A</v>
      </c>
      <c r="E286" s="162" t="s">
        <v>2271</v>
      </c>
      <c r="F286" s="163" t="s">
        <v>604</v>
      </c>
      <c r="G286" s="164">
        <v>0.01</v>
      </c>
      <c r="H286" s="167" t="e">
        <f>IF(D286="Contabilidade Aproximada",(VLOOKUP(C286,'Apuração Contabilidade Aproxima'!$C$1:$M$357,11,0)*G286),IF(D286="Distribuição por Presunção",(VLOOKUP(C286,'[1]Controle Distribuição de Lucros'!$C$1:$Q$357,15)*'Lucros aos Sócios'!G286),IF(D286="Contabilidade"," ",0)))</f>
        <v>#N/A</v>
      </c>
    </row>
    <row r="287" spans="1:8">
      <c r="A287" s="159">
        <v>430</v>
      </c>
      <c r="B287" s="160" t="str">
        <f>VLOOKUP(A287,Empresas!A:B,2,0)</f>
        <v>26.341.045/0001-13</v>
      </c>
      <c r="C287" s="160" t="str">
        <f>VLOOKUP(B287,Empresas!B:C,2,0)</f>
        <v>Induspacking Indústria de Embalagens e Serviços Ltda</v>
      </c>
      <c r="D287" s="168" t="e">
        <f>VLOOKUP(C287,'[1]Controle Distribuição de Lucros'!$C$1:$G$357,5,0)</f>
        <v>#N/A</v>
      </c>
      <c r="E287" s="169" t="s">
        <v>2272</v>
      </c>
      <c r="F287" s="163" t="s">
        <v>2273</v>
      </c>
      <c r="G287" s="164">
        <v>0.05</v>
      </c>
      <c r="H287" s="167" t="e">
        <f>IF(D287="Contabilidade Aproximada",(VLOOKUP(C287,'Apuração Contabilidade Aproxima'!$C$1:$M$357,11,0)*G287),IF(D287="Distribuição por Presunção",(VLOOKUP(C287,'[1]Controle Distribuição de Lucros'!$C$1:$Q$357,15)*'Lucros aos Sócios'!G287),IF(D287="Contabilidade"," ",0)))</f>
        <v>#N/A</v>
      </c>
    </row>
    <row r="288" spans="1:8">
      <c r="A288" s="145">
        <v>466</v>
      </c>
      <c r="B288" s="160" t="str">
        <f>VLOOKUP(A288,Empresas!A:B,2,0)</f>
        <v>27.026.311/0001-86</v>
      </c>
      <c r="C288" s="160" t="str">
        <f>VLOOKUP(B288,Empresas!B:C,2,0)</f>
        <v>Inox Conexões Válvulas e Tubos Ltda</v>
      </c>
      <c r="D288" s="176" t="e">
        <f>VLOOKUP(C288,'[1]Controle Distribuição de Lucros'!$C$1:$G$357,5,0)</f>
        <v>#N/A</v>
      </c>
      <c r="E288" s="169" t="s">
        <v>2162</v>
      </c>
      <c r="F288" s="177" t="s">
        <v>2163</v>
      </c>
      <c r="G288" s="164">
        <v>1</v>
      </c>
      <c r="H288" s="167" t="e">
        <f>IF(D288="Contabilidade Aproximada",(VLOOKUP(C288,'Apuração Contabilidade Aproxima'!$C$1:$M$357,11,0)*G288),IF(D288="Distribuição por Presunção",(VLOOKUP(C288,'[1]Controle Distribuição de Lucros'!$C$1:$Q$357,15)*'Lucros aos Sócios'!G288),IF(D288="Contabilidade"," ",0)))</f>
        <v>#N/A</v>
      </c>
    </row>
    <row r="289" spans="1:8">
      <c r="A289" s="159">
        <v>257</v>
      </c>
      <c r="B289" s="160" t="str">
        <f>VLOOKUP(A289,Empresas!A:B,2,0)</f>
        <v>02.023.654/0001-66</v>
      </c>
      <c r="C289" s="160" t="str">
        <f>VLOOKUP(B289,Empresas!B:C,2,0)</f>
        <v>Instituto SSHD de Ensino Ltda</v>
      </c>
      <c r="D289" s="161" t="e">
        <f>VLOOKUP(C289,'[1]Controle Distribuição de Lucros'!$C$1:$G$357,5,0)</f>
        <v>#N/A</v>
      </c>
      <c r="E289" s="162">
        <v>23365752803</v>
      </c>
      <c r="F289" s="163" t="s">
        <v>2274</v>
      </c>
      <c r="G289" s="164">
        <v>0.1</v>
      </c>
      <c r="H289" s="167" t="e">
        <f>IF(D289="Contabilidade Aproximada",(VLOOKUP(C289,'Apuração Contabilidade Aproxima'!$C$1:$M$357,11,0)*G289),IF(D289="Distribuição por Presunção",(VLOOKUP(C289,'[1]Controle Distribuição de Lucros'!$C$1:$Q$357,15)*'Lucros aos Sócios'!G289),IF(D289="Contabilidade"," ",0)))</f>
        <v>#N/A</v>
      </c>
    </row>
    <row r="290" spans="1:8">
      <c r="A290" s="159">
        <v>257</v>
      </c>
      <c r="B290" s="160" t="str">
        <f>VLOOKUP(A290,Empresas!A:B,2,0)</f>
        <v>02.023.654/0001-66</v>
      </c>
      <c r="C290" s="160" t="str">
        <f>VLOOKUP(B290,Empresas!B:C,2,0)</f>
        <v>Instituto SSHD de Ensino Ltda</v>
      </c>
      <c r="D290" s="161" t="e">
        <f>VLOOKUP(C290,'[1]Controle Distribuição de Lucros'!$C$1:$G$357,5,0)</f>
        <v>#N/A</v>
      </c>
      <c r="E290" s="162">
        <v>50197827934</v>
      </c>
      <c r="F290" s="163" t="s">
        <v>2275</v>
      </c>
      <c r="G290" s="164">
        <v>0.9</v>
      </c>
      <c r="H290" s="167" t="e">
        <f>IF(D290="Contabilidade Aproximada",(VLOOKUP(C290,'Apuração Contabilidade Aproxima'!$C$1:$M$357,11,0)*G290),IF(D290="Distribuição por Presunção",(VLOOKUP(C290,'[1]Controle Distribuição de Lucros'!$C$1:$Q$357,15)*'Lucros aos Sócios'!G290),IF(D290="Contabilidade"," ",0)))</f>
        <v>#N/A</v>
      </c>
    </row>
    <row r="291" spans="1:8">
      <c r="A291" s="159">
        <v>627</v>
      </c>
      <c r="B291" s="160" t="str">
        <f>VLOOKUP(A291,Empresas!A:B,2,0)</f>
        <v>64.788.971/0001-20</v>
      </c>
      <c r="C291" s="160" t="str">
        <f>VLOOKUP(B291,Empresas!B:C,2,0)</f>
        <v>Isabela Chagas Peres Serviços Médicos Ltda</v>
      </c>
      <c r="D291" s="161" t="e">
        <f>VLOOKUP(C291,'[1]Controle Distribuição de Lucros'!$C$1:$G$357,5,0)</f>
        <v>#N/A</v>
      </c>
      <c r="E291" s="162" t="s">
        <v>2276</v>
      </c>
      <c r="F291" s="163" t="s">
        <v>2277</v>
      </c>
      <c r="G291" s="164">
        <v>1</v>
      </c>
      <c r="H291" s="167" t="e">
        <f>IF(D291="Contabilidade Aproximada",(VLOOKUP(C291,'Apuração Contabilidade Aproxima'!$C$1:$M$357,11,0)*G291),IF(D291="Distribuição por Presunção",(VLOOKUP(C291,'[1]Controle Distribuição de Lucros'!$C$1:$Q$357,15)*'Lucros aos Sócios'!G291),IF(D291="Contabilidade"," ",0)))</f>
        <v>#N/A</v>
      </c>
    </row>
    <row r="292" spans="1:8">
      <c r="A292" s="159">
        <v>624</v>
      </c>
      <c r="B292" s="160" t="str">
        <f>VLOOKUP(A292,Empresas!A:B,2,0)</f>
        <v>07.746.760/0001-91</v>
      </c>
      <c r="C292" s="160" t="str">
        <f>VLOOKUP(B292,Empresas!B:C,2,0)</f>
        <v>J &amp; F Empreendimentos e Participações Ltda</v>
      </c>
      <c r="D292" s="161" t="e">
        <f>VLOOKUP(C292,'[1]Controle Distribuição de Lucros'!$C$1:$G$357,5,0)</f>
        <v>#N/A</v>
      </c>
      <c r="E292" s="162" t="s">
        <v>2166</v>
      </c>
      <c r="F292" s="163" t="s">
        <v>2167</v>
      </c>
      <c r="G292" s="164">
        <v>0.5</v>
      </c>
      <c r="H292" s="167" t="e">
        <f>IF(D292="Contabilidade Aproximada",(VLOOKUP(C292,'Apuração Contabilidade Aproxima'!$C$1:$M$357,11,0)*G292),IF(D292="Distribuição por Presunção",(VLOOKUP(C292,'[1]Controle Distribuição de Lucros'!$C$1:$Q$357,15)*'Lucros aos Sócios'!G292),IF(D292="Contabilidade"," ",0)))</f>
        <v>#N/A</v>
      </c>
    </row>
    <row r="293" spans="1:8">
      <c r="A293" s="159">
        <v>624</v>
      </c>
      <c r="B293" s="160" t="str">
        <f>VLOOKUP(A293,Empresas!A:B,2,0)</f>
        <v>07.746.760/0001-91</v>
      </c>
      <c r="C293" s="160" t="str">
        <f>VLOOKUP(B293,Empresas!B:C,2,0)</f>
        <v>J &amp; F Empreendimentos e Participações Ltda</v>
      </c>
      <c r="D293" s="161" t="e">
        <f>VLOOKUP(C293,'[1]Controle Distribuição de Lucros'!$C$1:$G$357,5,0)</f>
        <v>#N/A</v>
      </c>
      <c r="E293" s="162" t="s">
        <v>2164</v>
      </c>
      <c r="F293" s="163" t="s">
        <v>2165</v>
      </c>
      <c r="G293" s="164">
        <v>0.5</v>
      </c>
      <c r="H293" s="167" t="e">
        <f>IF(D293="Contabilidade Aproximada",(VLOOKUP(C293,'Apuração Contabilidade Aproxima'!$C$1:$M$357,11,0)*G293),IF(D293="Distribuição por Presunção",(VLOOKUP(C293,'[1]Controle Distribuição de Lucros'!$C$1:$Q$357,15)*'Lucros aos Sócios'!G293),IF(D293="Contabilidade"," ",0)))</f>
        <v>#N/A</v>
      </c>
    </row>
    <row r="294" spans="1:8">
      <c r="A294" s="159">
        <v>538</v>
      </c>
      <c r="B294" s="160" t="str">
        <f>VLOOKUP(A294,Empresas!A:B,2,0)</f>
        <v>01.899.341/0001-03</v>
      </c>
      <c r="C294" s="160" t="str">
        <f>VLOOKUP(B294,Empresas!B:C,2,0)</f>
        <v>J B S Inspeção e Ensaios Ltda</v>
      </c>
      <c r="D294" s="161" t="e">
        <f>VLOOKUP(C294,'[1]Controle Distribuição de Lucros'!$C$1:$G$357,5,0)</f>
        <v>#N/A</v>
      </c>
      <c r="E294" s="162" t="s">
        <v>2278</v>
      </c>
      <c r="F294" s="163" t="s">
        <v>2279</v>
      </c>
      <c r="G294" s="164">
        <v>0.5</v>
      </c>
      <c r="H294" s="167" t="e">
        <f>IF(D294="Contabilidade Aproximada",(VLOOKUP(C294,'Apuração Contabilidade Aproxima'!$C$1:$M$357,11,0)*G294),IF(D294="Distribuição por Presunção",(VLOOKUP(C294,'[1]Controle Distribuição de Lucros'!$C$1:$Q$357,15)*'Lucros aos Sócios'!G294),IF(D294="Contabilidade"," ",0)))</f>
        <v>#N/A</v>
      </c>
    </row>
    <row r="295" spans="1:8">
      <c r="A295" s="159">
        <v>538</v>
      </c>
      <c r="B295" s="160" t="str">
        <f>VLOOKUP(A295,Empresas!A:B,2,0)</f>
        <v>01.899.341/0001-03</v>
      </c>
      <c r="C295" s="160" t="str">
        <f>VLOOKUP(B295,Empresas!B:C,2,0)</f>
        <v>J B S Inspeção e Ensaios Ltda</v>
      </c>
      <c r="D295" s="161" t="e">
        <f>VLOOKUP(C295,'[1]Controle Distribuição de Lucros'!$C$1:$G$357,5,0)</f>
        <v>#N/A</v>
      </c>
      <c r="E295" s="162" t="s">
        <v>2280</v>
      </c>
      <c r="F295" s="163" t="s">
        <v>2281</v>
      </c>
      <c r="G295" s="164">
        <v>0.5</v>
      </c>
      <c r="H295" s="167" t="e">
        <f>IF(D295="Contabilidade Aproximada",(VLOOKUP(C295,'Apuração Contabilidade Aproxima'!$C$1:$M$357,11,0)*G295),IF(D295="Distribuição por Presunção",(VLOOKUP(C295,'[1]Controle Distribuição de Lucros'!$C$1:$Q$357,15)*'Lucros aos Sócios'!G295),IF(D295="Contabilidade"," ",0)))</f>
        <v>#N/A</v>
      </c>
    </row>
    <row r="296" spans="1:8">
      <c r="A296" s="159">
        <v>589</v>
      </c>
      <c r="B296" s="160" t="str">
        <f>VLOOKUP(A296,Empresas!A:B,2,0)</f>
        <v>55.726.554/0001-62</v>
      </c>
      <c r="C296" s="160" t="str">
        <f>VLOOKUP(B296,Empresas!B:C,2,0)</f>
        <v>J B S Serviços Não Destrutivos em Peças Metálicas Macaé Ltda</v>
      </c>
      <c r="D296" s="161" t="e">
        <f>VLOOKUP(C296,'[1]Controle Distribuição de Lucros'!$C$1:$G$357,5,0)</f>
        <v>#N/A</v>
      </c>
      <c r="E296" s="162" t="s">
        <v>2282</v>
      </c>
      <c r="F296" s="163" t="s">
        <v>2283</v>
      </c>
      <c r="G296" s="164">
        <v>1</v>
      </c>
      <c r="H296" s="167" t="e">
        <f>IF(D296="Contabilidade Aproximada",(VLOOKUP(C296,'Apuração Contabilidade Aproxima'!$C$1:$M$357,11,0)*G296),IF(D296="Distribuição por Presunção",(VLOOKUP(C296,'[1]Controle Distribuição de Lucros'!$C$1:$Q$357,15)*'Lucros aos Sócios'!G296),IF(D296="Contabilidade"," ",0)))</f>
        <v>#N/A</v>
      </c>
    </row>
    <row r="297" spans="1:8">
      <c r="A297" s="159">
        <v>270</v>
      </c>
      <c r="B297" s="160" t="str">
        <f>VLOOKUP(A297,Empresas!A:B,2,0)</f>
        <v>74.365.057/0001-20</v>
      </c>
      <c r="C297" s="160" t="str">
        <f>VLOOKUP(B297,Empresas!B:C,2,0)</f>
        <v>J P Cont Consultoria e Assessoria Contábil Ltda</v>
      </c>
      <c r="D297" s="168" t="e">
        <f>VLOOKUP(C297,'[1]Controle Distribuição de Lucros'!$C$1:$G$357,5,0)</f>
        <v>#N/A</v>
      </c>
      <c r="E297" s="169">
        <v>40625692802</v>
      </c>
      <c r="F297" s="163" t="s">
        <v>2151</v>
      </c>
      <c r="G297" s="164">
        <v>1</v>
      </c>
      <c r="H297" s="167" t="e">
        <f>IF(D297="Contabilidade Aproximada",(VLOOKUP(C297,'Apuração Contabilidade Aproxima'!$C$1:$M$357,11,0)*G297),IF(D297="Distribuição por Presunção",(VLOOKUP(C297,'[1]Controle Distribuição de Lucros'!$C$1:$Q$357,15)*'Lucros aos Sócios'!G297),IF(D297="Contabilidade"," ",0)))</f>
        <v>#N/A</v>
      </c>
    </row>
    <row r="298" spans="1:8">
      <c r="A298" s="159">
        <v>647</v>
      </c>
      <c r="B298" s="160" t="str">
        <f>VLOOKUP(A298,Empresas!A:B,2,0)</f>
        <v>67.143.839/0001-50</v>
      </c>
      <c r="C298" s="160" t="str">
        <f>VLOOKUP(B298,Empresas!B:C,2,0)</f>
        <v>Jalds Tecnologia Ltda</v>
      </c>
      <c r="D298" s="168" t="e">
        <f>VLOOKUP(C298,'[1]Controle Distribuição de Lucros'!$C$1:$G$357,5,0)</f>
        <v>#N/A</v>
      </c>
      <c r="E298" s="169">
        <v>22680085841</v>
      </c>
      <c r="F298" s="163" t="s">
        <v>2284</v>
      </c>
      <c r="G298" s="164">
        <v>1</v>
      </c>
      <c r="H298" s="167" t="e">
        <f>IF(D298="Contabilidade Aproximada",(VLOOKUP(C298,'Apuração Contabilidade Aproxima'!$C$1:$M$357,11,0)*G298),IF(D298="Distribuição por Presunção",(VLOOKUP(C298,'[1]Controle Distribuição de Lucros'!$C$1:$Q$357,15)*'Lucros aos Sócios'!G298),IF(D298="Contabilidade"," ",0)))</f>
        <v>#N/A</v>
      </c>
    </row>
    <row r="299" spans="1:8">
      <c r="A299" s="159">
        <v>174</v>
      </c>
      <c r="B299" s="160" t="str">
        <f>VLOOKUP(A299,Empresas!A:B,2,0)</f>
        <v>62.264.940/0001-45</v>
      </c>
      <c r="C299" s="160" t="str">
        <f>VLOOKUP(B299,Empresas!B:C,2,0)</f>
        <v>JBS Administração e Negócios Imobiliários Ltda</v>
      </c>
      <c r="D299" s="168" t="e">
        <f>VLOOKUP(C299,'[1]Controle Distribuição de Lucros'!$C$1:$G$357,5,0)</f>
        <v>#N/A</v>
      </c>
      <c r="E299" s="169" t="s">
        <v>2285</v>
      </c>
      <c r="F299" s="163" t="s">
        <v>2286</v>
      </c>
      <c r="G299" s="164">
        <v>1</v>
      </c>
      <c r="H299" s="167" t="e">
        <f>IF(D299="Contabilidade Aproximada",(VLOOKUP(C299,'Apuração Contabilidade Aproxima'!$C$1:$M$357,11,0)*G299),IF(D299="Distribuição por Presunção",(VLOOKUP(C299,'[1]Controle Distribuição de Lucros'!$C$1:$Q$357,15)*'Lucros aos Sócios'!G299),IF(D299="Contabilidade"," ",0)))</f>
        <v>#N/A</v>
      </c>
    </row>
    <row r="300" spans="1:8">
      <c r="A300" s="159">
        <v>588</v>
      </c>
      <c r="B300" s="160" t="str">
        <f>VLOOKUP(A300,Empresas!A:B,2,0)</f>
        <v>12.158.767/0001-22</v>
      </c>
      <c r="C300" s="160" t="str">
        <f>VLOOKUP(B300,Empresas!B:C,2,0)</f>
        <v>JBS Serviços Não Destrutivos em Peças Metálicas Ltda</v>
      </c>
      <c r="D300" s="168" t="e">
        <f>VLOOKUP(C300,'[1]Controle Distribuição de Lucros'!$C$1:$G$357,5,0)</f>
        <v>#N/A</v>
      </c>
      <c r="E300" s="169" t="s">
        <v>2287</v>
      </c>
      <c r="F300" s="163" t="s">
        <v>2288</v>
      </c>
      <c r="G300" s="164">
        <v>1</v>
      </c>
      <c r="H300" s="167" t="e">
        <f>IF(D300="Contabilidade Aproximada",(VLOOKUP(C300,'Apuração Contabilidade Aproxima'!$C$1:$M$357,11,0)*G300),IF(D300="Distribuição por Presunção",(VLOOKUP(C300,'[1]Controle Distribuição de Lucros'!$C$1:$Q$357,15)*'Lucros aos Sócios'!G300),IF(D300="Contabilidade"," ",0)))</f>
        <v>#N/A</v>
      </c>
    </row>
    <row r="301" spans="1:8">
      <c r="A301" s="159">
        <v>613</v>
      </c>
      <c r="B301" s="160" t="str">
        <f>VLOOKUP(A301,Empresas!A:B,2,0)</f>
        <v>63.283.344/0001-75</v>
      </c>
      <c r="C301" s="160" t="str">
        <f>VLOOKUP(B301,Empresas!B:C,2,0)</f>
        <v>JC Apoio Empresarial Ltda</v>
      </c>
      <c r="D301" s="168" t="e">
        <f>VLOOKUP(C301,'[1]Controle Distribuição de Lucros'!$C$1:$G$357,5,0)</f>
        <v>#N/A</v>
      </c>
      <c r="E301" s="169">
        <v>40625692802</v>
      </c>
      <c r="F301" s="163" t="s">
        <v>2151</v>
      </c>
      <c r="G301" s="164">
        <v>1</v>
      </c>
      <c r="H301" s="167" t="e">
        <f>IF(D301="Contabilidade Aproximada",(VLOOKUP(C301,'Apuração Contabilidade Aproxima'!$C$1:$M$357,11,0)*G301),IF(D301="Distribuição por Presunção",(VLOOKUP(C301,'[1]Controle Distribuição de Lucros'!$C$1:$Q$357,15)*'Lucros aos Sócios'!G301),IF(D301="Contabilidade"," ",0)))</f>
        <v>#N/A</v>
      </c>
    </row>
    <row r="302" spans="1:8">
      <c r="A302" s="159">
        <v>170</v>
      </c>
      <c r="B302" s="160" t="e">
        <f>VLOOKUP(A302,Empresas!A:B,2,0)</f>
        <v>#N/A</v>
      </c>
      <c r="C302" s="160" t="e">
        <f>VLOOKUP(B302,Empresas!B:C,2,0)</f>
        <v>#N/A</v>
      </c>
      <c r="D302" s="168" t="e">
        <f>VLOOKUP(C302,'[1]Controle Distribuição de Lucros'!$C$1:$G$357,5,0)</f>
        <v>#N/A</v>
      </c>
      <c r="E302" s="169" t="s">
        <v>2289</v>
      </c>
      <c r="F302" s="163" t="s">
        <v>2290</v>
      </c>
      <c r="G302" s="164">
        <v>1</v>
      </c>
      <c r="H302" s="167" t="e">
        <f>IF(D302="Contabilidade Aproximada",(VLOOKUP(C302,'Apuração Contabilidade Aproxima'!$C$1:$M$357,11,0)*G302),IF(D302="Distribuição por Presunção",(VLOOKUP(C302,'[1]Controle Distribuição de Lucros'!$C$1:$Q$357,15)*'Lucros aos Sócios'!G302),IF(D302="Contabilidade"," ",0)))</f>
        <v>#N/A</v>
      </c>
    </row>
    <row r="303" spans="1:8">
      <c r="A303" s="159">
        <v>292</v>
      </c>
      <c r="B303" s="160" t="str">
        <f>VLOOKUP(A303,Empresas!A:B,2,0)</f>
        <v>42.517.075/0001-94</v>
      </c>
      <c r="C303" s="160" t="str">
        <f>VLOOKUP(B303,Empresas!B:C,2,0)</f>
        <v>JMS Gestão Patrimonial Ltda</v>
      </c>
      <c r="D303" s="168" t="e">
        <f>VLOOKUP(C303,'[1]Controle Distribuição de Lucros'!$C$1:$G$357,5,0)</f>
        <v>#N/A</v>
      </c>
      <c r="E303" s="169" t="s">
        <v>2291</v>
      </c>
      <c r="F303" s="163" t="s">
        <v>2292</v>
      </c>
      <c r="G303" s="164">
        <v>1</v>
      </c>
      <c r="H303" s="167" t="e">
        <f>IF(D303="Contabilidade Aproximada",(VLOOKUP(C303,'Apuração Contabilidade Aproxima'!$C$1:$M$357,11,0)*G303),IF(D303="Distribuição por Presunção",(VLOOKUP(C303,'[1]Controle Distribuição de Lucros'!$C$1:$Q$357,15)*'Lucros aos Sócios'!G303),IF(D303="Contabilidade"," ",0)))</f>
        <v>#N/A</v>
      </c>
    </row>
    <row r="304" spans="1:8">
      <c r="A304" s="159">
        <v>358</v>
      </c>
      <c r="B304" s="160" t="str">
        <f>VLOOKUP(A304,Empresas!A:B,2,0)</f>
        <v>20.862.973/0001-47</v>
      </c>
      <c r="C304" s="160" t="str">
        <f>VLOOKUP(B304,Empresas!B:C,2,0)</f>
        <v>JNF Assessoria Ltda</v>
      </c>
      <c r="D304" s="168" t="e">
        <f>VLOOKUP(C304,'[1]Controle Distribuição de Lucros'!$C$1:$G$357,5,0)</f>
        <v>#N/A</v>
      </c>
      <c r="E304" s="169" t="s">
        <v>2293</v>
      </c>
      <c r="F304" s="163" t="s">
        <v>2183</v>
      </c>
      <c r="G304" s="164">
        <v>1</v>
      </c>
      <c r="H304" s="170" t="e">
        <f>IF(D304="Contabilidade Aproximada",(VLOOKUP(C304,'Apuração Contabilidade Aproxima'!$C$1:$M$357,11,0)*G304),IF(D304="Distribuição por Presunção",(VLOOKUP(C304,'[1]Controle Distribuição de Lucros'!$C$1:$Q$357,15)*'Lucros aos Sócios'!G304),IF(D304="Contabilidade"," ",0)))</f>
        <v>#N/A</v>
      </c>
    </row>
    <row r="305" spans="1:8">
      <c r="A305" s="159">
        <v>39</v>
      </c>
      <c r="B305" s="160" t="str">
        <f>VLOOKUP(A305,Empresas!A:B,2,0)</f>
        <v>61.342.788/0001-09</v>
      </c>
      <c r="C305" s="160" t="str">
        <f>VLOOKUP(B305,Empresas!B:C,2,0)</f>
        <v>Joame Empreendimentos e Participações Ltda</v>
      </c>
      <c r="D305" s="161" t="e">
        <f>VLOOKUP(C305,'[1]Controle Distribuição de Lucros'!$C$1:$G$357,5,0)</f>
        <v>#N/A</v>
      </c>
      <c r="E305" s="162">
        <v>40625692802</v>
      </c>
      <c r="F305" s="163" t="s">
        <v>2151</v>
      </c>
      <c r="G305" s="164">
        <v>0.15</v>
      </c>
      <c r="H305" s="170" t="e">
        <f>IF(D305="Contabilidade Aproximada",(VLOOKUP(C305,'Apuração Contabilidade Aproxima'!$C$1:$M$357,11,0)*G305),IF(D305="Distribuição por Presunção",(VLOOKUP(C305,'[1]Controle Distribuição de Lucros'!$C$1:$Q$357,15)*'Lucros aos Sócios'!G305),IF(D305="Contabilidade"," ",0)))</f>
        <v>#N/A</v>
      </c>
    </row>
    <row r="306" spans="1:8">
      <c r="A306" s="159">
        <v>39</v>
      </c>
      <c r="B306" s="160" t="str">
        <f>VLOOKUP(A306,Empresas!A:B,2,0)</f>
        <v>61.342.788/0001-09</v>
      </c>
      <c r="C306" s="160" t="str">
        <f>VLOOKUP(B306,Empresas!B:C,2,0)</f>
        <v>Joame Empreendimentos e Participações Ltda</v>
      </c>
      <c r="D306" s="161" t="e">
        <f>VLOOKUP(C306,'[1]Controle Distribuição de Lucros'!$C$1:$G$357,5,0)</f>
        <v>#N/A</v>
      </c>
      <c r="E306" s="162" t="s">
        <v>1916</v>
      </c>
      <c r="F306" s="163" t="s">
        <v>1932</v>
      </c>
      <c r="G306" s="164">
        <v>0.85</v>
      </c>
      <c r="H306" s="170" t="e">
        <f>IF(D306="Contabilidade Aproximada",(VLOOKUP(C306,'Apuração Contabilidade Aproxima'!$C$1:$M$357,11,0)*G306),IF(D306="Distribuição por Presunção",(VLOOKUP(C306,'[1]Controle Distribuição de Lucros'!$C$1:$Q$357,15)*'Lucros aos Sócios'!G306),IF(D306="Contabilidade"," ",0)))</f>
        <v>#N/A</v>
      </c>
    </row>
    <row r="307" spans="1:8">
      <c r="A307" s="159">
        <v>281</v>
      </c>
      <c r="B307" s="160" t="str">
        <f>VLOOKUP(A307,Empresas!A:B,2,0)</f>
        <v>02.391.285/0001-64</v>
      </c>
      <c r="C307" s="160" t="str">
        <f>VLOOKUP(B307,Empresas!B:C,2,0)</f>
        <v>José Carlos Seara Fernandes e Companhia Ltda</v>
      </c>
      <c r="D307" s="161" t="e">
        <f>VLOOKUP(C307,'[1]Controle Distribuição de Lucros'!$C$1:$G$357,5,0)</f>
        <v>#N/A</v>
      </c>
      <c r="E307" s="162">
        <v>2188377800</v>
      </c>
      <c r="F307" s="163" t="s">
        <v>2294</v>
      </c>
      <c r="G307" s="164">
        <v>0.9</v>
      </c>
      <c r="H307" s="170" t="e">
        <f>IF(D307="Contabilidade Aproximada",(VLOOKUP(C307,'Apuração Contabilidade Aproxima'!$C$1:$M$357,11,0)*G307),IF(D307="Distribuição por Presunção",(VLOOKUP(C307,'[1]Controle Distribuição de Lucros'!$C$1:$Q$357,15)*'Lucros aos Sócios'!G307),IF(D307="Contabilidade"," ",0)))</f>
        <v>#N/A</v>
      </c>
    </row>
    <row r="308" spans="1:8">
      <c r="A308" s="159">
        <v>281</v>
      </c>
      <c r="B308" s="160" t="str">
        <f>VLOOKUP(A308,Empresas!A:B,2,0)</f>
        <v>02.391.285/0001-64</v>
      </c>
      <c r="C308" s="160" t="str">
        <f>VLOOKUP(B308,Empresas!B:C,2,0)</f>
        <v>José Carlos Seara Fernandes e Companhia Ltda</v>
      </c>
      <c r="D308" s="161" t="e">
        <f>VLOOKUP(C308,'[1]Controle Distribuição de Lucros'!$C$1:$G$357,5,0)</f>
        <v>#N/A</v>
      </c>
      <c r="E308" s="162">
        <v>18729725860</v>
      </c>
      <c r="F308" s="163" t="s">
        <v>2295</v>
      </c>
      <c r="G308" s="164">
        <v>0.1</v>
      </c>
      <c r="H308" s="167" t="e">
        <f>IF(D308="Contabilidade Aproximada",(VLOOKUP(C308,'Apuração Contabilidade Aproxima'!$C$1:$M$357,11,0)*G308),IF(D308="Distribuição por Presunção",(VLOOKUP(C308,'[1]Controle Distribuição de Lucros'!$C$1:$Q$357,15)*'Lucros aos Sócios'!G308),IF(D308="Contabilidade"," ",0)))</f>
        <v>#N/A</v>
      </c>
    </row>
    <row r="309" spans="1:8">
      <c r="A309" s="159">
        <v>324</v>
      </c>
      <c r="B309" s="160" t="str">
        <f>VLOOKUP(A309,Empresas!A:B,2,0)</f>
        <v>08.083.116/0001-43</v>
      </c>
      <c r="C309" s="160" t="str">
        <f>VLOOKUP(B309,Empresas!B:C,2,0)</f>
        <v>José Jairo de Araújo Martins</v>
      </c>
      <c r="D309" s="161" t="e">
        <f>VLOOKUP(C309,'[1]Controle Distribuição de Lucros'!$C$1:$G$357,5,0)</f>
        <v>#N/A</v>
      </c>
      <c r="E309" s="162" t="s">
        <v>2296</v>
      </c>
      <c r="F309" s="163" t="s">
        <v>463</v>
      </c>
      <c r="G309" s="164">
        <v>1</v>
      </c>
      <c r="H309" s="167" t="e">
        <f>IF(D309="Contabilidade Aproximada",(VLOOKUP(C309,'Apuração Contabilidade Aproxima'!$C$1:$M$357,11,0)*G309),IF(D309="Distribuição por Presunção",(VLOOKUP(C309,'[1]Controle Distribuição de Lucros'!$C$1:$Q$357,15)*'Lucros aos Sócios'!G309),IF(D309="Contabilidade"," ",0)))</f>
        <v>#N/A</v>
      </c>
    </row>
    <row r="310" spans="1:8">
      <c r="A310" s="159">
        <v>394</v>
      </c>
      <c r="B310" s="160" t="str">
        <f>VLOOKUP(A310,Empresas!A:B,2,0)</f>
        <v>74.700.840/0001-01</v>
      </c>
      <c r="C310" s="160" t="str">
        <f>VLOOKUP(B310,Empresas!B:C,2,0)</f>
        <v>K V Equipamentos e Acessórios Industriais Ltda</v>
      </c>
      <c r="D310" s="161" t="e">
        <f>VLOOKUP(C310,'[1]Controle Distribuição de Lucros'!$C$1:$G$357,5,0)</f>
        <v>#N/A</v>
      </c>
      <c r="E310" s="162" t="s">
        <v>2297</v>
      </c>
      <c r="F310" s="163" t="s">
        <v>2298</v>
      </c>
      <c r="G310" s="164">
        <v>1</v>
      </c>
      <c r="H310" s="167" t="e">
        <f>IF(D310="Contabilidade Aproximada",(VLOOKUP(C310,'Apuração Contabilidade Aproxima'!$C$1:$M$357,11,0)*G310),IF(D310="Distribuição por Presunção",(VLOOKUP(C310,'[1]Controle Distribuição de Lucros'!$C$1:$Q$357,15)*'Lucros aos Sócios'!G310),IF(D310="Contabilidade"," ",0)))</f>
        <v>#N/A</v>
      </c>
    </row>
    <row r="311" spans="1:8">
      <c r="A311" s="145">
        <v>446</v>
      </c>
      <c r="B311" s="160" t="str">
        <f>VLOOKUP(A311,Empresas!A:B,2,0)</f>
        <v>05.481.405/0001-02</v>
      </c>
      <c r="C311" s="160" t="str">
        <f>VLOOKUP(B311,Empresas!B:C,2,0)</f>
        <v>Kamiro Participações Ltda</v>
      </c>
      <c r="D311" s="18" t="e">
        <f>VLOOKUP(C311,'[1]Controle Distribuição de Lucros'!$C$1:$G$357,5,0)</f>
        <v>#N/A</v>
      </c>
      <c r="E311" s="162" t="s">
        <v>2299</v>
      </c>
      <c r="F311" s="177" t="s">
        <v>2300</v>
      </c>
      <c r="G311" s="164">
        <v>0.33339999999999997</v>
      </c>
      <c r="H311" s="167" t="e">
        <f>IF(D311="Contabilidade Aproximada",(VLOOKUP(C311,'Apuração Contabilidade Aproxima'!$C$1:$M$357,11,0)*G311),IF(D311="Distribuição por Presunção",(VLOOKUP(C311,'[1]Controle Distribuição de Lucros'!$C$1:$Q$357,15)*'Lucros aos Sócios'!G311),IF(D311="Contabilidade"," ",0)))</f>
        <v>#N/A</v>
      </c>
    </row>
    <row r="312" spans="1:8">
      <c r="A312" s="145">
        <v>446</v>
      </c>
      <c r="B312" s="160" t="str">
        <f>VLOOKUP(A312,Empresas!A:B,2,0)</f>
        <v>05.481.405/0001-02</v>
      </c>
      <c r="C312" s="160" t="str">
        <f>VLOOKUP(B312,Empresas!B:C,2,0)</f>
        <v>Kamiro Participações Ltda</v>
      </c>
      <c r="D312" s="176" t="e">
        <f>VLOOKUP(C312,'[1]Controle Distribuição de Lucros'!$C$1:$G$357,5,0)</f>
        <v>#N/A</v>
      </c>
      <c r="E312" s="169" t="s">
        <v>2301</v>
      </c>
      <c r="F312" s="177" t="s">
        <v>2302</v>
      </c>
      <c r="G312" s="164">
        <v>0.33329999999999999</v>
      </c>
      <c r="H312" s="167" t="e">
        <f>IF(D312="Contabilidade Aproximada",(VLOOKUP(C312,'Apuração Contabilidade Aproxima'!$C$1:$M$357,11,0)*G312),IF(D312="Distribuição por Presunção",(VLOOKUP(C312,'[1]Controle Distribuição de Lucros'!$C$1:$Q$357,15)*'Lucros aos Sócios'!G312),IF(D312="Contabilidade"," ",0)))</f>
        <v>#N/A</v>
      </c>
    </row>
    <row r="313" spans="1:8">
      <c r="A313" s="145">
        <v>446</v>
      </c>
      <c r="B313" s="160" t="str">
        <f>VLOOKUP(A313,Empresas!A:B,2,0)</f>
        <v>05.481.405/0001-02</v>
      </c>
      <c r="C313" s="160" t="str">
        <f>VLOOKUP(B313,Empresas!B:C,2,0)</f>
        <v>Kamiro Participações Ltda</v>
      </c>
      <c r="D313" s="176" t="e">
        <f>VLOOKUP(C313,'[1]Controle Distribuição de Lucros'!$C$1:$G$357,5,0)</f>
        <v>#N/A</v>
      </c>
      <c r="E313" s="169" t="s">
        <v>2303</v>
      </c>
      <c r="F313" s="177" t="s">
        <v>2304</v>
      </c>
      <c r="G313" s="164">
        <v>0.33329999999999999</v>
      </c>
      <c r="H313" s="167" t="e">
        <f>IF(D313="Contabilidade Aproximada",(VLOOKUP(C313,'Apuração Contabilidade Aproxima'!$C$1:$M$357,11,0)*G313),IF(D313="Distribuição por Presunção",(VLOOKUP(C313,'[1]Controle Distribuição de Lucros'!$C$1:$Q$357,15)*'Lucros aos Sócios'!G313),IF(D313="Contabilidade"," ",0)))</f>
        <v>#N/A</v>
      </c>
    </row>
    <row r="314" spans="1:8">
      <c r="A314" s="159">
        <v>80</v>
      </c>
      <c r="B314" s="160" t="str">
        <f>VLOOKUP(A314,Empresas!A:B,2,0)</f>
        <v>55.767.537/0001-73</v>
      </c>
      <c r="C314" s="160" t="str">
        <f>VLOOKUP(B314,Empresas!B:C,2,0)</f>
        <v>Kammer Serviços e Comércio de Transmissões Mecânicas Ltda</v>
      </c>
      <c r="D314" s="168" t="e">
        <f>VLOOKUP(C314,'[1]Controle Distribuição de Lucros'!$C$1:$G$357,5,0)</f>
        <v>#N/A</v>
      </c>
      <c r="E314" s="169">
        <v>87402432815</v>
      </c>
      <c r="F314" s="163" t="s">
        <v>2305</v>
      </c>
      <c r="G314" s="164">
        <v>0.5</v>
      </c>
      <c r="H314" s="167" t="e">
        <f>IF(D314="Contabilidade Aproximada",(VLOOKUP(C314,'Apuração Contabilidade Aproxima'!$C$1:$M$357,11,0)*G314),IF(D314="Distribuição por Presunção",(VLOOKUP(C314,'[1]Controle Distribuição de Lucros'!$C$1:$Q$357,15)*'Lucros aos Sócios'!G314),IF(D314="Contabilidade"," ",0)))</f>
        <v>#N/A</v>
      </c>
    </row>
    <row r="315" spans="1:8">
      <c r="A315" s="159">
        <v>80</v>
      </c>
      <c r="B315" s="160" t="str">
        <f>VLOOKUP(A315,Empresas!A:B,2,0)</f>
        <v>55.767.537/0001-73</v>
      </c>
      <c r="C315" s="160" t="str">
        <f>VLOOKUP(B315,Empresas!B:C,2,0)</f>
        <v>Kammer Serviços e Comércio de Transmissões Mecânicas Ltda</v>
      </c>
      <c r="D315" s="161" t="e">
        <f>VLOOKUP(C315,'[1]Controle Distribuição de Lucros'!$C$1:$G$357,5,0)</f>
        <v>#N/A</v>
      </c>
      <c r="E315" s="162" t="s">
        <v>2306</v>
      </c>
      <c r="F315" s="163" t="s">
        <v>2307</v>
      </c>
      <c r="G315" s="164">
        <v>0.5</v>
      </c>
      <c r="H315" s="167" t="e">
        <f>IF(D315="Contabilidade Aproximada",(VLOOKUP(C315,'Apuração Contabilidade Aproxima'!$C$1:$M$357,11,0)*G315),IF(D315="Distribuição por Presunção",(VLOOKUP(C315,'[1]Controle Distribuição de Lucros'!$C$1:$Q$357,15)*'Lucros aos Sócios'!G315),IF(D315="Contabilidade"," ",0)))</f>
        <v>#N/A</v>
      </c>
    </row>
    <row r="316" spans="1:8">
      <c r="A316" s="159">
        <v>348</v>
      </c>
      <c r="B316" s="160" t="str">
        <f>VLOOKUP(A316,Empresas!A:B,2,0)</f>
        <v>02.955.497/0001-27</v>
      </c>
      <c r="C316" s="160" t="str">
        <f>VLOOKUP(B316,Empresas!B:C,2,0)</f>
        <v>Kaoru Empreendimentos Imobiliários S.A.</v>
      </c>
      <c r="D316" s="161" t="e">
        <f>VLOOKUP(C316,'[1]Controle Distribuição de Lucros'!$C$1:$G$357,5,0)</f>
        <v>#N/A</v>
      </c>
      <c r="E316" s="162" t="s">
        <v>2144</v>
      </c>
      <c r="F316" s="163" t="s">
        <v>2308</v>
      </c>
      <c r="G316" s="164">
        <v>1</v>
      </c>
      <c r="H316" s="167" t="e">
        <f>IF(D316="Contabilidade Aproximada",(VLOOKUP(C316,'Apuração Contabilidade Aproxima'!$C$1:$M$357,11,0)*G316),IF(D316="Distribuição por Presunção",(VLOOKUP(C316,'[1]Controle Distribuição de Lucros'!$C$1:$Q$357,15)*'Lucros aos Sócios'!G316),IF(D316="Contabilidade"," ",0)))</f>
        <v>#N/A</v>
      </c>
    </row>
    <row r="317" spans="1:8">
      <c r="A317" s="159">
        <v>341</v>
      </c>
      <c r="B317" s="160" t="str">
        <f>VLOOKUP(A317,Empresas!A:B,2,0)</f>
        <v>04.168.077/0001-26</v>
      </c>
      <c r="C317" s="160" t="str">
        <f>VLOOKUP(B317,Empresas!B:C,2,0)</f>
        <v>Korubo Expedições Ltda</v>
      </c>
      <c r="D317" s="168" t="e">
        <f>VLOOKUP(C317,'[1]Controle Distribuição de Lucros'!$C$1:$G$357,5,0)</f>
        <v>#N/A</v>
      </c>
      <c r="E317" s="169" t="s">
        <v>2309</v>
      </c>
      <c r="F317" s="163" t="s">
        <v>2310</v>
      </c>
      <c r="G317" s="164">
        <v>1</v>
      </c>
      <c r="H317" s="167" t="e">
        <f>IF(D317="Contabilidade Aproximada",(VLOOKUP(C317,'Apuração Contabilidade Aproxima'!$C$1:$M$357,11,0)*G317),IF(D317="Distribuição por Presunção",(VLOOKUP(C317,'[1]Controle Distribuição de Lucros'!$C$1:$Q$357,15)*'Lucros aos Sócios'!G317),IF(D317="Contabilidade"," ",0)))</f>
        <v>#N/A</v>
      </c>
    </row>
    <row r="318" spans="1:8">
      <c r="A318" s="159">
        <v>406</v>
      </c>
      <c r="B318" s="160" t="str">
        <f>VLOOKUP(A318,Empresas!A:B,2,0)</f>
        <v>32.074.756/0001-71</v>
      </c>
      <c r="C318" s="160" t="str">
        <f>VLOOKUP(B318,Empresas!B:C,2,0)</f>
        <v>KVE Comercial e Industrial Ltda</v>
      </c>
      <c r="D318" s="168" t="e">
        <f>VLOOKUP(C318,'[1]Controle Distribuição de Lucros'!$C$1:$G$357,5,0)</f>
        <v>#N/A</v>
      </c>
      <c r="E318" s="169" t="s">
        <v>2311</v>
      </c>
      <c r="F318" s="163" t="s">
        <v>2312</v>
      </c>
      <c r="G318" s="164">
        <v>0.33</v>
      </c>
      <c r="H318" s="167" t="e">
        <f>IF(D318="Contabilidade Aproximada",(VLOOKUP(C318,'Apuração Contabilidade Aproxima'!$C$1:$M$357,11,0)*G318),IF(D318="Distribuição por Presunção",(VLOOKUP(C318,'[1]Controle Distribuição de Lucros'!$C$1:$Q$357,15)*'Lucros aos Sócios'!G318),IF(D318="Contabilidade"," ",0)))</f>
        <v>#N/A</v>
      </c>
    </row>
    <row r="319" spans="1:8">
      <c r="A319" s="159">
        <v>406</v>
      </c>
      <c r="B319" s="160" t="str">
        <f>VLOOKUP(A319,Empresas!A:B,2,0)</f>
        <v>32.074.756/0001-71</v>
      </c>
      <c r="C319" s="160" t="str">
        <f>VLOOKUP(B319,Empresas!B:C,2,0)</f>
        <v>KVE Comercial e Industrial Ltda</v>
      </c>
      <c r="D319" s="168" t="e">
        <f>VLOOKUP(C319,'[1]Controle Distribuição de Lucros'!$C$1:$G$357,5,0)</f>
        <v>#N/A</v>
      </c>
      <c r="E319" s="169">
        <v>47252600882</v>
      </c>
      <c r="F319" s="163" t="s">
        <v>2008</v>
      </c>
      <c r="G319" s="164">
        <v>0.67</v>
      </c>
      <c r="H319" s="167" t="e">
        <f>IF(D319="Contabilidade Aproximada",(VLOOKUP(C319,'Apuração Contabilidade Aproxima'!$C$1:$M$357,11,0)*G319),IF(D319="Distribuição por Presunção",(VLOOKUP(C319,'[1]Controle Distribuição de Lucros'!$C$1:$Q$357,15)*'Lucros aos Sócios'!G319),IF(D319="Contabilidade"," ",0)))</f>
        <v>#N/A</v>
      </c>
    </row>
    <row r="320" spans="1:8">
      <c r="A320" s="159">
        <v>629</v>
      </c>
      <c r="B320" s="160" t="str">
        <f>VLOOKUP(A320,Empresas!A:B,2,0)</f>
        <v>57.981.068/0001-16</v>
      </c>
      <c r="C320" s="160" t="str">
        <f>VLOOKUP(B320,Empresas!B:C,2,0)</f>
        <v>L.U. Consultoria Ltda</v>
      </c>
      <c r="D320" s="168" t="e">
        <f>VLOOKUP(C320,'[1]Controle Distribuição de Lucros'!$C$1:$G$357,5,0)</f>
        <v>#N/A</v>
      </c>
      <c r="E320" s="169" t="s">
        <v>2313</v>
      </c>
      <c r="F320" s="163" t="s">
        <v>2314</v>
      </c>
      <c r="G320" s="164">
        <v>1</v>
      </c>
      <c r="H320" s="167" t="e">
        <f>IF(D320="Contabilidade Aproximada",(VLOOKUP(C320,'Apuração Contabilidade Aproxima'!$C$1:$M$357,11,0)*G320),IF(D320="Distribuição por Presunção",(VLOOKUP(C320,'[1]Controle Distribuição de Lucros'!$C$1:$Q$357,15)*'Lucros aos Sócios'!G320),IF(D320="Contabilidade"," ",0)))</f>
        <v>#N/A</v>
      </c>
    </row>
    <row r="321" spans="1:8">
      <c r="A321" s="159">
        <v>395</v>
      </c>
      <c r="B321" s="160" t="str">
        <f>VLOOKUP(A321,Empresas!A:B,2,0)</f>
        <v>50.754.103/0001-15</v>
      </c>
      <c r="C321" s="160" t="str">
        <f>VLOOKUP(B321,Empresas!B:C,2,0)</f>
        <v>LA Lopérgolo Aguiar Holding Ltda</v>
      </c>
      <c r="D321" s="168" t="e">
        <f>VLOOKUP(C321,'[1]Controle Distribuição de Lucros'!$C$1:$G$357,5,0)</f>
        <v>#N/A</v>
      </c>
      <c r="E321" s="169" t="s">
        <v>2315</v>
      </c>
      <c r="F321" s="163" t="s">
        <v>2316</v>
      </c>
      <c r="G321" s="164">
        <v>0.3</v>
      </c>
      <c r="H321" s="167" t="e">
        <f>IF(D321="Contabilidade Aproximada",(VLOOKUP(C321,'Apuração Contabilidade Aproxima'!$C$1:$M$357,11,0)*G321),IF(D321="Distribuição por Presunção",(VLOOKUP(C321,'[1]Controle Distribuição de Lucros'!$C$1:$Q$357,15)*'Lucros aos Sócios'!G321),IF(D321="Contabilidade"," ",0)))</f>
        <v>#N/A</v>
      </c>
    </row>
    <row r="322" spans="1:8">
      <c r="A322" s="159">
        <v>395</v>
      </c>
      <c r="B322" s="160" t="str">
        <f>VLOOKUP(A322,Empresas!A:B,2,0)</f>
        <v>50.754.103/0001-15</v>
      </c>
      <c r="C322" s="160" t="str">
        <f>VLOOKUP(B322,Empresas!B:C,2,0)</f>
        <v>LA Lopérgolo Aguiar Holding Ltda</v>
      </c>
      <c r="D322" s="168" t="e">
        <f>VLOOKUP(C322,'[1]Controle Distribuição de Lucros'!$C$1:$G$357,5,0)</f>
        <v>#N/A</v>
      </c>
      <c r="E322" s="169" t="s">
        <v>2317</v>
      </c>
      <c r="F322" s="163" t="s">
        <v>2318</v>
      </c>
      <c r="G322" s="164">
        <v>0.3</v>
      </c>
      <c r="H322" s="167" t="e">
        <f>IF(D322="Contabilidade Aproximada",(VLOOKUP(C322,'Apuração Contabilidade Aproxima'!$C$1:$M$357,11,0)*G322),IF(D322="Distribuição por Presunção",(VLOOKUP(C322,'[1]Controle Distribuição de Lucros'!$C$1:$Q$357,15)*'Lucros aos Sócios'!G322),IF(D322="Contabilidade"," ",0)))</f>
        <v>#N/A</v>
      </c>
    </row>
    <row r="323" spans="1:8">
      <c r="A323" s="159">
        <v>395</v>
      </c>
      <c r="B323" s="160" t="str">
        <f>VLOOKUP(A323,Empresas!A:B,2,0)</f>
        <v>50.754.103/0001-15</v>
      </c>
      <c r="C323" s="160" t="str">
        <f>VLOOKUP(B323,Empresas!B:C,2,0)</f>
        <v>LA Lopérgolo Aguiar Holding Ltda</v>
      </c>
      <c r="D323" s="161" t="e">
        <f>VLOOKUP(C323,'[1]Controle Distribuição de Lucros'!$C$1:$G$357,5,0)</f>
        <v>#N/A</v>
      </c>
      <c r="E323" s="162" t="s">
        <v>2319</v>
      </c>
      <c r="F323" s="163" t="s">
        <v>2320</v>
      </c>
      <c r="G323" s="164">
        <v>0.2</v>
      </c>
      <c r="H323" s="167" t="e">
        <f>IF(D323="Contabilidade Aproximada",(VLOOKUP(C323,'Apuração Contabilidade Aproxima'!$C$1:$M$357,11,0)*G323),IF(D323="Distribuição por Presunção",(VLOOKUP(C323,'[1]Controle Distribuição de Lucros'!$C$1:$Q$357,15)*'Lucros aos Sócios'!G323),IF(D323="Contabilidade"," ",0)))</f>
        <v>#N/A</v>
      </c>
    </row>
    <row r="324" spans="1:8">
      <c r="A324" s="159">
        <v>395</v>
      </c>
      <c r="B324" s="160" t="str">
        <f>VLOOKUP(A324,Empresas!A:B,2,0)</f>
        <v>50.754.103/0001-15</v>
      </c>
      <c r="C324" s="160" t="str">
        <f>VLOOKUP(B324,Empresas!B:C,2,0)</f>
        <v>LA Lopérgolo Aguiar Holding Ltda</v>
      </c>
      <c r="D324" s="168" t="e">
        <f>VLOOKUP(C324,'[1]Controle Distribuição de Lucros'!$C$1:$G$357,5,0)</f>
        <v>#N/A</v>
      </c>
      <c r="E324" s="169" t="s">
        <v>2321</v>
      </c>
      <c r="F324" s="163" t="s">
        <v>2322</v>
      </c>
      <c r="G324" s="164">
        <v>0.2</v>
      </c>
      <c r="H324" s="167" t="e">
        <f>IF(D324="Contabilidade Aproximada",(VLOOKUP(C324,'Apuração Contabilidade Aproxima'!$C$1:$M$357,11,0)*G324),IF(D324="Distribuição por Presunção",(VLOOKUP(C324,'[1]Controle Distribuição de Lucros'!$C$1:$Q$357,15)*'Lucros aos Sócios'!G324),IF(D324="Contabilidade"," ",0)))</f>
        <v>#N/A</v>
      </c>
    </row>
    <row r="325" spans="1:8">
      <c r="A325" s="159">
        <v>559</v>
      </c>
      <c r="B325" s="160" t="str">
        <f>VLOOKUP(A325,Empresas!A:B,2,0)</f>
        <v>34.629.448/0001-90</v>
      </c>
      <c r="C325" s="160" t="str">
        <f>VLOOKUP(B325,Empresas!B:C,2,0)</f>
        <v>Lanchonete Barraca da Lu Lu Ltda</v>
      </c>
      <c r="D325" s="168" t="e">
        <f>VLOOKUP(C325,'[1]Controle Distribuição de Lucros'!$C$1:$G$357,5,0)</f>
        <v>#N/A</v>
      </c>
      <c r="E325" s="169" t="s">
        <v>2125</v>
      </c>
      <c r="F325" s="163" t="s">
        <v>2126</v>
      </c>
      <c r="G325" s="164">
        <v>1</v>
      </c>
      <c r="H325" s="167" t="e">
        <f>IF(D325="Contabilidade Aproximada",(VLOOKUP(C325,'Apuração Contabilidade Aproxima'!$C$1:$M$357,11,0)*G325),IF(D325="Distribuição por Presunção",(VLOOKUP(C325,'[1]Controle Distribuição de Lucros'!$C$1:$Q$357,15)*'Lucros aos Sócios'!G325),IF(D325="Contabilidade"," ",0)))</f>
        <v>#N/A</v>
      </c>
    </row>
    <row r="326" spans="1:8">
      <c r="A326" s="159">
        <v>310</v>
      </c>
      <c r="B326" s="160" t="str">
        <f>VLOOKUP(A326,Empresas!A:B,2,0)</f>
        <v>46.008.406/0001-11</v>
      </c>
      <c r="C326" s="160" t="str">
        <f>VLOOKUP(B326,Empresas!B:C,2,0)</f>
        <v>Le Petit Gabriele Ltda</v>
      </c>
      <c r="D326" s="168" t="e">
        <f>VLOOKUP(C326,'[1]Controle Distribuição de Lucros'!$C$1:$G$357,5,0)</f>
        <v>#N/A</v>
      </c>
      <c r="E326" s="169">
        <v>6594970933</v>
      </c>
      <c r="F326" s="163" t="s">
        <v>2323</v>
      </c>
      <c r="G326" s="164">
        <v>1</v>
      </c>
      <c r="H326" s="167" t="e">
        <f>IF(D326="Contabilidade Aproximada",(VLOOKUP(C326,'Apuração Contabilidade Aproxima'!$C$1:$M$357,11,0)*G326),IF(D326="Distribuição por Presunção",(VLOOKUP(C326,'[1]Controle Distribuição de Lucros'!$C$1:$Q$357,15)*'Lucros aos Sócios'!G326),IF(D326="Contabilidade"," ",0)))</f>
        <v>#N/A</v>
      </c>
    </row>
    <row r="327" spans="1:8">
      <c r="A327" s="159">
        <v>639</v>
      </c>
      <c r="B327" s="160" t="str">
        <f>VLOOKUP(A327,Empresas!A:B,2,0)</f>
        <v>62.045.243/0001-01</v>
      </c>
      <c r="C327" s="160" t="str">
        <f>VLOOKUP(B327,Empresas!B:C,2,0)</f>
        <v>Leg S Denim Ltda</v>
      </c>
      <c r="D327" s="168" t="e">
        <f>VLOOKUP(C327,'[1]Controle Distribuição de Lucros'!$C$1:$G$357,5,0)</f>
        <v>#N/A</v>
      </c>
      <c r="E327" s="169">
        <v>54375732865</v>
      </c>
      <c r="F327" s="163" t="s">
        <v>2324</v>
      </c>
      <c r="G327" s="164">
        <v>0.1</v>
      </c>
      <c r="H327" s="167" t="e">
        <f>IF(D327="Contabilidade Aproximada",(VLOOKUP(C327,'Apuração Contabilidade Aproxima'!$C$1:$M$357,11,0)*G327),IF(D327="Distribuição por Presunção",(VLOOKUP(C327,'[1]Controle Distribuição de Lucros'!$C$1:$Q$357,15)*'Lucros aos Sócios'!G327),IF(D327="Contabilidade"," ",0)))</f>
        <v>#N/A</v>
      </c>
    </row>
    <row r="328" spans="1:8">
      <c r="A328" s="159">
        <v>639</v>
      </c>
      <c r="B328" s="160" t="str">
        <f>VLOOKUP(A328,Empresas!A:B,2,0)</f>
        <v>62.045.243/0001-01</v>
      </c>
      <c r="C328" s="160" t="str">
        <f>VLOOKUP(B328,Empresas!B:C,2,0)</f>
        <v>Leg S Denim Ltda</v>
      </c>
      <c r="D328" s="168" t="e">
        <f>VLOOKUP(C328,'[1]Controle Distribuição de Lucros'!$C$1:$G$357,5,0)</f>
        <v>#N/A</v>
      </c>
      <c r="E328" s="169">
        <v>23103217889</v>
      </c>
      <c r="F328" s="163" t="s">
        <v>2325</v>
      </c>
      <c r="G328" s="164">
        <v>0.9</v>
      </c>
      <c r="H328" s="167" t="e">
        <f>IF(D328="Contabilidade Aproximada",(VLOOKUP(C328,'Apuração Contabilidade Aproxima'!$C$1:$M$357,11,0)*G328),IF(D328="Distribuição por Presunção",(VLOOKUP(C328,'[1]Controle Distribuição de Lucros'!$C$1:$Q$357,15)*'Lucros aos Sócios'!G328),IF(D328="Contabilidade"," ",0)))</f>
        <v>#N/A</v>
      </c>
    </row>
    <row r="329" spans="1:8">
      <c r="A329" s="159">
        <v>632</v>
      </c>
      <c r="B329" s="160" t="str">
        <f>VLOOKUP(A329,Empresas!A:B,2,0)</f>
        <v>65.661.099/0001-18</v>
      </c>
      <c r="C329" s="160" t="str">
        <f>VLOOKUP(B329,Empresas!B:C,2,0)</f>
        <v>Leme Technology Advisory Ltda</v>
      </c>
      <c r="D329" s="168" t="e">
        <f>VLOOKUP(C329,'[1]Controle Distribuição de Lucros'!$C$1:$G$357,5,0)</f>
        <v>#N/A</v>
      </c>
      <c r="E329" s="169" t="s">
        <v>2326</v>
      </c>
      <c r="F329" s="163" t="s">
        <v>2327</v>
      </c>
      <c r="G329" s="164">
        <v>1</v>
      </c>
      <c r="H329" s="167" t="e">
        <f>IF(D329="Contabilidade Aproximada",(VLOOKUP(C329,'Apuração Contabilidade Aproxima'!$C$1:$M$357,11,0)*G329),IF(D329="Distribuição por Presunção",(VLOOKUP(C329,'[1]Controle Distribuição de Lucros'!$C$1:$Q$357,15)*'Lucros aos Sócios'!G329),IF(D329="Contabilidade"," ",0)))</f>
        <v>#N/A</v>
      </c>
    </row>
    <row r="330" spans="1:8">
      <c r="A330" s="159">
        <v>507</v>
      </c>
      <c r="B330" s="160" t="str">
        <f>VLOOKUP(A330,Empresas!A:B,2,0)</f>
        <v>46.421.771/0001-53</v>
      </c>
      <c r="C330" s="160" t="str">
        <f>VLOOKUP(B330,Empresas!B:C,2,0)</f>
        <v>LGL Code Store Ltda</v>
      </c>
      <c r="D330" s="168" t="e">
        <f>VLOOKUP(C330,'[1]Controle Distribuição de Lucros'!$C$1:$G$357,5,0)</f>
        <v>#N/A</v>
      </c>
      <c r="E330" s="169" t="s">
        <v>2328</v>
      </c>
      <c r="F330" s="163" t="s">
        <v>2329</v>
      </c>
      <c r="G330" s="164">
        <v>1</v>
      </c>
      <c r="H330" s="167" t="e">
        <f>IF(D330="Contabilidade Aproximada",(VLOOKUP(C330,'Apuração Contabilidade Aproxima'!$C$1:$M$357,11,0)*G330),IF(D330="Distribuição por Presunção",(VLOOKUP(C330,'[1]Controle Distribuição de Lucros'!$C$1:$Q$357,15)*'Lucros aos Sócios'!G330),IF(D330="Contabilidade"," ",0)))</f>
        <v>#N/A</v>
      </c>
    </row>
    <row r="331" spans="1:8">
      <c r="A331" s="159">
        <v>482</v>
      </c>
      <c r="B331" s="160" t="str">
        <f>VLOOKUP(A331,Empresas!A:B,2,0)</f>
        <v>64.876.451/0001-70</v>
      </c>
      <c r="C331" s="160" t="str">
        <f>VLOOKUP(B331,Empresas!B:C,2,0)</f>
        <v>LightPrint Indústria e Comércio de Adesivos Ltda</v>
      </c>
      <c r="D331" s="168" t="e">
        <f>VLOOKUP(C331,'[1]Controle Distribuição de Lucros'!$C$1:$G$357,5,0)</f>
        <v>#N/A</v>
      </c>
      <c r="E331" s="169" t="s">
        <v>2330</v>
      </c>
      <c r="F331" s="163" t="s">
        <v>2331</v>
      </c>
      <c r="G331" s="164">
        <v>0.5</v>
      </c>
      <c r="H331" s="167" t="e">
        <f>IF(D331="Contabilidade Aproximada",(VLOOKUP(C331,'Apuração Contabilidade Aproxima'!$C$1:$M$357,11,0)*G331),IF(D331="Distribuição por Presunção",(VLOOKUP(C331,'[1]Controle Distribuição de Lucros'!$C$1:$Q$357,15)*'Lucros aos Sócios'!G331),IF(D331="Contabilidade"," ",0)))</f>
        <v>#N/A</v>
      </c>
    </row>
    <row r="332" spans="1:8">
      <c r="A332" s="159">
        <v>482</v>
      </c>
      <c r="B332" s="160" t="str">
        <f>VLOOKUP(A332,Empresas!A:B,2,0)</f>
        <v>64.876.451/0001-70</v>
      </c>
      <c r="C332" s="160" t="str">
        <f>VLOOKUP(B332,Empresas!B:C,2,0)</f>
        <v>LightPrint Indústria e Comércio de Adesivos Ltda</v>
      </c>
      <c r="D332" s="168" t="e">
        <f>VLOOKUP(C332,'[1]Controle Distribuição de Lucros'!$C$1:$G$357,5,0)</f>
        <v>#N/A</v>
      </c>
      <c r="E332" s="169" t="s">
        <v>2332</v>
      </c>
      <c r="F332" s="163" t="s">
        <v>2333</v>
      </c>
      <c r="G332" s="164">
        <v>0.5</v>
      </c>
      <c r="H332" s="167" t="e">
        <f>IF(D332="Contabilidade Aproximada",(VLOOKUP(C332,'Apuração Contabilidade Aproxima'!$C$1:$M$357,11,0)*G332),IF(D332="Distribuição por Presunção",(VLOOKUP(C332,'[1]Controle Distribuição de Lucros'!$C$1:$Q$357,15)*'Lucros aos Sócios'!G332),IF(D332="Contabilidade"," ",0)))</f>
        <v>#N/A</v>
      </c>
    </row>
    <row r="333" spans="1:8">
      <c r="A333" s="159">
        <v>214</v>
      </c>
      <c r="B333" s="160" t="str">
        <f>VLOOKUP(A333,Empresas!A:B,2,0)</f>
        <v>32.141.125/0001-28</v>
      </c>
      <c r="C333" s="160" t="str">
        <f>VLOOKUP(B333,Empresas!B:C,2,0)</f>
        <v>Lincky Consultoria Empresarial e Soluções em Tecnologia Ltda</v>
      </c>
      <c r="D333" s="168" t="e">
        <f>VLOOKUP(C333,'[1]Controle Distribuição de Lucros'!$C$1:$G$357,5,0)</f>
        <v>#N/A</v>
      </c>
      <c r="E333" s="169">
        <v>9212017886</v>
      </c>
      <c r="F333" s="163" t="s">
        <v>2334</v>
      </c>
      <c r="G333" s="164">
        <v>0.89729999999999999</v>
      </c>
      <c r="H333" s="167" t="e">
        <f>IF(D333="Contabilidade Aproximada",(VLOOKUP(C333,'Apuração Contabilidade Aproxima'!$C$1:$M$357,11,0)*G333),IF(D333="Distribuição por Presunção",(VLOOKUP(C333,'[1]Controle Distribuição de Lucros'!$C$1:$Q$357,15)*'Lucros aos Sócios'!G333),IF(D333="Contabilidade"," ",0)))</f>
        <v>#N/A</v>
      </c>
    </row>
    <row r="334" spans="1:8">
      <c r="A334" s="159">
        <v>214</v>
      </c>
      <c r="B334" s="160" t="str">
        <f>VLOOKUP(A334,Empresas!A:B,2,0)</f>
        <v>32.141.125/0001-28</v>
      </c>
      <c r="C334" s="160" t="str">
        <f>VLOOKUP(B334,Empresas!B:C,2,0)</f>
        <v>Lincky Consultoria Empresarial e Soluções em Tecnologia Ltda</v>
      </c>
      <c r="D334" s="168" t="e">
        <f>VLOOKUP(C334,'[1]Controle Distribuição de Lucros'!$C$1:$G$357,5,0)</f>
        <v>#N/A</v>
      </c>
      <c r="E334" s="169">
        <v>1847816479</v>
      </c>
      <c r="F334" s="163" t="s">
        <v>2335</v>
      </c>
      <c r="G334" s="164">
        <v>2E-3</v>
      </c>
      <c r="H334" s="167" t="e">
        <f>IF(D334="Contabilidade Aproximada",(VLOOKUP(C334,'Apuração Contabilidade Aproxima'!$C$1:$M$357,11,0)*G334),IF(D334="Distribuição por Presunção",(VLOOKUP(C334,'[1]Controle Distribuição de Lucros'!$C$1:$Q$357,15)*'Lucros aos Sócios'!G334),IF(D334="Contabilidade"," ",0)))</f>
        <v>#N/A</v>
      </c>
    </row>
    <row r="335" spans="1:8">
      <c r="A335" s="159">
        <v>214</v>
      </c>
      <c r="B335" s="160" t="str">
        <f>VLOOKUP(A335,Empresas!A:B,2,0)</f>
        <v>32.141.125/0001-28</v>
      </c>
      <c r="C335" s="160" t="str">
        <f>VLOOKUP(B335,Empresas!B:C,2,0)</f>
        <v>Lincky Consultoria Empresarial e Soluções em Tecnologia Ltda</v>
      </c>
      <c r="D335" s="161" t="e">
        <f>VLOOKUP(C335,'[1]Controle Distribuição de Lucros'!$C$1:$G$357,5,0)</f>
        <v>#N/A</v>
      </c>
      <c r="E335" s="162" t="s">
        <v>2336</v>
      </c>
      <c r="F335" s="163" t="s">
        <v>2337</v>
      </c>
      <c r="G335" s="164">
        <v>9.9699999999999997E-2</v>
      </c>
      <c r="H335" s="167" t="e">
        <f>IF(D335="Contabilidade Aproximada",(VLOOKUP(C335,'Apuração Contabilidade Aproxima'!$C$1:$M$357,11,0)*G335),IF(D335="Distribuição por Presunção",(VLOOKUP(C335,'[1]Controle Distribuição de Lucros'!$C$1:$Q$357,15)*'Lucros aos Sócios'!G335),IF(D335="Contabilidade"," ",0)))</f>
        <v>#N/A</v>
      </c>
    </row>
    <row r="336" spans="1:8">
      <c r="A336" s="159">
        <v>214</v>
      </c>
      <c r="B336" s="160" t="str">
        <f>VLOOKUP(A336,Empresas!A:B,2,0)</f>
        <v>32.141.125/0001-28</v>
      </c>
      <c r="C336" s="160" t="str">
        <f>VLOOKUP(B336,Empresas!B:C,2,0)</f>
        <v>Lincky Consultoria Empresarial e Soluções em Tecnologia Ltda</v>
      </c>
      <c r="D336" s="161" t="e">
        <f>VLOOKUP(C336,'[1]Controle Distribuição de Lucros'!$C$1:$G$357,5,0)</f>
        <v>#N/A</v>
      </c>
      <c r="E336" s="162" t="s">
        <v>2338</v>
      </c>
      <c r="F336" s="163" t="s">
        <v>2339</v>
      </c>
      <c r="G336" s="164">
        <v>5.0000000000000001E-4</v>
      </c>
      <c r="H336" s="167" t="e">
        <f>IF(D336="Contabilidade Aproximada",(VLOOKUP(C336,'Apuração Contabilidade Aproxima'!$C$1:$M$357,11,0)*G336),IF(D336="Distribuição por Presunção",(VLOOKUP(C336,'[1]Controle Distribuição de Lucros'!$C$1:$Q$357,15)*'Lucros aos Sócios'!G336),IF(D336="Contabilidade"," ",0)))</f>
        <v>#N/A</v>
      </c>
    </row>
    <row r="337" spans="1:8">
      <c r="A337" s="159">
        <v>214</v>
      </c>
      <c r="B337" s="160" t="str">
        <f>VLOOKUP(A337,Empresas!A:B,2,0)</f>
        <v>32.141.125/0001-28</v>
      </c>
      <c r="C337" s="160" t="str">
        <f>VLOOKUP(B337,Empresas!B:C,2,0)</f>
        <v>Lincky Consultoria Empresarial e Soluções em Tecnologia Ltda</v>
      </c>
      <c r="D337" s="161" t="e">
        <f>VLOOKUP(C337,'[1]Controle Distribuição de Lucros'!$C$1:$G$357,5,0)</f>
        <v>#N/A</v>
      </c>
      <c r="E337" s="162" t="s">
        <v>2132</v>
      </c>
      <c r="F337" s="163" t="s">
        <v>2340</v>
      </c>
      <c r="G337" s="164">
        <v>5.0000000000000001E-4</v>
      </c>
      <c r="H337" s="167" t="e">
        <f>IF(D337="Contabilidade Aproximada",(VLOOKUP(C337,'Apuração Contabilidade Aproxima'!$C$1:$M$357,11,0)*G337),IF(D337="Distribuição por Presunção",(VLOOKUP(C337,'[1]Controle Distribuição de Lucros'!$C$1:$Q$357,15)*'Lucros aos Sócios'!G337),IF(D337="Contabilidade"," ",0)))</f>
        <v>#N/A</v>
      </c>
    </row>
    <row r="338" spans="1:8">
      <c r="A338" s="159">
        <v>614</v>
      </c>
      <c r="B338" s="160" t="str">
        <f>VLOOKUP(A338,Empresas!A:B,2,0)</f>
        <v>63.442.419/0001-13</v>
      </c>
      <c r="C338" s="160" t="str">
        <f>VLOOKUP(B338,Empresas!B:C,2,0)</f>
        <v>Lismaia Mila Participações Ltda</v>
      </c>
      <c r="D338" s="168" t="e">
        <f>VLOOKUP(C338,'[1]Controle Distribuição de Lucros'!$C$1:$G$357,5,0)</f>
        <v>#N/A</v>
      </c>
      <c r="E338" s="169" t="s">
        <v>2341</v>
      </c>
      <c r="F338" s="163" t="s">
        <v>2342</v>
      </c>
      <c r="G338" s="164">
        <v>1</v>
      </c>
      <c r="H338" s="167" t="e">
        <f>IF(D338="Contabilidade Aproximada",(VLOOKUP(C338,'Apuração Contabilidade Aproxima'!$C$1:$M$357,11,0)*G338),IF(D338="Distribuição por Presunção",(VLOOKUP(C338,'[1]Controle Distribuição de Lucros'!$C$1:$Q$357,15)*'Lucros aos Sócios'!G338),IF(D338="Contabilidade"," ",0)))</f>
        <v>#N/A</v>
      </c>
    </row>
    <row r="339" spans="1:8">
      <c r="A339" s="159">
        <v>611</v>
      </c>
      <c r="B339" s="160" t="str">
        <f>VLOOKUP(A339,Empresas!A:B,2,0)</f>
        <v>62.902.493/0001-02</v>
      </c>
      <c r="C339" s="160" t="str">
        <f>VLOOKUP(B339,Empresas!B:C,2,0)</f>
        <v>LLJ Participações Ltda</v>
      </c>
      <c r="D339" s="168" t="e">
        <f>VLOOKUP(C339,'[1]Controle Distribuição de Lucros'!$C$1:$G$357,5,0)</f>
        <v>#N/A</v>
      </c>
      <c r="E339" s="169">
        <v>5897512981</v>
      </c>
      <c r="F339" s="163" t="s">
        <v>2239</v>
      </c>
      <c r="G339" s="164">
        <v>0.5</v>
      </c>
      <c r="H339" s="167" t="e">
        <f>IF(D339="Contabilidade Aproximada",(VLOOKUP(C339,'Apuração Contabilidade Aproxima'!$C$1:$M$357,11,0)*G339),IF(D339="Distribuição por Presunção",(VLOOKUP(C339,'[1]Controle Distribuição de Lucros'!$C$1:$Q$357,15)*'Lucros aos Sócios'!G339),IF(D339="Contabilidade"," ",0)))</f>
        <v>#N/A</v>
      </c>
    </row>
    <row r="340" spans="1:8">
      <c r="A340" s="159">
        <v>611</v>
      </c>
      <c r="B340" s="160" t="str">
        <f>VLOOKUP(A340,Empresas!A:B,2,0)</f>
        <v>62.902.493/0001-02</v>
      </c>
      <c r="C340" s="160" t="str">
        <f>VLOOKUP(B340,Empresas!B:C,2,0)</f>
        <v>LLJ Participações Ltda</v>
      </c>
      <c r="D340" s="168" t="e">
        <f>VLOOKUP(C340,'[1]Controle Distribuição de Lucros'!$C$1:$G$357,5,0)</f>
        <v>#N/A</v>
      </c>
      <c r="E340" s="169">
        <v>39364804864</v>
      </c>
      <c r="F340" s="163" t="s">
        <v>2343</v>
      </c>
      <c r="G340" s="164">
        <v>0.5</v>
      </c>
      <c r="H340" s="167" t="e">
        <f>IF(D340="Contabilidade Aproximada",(VLOOKUP(C340,'Apuração Contabilidade Aproxima'!$C$1:$M$357,11,0)*G340),IF(D340="Distribuição por Presunção",(VLOOKUP(C340,'[1]Controle Distribuição de Lucros'!$C$1:$Q$357,15)*'Lucros aos Sócios'!G340),IF(D340="Contabilidade"," ",0)))</f>
        <v>#N/A</v>
      </c>
    </row>
    <row r="341" spans="1:8">
      <c r="A341" s="159">
        <v>366</v>
      </c>
      <c r="B341" s="160" t="str">
        <f>VLOOKUP(A341,Empresas!A:B,2,0)</f>
        <v>08.026.183/0001-26</v>
      </c>
      <c r="C341" s="160" t="str">
        <f>VLOOKUP(B341,Empresas!B:C,2,0)</f>
        <v>Loc Com Comércio e Locação de Máquinas e Equipamentos Ltda</v>
      </c>
      <c r="D341" s="168" t="e">
        <f>VLOOKUP(C341,'[1]Controle Distribuição de Lucros'!$C$1:$G$357,5,0)</f>
        <v>#N/A</v>
      </c>
      <c r="E341" s="169" t="s">
        <v>2046</v>
      </c>
      <c r="F341" s="163" t="s">
        <v>2047</v>
      </c>
      <c r="G341" s="164">
        <v>1</v>
      </c>
      <c r="H341" s="167" t="e">
        <f>IF(D341="Contabilidade Aproximada",(VLOOKUP(C341,'Apuração Contabilidade Aproxima'!$C$1:$M$357,11,0)*G341),IF(D341="Distribuição por Presunção",(VLOOKUP(C341,'[1]Controle Distribuição de Lucros'!$C$1:$Q$357,15)*'Lucros aos Sócios'!G341),IF(D341="Contabilidade"," ",0)))</f>
        <v>#N/A</v>
      </c>
    </row>
    <row r="342" spans="1:8">
      <c r="A342" s="159">
        <v>248</v>
      </c>
      <c r="B342" s="160" t="str">
        <f>VLOOKUP(A342,Empresas!A:B,2,0)</f>
        <v>23.483.151/0001-43</v>
      </c>
      <c r="C342" s="160" t="str">
        <f>VLOOKUP(B342,Empresas!B:C,2,0)</f>
        <v>Lopérgolo Aguiar Sociedade de Advogados</v>
      </c>
      <c r="D342" s="168" t="e">
        <f>VLOOKUP(C342,'[1]Controle Distribuição de Lucros'!$C$1:$G$357,5,0)</f>
        <v>#N/A</v>
      </c>
      <c r="E342" s="169">
        <v>775217816</v>
      </c>
      <c r="F342" s="163" t="s">
        <v>2344</v>
      </c>
      <c r="G342" s="164">
        <v>0.5</v>
      </c>
      <c r="H342" s="167" t="e">
        <f>IF(D342="Contabilidade Aproximada",(VLOOKUP(C342,'Apuração Contabilidade Aproxima'!$C$1:$M$357,11,0)*G342),IF(D342="Distribuição por Presunção",(VLOOKUP(C342,'[1]Controle Distribuição de Lucros'!$C$1:$Q$357,15)*'Lucros aos Sócios'!G342),IF(D342="Contabilidade"," ",0)))</f>
        <v>#N/A</v>
      </c>
    </row>
    <row r="343" spans="1:8">
      <c r="A343" s="159">
        <v>248</v>
      </c>
      <c r="B343" s="160" t="str">
        <f>VLOOKUP(A343,Empresas!A:B,2,0)</f>
        <v>23.483.151/0001-43</v>
      </c>
      <c r="C343" s="160" t="str">
        <f>VLOOKUP(B343,Empresas!B:C,2,0)</f>
        <v>Lopérgolo Aguiar Sociedade de Advogados</v>
      </c>
      <c r="D343" s="168" t="e">
        <f>VLOOKUP(C343,'[1]Controle Distribuição de Lucros'!$C$1:$G$357,5,0)</f>
        <v>#N/A</v>
      </c>
      <c r="E343" s="169">
        <v>36236839816</v>
      </c>
      <c r="F343" s="163" t="s">
        <v>2345</v>
      </c>
      <c r="G343" s="164">
        <v>0.5</v>
      </c>
      <c r="H343" s="167" t="e">
        <f>IF(D343="Contabilidade Aproximada",(VLOOKUP(C343,'Apuração Contabilidade Aproxima'!$C$1:$M$357,11,0)*G343),IF(D343="Distribuição por Presunção",(VLOOKUP(C343,'[1]Controle Distribuição de Lucros'!$C$1:$Q$357,15)*'Lucros aos Sócios'!G343),IF(D343="Contabilidade"," ",0)))</f>
        <v>#N/A</v>
      </c>
    </row>
    <row r="344" spans="1:8">
      <c r="A344" s="159">
        <v>32</v>
      </c>
      <c r="B344" s="160" t="str">
        <f>VLOOKUP(A344,Empresas!A:B,2,0)</f>
        <v>62.177.217/0001-29</v>
      </c>
      <c r="C344" s="160" t="str">
        <f>VLOOKUP(B344,Empresas!B:C,2,0)</f>
        <v>Loterias Piratininga Ltda</v>
      </c>
      <c r="D344" s="168" t="e">
        <f>VLOOKUP(C344,'[1]Controle Distribuição de Lucros'!$C$1:$G$357,5,0)</f>
        <v>#N/A</v>
      </c>
      <c r="E344" s="169">
        <v>30176433872</v>
      </c>
      <c r="F344" s="163" t="s">
        <v>2346</v>
      </c>
      <c r="G344" s="164">
        <v>0.92859999999999998</v>
      </c>
      <c r="H344" s="167" t="e">
        <f>IF(D344="Contabilidade Aproximada",(VLOOKUP(C344,'Apuração Contabilidade Aproxima'!$C$1:$M$357,11,0)*G344),IF(D344="Distribuição por Presunção",(VLOOKUP(C344,'[1]Controle Distribuição de Lucros'!$C$1:$Q$357,15)*'Lucros aos Sócios'!G344),IF(D344="Contabilidade"," ",0)))</f>
        <v>#N/A</v>
      </c>
    </row>
    <row r="345" spans="1:8">
      <c r="A345" s="159">
        <v>32</v>
      </c>
      <c r="B345" s="160" t="str">
        <f>VLOOKUP(A345,Empresas!A:B,2,0)</f>
        <v>62.177.217/0001-29</v>
      </c>
      <c r="C345" s="160" t="str">
        <f>VLOOKUP(B345,Empresas!B:C,2,0)</f>
        <v>Loterias Piratininga Ltda</v>
      </c>
      <c r="D345" s="168" t="e">
        <f>VLOOKUP(C345,'[1]Controle Distribuição de Lucros'!$C$1:$G$357,5,0)</f>
        <v>#N/A</v>
      </c>
      <c r="E345" s="169">
        <v>37641100821</v>
      </c>
      <c r="F345" s="163" t="s">
        <v>2347</v>
      </c>
      <c r="G345" s="164">
        <v>7.1400000000000005E-2</v>
      </c>
      <c r="H345" s="167" t="e">
        <f>IF(D345="Contabilidade Aproximada",(VLOOKUP(C345,'Apuração Contabilidade Aproxima'!$C$1:$M$357,11,0)*G345),IF(D345="Distribuição por Presunção",(VLOOKUP(C345,'[1]Controle Distribuição de Lucros'!$C$1:$Q$357,15)*'Lucros aos Sócios'!G345),IF(D345="Contabilidade"," ",0)))</f>
        <v>#N/A</v>
      </c>
    </row>
    <row r="346" spans="1:8">
      <c r="A346" s="159">
        <v>600</v>
      </c>
      <c r="B346" s="160" t="str">
        <f>VLOOKUP(A346,Empresas!A:B,2,0)</f>
        <v>46.154.504/0001-67</v>
      </c>
      <c r="C346" s="160" t="str">
        <f>VLOOKUP(B346,Empresas!B:C,2,0)</f>
        <v>LP Consultoria e Gestão Ltda</v>
      </c>
      <c r="D346" s="168" t="e">
        <f>VLOOKUP(C346,'[1]Controle Distribuição de Lucros'!$C$1:$G$357,5,0)</f>
        <v>#N/A</v>
      </c>
      <c r="E346" s="169" t="s">
        <v>2348</v>
      </c>
      <c r="F346" s="163" t="s">
        <v>2343</v>
      </c>
      <c r="G346" s="164">
        <v>1</v>
      </c>
      <c r="H346" s="167" t="e">
        <f>IF(D346="Contabilidade Aproximada",(VLOOKUP(C346,'Apuração Contabilidade Aproxima'!$C$1:$M$357,11,0)*G346),IF(D346="Distribuição por Presunção",(VLOOKUP(C346,'[1]Controle Distribuição de Lucros'!$C$1:$Q$357,15)*'Lucros aos Sócios'!G346),IF(D346="Contabilidade"," ",0)))</f>
        <v>#N/A</v>
      </c>
    </row>
    <row r="347" spans="1:8">
      <c r="A347" s="159">
        <v>301</v>
      </c>
      <c r="B347" s="160" t="str">
        <f>VLOOKUP(A347,Empresas!A:B,2,0)</f>
        <v>19.865.382/0001-44</v>
      </c>
      <c r="C347" s="160" t="str">
        <f>VLOOKUP(B347,Empresas!B:C,2,0)</f>
        <v>Luciana Pereira da Silva</v>
      </c>
      <c r="D347" s="168" t="e">
        <f>VLOOKUP(C347,'[1]Controle Distribuição de Lucros'!$C$1:$G$357,5,0)</f>
        <v>#N/A</v>
      </c>
      <c r="E347" s="169" t="s">
        <v>2349</v>
      </c>
      <c r="F347" s="163" t="s">
        <v>514</v>
      </c>
      <c r="G347" s="164">
        <v>1</v>
      </c>
      <c r="H347" s="167" t="e">
        <f>IF(D347="Contabilidade Aproximada",(VLOOKUP(C347,'Apuração Contabilidade Aproxima'!$C$1:$M$357,11,0)*G347),IF(D347="Distribuição por Presunção",(VLOOKUP(C347,'[1]Controle Distribuição de Lucros'!$C$1:$Q$357,15)*'Lucros aos Sócios'!G347),IF(D347="Contabilidade"," ",0)))</f>
        <v>#N/A</v>
      </c>
    </row>
    <row r="348" spans="1:8">
      <c r="A348" s="159">
        <v>620</v>
      </c>
      <c r="B348" s="160" t="str">
        <f>VLOOKUP(A348,Empresas!A:B,2,0)</f>
        <v>64.631.060/0001-95</v>
      </c>
      <c r="C348" s="160" t="str">
        <f>VLOOKUP(B348,Empresas!B:C,2,0)</f>
        <v>Luís Fernando de Souza Santos Ltda</v>
      </c>
      <c r="D348" s="168" t="e">
        <f>VLOOKUP(C348,'[1]Controle Distribuição de Lucros'!$C$1:$G$357,5,0)</f>
        <v>#N/A</v>
      </c>
      <c r="E348" s="169" t="s">
        <v>2350</v>
      </c>
      <c r="F348" s="163" t="s">
        <v>2351</v>
      </c>
      <c r="G348" s="164">
        <v>1</v>
      </c>
      <c r="H348" s="167" t="e">
        <f>IF(D348="Contabilidade Aproximada",(VLOOKUP(C348,'Apuração Contabilidade Aproxima'!$C$1:$M$357,11,0)*G348),IF(D348="Distribuição por Presunção",(VLOOKUP(C348,'[1]Controle Distribuição de Lucros'!$C$1:$Q$357,15)*'Lucros aos Sócios'!G348),IF(D348="Contabilidade"," ",0)))</f>
        <v>#N/A</v>
      </c>
    </row>
    <row r="349" spans="1:8">
      <c r="A349" s="159">
        <v>375</v>
      </c>
      <c r="B349" s="160" t="str">
        <f>VLOOKUP(A349,Empresas!A:B,2,0)</f>
        <v>50.914.917/0001-70</v>
      </c>
      <c r="C349" s="160" t="str">
        <f>VLOOKUP(B349,Empresas!B:C,2,0)</f>
        <v>Lunardi Solution Ltda</v>
      </c>
      <c r="D349" s="168" t="e">
        <f>VLOOKUP(C349,'[1]Controle Distribuição de Lucros'!$C$1:$G$357,5,0)</f>
        <v>#N/A</v>
      </c>
      <c r="E349" s="169" t="s">
        <v>2352</v>
      </c>
      <c r="F349" s="163" t="s">
        <v>2353</v>
      </c>
      <c r="G349" s="164">
        <v>1</v>
      </c>
      <c r="H349" s="167" t="e">
        <f>IF(D349="Contabilidade Aproximada",(VLOOKUP(C349,'Apuração Contabilidade Aproxima'!$C$1:$M$357,11,0)*G349),IF(D349="Distribuição por Presunção",(VLOOKUP(C349,'[1]Controle Distribuição de Lucros'!$C$1:$Q$357,15)*'Lucros aos Sócios'!G349),IF(D349="Contabilidade"," ",0)))</f>
        <v>#N/A</v>
      </c>
    </row>
    <row r="350" spans="1:8">
      <c r="A350" s="159">
        <v>146</v>
      </c>
      <c r="B350" s="160" t="str">
        <f>VLOOKUP(A350,Empresas!A:B,2,0)</f>
        <v>17.027.642/0001-87</v>
      </c>
      <c r="C350" s="160" t="str">
        <f>VLOOKUP(B350,Empresas!B:C,2,0)</f>
        <v>Lust Gastronomia Ltda</v>
      </c>
      <c r="D350" s="168" t="e">
        <f>VLOOKUP(C350,'[1]Controle Distribuição de Lucros'!$C$1:$G$357,5,0)</f>
        <v>#N/A</v>
      </c>
      <c r="E350" s="169">
        <v>7869722626</v>
      </c>
      <c r="F350" s="163" t="s">
        <v>2354</v>
      </c>
      <c r="G350" s="164">
        <v>0.9</v>
      </c>
      <c r="H350" s="167" t="e">
        <f>IF(D350="Contabilidade Aproximada",(VLOOKUP(C350,'Apuração Contabilidade Aproxima'!$C$1:$M$357,11,0)*G350),IF(D350="Distribuição por Presunção",(VLOOKUP(C350,'[1]Controle Distribuição de Lucros'!$C$1:$Q$357,15)*'Lucros aos Sócios'!G350),IF(D350="Contabilidade"," ",0)))</f>
        <v>#N/A</v>
      </c>
    </row>
    <row r="351" spans="1:8">
      <c r="A351" s="159">
        <v>146</v>
      </c>
      <c r="B351" s="160" t="str">
        <f>VLOOKUP(A351,Empresas!A:B,2,0)</f>
        <v>17.027.642/0001-87</v>
      </c>
      <c r="C351" s="160" t="str">
        <f>VLOOKUP(B351,Empresas!B:C,2,0)</f>
        <v>Lust Gastronomia Ltda</v>
      </c>
      <c r="D351" s="168" t="e">
        <f>VLOOKUP(C351,'[1]Controle Distribuição de Lucros'!$C$1:$G$357,5,0)</f>
        <v>#N/A</v>
      </c>
      <c r="E351" s="169">
        <v>7365176695</v>
      </c>
      <c r="F351" s="163" t="s">
        <v>2355</v>
      </c>
      <c r="G351" s="164">
        <v>0.1</v>
      </c>
      <c r="H351" s="167" t="e">
        <f>IF(D351="Contabilidade Aproximada",(VLOOKUP(C351,'Apuração Contabilidade Aproxima'!$C$1:$M$357,11,0)*G351),IF(D351="Distribuição por Presunção",(VLOOKUP(C351,'[1]Controle Distribuição de Lucros'!$C$1:$Q$357,15)*'Lucros aos Sócios'!G351),IF(D351="Contabilidade"," ",0)))</f>
        <v>#N/A</v>
      </c>
    </row>
    <row r="352" spans="1:8">
      <c r="A352" s="159">
        <v>484</v>
      </c>
      <c r="B352" s="160" t="str">
        <f>VLOOKUP(A352,Empresas!A:B,2,0)</f>
        <v>49.981.436/0001-06</v>
      </c>
      <c r="C352" s="160" t="str">
        <f>VLOOKUP(B352,Empresas!B:C,2,0)</f>
        <v>M. Freitas Consultoria Ltda</v>
      </c>
      <c r="D352" s="168" t="e">
        <f>VLOOKUP(C352,'[1]Controle Distribuição de Lucros'!$C$1:$G$357,5,0)</f>
        <v>#N/A</v>
      </c>
      <c r="E352" s="169" t="s">
        <v>2356</v>
      </c>
      <c r="F352" s="163" t="s">
        <v>2357</v>
      </c>
      <c r="G352" s="164">
        <v>1</v>
      </c>
      <c r="H352" s="167" t="e">
        <f>IF(D352="Contabilidade Aproximada",(VLOOKUP(C352,'Apuração Contabilidade Aproxima'!$C$1:$M$357,11,0)*G352),IF(D352="Distribuição por Presunção",(VLOOKUP(C352,'[1]Controle Distribuição de Lucros'!$C$1:$Q$357,15)*'Lucros aos Sócios'!G352),IF(D352="Contabilidade"," ",0)))</f>
        <v>#N/A</v>
      </c>
    </row>
    <row r="353" spans="1:8">
      <c r="A353" s="159">
        <v>569</v>
      </c>
      <c r="B353" s="160" t="str">
        <f>VLOOKUP(A353,Empresas!A:B,2,0)</f>
        <v>59.701.119/0001-34</v>
      </c>
      <c r="C353" s="160" t="str">
        <f>VLOOKUP(B353,Empresas!B:C,2,0)</f>
        <v>Magna M Participações S.A.</v>
      </c>
      <c r="D353" s="168" t="e">
        <f>VLOOKUP(C353,'[1]Controle Distribuição de Lucros'!$C$1:$G$357,5,0)</f>
        <v>#N/A</v>
      </c>
      <c r="E353" s="169" t="s">
        <v>2358</v>
      </c>
      <c r="F353" s="163" t="s">
        <v>2359</v>
      </c>
      <c r="G353" s="164">
        <v>0.44219999999999998</v>
      </c>
      <c r="H353" s="167" t="e">
        <f>IF(D353="Contabilidade Aproximada",(VLOOKUP(C353,'Apuração Contabilidade Aproxima'!$C$1:$M$357,11,0)*G353),IF(D353="Distribuição por Presunção",(VLOOKUP(C353,'[1]Controle Distribuição de Lucros'!$C$1:$Q$357,15)*'Lucros aos Sócios'!G353),IF(D353="Contabilidade"," ",0)))</f>
        <v>#N/A</v>
      </c>
    </row>
    <row r="354" spans="1:8">
      <c r="A354" s="159">
        <v>569</v>
      </c>
      <c r="B354" s="160" t="str">
        <f>VLOOKUP(A354,Empresas!A:B,2,0)</f>
        <v>59.701.119/0001-34</v>
      </c>
      <c r="C354" s="160" t="str">
        <f>VLOOKUP(B354,Empresas!B:C,2,0)</f>
        <v>Magna M Participações S.A.</v>
      </c>
      <c r="D354" s="168" t="e">
        <f>VLOOKUP(C354,'[1]Controle Distribuição de Lucros'!$C$1:$G$357,5,0)</f>
        <v>#N/A</v>
      </c>
      <c r="E354" s="169" t="s">
        <v>2360</v>
      </c>
      <c r="F354" s="163" t="s">
        <v>2361</v>
      </c>
      <c r="G354" s="164">
        <v>0.44219999999999998</v>
      </c>
      <c r="H354" s="167" t="e">
        <f>IF(D354="Contabilidade Aproximada",(VLOOKUP(C354,'Apuração Contabilidade Aproxima'!$C$1:$M$357,11,0)*G354),IF(D354="Distribuição por Presunção",(VLOOKUP(C354,'[1]Controle Distribuição de Lucros'!$C$1:$Q$357,15)*'Lucros aos Sócios'!G354),IF(D354="Contabilidade"," ",0)))</f>
        <v>#N/A</v>
      </c>
    </row>
    <row r="355" spans="1:8">
      <c r="A355" s="159">
        <v>569</v>
      </c>
      <c r="B355" s="160" t="str">
        <f>VLOOKUP(A355,Empresas!A:B,2,0)</f>
        <v>59.701.119/0001-34</v>
      </c>
      <c r="C355" s="160" t="str">
        <f>VLOOKUP(B355,Empresas!B:C,2,0)</f>
        <v>Magna M Participações S.A.</v>
      </c>
      <c r="D355" s="168" t="e">
        <f>VLOOKUP(C355,'[1]Controle Distribuição de Lucros'!$C$1:$G$357,5,0)</f>
        <v>#N/A</v>
      </c>
      <c r="E355" s="169" t="s">
        <v>345</v>
      </c>
      <c r="F355" s="163" t="s">
        <v>2210</v>
      </c>
      <c r="G355" s="164">
        <v>0.11559999999999999</v>
      </c>
      <c r="H355" s="167" t="e">
        <f>IF(D355="Contabilidade Aproximada",(VLOOKUP(C355,'Apuração Contabilidade Aproxima'!$C$1:$M$357,11,0)*G355),IF(D355="Distribuição por Presunção",(VLOOKUP(C355,'[1]Controle Distribuição de Lucros'!$C$1:$Q$357,15)*'Lucros aos Sócios'!G355),IF(D355="Contabilidade"," ",0)))</f>
        <v>#N/A</v>
      </c>
    </row>
    <row r="356" spans="1:8">
      <c r="A356" s="159">
        <v>605</v>
      </c>
      <c r="B356" s="160" t="str">
        <f>VLOOKUP(A356,Empresas!A:B,2,0)</f>
        <v>35.142.746/0001-14</v>
      </c>
      <c r="C356" s="160" t="str">
        <f>VLOOKUP(B356,Empresas!B:C,2,0)</f>
        <v>Marcia Ribeiro Sociedade Individual de Advocacia</v>
      </c>
      <c r="D356" s="168" t="e">
        <f>VLOOKUP(C356,'[1]Controle Distribuição de Lucros'!$C$1:$G$357,5,0)</f>
        <v>#N/A</v>
      </c>
      <c r="E356" s="169" t="s">
        <v>2362</v>
      </c>
      <c r="F356" s="163" t="s">
        <v>2363</v>
      </c>
      <c r="G356" s="164">
        <v>1</v>
      </c>
      <c r="H356" s="167" t="e">
        <f>IF(D356="Contabilidade Aproximada",(VLOOKUP(C356,'Apuração Contabilidade Aproxima'!$C$1:$M$357,11,0)*G356),IF(D356="Distribuição por Presunção",(VLOOKUP(C356,'[1]Controle Distribuição de Lucros'!$C$1:$Q$357,15)*'Lucros aos Sócios'!G356),IF(D356="Contabilidade"," ",0)))</f>
        <v>#N/A</v>
      </c>
    </row>
    <row r="357" spans="1:8">
      <c r="A357" s="159">
        <v>24</v>
      </c>
      <c r="B357" s="160" t="str">
        <f>VLOOKUP(A357,Empresas!A:B,2,0)</f>
        <v>03.773.184/0001-10</v>
      </c>
      <c r="C357" s="160" t="str">
        <f>VLOOKUP(B357,Empresas!B:C,2,0)</f>
        <v>Maria de Jesus Lopes Morais</v>
      </c>
      <c r="D357" s="168" t="e">
        <f>VLOOKUP(C357,'[1]Controle Distribuição de Lucros'!$C$1:$G$357,5,0)</f>
        <v>#N/A</v>
      </c>
      <c r="E357" s="169" t="s">
        <v>2364</v>
      </c>
      <c r="F357" s="163" t="s">
        <v>530</v>
      </c>
      <c r="G357" s="164">
        <v>1</v>
      </c>
      <c r="H357" s="167" t="e">
        <f>IF(D357="Contabilidade Aproximada",(VLOOKUP(C357,'Apuração Contabilidade Aproxima'!$C$1:$M$357,11,0)*G357),IF(D357="Distribuição por Presunção",(VLOOKUP(C357,'[1]Controle Distribuição de Lucros'!$C$1:$Q$357,15)*'Lucros aos Sócios'!G357),IF(D357="Contabilidade"," ",0)))</f>
        <v>#N/A</v>
      </c>
    </row>
    <row r="358" spans="1:8">
      <c r="A358" s="159">
        <v>142</v>
      </c>
      <c r="B358" s="160" t="str">
        <f>VLOOKUP(A358,Empresas!A:B,2,0)</f>
        <v>04.607.376/0001-10</v>
      </c>
      <c r="C358" s="160" t="str">
        <f>VLOOKUP(B358,Empresas!B:C,2,0)</f>
        <v>Maria de Lourdes Silva Cruz</v>
      </c>
      <c r="D358" s="168" t="e">
        <f>VLOOKUP(C358,'[1]Controle Distribuição de Lucros'!$C$1:$G$357,5,0)</f>
        <v>#N/A</v>
      </c>
      <c r="E358" s="169" t="s">
        <v>2365</v>
      </c>
      <c r="F358" s="163" t="s">
        <v>532</v>
      </c>
      <c r="G358" s="164">
        <v>1</v>
      </c>
      <c r="H358" s="167" t="e">
        <f>IF(D358="Contabilidade Aproximada",(VLOOKUP(C358,'Apuração Contabilidade Aproxima'!$C$1:$M$357,11,0)*G358),IF(D358="Distribuição por Presunção",(VLOOKUP(C358,'[1]Controle Distribuição de Lucros'!$C$1:$Q$357,15)*'Lucros aos Sócios'!G358),IF(D358="Contabilidade"," ",0)))</f>
        <v>#N/A</v>
      </c>
    </row>
    <row r="359" spans="1:8">
      <c r="A359" s="159">
        <v>371</v>
      </c>
      <c r="B359" s="160" t="str">
        <f>VLOOKUP(A359,Empresas!A:B,2,0)</f>
        <v>46.641.865/0001-38</v>
      </c>
      <c r="C359" s="160" t="str">
        <f>VLOOKUP(B359,Empresas!B:C,2,0)</f>
        <v xml:space="preserve">Mary Esses Gestões Ltda </v>
      </c>
      <c r="D359" s="168" t="e">
        <f>VLOOKUP(C359,'[1]Controle Distribuição de Lucros'!$C$1:$G$357,5,0)</f>
        <v>#N/A</v>
      </c>
      <c r="E359" s="169" t="s">
        <v>2366</v>
      </c>
      <c r="F359" s="163" t="s">
        <v>2367</v>
      </c>
      <c r="G359" s="164">
        <v>1</v>
      </c>
      <c r="H359" s="167" t="e">
        <f>IF(D359="Contabilidade Aproximada",(VLOOKUP(C359,'Apuração Contabilidade Aproxima'!$C$1:$M$357,11,0)*G359),IF(D359="Distribuição por Presunção",(VLOOKUP(C359,'[1]Controle Distribuição de Lucros'!$C$1:$Q$357,15)*'Lucros aos Sócios'!G359),IF(D359="Contabilidade"," ",0)))</f>
        <v>#N/A</v>
      </c>
    </row>
    <row r="360" spans="1:8">
      <c r="A360" s="145">
        <v>444</v>
      </c>
      <c r="B360" s="160" t="str">
        <f>VLOOKUP(A360,Empresas!A:B,2,0)</f>
        <v>42.722.516/0001-90</v>
      </c>
      <c r="C360" s="160" t="str">
        <f>VLOOKUP(B360,Empresas!B:C,2,0)</f>
        <v xml:space="preserve">Matheus Felipe Berti </v>
      </c>
      <c r="D360" s="18" t="e">
        <f>VLOOKUP(C360,'[1]Controle Distribuição de Lucros'!$C$1:$G$357,5,0)</f>
        <v>#N/A</v>
      </c>
      <c r="E360" s="162" t="s">
        <v>2368</v>
      </c>
      <c r="F360" s="177" t="s">
        <v>536</v>
      </c>
      <c r="G360" s="164">
        <v>1</v>
      </c>
      <c r="H360" s="167" t="e">
        <f>IF(D360="Contabilidade Aproximada",(VLOOKUP(C360,'Apuração Contabilidade Aproxima'!$C$1:$M$357,11,0)*G360),IF(D360="Distribuição por Presunção",(VLOOKUP(C360,'[1]Controle Distribuição de Lucros'!$C$1:$Q$357,15)*'Lucros aos Sócios'!G360),IF(D360="Contabilidade"," ",0)))</f>
        <v>#N/A</v>
      </c>
    </row>
    <row r="361" spans="1:8">
      <c r="A361" s="159">
        <v>185</v>
      </c>
      <c r="B361" s="160" t="str">
        <f>VLOOKUP(A361,Empresas!A:B,2,0)</f>
        <v>34.185.536/0001-40</v>
      </c>
      <c r="C361" s="160" t="str">
        <f>VLOOKUP(B361,Empresas!B:C,2,0)</f>
        <v>Mauro Moreno Fernandes</v>
      </c>
      <c r="D361" s="161" t="e">
        <f>VLOOKUP(C361,'[1]Controle Distribuição de Lucros'!$C$1:$G$357,5,0)</f>
        <v>#N/A</v>
      </c>
      <c r="E361" s="162" t="s">
        <v>2369</v>
      </c>
      <c r="F361" s="163" t="s">
        <v>538</v>
      </c>
      <c r="G361" s="164">
        <v>1</v>
      </c>
      <c r="H361" s="167" t="e">
        <f>IF(D361="Contabilidade Aproximada",(VLOOKUP(C361,'Apuração Contabilidade Aproxima'!$C$1:$M$357,11,0)*G361),IF(D361="Distribuição por Presunção",(VLOOKUP(C361,'[1]Controle Distribuição de Lucros'!$C$1:$Q$357,15)*'Lucros aos Sócios'!G361),IF(D361="Contabilidade"," ",0)))</f>
        <v>#N/A</v>
      </c>
    </row>
    <row r="362" spans="1:8">
      <c r="A362" s="159">
        <v>565</v>
      </c>
      <c r="B362" s="160" t="str">
        <f>VLOOKUP(A362,Empresas!A:B,2,0)</f>
        <v>59.686.495/0001-05</v>
      </c>
      <c r="C362" s="160" t="str">
        <f>VLOOKUP(B362,Empresas!B:C,2,0)</f>
        <v>MC Serviços de Serralheria Ltda</v>
      </c>
      <c r="D362" s="161" t="e">
        <f>VLOOKUP(C362,'[1]Controle Distribuição de Lucros'!$C$1:$G$357,5,0)</f>
        <v>#N/A</v>
      </c>
      <c r="E362" s="162" t="s">
        <v>2370</v>
      </c>
      <c r="F362" s="163" t="s">
        <v>2371</v>
      </c>
      <c r="G362" s="164">
        <v>0.5</v>
      </c>
      <c r="H362" s="167" t="e">
        <f>IF(D362="Contabilidade Aproximada",(VLOOKUP(C362,'Apuração Contabilidade Aproxima'!$C$1:$M$357,11,0)*G362),IF(D362="Distribuição por Presunção",(VLOOKUP(C362,'[1]Controle Distribuição de Lucros'!$C$1:$Q$357,15)*'Lucros aos Sócios'!G362),IF(D362="Contabilidade"," ",0)))</f>
        <v>#N/A</v>
      </c>
    </row>
    <row r="363" spans="1:8">
      <c r="A363" s="159">
        <v>565</v>
      </c>
      <c r="B363" s="160" t="str">
        <f>VLOOKUP(A363,Empresas!A:B,2,0)</f>
        <v>59.686.495/0001-05</v>
      </c>
      <c r="C363" s="160" t="str">
        <f>VLOOKUP(B363,Empresas!B:C,2,0)</f>
        <v>MC Serviços de Serralheria Ltda</v>
      </c>
      <c r="D363" s="161" t="e">
        <f>VLOOKUP(C363,'[1]Controle Distribuição de Lucros'!$C$1:$G$357,5,0)</f>
        <v>#N/A</v>
      </c>
      <c r="E363" s="162" t="s">
        <v>2372</v>
      </c>
      <c r="F363" s="163" t="s">
        <v>2373</v>
      </c>
      <c r="G363" s="164">
        <v>0.5</v>
      </c>
      <c r="H363" s="167" t="e">
        <f>IF(D363="Contabilidade Aproximada",(VLOOKUP(C363,'Apuração Contabilidade Aproxima'!$C$1:$M$357,11,0)*G363),IF(D363="Distribuição por Presunção",(VLOOKUP(C363,'[1]Controle Distribuição de Lucros'!$C$1:$Q$357,15)*'Lucros aos Sócios'!G363),IF(D363="Contabilidade"," ",0)))</f>
        <v>#N/A</v>
      </c>
    </row>
    <row r="364" spans="1:8">
      <c r="A364" s="159">
        <v>287</v>
      </c>
      <c r="B364" s="160" t="e">
        <f>VLOOKUP(A364,Empresas!A:B,2,0)</f>
        <v>#N/A</v>
      </c>
      <c r="C364" s="160" t="e">
        <f>VLOOKUP(B364,Empresas!B:C,2,0)</f>
        <v>#N/A</v>
      </c>
      <c r="D364" s="161" t="e">
        <f>VLOOKUP(C364,'[1]Controle Distribuição de Lucros'!$C$1:$G$357,5,0)</f>
        <v>#N/A</v>
      </c>
      <c r="E364" s="162" t="s">
        <v>2374</v>
      </c>
      <c r="F364" s="163" t="s">
        <v>2118</v>
      </c>
      <c r="G364" s="164">
        <v>0.8</v>
      </c>
      <c r="H364" s="167" t="e">
        <f>IF(D364="Contabilidade Aproximada",(VLOOKUP(C364,'Apuração Contabilidade Aproxima'!$C$1:$M$357,11,0)*G364),IF(D364="Distribuição por Presunção",(VLOOKUP(C364,'[1]Controle Distribuição de Lucros'!$C$1:$Q$357,15)*'Lucros aos Sócios'!G364),IF(D364="Contabilidade"," ",0)))</f>
        <v>#N/A</v>
      </c>
    </row>
    <row r="365" spans="1:8">
      <c r="A365" s="159">
        <v>287</v>
      </c>
      <c r="B365" s="160" t="e">
        <f>VLOOKUP(A365,Empresas!A:B,2,0)</f>
        <v>#N/A</v>
      </c>
      <c r="C365" s="160" t="e">
        <f>VLOOKUP(B365,Empresas!B:C,2,0)</f>
        <v>#N/A</v>
      </c>
      <c r="D365" s="161" t="e">
        <f>VLOOKUP(C365,'[1]Controle Distribuição de Lucros'!$C$1:$G$357,5,0)</f>
        <v>#N/A</v>
      </c>
      <c r="E365" s="162" t="s">
        <v>2375</v>
      </c>
      <c r="F365" s="163" t="s">
        <v>2376</v>
      </c>
      <c r="G365" s="164">
        <v>0.2</v>
      </c>
      <c r="H365" s="167" t="e">
        <f>IF(D365="Contabilidade Aproximada",(VLOOKUP(C365,'Apuração Contabilidade Aproxima'!$C$1:$M$357,11,0)*G365),IF(D365="Distribuição por Presunção",(VLOOKUP(C365,'[1]Controle Distribuição de Lucros'!$C$1:$Q$357,15)*'Lucros aos Sócios'!G365),IF(D365="Contabilidade"," ",0)))</f>
        <v>#N/A</v>
      </c>
    </row>
    <row r="366" spans="1:8">
      <c r="A366" s="159">
        <v>251</v>
      </c>
      <c r="B366" s="160" t="str">
        <f>VLOOKUP(A366,Empresas!A:B,2,0)</f>
        <v>26.043.480/0001-61</v>
      </c>
      <c r="C366" s="160" t="str">
        <f>VLOOKUP(B366,Empresas!B:C,2,0)</f>
        <v>MDG Pinheiros Ltda</v>
      </c>
      <c r="D366" s="161" t="e">
        <f>VLOOKUP(C366,'[1]Controle Distribuição de Lucros'!$C$1:$G$357,5,0)</f>
        <v>#N/A</v>
      </c>
      <c r="E366" s="162">
        <v>43464029840</v>
      </c>
      <c r="F366" s="163" t="s">
        <v>2377</v>
      </c>
      <c r="G366" s="164">
        <v>1</v>
      </c>
      <c r="H366" s="167" t="e">
        <f>IF(D366="Contabilidade Aproximada",(VLOOKUP(C366,'Apuração Contabilidade Aproxima'!$C$1:$M$357,11,0)*G366),IF(D366="Distribuição por Presunção",(VLOOKUP(C366,'[1]Controle Distribuição de Lucros'!$C$1:$Q$357,15)*'Lucros aos Sócios'!G366),IF(D366="Contabilidade"," ",0)))</f>
        <v>#N/A</v>
      </c>
    </row>
    <row r="367" spans="1:8">
      <c r="A367" s="159">
        <v>251</v>
      </c>
      <c r="B367" s="160" t="str">
        <f>VLOOKUP(A367,Empresas!A:B,2,0)</f>
        <v>26.043.480/0001-61</v>
      </c>
      <c r="C367" s="160" t="str">
        <f>VLOOKUP(B367,Empresas!B:C,2,0)</f>
        <v>MDG Pinheiros Ltda</v>
      </c>
      <c r="D367" s="161" t="e">
        <f>VLOOKUP(C367,'[1]Controle Distribuição de Lucros'!$C$1:$G$357,5,0)</f>
        <v>#N/A</v>
      </c>
      <c r="E367" s="162">
        <v>37013462837</v>
      </c>
      <c r="F367" s="163" t="s">
        <v>2378</v>
      </c>
      <c r="G367" s="164">
        <v>0.1</v>
      </c>
      <c r="H367" s="167" t="e">
        <f>IF(D367="Contabilidade Aproximada",(VLOOKUP(C367,'Apuração Contabilidade Aproxima'!$C$1:$M$357,11,0)*G367),IF(D367="Distribuição por Presunção",(VLOOKUP(C367,'[1]Controle Distribuição de Lucros'!$C$1:$Q$357,15)*'Lucros aos Sócios'!G367),IF(D367="Contabilidade"," ",0)))</f>
        <v>#N/A</v>
      </c>
    </row>
    <row r="368" spans="1:8">
      <c r="A368" s="145">
        <v>459</v>
      </c>
      <c r="B368" s="160" t="str">
        <f>VLOOKUP(A368,Empresas!A:B,2,0)</f>
        <v>10.467.474/0001-00</v>
      </c>
      <c r="C368" s="160" t="str">
        <f>VLOOKUP(B368,Empresas!B:C,2,0)</f>
        <v>Media Portal Soluções Ltda</v>
      </c>
      <c r="D368" s="18" t="e">
        <f>VLOOKUP(C368,'[1]Controle Distribuição de Lucros'!$C$1:$G$357,5,0)</f>
        <v>#N/A</v>
      </c>
      <c r="E368" s="162" t="s">
        <v>2379</v>
      </c>
      <c r="F368" s="177" t="s">
        <v>2380</v>
      </c>
      <c r="G368" s="164">
        <v>0.98</v>
      </c>
      <c r="H368" s="167" t="e">
        <f>IF(D368="Contabilidade Aproximada",(VLOOKUP(C368,'Apuração Contabilidade Aproxima'!$C$1:$M$357,11,0)*G368),IF(D368="Distribuição por Presunção",(VLOOKUP(C368,'[1]Controle Distribuição de Lucros'!$C$1:$Q$357,15)*'Lucros aos Sócios'!G368),IF(D368="Contabilidade"," ",0)))</f>
        <v>#N/A</v>
      </c>
    </row>
    <row r="369" spans="1:8">
      <c r="A369" s="145">
        <v>459</v>
      </c>
      <c r="B369" s="160" t="str">
        <f>VLOOKUP(A369,Empresas!A:B,2,0)</f>
        <v>10.467.474/0001-00</v>
      </c>
      <c r="C369" s="160" t="str">
        <f>VLOOKUP(B369,Empresas!B:C,2,0)</f>
        <v>Media Portal Soluções Ltda</v>
      </c>
      <c r="D369" s="18" t="e">
        <f>VLOOKUP(C369,'[1]Controle Distribuição de Lucros'!$C$1:$G$357,5,0)</f>
        <v>#N/A</v>
      </c>
      <c r="E369" s="169" t="s">
        <v>2381</v>
      </c>
      <c r="F369" s="177" t="s">
        <v>2382</v>
      </c>
      <c r="G369" s="164">
        <v>0.02</v>
      </c>
      <c r="H369" s="167" t="e">
        <f>IF(D369="Contabilidade Aproximada",(VLOOKUP(C369,'Apuração Contabilidade Aproxima'!$C$1:$M$357,11,0)*G369),IF(D369="Distribuição por Presunção",(VLOOKUP(C369,'[1]Controle Distribuição de Lucros'!$C$1:$Q$357,15)*'Lucros aos Sócios'!G369),IF(D369="Contabilidade"," ",0)))</f>
        <v>#N/A</v>
      </c>
    </row>
    <row r="370" spans="1:8">
      <c r="A370" s="159">
        <v>387</v>
      </c>
      <c r="B370" s="160" t="str">
        <f>VLOOKUP(A370,Empresas!A:B,2,0)</f>
        <v>47.854.242/0001-06</v>
      </c>
      <c r="C370" s="160" t="str">
        <f>VLOOKUP(B370,Empresas!B:C,2,0)</f>
        <v>Meijor Capital Ltda</v>
      </c>
      <c r="D370" s="168" t="e">
        <f>VLOOKUP(C370,'[1]Controle Distribuição de Lucros'!$C$1:$G$357,5,0)</f>
        <v>#N/A</v>
      </c>
      <c r="E370" s="169" t="s">
        <v>2150</v>
      </c>
      <c r="F370" s="163" t="s">
        <v>2151</v>
      </c>
      <c r="G370" s="164">
        <v>1</v>
      </c>
      <c r="H370" s="167" t="e">
        <f>IF(D370="Contabilidade Aproximada",(VLOOKUP(C370,'Apuração Contabilidade Aproxima'!$C$1:$M$357,11,0)*G370),IF(D370="Distribuição por Presunção",(VLOOKUP(C370,'[1]Controle Distribuição de Lucros'!$C$1:$Q$357,15)*'Lucros aos Sócios'!G370),IF(D370="Contabilidade"," ",0)))</f>
        <v>#N/A</v>
      </c>
    </row>
    <row r="371" spans="1:8">
      <c r="A371" s="159">
        <v>159</v>
      </c>
      <c r="B371" s="160" t="str">
        <f>VLOOKUP(A371,Empresas!A:B,2,0)</f>
        <v>21.762.226/0001-08</v>
      </c>
      <c r="C371" s="160" t="str">
        <f>VLOOKUP(B371,Empresas!B:C,2,0)</f>
        <v>Mercadinho Lucas Ltda</v>
      </c>
      <c r="D371" s="168" t="e">
        <f>VLOOKUP(C371,'[1]Controle Distribuição de Lucros'!$C$1:$G$357,5,0)</f>
        <v>#N/A</v>
      </c>
      <c r="E371" s="169">
        <v>29201581807</v>
      </c>
      <c r="F371" s="163" t="s">
        <v>2383</v>
      </c>
      <c r="G371" s="164">
        <v>0.5</v>
      </c>
      <c r="H371" s="167" t="e">
        <f>IF(D371="Contabilidade Aproximada",(VLOOKUP(C371,'Apuração Contabilidade Aproxima'!$C$1:$M$357,11,0)*G371),IF(D371="Distribuição por Presunção",(VLOOKUP(C371,'[1]Controle Distribuição de Lucros'!$C$1:$Q$357,15)*'Lucros aos Sócios'!G371),IF(D371="Contabilidade"," ",0)))</f>
        <v>#N/A</v>
      </c>
    </row>
    <row r="372" spans="1:8">
      <c r="A372" s="159">
        <v>159</v>
      </c>
      <c r="B372" s="160" t="str">
        <f>VLOOKUP(A372,Empresas!A:B,2,0)</f>
        <v>21.762.226/0001-08</v>
      </c>
      <c r="C372" s="160" t="str">
        <f>VLOOKUP(B372,Empresas!B:C,2,0)</f>
        <v>Mercadinho Lucas Ltda</v>
      </c>
      <c r="D372" s="160" t="e">
        <f>VLOOKUP(C372,'[1]Controle Distribuição de Lucros'!$C$1:$G$357,5,0)</f>
        <v>#N/A</v>
      </c>
      <c r="E372" s="179">
        <v>26273901805</v>
      </c>
      <c r="F372" s="163" t="s">
        <v>2384</v>
      </c>
      <c r="G372" s="164">
        <v>0.5</v>
      </c>
      <c r="H372" s="167" t="e">
        <f>IF(D372="Contabilidade Aproximada",(VLOOKUP(C372,'Apuração Contabilidade Aproxima'!$C$1:$M$357,11,0)*G372),IF(D372="Distribuição por Presunção",(VLOOKUP(C372,'[1]Controle Distribuição de Lucros'!$C$1:$Q$357,15)*'Lucros aos Sócios'!G372),IF(D372="Contabilidade"," ",0)))</f>
        <v>#N/A</v>
      </c>
    </row>
    <row r="373" spans="1:8">
      <c r="A373" s="159">
        <v>216</v>
      </c>
      <c r="B373" s="160" t="e">
        <f>VLOOKUP(A373,Empresas!A:B,2,0)</f>
        <v>#N/A</v>
      </c>
      <c r="C373" s="160" t="e">
        <f>VLOOKUP(B373,Empresas!B:C,2,0)</f>
        <v>#N/A</v>
      </c>
      <c r="D373" s="161" t="e">
        <f>VLOOKUP(C373,'[1]Controle Distribuição de Lucros'!$C$1:$G$357,5,0)</f>
        <v>#N/A</v>
      </c>
      <c r="E373" s="162" t="s">
        <v>1791</v>
      </c>
      <c r="F373" s="163" t="s">
        <v>2385</v>
      </c>
      <c r="G373" s="164">
        <v>0.5</v>
      </c>
      <c r="H373" s="167" t="e">
        <f>IF(D373="Contabilidade Aproximada",(VLOOKUP(C373,'Apuração Contabilidade Aproxima'!$C$1:$M$357,11,0)*G373),IF(D373="Distribuição por Presunção",(VLOOKUP(C373,'[1]Controle Distribuição de Lucros'!$C$1:$Q$357,15)*'Lucros aos Sócios'!G373),IF(D373="Contabilidade"," ",0)))</f>
        <v>#N/A</v>
      </c>
    </row>
    <row r="374" spans="1:8">
      <c r="A374" s="159">
        <v>216</v>
      </c>
      <c r="B374" s="160" t="e">
        <f>VLOOKUP(A374,Empresas!A:B,2,0)</f>
        <v>#N/A</v>
      </c>
      <c r="C374" s="160" t="e">
        <f>VLOOKUP(B374,Empresas!B:C,2,0)</f>
        <v>#N/A</v>
      </c>
      <c r="D374" s="161" t="e">
        <f>VLOOKUP(C374,'[1]Controle Distribuição de Lucros'!$C$1:$G$357,5,0)</f>
        <v>#N/A</v>
      </c>
      <c r="E374" s="162" t="s">
        <v>1767</v>
      </c>
      <c r="F374" s="163" t="s">
        <v>2386</v>
      </c>
      <c r="G374" s="164">
        <v>0.5</v>
      </c>
      <c r="H374" s="167" t="e">
        <f>IF(D374="Contabilidade Aproximada",(VLOOKUP(C374,'Apuração Contabilidade Aproxima'!$C$1:$M$357,11,0)*G374),IF(D374="Distribuição por Presunção",(VLOOKUP(C374,'[1]Controle Distribuição de Lucros'!$C$1:$Q$357,15)*'Lucros aos Sócios'!G374),IF(D374="Contabilidade"," ",0)))</f>
        <v>#N/A</v>
      </c>
    </row>
    <row r="375" spans="1:8">
      <c r="A375" s="159">
        <v>247</v>
      </c>
      <c r="B375" s="160" t="str">
        <f>VLOOKUP(A375,Empresas!A:B,2,0)</f>
        <v>08.983.492/0001-94</v>
      </c>
      <c r="C375" s="160" t="str">
        <f>VLOOKUP(B375,Empresas!B:C,2,0)</f>
        <v>Milton Mendes Junior</v>
      </c>
      <c r="D375" s="168" t="e">
        <f>VLOOKUP(C375,'[1]Controle Distribuição de Lucros'!$C$1:$G$357,5,0)</f>
        <v>#N/A</v>
      </c>
      <c r="E375" s="169" t="s">
        <v>2387</v>
      </c>
      <c r="F375" s="163" t="s">
        <v>551</v>
      </c>
      <c r="G375" s="164">
        <v>1</v>
      </c>
      <c r="H375" s="167" t="e">
        <f>IF(D375="Contabilidade Aproximada",(VLOOKUP(C375,'Apuração Contabilidade Aproxima'!$C$1:$M$357,11,0)*G375),IF(D375="Distribuição por Presunção",(VLOOKUP(C375,'[1]Controle Distribuição de Lucros'!$C$1:$Q$357,15)*'Lucros aos Sócios'!G375),IF(D375="Contabilidade"," ",0)))</f>
        <v>#N/A</v>
      </c>
    </row>
    <row r="376" spans="1:8">
      <c r="A376" s="159">
        <v>349</v>
      </c>
      <c r="B376" s="160" t="str">
        <f>VLOOKUP(A376,Empresas!A:B,2,0)</f>
        <v>08.021.005/0001-02</v>
      </c>
      <c r="C376" s="160" t="str">
        <f>VLOOKUP(B376,Empresas!B:C,2,0)</f>
        <v>Minale Representações Internacionais Ltda</v>
      </c>
      <c r="D376" s="168" t="e">
        <f>VLOOKUP(C376,'[1]Controle Distribuição de Lucros'!$C$1:$G$357,5,0)</f>
        <v>#N/A</v>
      </c>
      <c r="E376" s="180" t="s">
        <v>2388</v>
      </c>
      <c r="F376" s="163" t="s">
        <v>2389</v>
      </c>
      <c r="G376" s="164">
        <v>1</v>
      </c>
      <c r="H376" s="167" t="e">
        <f>IF(D376="Contabilidade Aproximada",(VLOOKUP(C376,'Apuração Contabilidade Aproxima'!$C$1:$M$357,11,0)*G376),IF(D376="Distribuição por Presunção",(VLOOKUP(C376,'[1]Controle Distribuição de Lucros'!$C$1:$Q$357,15)*'Lucros aos Sócios'!G376),IF(D376="Contabilidade"," ",0)))</f>
        <v>#N/A</v>
      </c>
    </row>
    <row r="377" spans="1:8">
      <c r="A377" s="159">
        <v>380</v>
      </c>
      <c r="B377" s="160" t="str">
        <f>VLOOKUP(A377,Empresas!A:B,2,0)</f>
        <v>04.653.380/0001-14</v>
      </c>
      <c r="C377" s="160" t="str">
        <f>VLOOKUP(B377,Empresas!B:C,2,0)</f>
        <v>Miraforte Participações &amp; Consultoria Ltda</v>
      </c>
      <c r="D377" s="168" t="e">
        <f>VLOOKUP(C377,'[1]Controle Distribuição de Lucros'!$C$1:$G$357,5,0)</f>
        <v>#N/A</v>
      </c>
      <c r="E377" s="169">
        <v>1406685860</v>
      </c>
      <c r="F377" s="163" t="s">
        <v>2258</v>
      </c>
      <c r="G377" s="164">
        <v>5.0000000000000001E-3</v>
      </c>
      <c r="H377" s="167" t="e">
        <f>IF(D377="Contabilidade Aproximada",(VLOOKUP(C377,'Apuração Contabilidade Aproxima'!$C$1:$M$357,11,0)*G377),IF(D377="Distribuição por Presunção",(VLOOKUP(C377,'[1]Controle Distribuição de Lucros'!$C$1:$Q$357,15)*'Lucros aos Sócios'!G377),IF(D377="Contabilidade"," ",0)))</f>
        <v>#N/A</v>
      </c>
    </row>
    <row r="378" spans="1:8">
      <c r="A378" s="159">
        <v>380</v>
      </c>
      <c r="B378" s="160" t="str">
        <f>VLOOKUP(A378,Empresas!A:B,2,0)</f>
        <v>04.653.380/0001-14</v>
      </c>
      <c r="C378" s="160" t="str">
        <f>VLOOKUP(B378,Empresas!B:C,2,0)</f>
        <v>Miraforte Participações &amp; Consultoria Ltda</v>
      </c>
      <c r="D378" s="168" t="e">
        <f>VLOOKUP(C378,'[1]Controle Distribuição de Lucros'!$C$1:$G$357,5,0)</f>
        <v>#N/A</v>
      </c>
      <c r="E378" s="169" t="s">
        <v>2390</v>
      </c>
      <c r="F378" s="163" t="s">
        <v>2391</v>
      </c>
      <c r="G378" s="164">
        <v>0.995</v>
      </c>
      <c r="H378" s="167" t="e">
        <f>IF(D378="Contabilidade Aproximada",(VLOOKUP(C378,'Apuração Contabilidade Aproxima'!$C$1:$M$357,11,0)*G378),IF(D378="Distribuição por Presunção",(VLOOKUP(C378,'[1]Controle Distribuição de Lucros'!$C$1:$Q$357,15)*'Lucros aos Sócios'!G378),IF(D378="Contabilidade"," ",0)))</f>
        <v>#N/A</v>
      </c>
    </row>
    <row r="379" spans="1:8">
      <c r="A379" s="159">
        <v>173</v>
      </c>
      <c r="B379" s="160" t="str">
        <f>VLOOKUP(A379,Empresas!A:B,2,0)</f>
        <v>43.871.047/0001-33</v>
      </c>
      <c r="C379" s="160" t="str">
        <f>VLOOKUP(B379,Empresas!B:C,2,0)</f>
        <v>MLW Soluções Administrativas Ltda</v>
      </c>
      <c r="D379" s="161" t="e">
        <f>VLOOKUP(C379,'[1]Controle Distribuição de Lucros'!$C$1:$G$357,5,0)</f>
        <v>#N/A</v>
      </c>
      <c r="E379" s="162" t="s">
        <v>2392</v>
      </c>
      <c r="F379" s="163" t="s">
        <v>2393</v>
      </c>
      <c r="G379" s="164">
        <v>1</v>
      </c>
      <c r="H379" s="167" t="e">
        <f>IF(D379="Contabilidade Aproximada",(VLOOKUP(C379,'Apuração Contabilidade Aproxima'!$C$1:$M$357,11,0)*G379),IF(D379="Distribuição por Presunção",(VLOOKUP(C379,'[1]Controle Distribuição de Lucros'!$C$1:$Q$357,15)*'Lucros aos Sócios'!G379),IF(D379="Contabilidade"," ",0)))</f>
        <v>#N/A</v>
      </c>
    </row>
    <row r="380" spans="1:8">
      <c r="A380" s="159">
        <v>516</v>
      </c>
      <c r="B380" s="160" t="str">
        <f>VLOOKUP(A380,Empresas!A:B,2,0)</f>
        <v>62.695.960/0001-70</v>
      </c>
      <c r="C380" s="160" t="str">
        <f>VLOOKUP(B380,Empresas!B:C,2,0)</f>
        <v>Mobel Mão de Obra Especializada Ltda</v>
      </c>
      <c r="D380" s="181" t="e">
        <f>VLOOKUP(C380,'[1]Controle Distribuição de Lucros'!$C$1:$G$357,5,0)</f>
        <v>#N/A</v>
      </c>
      <c r="E380" s="182" t="s">
        <v>2048</v>
      </c>
      <c r="F380" s="163" t="s">
        <v>2049</v>
      </c>
      <c r="G380" s="164">
        <v>1</v>
      </c>
      <c r="H380" s="167" t="e">
        <f>IF(D380="Contabilidade Aproximada",(VLOOKUP(C380,'Apuração Contabilidade Aproxima'!$C$1:$M$357,11,0)*G380),IF(D380="Distribuição por Presunção",(VLOOKUP(C380,'[1]Controle Distribuição de Lucros'!$C$1:$Q$357,15)*'Lucros aos Sócios'!G380),IF(D380="Contabilidade"," ",0)))</f>
        <v>#N/A</v>
      </c>
    </row>
    <row r="381" spans="1:8">
      <c r="A381" s="159">
        <v>570</v>
      </c>
      <c r="B381" s="160" t="str">
        <f>VLOOKUP(A381,Empresas!A:B,2,0)</f>
        <v>33.395.069/0001-10</v>
      </c>
      <c r="C381" s="160" t="str">
        <f>VLOOKUP(B381,Empresas!B:C,2,0)</f>
        <v>Moli Administração de Bens Ltda</v>
      </c>
      <c r="D381" s="168" t="e">
        <f>VLOOKUP(C381,'[1]Controle Distribuição de Lucros'!$C$1:$G$357,5,0)</f>
        <v>#N/A</v>
      </c>
      <c r="E381" s="169" t="s">
        <v>2394</v>
      </c>
      <c r="F381" s="163" t="s">
        <v>2395</v>
      </c>
      <c r="G381" s="164">
        <v>1</v>
      </c>
      <c r="H381" s="167" t="e">
        <f>IF(D381="Contabilidade Aproximada",(VLOOKUP(C381,'Apuração Contabilidade Aproxima'!$C$1:$M$357,11,0)*G381),IF(D381="Distribuição por Presunção",(VLOOKUP(C381,'[1]Controle Distribuição de Lucros'!$C$1:$Q$357,15)*'Lucros aos Sócios'!G381),IF(D381="Contabilidade"," ",0)))</f>
        <v>#N/A</v>
      </c>
    </row>
    <row r="382" spans="1:8">
      <c r="A382" s="145">
        <v>457</v>
      </c>
      <c r="B382" s="160" t="str">
        <f>VLOOKUP(A382,Empresas!A:B,2,0)</f>
        <v>40.673.646/0001-54</v>
      </c>
      <c r="C382" s="160" t="str">
        <f>VLOOKUP(B382,Empresas!B:C,2,0)</f>
        <v>MP Suporte e Manutenção Ltda</v>
      </c>
      <c r="D382" s="176" t="e">
        <f>VLOOKUP(C382,'[1]Controle Distribuição de Lucros'!$C$1:$G$357,5,0)</f>
        <v>#N/A</v>
      </c>
      <c r="E382" s="169" t="s">
        <v>2379</v>
      </c>
      <c r="F382" s="177" t="s">
        <v>2380</v>
      </c>
      <c r="G382" s="164">
        <v>0.95</v>
      </c>
      <c r="H382" s="167" t="e">
        <f>IF(D382="Contabilidade Aproximada",(VLOOKUP(C382,'Apuração Contabilidade Aproxima'!$C$1:$M$357,11,0)*G382),IF(D382="Distribuição por Presunção",(VLOOKUP(C382,'[1]Controle Distribuição de Lucros'!$C$1:$Q$357,15)*'Lucros aos Sócios'!G382),IF(D382="Contabilidade"," ",0)))</f>
        <v>#N/A</v>
      </c>
    </row>
    <row r="383" spans="1:8">
      <c r="A383" s="145">
        <v>457</v>
      </c>
      <c r="B383" s="160" t="str">
        <f>VLOOKUP(A383,Empresas!A:B,2,0)</f>
        <v>40.673.646/0001-54</v>
      </c>
      <c r="C383" s="160" t="str">
        <f>VLOOKUP(B383,Empresas!B:C,2,0)</f>
        <v>MP Suporte e Manutenção Ltda</v>
      </c>
      <c r="D383" s="18" t="e">
        <f>VLOOKUP(C383,'[1]Controle Distribuição de Lucros'!$C$1:$G$357,5,0)</f>
        <v>#N/A</v>
      </c>
      <c r="E383" s="162" t="s">
        <v>2381</v>
      </c>
      <c r="F383" s="177" t="s">
        <v>2382</v>
      </c>
      <c r="G383" s="164">
        <v>0.05</v>
      </c>
      <c r="H383" s="170" t="e">
        <f>IF(D383="Contabilidade Aproximada",(VLOOKUP(C383,'Apuração Contabilidade Aproxima'!$C$1:$M$357,11,0)*G383),IF(D383="Distribuição por Presunção",(VLOOKUP(C383,'[1]Controle Distribuição de Lucros'!$C$1:$Q$357,15)*'Lucros aos Sócios'!G383),IF(D383="Contabilidade"," ",0)))</f>
        <v>#N/A</v>
      </c>
    </row>
    <row r="384" spans="1:8">
      <c r="A384" s="159">
        <v>595</v>
      </c>
      <c r="B384" s="160" t="str">
        <f>VLOOKUP(A384,Empresas!A:B,2,0)</f>
        <v>06.275.595/0001-74</v>
      </c>
      <c r="C384" s="160" t="str">
        <f>VLOOKUP(B384,Empresas!B:C,2,0)</f>
        <v>Nações Administração &amp; Participações Ltda</v>
      </c>
      <c r="D384" s="161" t="e">
        <f>VLOOKUP(C384,'[1]Controle Distribuição de Lucros'!$C$1:$G$357,5,0)</f>
        <v>#N/A</v>
      </c>
      <c r="E384" s="162">
        <v>1406685860</v>
      </c>
      <c r="F384" s="163" t="s">
        <v>2258</v>
      </c>
      <c r="G384" s="164">
        <v>0.5</v>
      </c>
      <c r="H384" s="167" t="e">
        <f>IF(D384="Contabilidade Aproximada",(VLOOKUP(C384,'Apuração Contabilidade Aproxima'!$C$1:$M$357,11,0)*G384),IF(D384="Distribuição por Presunção",(VLOOKUP(C384,'[1]Controle Distribuição de Lucros'!$C$1:$Q$357,15)*'Lucros aos Sócios'!G384),IF(D384="Contabilidade"," ",0)))</f>
        <v>#N/A</v>
      </c>
    </row>
    <row r="385" spans="1:8">
      <c r="A385" s="159">
        <v>595</v>
      </c>
      <c r="B385" s="160" t="str">
        <f>VLOOKUP(A385,Empresas!A:B,2,0)</f>
        <v>06.275.595/0001-74</v>
      </c>
      <c r="C385" s="160" t="str">
        <f>VLOOKUP(B385,Empresas!B:C,2,0)</f>
        <v>Nações Administração &amp; Participações Ltda</v>
      </c>
      <c r="D385" s="161" t="e">
        <f>VLOOKUP(C385,'[1]Controle Distribuição de Lucros'!$C$1:$G$357,5,0)</f>
        <v>#N/A</v>
      </c>
      <c r="E385" s="162">
        <v>56117060882</v>
      </c>
      <c r="F385" s="163" t="s">
        <v>2396</v>
      </c>
      <c r="G385" s="164">
        <v>0.5</v>
      </c>
      <c r="H385" s="170" t="e">
        <f>IF(D385="Contabilidade Aproximada",(VLOOKUP(C385,'Apuração Contabilidade Aproxima'!$C$1:$M$357,11,0)*G385),IF(D385="Distribuição por Presunção",(VLOOKUP(C385,'[1]Controle Distribuição de Lucros'!$C$1:$Q$357,15)*'Lucros aos Sócios'!G385),IF(D385="Contabilidade"," ",0)))</f>
        <v>#N/A</v>
      </c>
    </row>
    <row r="386" spans="1:8">
      <c r="A386" s="159">
        <v>168</v>
      </c>
      <c r="B386" s="160" t="str">
        <f>VLOOKUP(A386,Empresas!A:B,2,0)</f>
        <v>61.080.081/0001-71</v>
      </c>
      <c r="C386" s="160" t="str">
        <f>VLOOKUP(B386,Empresas!B:C,2,0)</f>
        <v>Nata Comunicação e Arte Ltda</v>
      </c>
      <c r="D386" s="161" t="e">
        <f>VLOOKUP(C386,'[1]Controle Distribuição de Lucros'!$C$1:$G$357,5,0)</f>
        <v>#N/A</v>
      </c>
      <c r="E386" s="162" t="s">
        <v>2397</v>
      </c>
      <c r="F386" s="163" t="s">
        <v>2398</v>
      </c>
      <c r="G386" s="164">
        <v>0.5</v>
      </c>
      <c r="H386" s="167" t="e">
        <f>IF(D386="Contabilidade Aproximada",(VLOOKUP(C386,'Apuração Contabilidade Aproxima'!$C$1:$M$357,11,0)*G386),IF(D386="Distribuição por Presunção",(VLOOKUP(C386,'[1]Controle Distribuição de Lucros'!$C$1:$Q$357,15)*'Lucros aos Sócios'!G386),IF(D386="Contabilidade"," ",0)))</f>
        <v>#N/A</v>
      </c>
    </row>
    <row r="387" spans="1:8">
      <c r="A387" s="159">
        <v>168</v>
      </c>
      <c r="B387" s="160" t="str">
        <f>VLOOKUP(A387,Empresas!A:B,2,0)</f>
        <v>61.080.081/0001-71</v>
      </c>
      <c r="C387" s="160" t="str">
        <f>VLOOKUP(B387,Empresas!B:C,2,0)</f>
        <v>Nata Comunicação e Arte Ltda</v>
      </c>
      <c r="D387" s="168" t="e">
        <f>VLOOKUP(C387,'[1]Controle Distribuição de Lucros'!$C$1:$G$357,5,0)</f>
        <v>#N/A</v>
      </c>
      <c r="E387" s="169" t="s">
        <v>2399</v>
      </c>
      <c r="F387" s="163" t="s">
        <v>2400</v>
      </c>
      <c r="G387" s="164">
        <v>0.5</v>
      </c>
      <c r="H387" s="167" t="e">
        <f>IF(D387="Contabilidade Aproximada",(VLOOKUP(C387,'Apuração Contabilidade Aproxima'!$C$1:$M$357,11,0)*G387),IF(D387="Distribuição por Presunção",(VLOOKUP(C387,'[1]Controle Distribuição de Lucros'!$C$1:$Q$357,15)*'Lucros aos Sócios'!G387),IF(D387="Contabilidade"," ",0)))</f>
        <v>#N/A</v>
      </c>
    </row>
    <row r="388" spans="1:8">
      <c r="A388" s="159">
        <v>51</v>
      </c>
      <c r="B388" s="160" t="str">
        <f>VLOOKUP(A388,Empresas!A:B,2,0)</f>
        <v>06.956.880/0001-50</v>
      </c>
      <c r="C388" s="160" t="str">
        <f>VLOOKUP(B388,Empresas!B:C,2,0)</f>
        <v>Neki Representações e Comércio Ltda</v>
      </c>
      <c r="D388" s="168" t="e">
        <f>VLOOKUP(C388,'[1]Controle Distribuição de Lucros'!$C$1:$G$357,5,0)</f>
        <v>#N/A</v>
      </c>
      <c r="E388" s="169">
        <v>9521801891</v>
      </c>
      <c r="F388" s="163" t="s">
        <v>2401</v>
      </c>
      <c r="G388" s="164">
        <v>0.98</v>
      </c>
      <c r="H388" s="167" t="e">
        <f>IF(D388="Contabilidade Aproximada",(VLOOKUP(C388,'Apuração Contabilidade Aproxima'!$C$1:$M$357,11,0)*G388),IF(D388="Distribuição por Presunção",(VLOOKUP(C388,'[1]Controle Distribuição de Lucros'!$C$1:$Q$357,15)*'Lucros aos Sócios'!G388),IF(D388="Contabilidade"," ",0)))</f>
        <v>#N/A</v>
      </c>
    </row>
    <row r="389" spans="1:8">
      <c r="A389" s="159">
        <v>51</v>
      </c>
      <c r="B389" s="160" t="str">
        <f>VLOOKUP(A389,Empresas!A:B,2,0)</f>
        <v>06.956.880/0001-50</v>
      </c>
      <c r="C389" s="160" t="str">
        <f>VLOOKUP(B389,Empresas!B:C,2,0)</f>
        <v>Neki Representações e Comércio Ltda</v>
      </c>
      <c r="D389" s="168" t="e">
        <f>VLOOKUP(C389,'[1]Controle Distribuição de Lucros'!$C$1:$G$357,5,0)</f>
        <v>#N/A</v>
      </c>
      <c r="E389" s="169">
        <v>34767080800</v>
      </c>
      <c r="F389" s="163" t="s">
        <v>2172</v>
      </c>
      <c r="G389" s="164">
        <v>0.02</v>
      </c>
      <c r="H389" s="167" t="e">
        <f>IF(D389="Contabilidade Aproximada",(VLOOKUP(C389,'Apuração Contabilidade Aproxima'!$C$1:$M$357,11,0)*G389),IF(D389="Distribuição por Presunção",(VLOOKUP(C389,'[1]Controle Distribuição de Lucros'!$C$1:$Q$357,15)*'Lucros aos Sócios'!G389),IF(D389="Contabilidade"," ",0)))</f>
        <v>#N/A</v>
      </c>
    </row>
    <row r="390" spans="1:8">
      <c r="A390" s="159">
        <v>163</v>
      </c>
      <c r="B390" s="160" t="str">
        <f>VLOOKUP(A390,Empresas!A:B,2,0)</f>
        <v>33.375.170/0001-00</v>
      </c>
      <c r="C390" s="160" t="str">
        <f>VLOOKUP(B390,Empresas!B:C,2,0)</f>
        <v>Neto Representações Comerciais Ltda</v>
      </c>
      <c r="D390" s="168" t="e">
        <f>VLOOKUP(C390,'[1]Controle Distribuição de Lucros'!$C$1:$G$357,5,0)</f>
        <v>#N/A</v>
      </c>
      <c r="E390" s="169">
        <v>22422007805</v>
      </c>
      <c r="F390" s="163" t="s">
        <v>2402</v>
      </c>
      <c r="G390" s="164">
        <v>0.95</v>
      </c>
      <c r="H390" s="167" t="e">
        <f>IF(D390="Contabilidade Aproximada",(VLOOKUP(C390,'Apuração Contabilidade Aproxima'!$C$1:$M$357,11,0)*G390),IF(D390="Distribuição por Presunção",(VLOOKUP(C390,'[1]Controle Distribuição de Lucros'!$C$1:$Q$357,15)*'Lucros aos Sócios'!G390),IF(D390="Contabilidade"," ",0)))</f>
        <v>#N/A</v>
      </c>
    </row>
    <row r="391" spans="1:8">
      <c r="A391" s="159">
        <v>163</v>
      </c>
      <c r="B391" s="160" t="str">
        <f>VLOOKUP(A391,Empresas!A:B,2,0)</f>
        <v>33.375.170/0001-00</v>
      </c>
      <c r="C391" s="160" t="str">
        <f>VLOOKUP(B391,Empresas!B:C,2,0)</f>
        <v>Neto Representações Comerciais Ltda</v>
      </c>
      <c r="D391" s="168" t="e">
        <f>VLOOKUP(C391,'[1]Controle Distribuição de Lucros'!$C$1:$G$357,5,0)</f>
        <v>#N/A</v>
      </c>
      <c r="E391" s="169">
        <v>36776673802</v>
      </c>
      <c r="F391" s="163" t="s">
        <v>2403</v>
      </c>
      <c r="G391" s="164">
        <v>0.05</v>
      </c>
      <c r="H391" s="167" t="e">
        <f>IF(D391="Contabilidade Aproximada",(VLOOKUP(C391,'Apuração Contabilidade Aproxima'!$C$1:$M$357,11,0)*G391),IF(D391="Distribuição por Presunção",(VLOOKUP(C391,'[1]Controle Distribuição de Lucros'!$C$1:$Q$357,15)*'Lucros aos Sócios'!G391),IF(D391="Contabilidade"," ",0)))</f>
        <v>#N/A</v>
      </c>
    </row>
    <row r="392" spans="1:8">
      <c r="A392" s="159">
        <v>43</v>
      </c>
      <c r="B392" s="160" t="str">
        <f>VLOOKUP(A392,Empresas!A:B,2,0)</f>
        <v>53.701.736/0001-53</v>
      </c>
      <c r="C392" s="160" t="str">
        <f>VLOOKUP(B392,Empresas!B:C,2,0)</f>
        <v>New Center Comércio de Doces Ltda</v>
      </c>
      <c r="D392" s="168" t="e">
        <f>VLOOKUP(C392,'[1]Controle Distribuição de Lucros'!$C$1:$G$357,5,0)</f>
        <v>#N/A</v>
      </c>
      <c r="E392" s="169">
        <v>685520846</v>
      </c>
      <c r="F392" s="163" t="s">
        <v>2404</v>
      </c>
      <c r="G392" s="164">
        <v>0.9</v>
      </c>
      <c r="H392" s="167" t="e">
        <f>IF(D392="Contabilidade Aproximada",(VLOOKUP(C392,'Apuração Contabilidade Aproxima'!$C$1:$M$357,11,0)*G392),IF(D392="Distribuição por Presunção",(VLOOKUP(C392,'[1]Controle Distribuição de Lucros'!$C$1:$Q$357,15)*'Lucros aos Sócios'!G392),IF(D392="Contabilidade"," ",0)))</f>
        <v>#N/A</v>
      </c>
    </row>
    <row r="393" spans="1:8">
      <c r="A393" s="159">
        <v>43</v>
      </c>
      <c r="B393" s="160" t="str">
        <f>VLOOKUP(A393,Empresas!A:B,2,0)</f>
        <v>53.701.736/0001-53</v>
      </c>
      <c r="C393" s="160" t="str">
        <f>VLOOKUP(B393,Empresas!B:C,2,0)</f>
        <v>New Center Comércio de Doces Ltda</v>
      </c>
      <c r="D393" s="168" t="e">
        <f>VLOOKUP(C393,'[1]Controle Distribuição de Lucros'!$C$1:$G$357,5,0)</f>
        <v>#N/A</v>
      </c>
      <c r="E393" s="169">
        <v>18695257878</v>
      </c>
      <c r="F393" s="163" t="s">
        <v>2405</v>
      </c>
      <c r="G393" s="164">
        <v>0.1</v>
      </c>
      <c r="H393" s="167" t="e">
        <f>IF(D393="Contabilidade Aproximada",(VLOOKUP(C393,'Apuração Contabilidade Aproxima'!$C$1:$M$357,11,0)*G393),IF(D393="Distribuição por Presunção",(VLOOKUP(C393,'[1]Controle Distribuição de Lucros'!$C$1:$Q$357,15)*'Lucros aos Sócios'!G393),IF(D393="Contabilidade"," ",0)))</f>
        <v>#N/A</v>
      </c>
    </row>
    <row r="394" spans="1:8">
      <c r="A394" s="159">
        <v>79</v>
      </c>
      <c r="B394" s="160" t="str">
        <f>VLOOKUP(A394,Empresas!A:B,2,0)</f>
        <v>08.948.597/0001-02</v>
      </c>
      <c r="C394" s="160" t="str">
        <f>VLOOKUP(B394,Empresas!B:C,2,0)</f>
        <v>New Framing Produções Gráficas Ltda</v>
      </c>
      <c r="D394" s="168" t="e">
        <f>VLOOKUP(C394,'[1]Controle Distribuição de Lucros'!$C$1:$G$357,5,0)</f>
        <v>#N/A</v>
      </c>
      <c r="E394" s="169">
        <v>22049454805</v>
      </c>
      <c r="F394" s="163" t="s">
        <v>2079</v>
      </c>
      <c r="G394" s="164">
        <v>0.9</v>
      </c>
      <c r="H394" s="167" t="e">
        <f>IF(D394="Contabilidade Aproximada",(VLOOKUP(C394,'Apuração Contabilidade Aproxima'!$C$1:$M$357,11,0)*G394),IF(D394="Distribuição por Presunção",(VLOOKUP(C394,'[1]Controle Distribuição de Lucros'!$C$1:$Q$357,15)*'Lucros aos Sócios'!G394),IF(D394="Contabilidade"," ",0)))</f>
        <v>#N/A</v>
      </c>
    </row>
    <row r="395" spans="1:8">
      <c r="A395" s="159">
        <v>79</v>
      </c>
      <c r="B395" s="160" t="str">
        <f>VLOOKUP(A395,Empresas!A:B,2,0)</f>
        <v>08.948.597/0001-02</v>
      </c>
      <c r="C395" s="160" t="str">
        <f>VLOOKUP(B395,Empresas!B:C,2,0)</f>
        <v>New Framing Produções Gráficas Ltda</v>
      </c>
      <c r="D395" s="168" t="e">
        <f>VLOOKUP(C395,'[1]Controle Distribuição de Lucros'!$C$1:$G$357,5,0)</f>
        <v>#N/A</v>
      </c>
      <c r="E395" s="169">
        <v>98801244800</v>
      </c>
      <c r="F395" s="163" t="s">
        <v>2406</v>
      </c>
      <c r="G395" s="164">
        <v>0.05</v>
      </c>
      <c r="H395" s="167" t="e">
        <f>IF(D395="Contabilidade Aproximada",(VLOOKUP(C395,'Apuração Contabilidade Aproxima'!$C$1:$M$357,11,0)*G395),IF(D395="Distribuição por Presunção",(VLOOKUP(C395,'[1]Controle Distribuição de Lucros'!$C$1:$Q$357,15)*'Lucros aos Sócios'!G395),IF(D395="Contabilidade"," ",0)))</f>
        <v>#N/A</v>
      </c>
    </row>
    <row r="396" spans="1:8">
      <c r="A396" s="159">
        <v>79</v>
      </c>
      <c r="B396" s="160" t="str">
        <f>VLOOKUP(A396,Empresas!A:B,2,0)</f>
        <v>08.948.597/0001-02</v>
      </c>
      <c r="C396" s="160" t="str">
        <f>VLOOKUP(B396,Empresas!B:C,2,0)</f>
        <v>New Framing Produções Gráficas Ltda</v>
      </c>
      <c r="D396" s="168" t="e">
        <f>VLOOKUP(C396,'[1]Controle Distribuição de Lucros'!$C$1:$G$357,5,0)</f>
        <v>#N/A</v>
      </c>
      <c r="E396" s="169">
        <v>28660316878</v>
      </c>
      <c r="F396" s="163" t="s">
        <v>2407</v>
      </c>
      <c r="G396" s="164">
        <v>0.05</v>
      </c>
      <c r="H396" s="167" t="e">
        <f>IF(D396="Contabilidade Aproximada",(VLOOKUP(C396,'Apuração Contabilidade Aproxima'!$C$1:$M$357,11,0)*G396),IF(D396="Distribuição por Presunção",(VLOOKUP(C396,'[1]Controle Distribuição de Lucros'!$C$1:$Q$357,15)*'Lucros aos Sócios'!G396),IF(D396="Contabilidade"," ",0)))</f>
        <v>#N/A</v>
      </c>
    </row>
    <row r="397" spans="1:8">
      <c r="A397" s="159">
        <v>405</v>
      </c>
      <c r="B397" s="160" t="str">
        <f>VLOOKUP(A397,Empresas!A:B,2,0)</f>
        <v>51.532.160/0001-12</v>
      </c>
      <c r="C397" s="160" t="str">
        <f>VLOOKUP(B397,Empresas!B:C,2,0)</f>
        <v>Nibascer Gestão Administrativa Ltda</v>
      </c>
      <c r="D397" s="168" t="e">
        <f>VLOOKUP(C397,'[1]Controle Distribuição de Lucros'!$C$1:$G$357,5,0)</f>
        <v>#N/A</v>
      </c>
      <c r="E397" s="169" t="s">
        <v>2408</v>
      </c>
      <c r="F397" s="163" t="s">
        <v>2409</v>
      </c>
      <c r="G397" s="164">
        <v>1</v>
      </c>
      <c r="H397" s="167" t="e">
        <f>IF(D397="Contabilidade Aproximada",(VLOOKUP(C397,'Apuração Contabilidade Aproxima'!$C$1:$M$357,11,0)*G397),IF(D397="Distribuição por Presunção",(VLOOKUP(C397,'[1]Controle Distribuição de Lucros'!$C$1:$Q$357,15)*'Lucros aos Sócios'!G397),IF(D397="Contabilidade"," ",0)))</f>
        <v>#N/A</v>
      </c>
    </row>
    <row r="398" spans="1:8">
      <c r="A398" s="159">
        <v>564</v>
      </c>
      <c r="B398" s="160" t="str">
        <f>VLOOKUP(A398,Empresas!A:B,2,0)</f>
        <v>59.748.011/0001-05</v>
      </c>
      <c r="C398" s="160" t="str">
        <f>VLOOKUP(B398,Empresas!B:C,2,0)</f>
        <v>Nibascer SSA Serviços de Saúde e Assistência Ltda</v>
      </c>
      <c r="D398" s="168" t="e">
        <f>VLOOKUP(C398,'[1]Controle Distribuição de Lucros'!$C$1:$G$357,5,0)</f>
        <v>#N/A</v>
      </c>
      <c r="E398" s="169" t="s">
        <v>2410</v>
      </c>
      <c r="F398" s="163" t="s">
        <v>2411</v>
      </c>
      <c r="G398" s="164">
        <v>1</v>
      </c>
      <c r="H398" s="167" t="e">
        <f>IF(D398="Contabilidade Aproximada",(VLOOKUP(C398,'Apuração Contabilidade Aproxima'!$C$1:$M$357,11,0)*G398),IF(D398="Distribuição por Presunção",(VLOOKUP(C398,'[1]Controle Distribuição de Lucros'!$C$1:$Q$357,15)*'Lucros aos Sócios'!G398),IF(D398="Contabilidade"," ",0)))</f>
        <v>#N/A</v>
      </c>
    </row>
    <row r="399" spans="1:8">
      <c r="A399" s="159">
        <v>94</v>
      </c>
      <c r="B399" s="160" t="str">
        <f>VLOOKUP(A399,Empresas!A:B,2,0)</f>
        <v>49.498.074/0001-99</v>
      </c>
      <c r="C399" s="160" t="str">
        <f>VLOOKUP(B399,Empresas!B:C,2,0)</f>
        <v>Nilce Fernandes Ribeiro</v>
      </c>
      <c r="D399" s="168" t="e">
        <f>VLOOKUP(C399,'[1]Controle Distribuição de Lucros'!$C$1:$G$357,5,0)</f>
        <v>#N/A</v>
      </c>
      <c r="E399" s="180" t="s">
        <v>2412</v>
      </c>
      <c r="F399" s="163" t="s">
        <v>586</v>
      </c>
      <c r="G399" s="164">
        <v>1</v>
      </c>
      <c r="H399" s="167" t="e">
        <f>IF(D399="Contabilidade Aproximada",(VLOOKUP(C399,'Apuração Contabilidade Aproxima'!$C$1:$M$357,11,0)*G399),IF(D399="Distribuição por Presunção",(VLOOKUP(C399,'[1]Controle Distribuição de Lucros'!$C$1:$Q$357,15)*'Lucros aos Sócios'!G399),IF(D399="Contabilidade"," ",0)))</f>
        <v>#N/A</v>
      </c>
    </row>
    <row r="400" spans="1:8">
      <c r="A400" s="159">
        <v>577</v>
      </c>
      <c r="B400" s="160" t="str">
        <f>VLOOKUP(A400,Empresas!A:B,2,0)</f>
        <v>03.045.997/0001-94</v>
      </c>
      <c r="C400" s="160" t="str">
        <f>VLOOKUP(B400,Empresas!B:C,2,0)</f>
        <v>Noemi Jordão Kida</v>
      </c>
      <c r="D400" s="168" t="e">
        <f>VLOOKUP(C400,'[1]Controle Distribuição de Lucros'!$C$1:$G$357,5,0)</f>
        <v>#N/A</v>
      </c>
      <c r="E400" s="169" t="s">
        <v>2413</v>
      </c>
      <c r="F400" s="163" t="s">
        <v>589</v>
      </c>
      <c r="G400" s="164">
        <v>1</v>
      </c>
      <c r="H400" s="167" t="e">
        <f>IF(D400="Contabilidade Aproximada",(VLOOKUP(C400,'Apuração Contabilidade Aproxima'!$C$1:$M$357,11,0)*G400),IF(D400="Distribuição por Presunção",(VLOOKUP(C400,'[1]Controle Distribuição de Lucros'!$C$1:$Q$357,15)*'Lucros aos Sócios'!G400),IF(D400="Contabilidade"," ",0)))</f>
        <v>#N/A</v>
      </c>
    </row>
    <row r="401" spans="1:8">
      <c r="A401" s="159">
        <v>573</v>
      </c>
      <c r="B401" s="160" t="str">
        <f>VLOOKUP(A401,Empresas!A:B,2,0)</f>
        <v>46.957.438/0001-63</v>
      </c>
      <c r="C401" s="160" t="str">
        <f>VLOOKUP(B401,Empresas!B:C,2,0)</f>
        <v>Nomo Comércio de Alimentos e Bebidas Ltda</v>
      </c>
      <c r="D401" s="168" t="e">
        <f>VLOOKUP(C401,'[1]Controle Distribuição de Lucros'!$C$1:$G$357,5,0)</f>
        <v>#N/A</v>
      </c>
      <c r="E401" s="183" t="s">
        <v>2229</v>
      </c>
      <c r="F401" s="163" t="s">
        <v>2230</v>
      </c>
      <c r="G401" s="164">
        <v>0.4</v>
      </c>
      <c r="H401" s="167" t="e">
        <f>IF(D401="Contabilidade Aproximada",(VLOOKUP(C401,'Apuração Contabilidade Aproxima'!$C$1:$M$357,11,0)*G401),IF(D401="Distribuição por Presunção",(VLOOKUP(C401,'[1]Controle Distribuição de Lucros'!$C$1:$Q$357,15)*'Lucros aos Sócios'!G401),IF(D401="Contabilidade"," ",0)))</f>
        <v>#N/A</v>
      </c>
    </row>
    <row r="402" spans="1:8">
      <c r="A402" s="159">
        <v>573</v>
      </c>
      <c r="B402" s="160" t="str">
        <f>VLOOKUP(A402,Empresas!A:B,2,0)</f>
        <v>46.957.438/0001-63</v>
      </c>
      <c r="C402" s="160" t="str">
        <f>VLOOKUP(B402,Empresas!B:C,2,0)</f>
        <v>Nomo Comércio de Alimentos e Bebidas Ltda</v>
      </c>
      <c r="D402" s="181" t="e">
        <f>VLOOKUP(C402,'[1]Controle Distribuição de Lucros'!$C$1:$G$357,5,0)</f>
        <v>#N/A</v>
      </c>
      <c r="E402" s="182" t="s">
        <v>2231</v>
      </c>
      <c r="F402" s="163" t="s">
        <v>2232</v>
      </c>
      <c r="G402" s="164">
        <v>0.6</v>
      </c>
      <c r="H402" s="167" t="e">
        <f>IF(D402="Contabilidade Aproximada",(VLOOKUP(C402,'Apuração Contabilidade Aproxima'!$C$1:$M$357,11,0)*G402),IF(D402="Distribuição por Presunção",(VLOOKUP(C402,'[1]Controle Distribuição de Lucros'!$C$1:$Q$357,15)*'Lucros aos Sócios'!G402),IF(D402="Contabilidade"," ",0)))</f>
        <v>#N/A</v>
      </c>
    </row>
    <row r="403" spans="1:8">
      <c r="A403" s="159">
        <v>90</v>
      </c>
      <c r="B403" s="160" t="str">
        <f>VLOOKUP(A403,Empresas!A:B,2,0)</f>
        <v>20.283.444/0001-99</v>
      </c>
      <c r="C403" s="160" t="str">
        <f>VLOOKUP(B403,Empresas!B:C,2,0)</f>
        <v>Nova Ártico Corretora de Seguros Ltda</v>
      </c>
      <c r="D403" s="161" t="e">
        <f>VLOOKUP(C403,'[1]Controle Distribuição de Lucros'!$C$1:$G$357,5,0)</f>
        <v>#N/A</v>
      </c>
      <c r="E403" s="162">
        <v>12609435851</v>
      </c>
      <c r="F403" s="163" t="s">
        <v>2414</v>
      </c>
      <c r="G403" s="164">
        <v>0.66659999999999997</v>
      </c>
      <c r="H403" s="167" t="e">
        <f>IF(D403="Contabilidade Aproximada",(VLOOKUP(C403,'Apuração Contabilidade Aproxima'!$C$1:$M$357,11,0)*G403),IF(D403="Distribuição por Presunção",(VLOOKUP(C403,'[1]Controle Distribuição de Lucros'!$C$1:$Q$357,15)*'Lucros aos Sócios'!G403),IF(D403="Contabilidade"," ",0)))</f>
        <v>#N/A</v>
      </c>
    </row>
    <row r="404" spans="1:8">
      <c r="A404" s="159">
        <v>90</v>
      </c>
      <c r="B404" s="160" t="str">
        <f>VLOOKUP(A404,Empresas!A:B,2,0)</f>
        <v>20.283.444/0001-99</v>
      </c>
      <c r="C404" s="160" t="str">
        <f>VLOOKUP(B404,Empresas!B:C,2,0)</f>
        <v>Nova Ártico Corretora de Seguros Ltda</v>
      </c>
      <c r="D404" s="161" t="e">
        <f>VLOOKUP(C404,'[1]Controle Distribuição de Lucros'!$C$1:$G$357,5,0)</f>
        <v>#N/A</v>
      </c>
      <c r="E404" s="169">
        <v>1219878847</v>
      </c>
      <c r="F404" s="163" t="s">
        <v>2415</v>
      </c>
      <c r="G404" s="164">
        <v>0.33339999999999997</v>
      </c>
      <c r="H404" s="167" t="e">
        <f>IF(D404="Contabilidade Aproximada",(VLOOKUP(C404,'Apuração Contabilidade Aproxima'!$C$1:$M$357,11,0)*G404),IF(D404="Distribuição por Presunção",(VLOOKUP(C404,'[1]Controle Distribuição de Lucros'!$C$1:$Q$357,15)*'Lucros aos Sócios'!G404),IF(D404="Contabilidade"," ",0)))</f>
        <v>#N/A</v>
      </c>
    </row>
    <row r="405" spans="1:8">
      <c r="A405" s="159">
        <v>636</v>
      </c>
      <c r="B405" s="160" t="str">
        <f>VLOOKUP(A405,Empresas!A:B,2,0)</f>
        <v>66.133.218/0001-22</v>
      </c>
      <c r="C405" s="160" t="str">
        <f>VLOOKUP(B405,Empresas!B:C,2,0)</f>
        <v>Nova Esquina da Parrilla Steak Bar Ltda</v>
      </c>
      <c r="D405" s="161" t="e">
        <f>VLOOKUP(C405,'[1]Controle Distribuição de Lucros'!$C$1:$G$357,5,0)</f>
        <v>#N/A</v>
      </c>
      <c r="E405" s="169">
        <v>16495196806</v>
      </c>
      <c r="F405" s="163" t="s">
        <v>2170</v>
      </c>
      <c r="G405" s="164">
        <v>1</v>
      </c>
      <c r="H405" s="167" t="e">
        <f>IF(D405="Contabilidade Aproximada",(VLOOKUP(C405,'Apuração Contabilidade Aproxima'!$C$1:$M$357,11,0)*G405),IF(D405="Distribuição por Presunção",(VLOOKUP(C405,'[1]Controle Distribuição de Lucros'!$C$1:$Q$357,15)*'Lucros aos Sócios'!G405),IF(D405="Contabilidade"," ",0)))</f>
        <v>#N/A</v>
      </c>
    </row>
    <row r="406" spans="1:8">
      <c r="A406" s="159">
        <v>152</v>
      </c>
      <c r="B406" s="160" t="str">
        <f>VLOOKUP(A406,Empresas!A:B,2,0)</f>
        <v>48.779.706/0001-20</v>
      </c>
      <c r="C406" s="160" t="str">
        <f>VLOOKUP(B406,Empresas!B:C,2,0)</f>
        <v>Novo Hamburguer Lanches Ltda</v>
      </c>
      <c r="D406" s="168" t="e">
        <f>VLOOKUP(C406,'[1]Controle Distribuição de Lucros'!$C$1:$G$357,5,0)</f>
        <v>#N/A</v>
      </c>
      <c r="E406" s="169" t="s">
        <v>2416</v>
      </c>
      <c r="F406" s="163" t="s">
        <v>2417</v>
      </c>
      <c r="G406" s="164">
        <v>1</v>
      </c>
      <c r="H406" s="167" t="e">
        <f>IF(D406="Contabilidade Aproximada",(VLOOKUP(C406,'Apuração Contabilidade Aproxima'!$C$1:$M$357,11,0)*G406),IF(D406="Distribuição por Presunção",(VLOOKUP(C406,'[1]Controle Distribuição de Lucros'!$C$1:$Q$357,15)*'Lucros aos Sócios'!G406),IF(D406="Contabilidade"," ",0)))</f>
        <v>#N/A</v>
      </c>
    </row>
    <row r="407" spans="1:8">
      <c r="A407" s="159">
        <v>87</v>
      </c>
      <c r="B407" s="160" t="str">
        <f>VLOOKUP(A407,Empresas!A:B,2,0)</f>
        <v>15.673.660/0001-00</v>
      </c>
      <c r="C407" s="160" t="str">
        <f>VLOOKUP(B407,Empresas!B:C,2,0)</f>
        <v>Occto Tax Care Ltda</v>
      </c>
      <c r="D407" s="168" t="e">
        <f>VLOOKUP(C407,'[1]Controle Distribuição de Lucros'!$C$1:$G$357,5,0)</f>
        <v>#N/A</v>
      </c>
      <c r="E407" s="169" t="s">
        <v>2418</v>
      </c>
      <c r="F407" s="163" t="s">
        <v>2419</v>
      </c>
      <c r="G407" s="164">
        <v>0.16667000000000001</v>
      </c>
      <c r="H407" s="167" t="e">
        <f>IF(D407="Contabilidade Aproximada",(VLOOKUP(C407,'Apuração Contabilidade Aproxima'!$C$1:$M$357,11,0)*G407),IF(D407="Distribuição por Presunção",(VLOOKUP(C407,'[1]Controle Distribuição de Lucros'!$C$1:$Q$357,15)*'Lucros aos Sócios'!G407),IF(D407="Contabilidade"," ",0)))</f>
        <v>#N/A</v>
      </c>
    </row>
    <row r="408" spans="1:8">
      <c r="A408" s="159">
        <v>87</v>
      </c>
      <c r="B408" s="160" t="str">
        <f>VLOOKUP(A408,Empresas!A:B,2,0)</f>
        <v>15.673.660/0001-00</v>
      </c>
      <c r="C408" s="160" t="str">
        <f>VLOOKUP(B408,Empresas!B:C,2,0)</f>
        <v>Occto Tax Care Ltda</v>
      </c>
      <c r="D408" s="168" t="e">
        <f>VLOOKUP(C408,'[1]Controle Distribuição de Lucros'!$C$1:$G$357,5,0)</f>
        <v>#N/A</v>
      </c>
      <c r="E408" s="169" t="s">
        <v>2420</v>
      </c>
      <c r="F408" s="163" t="s">
        <v>2421</v>
      </c>
      <c r="G408" s="164">
        <v>0.16667000000000001</v>
      </c>
      <c r="H408" s="167" t="e">
        <f>IF(D408="Contabilidade Aproximada",(VLOOKUP(C408,'Apuração Contabilidade Aproxima'!$C$1:$M$357,11,0)*G408),IF(D408="Distribuição por Presunção",(VLOOKUP(C408,'[1]Controle Distribuição de Lucros'!$C$1:$Q$357,15)*'Lucros aos Sócios'!G408),IF(D408="Contabilidade"," ",0)))</f>
        <v>#N/A</v>
      </c>
    </row>
    <row r="409" spans="1:8">
      <c r="A409" s="159">
        <v>87</v>
      </c>
      <c r="B409" s="160" t="str">
        <f>VLOOKUP(A409,Empresas!A:B,2,0)</f>
        <v>15.673.660/0001-00</v>
      </c>
      <c r="C409" s="160" t="str">
        <f>VLOOKUP(B409,Empresas!B:C,2,0)</f>
        <v>Occto Tax Care Ltda</v>
      </c>
      <c r="D409" s="161" t="e">
        <f>VLOOKUP(C409,'[1]Controle Distribuição de Lucros'!$C$1:$G$357,5,0)</f>
        <v>#N/A</v>
      </c>
      <c r="E409" s="162" t="s">
        <v>1968</v>
      </c>
      <c r="F409" s="163" t="s">
        <v>1969</v>
      </c>
      <c r="G409" s="164">
        <v>0.16667000000000001</v>
      </c>
      <c r="H409" s="167" t="e">
        <f>IF(D409="Contabilidade Aproximada",(VLOOKUP(C409,'Apuração Contabilidade Aproxima'!$C$1:$M$357,11,0)*G409),IF(D409="Distribuição por Presunção",(VLOOKUP(C409,'[1]Controle Distribuição de Lucros'!$C$1:$Q$357,15)*'Lucros aos Sócios'!G409),IF(D409="Contabilidade"," ",0)))</f>
        <v>#N/A</v>
      </c>
    </row>
    <row r="410" spans="1:8">
      <c r="A410" s="159">
        <v>87</v>
      </c>
      <c r="B410" s="160" t="str">
        <f>VLOOKUP(A410,Empresas!A:B,2,0)</f>
        <v>15.673.660/0001-00</v>
      </c>
      <c r="C410" s="160" t="str">
        <f>VLOOKUP(B410,Empresas!B:C,2,0)</f>
        <v>Occto Tax Care Ltda</v>
      </c>
      <c r="D410" s="168" t="e">
        <f>VLOOKUP(C410,'[1]Controle Distribuição de Lucros'!$C$1:$G$357,5,0)</f>
        <v>#N/A</v>
      </c>
      <c r="E410" s="169" t="s">
        <v>1974</v>
      </c>
      <c r="F410" s="171" t="s">
        <v>1975</v>
      </c>
      <c r="G410" s="184">
        <v>0.16667000000000001</v>
      </c>
      <c r="H410" s="167" t="e">
        <f>IF(D410="Contabilidade Aproximada",(VLOOKUP(C410,'Apuração Contabilidade Aproxima'!$C$1:$M$357,11,0)*G410),IF(D410="Distribuição por Presunção",(VLOOKUP(C410,'[1]Controle Distribuição de Lucros'!$C$1:$Q$357,15)*'Lucros aos Sócios'!G410),IF(D410="Contabilidade"," ",0)))</f>
        <v>#N/A</v>
      </c>
    </row>
    <row r="411" spans="1:8">
      <c r="A411" s="159">
        <v>87</v>
      </c>
      <c r="B411" s="160" t="str">
        <f>VLOOKUP(A411,Empresas!A:B,2,0)</f>
        <v>15.673.660/0001-00</v>
      </c>
      <c r="C411" s="160" t="str">
        <f>VLOOKUP(B411,Empresas!B:C,2,0)</f>
        <v>Occto Tax Care Ltda</v>
      </c>
      <c r="D411" s="168" t="e">
        <f>VLOOKUP(C411,'[1]Controle Distribuição de Lucros'!$C$1:$G$357,5,0)</f>
        <v>#N/A</v>
      </c>
      <c r="E411" s="169" t="s">
        <v>1966</v>
      </c>
      <c r="F411" s="171" t="s">
        <v>1967</v>
      </c>
      <c r="G411" s="184">
        <v>0.16667000000000001</v>
      </c>
      <c r="H411" s="170" t="e">
        <f>IF(D411="Contabilidade Aproximada",(VLOOKUP(C411,'Apuração Contabilidade Aproxima'!$C$1:$M$357,11,0)*G411),IF(D411="Distribuição por Presunção",(VLOOKUP(C411,'[1]Controle Distribuição de Lucros'!$C$1:$Q$357,15)*'Lucros aos Sócios'!G411),IF(D411="Contabilidade"," ",0)))</f>
        <v>#N/A</v>
      </c>
    </row>
    <row r="412" spans="1:8">
      <c r="A412" s="159">
        <v>87</v>
      </c>
      <c r="B412" s="160" t="str">
        <f>VLOOKUP(A412,Empresas!A:B,2,0)</f>
        <v>15.673.660/0001-00</v>
      </c>
      <c r="C412" s="160" t="str">
        <f>VLOOKUP(B412,Empresas!B:C,2,0)</f>
        <v>Occto Tax Care Ltda</v>
      </c>
      <c r="D412" s="168" t="e">
        <f>VLOOKUP(C412,'[1]Controle Distribuição de Lucros'!$C$1:$G$357,5,0)</f>
        <v>#N/A</v>
      </c>
      <c r="E412" s="169" t="s">
        <v>2422</v>
      </c>
      <c r="F412" s="163" t="s">
        <v>2423</v>
      </c>
      <c r="G412" s="184">
        <v>0.16667000000000001</v>
      </c>
      <c r="H412" s="167" t="e">
        <f>IF(D412="Contabilidade Aproximada",(VLOOKUP(C412,'Apuração Contabilidade Aproxima'!$C$1:$M$357,11,0)*G412),IF(D412="Distribuição por Presunção",(VLOOKUP(C412,'[1]Controle Distribuição de Lucros'!$C$1:$Q$357,15)*'Lucros aos Sócios'!G412),IF(D412="Contabilidade"," ",0)))</f>
        <v>#N/A</v>
      </c>
    </row>
    <row r="413" spans="1:8">
      <c r="A413" s="159">
        <v>566</v>
      </c>
      <c r="B413" s="160" t="str">
        <f>VLOOKUP(A413,Empresas!A:B,2,0)</f>
        <v>59.785.997/0001-85</v>
      </c>
      <c r="C413" s="160" t="str">
        <f>VLOOKUP(B413,Empresas!B:C,2,0)</f>
        <v>Office Prime Serviços Administrativos Ltda</v>
      </c>
      <c r="D413" s="168" t="e">
        <f>VLOOKUP(C413,'[1]Controle Distribuição de Lucros'!$C$1:$G$357,5,0)</f>
        <v>#N/A</v>
      </c>
      <c r="E413" s="169" t="s">
        <v>2424</v>
      </c>
      <c r="F413" s="163" t="s">
        <v>2425</v>
      </c>
      <c r="G413" s="184">
        <v>1</v>
      </c>
      <c r="H413" s="167" t="e">
        <f>IF(D413="Contabilidade Aproximada",(VLOOKUP(C413,'Apuração Contabilidade Aproxima'!$C$1:$M$357,11,0)*G413),IF(D413="Distribuição por Presunção",(VLOOKUP(C413,'[1]Controle Distribuição de Lucros'!$C$1:$Q$357,15)*'Lucros aos Sócios'!G413),IF(D413="Contabilidade"," ",0)))</f>
        <v>#N/A</v>
      </c>
    </row>
    <row r="414" spans="1:8">
      <c r="A414" s="159">
        <v>428</v>
      </c>
      <c r="B414" s="160" t="str">
        <f>VLOOKUP(A414,Empresas!A:B,2,0)</f>
        <v>00.630.382/0001-37</v>
      </c>
      <c r="C414" s="160" t="str">
        <f>VLOOKUP(B414,Empresas!B:C,2,0)</f>
        <v>OMJ Embalagens Ltda</v>
      </c>
      <c r="D414" s="168" t="e">
        <f>VLOOKUP(C414,'[1]Controle Distribuição de Lucros'!$C$1:$G$357,5,0)</f>
        <v>#N/A</v>
      </c>
      <c r="E414" s="169" t="s">
        <v>2175</v>
      </c>
      <c r="F414" s="163" t="s">
        <v>2426</v>
      </c>
      <c r="G414" s="184">
        <v>0.9405</v>
      </c>
      <c r="H414" s="167" t="e">
        <f>IF(D414="Contabilidade Aproximada",(VLOOKUP(C414,'Apuração Contabilidade Aproxima'!$C$1:$M$357,11,0)*G414),IF(D414="Distribuição por Presunção",(VLOOKUP(C414,'[1]Controle Distribuição de Lucros'!$C$1:$Q$357,15)*'Lucros aos Sócios'!G414),IF(D414="Contabilidade"," ",0)))</f>
        <v>#N/A</v>
      </c>
    </row>
    <row r="415" spans="1:8">
      <c r="A415" s="159">
        <v>428</v>
      </c>
      <c r="B415" s="160" t="str">
        <f>VLOOKUP(A415,Empresas!A:B,2,0)</f>
        <v>00.630.382/0001-37</v>
      </c>
      <c r="C415" s="160" t="str">
        <f>VLOOKUP(B415,Empresas!B:C,2,0)</f>
        <v>OMJ Embalagens Ltda</v>
      </c>
      <c r="D415" s="168" t="e">
        <f>VLOOKUP(C415,'[1]Controle Distribuição de Lucros'!$C$1:$G$357,5,0)</f>
        <v>#N/A</v>
      </c>
      <c r="E415" s="169" t="s">
        <v>411</v>
      </c>
      <c r="F415" s="163" t="s">
        <v>2427</v>
      </c>
      <c r="G415" s="184">
        <v>0.01</v>
      </c>
      <c r="H415" s="167" t="e">
        <f>IF(D415="Contabilidade Aproximada",(VLOOKUP(C415,'Apuração Contabilidade Aproxima'!$C$1:$M$357,11,0)*G415),IF(D415="Distribuição por Presunção",(VLOOKUP(C415,'[1]Controle Distribuição de Lucros'!$C$1:$Q$357,15)*'Lucros aos Sócios'!G415),IF(D415="Contabilidade"," ",0)))</f>
        <v>#N/A</v>
      </c>
    </row>
    <row r="416" spans="1:8">
      <c r="A416" s="159">
        <v>428</v>
      </c>
      <c r="B416" s="160" t="str">
        <f>VLOOKUP(A416,Empresas!A:B,2,0)</f>
        <v>00.630.382/0001-37</v>
      </c>
      <c r="C416" s="160" t="str">
        <f>VLOOKUP(B416,Empresas!B:C,2,0)</f>
        <v>OMJ Embalagens Ltda</v>
      </c>
      <c r="D416" s="168" t="e">
        <f>VLOOKUP(C416,'[1]Controle Distribuição de Lucros'!$C$1:$G$357,5,0)</f>
        <v>#N/A</v>
      </c>
      <c r="E416" s="169" t="s">
        <v>2272</v>
      </c>
      <c r="F416" s="163" t="s">
        <v>2273</v>
      </c>
      <c r="G416" s="184">
        <v>4.9500000000000002E-2</v>
      </c>
      <c r="H416" s="167" t="e">
        <f>IF(D416="Contabilidade Aproximada",(VLOOKUP(C416,'Apuração Contabilidade Aproxima'!$C$1:$M$357,11,0)*G416),IF(D416="Distribuição por Presunção",(VLOOKUP(C416,'[1]Controle Distribuição de Lucros'!$C$1:$Q$357,15)*'Lucros aos Sócios'!G416),IF(D416="Contabilidade"," ",0)))</f>
        <v>#N/A</v>
      </c>
    </row>
    <row r="417" spans="1:8">
      <c r="A417" s="159">
        <v>487</v>
      </c>
      <c r="B417" s="160" t="str">
        <f>VLOOKUP(A417,Empresas!A:B,2,0)</f>
        <v>10.924.672/0001-47</v>
      </c>
      <c r="C417" s="160" t="str">
        <f>VLOOKUP(B417,Empresas!B:C,2,0)</f>
        <v xml:space="preserve">Palavra Administração em Palestras Ltda </v>
      </c>
      <c r="D417" s="168" t="e">
        <f>VLOOKUP(C417,'[1]Controle Distribuição de Lucros'!$C$1:$G$357,5,0)</f>
        <v>#N/A</v>
      </c>
      <c r="E417" s="169">
        <v>27879499830</v>
      </c>
      <c r="F417" s="163" t="s">
        <v>2428</v>
      </c>
      <c r="G417" s="164">
        <v>0.5</v>
      </c>
      <c r="H417" s="167" t="e">
        <f>IF(D417="Contabilidade Aproximada",(VLOOKUP(C417,'Apuração Contabilidade Aproxima'!$C$1:$M$357,11,0)*G417),IF(D417="Distribuição por Presunção",(VLOOKUP(C417,'[1]Controle Distribuição de Lucros'!$C$1:$Q$357,15)*'Lucros aos Sócios'!G417),IF(D417="Contabilidade"," ",0)))</f>
        <v>#N/A</v>
      </c>
    </row>
    <row r="418" spans="1:8">
      <c r="A418" s="159">
        <v>487</v>
      </c>
      <c r="B418" s="160" t="str">
        <f>VLOOKUP(A418,Empresas!A:B,2,0)</f>
        <v>10.924.672/0001-47</v>
      </c>
      <c r="C418" s="160" t="str">
        <f>VLOOKUP(B418,Empresas!B:C,2,0)</f>
        <v xml:space="preserve">Palavra Administração em Palestras Ltda </v>
      </c>
      <c r="D418" s="168" t="e">
        <f>VLOOKUP(C418,'[1]Controle Distribuição de Lucros'!$C$1:$G$357,5,0)</f>
        <v>#N/A</v>
      </c>
      <c r="E418" s="169">
        <v>22034894804</v>
      </c>
      <c r="F418" s="163" t="s">
        <v>2429</v>
      </c>
      <c r="G418" s="164">
        <v>0.5</v>
      </c>
      <c r="H418" s="167" t="e">
        <f>IF(D418="Contabilidade Aproximada",(VLOOKUP(C418,'Apuração Contabilidade Aproxima'!$C$1:$M$357,11,0)*G418),IF(D418="Distribuição por Presunção",(VLOOKUP(C418,'[1]Controle Distribuição de Lucros'!$C$1:$Q$357,15)*'Lucros aos Sócios'!G418),IF(D418="Contabilidade"," ",0)))</f>
        <v>#N/A</v>
      </c>
    </row>
    <row r="419" spans="1:8">
      <c r="A419" s="159">
        <v>623</v>
      </c>
      <c r="B419" s="160" t="str">
        <f>VLOOKUP(A419,Empresas!A:B,2,0)</f>
        <v>09.253.554/0001-75</v>
      </c>
      <c r="C419" s="160" t="str">
        <f>VLOOKUP(B419,Empresas!B:C,2,0)</f>
        <v>Pataga Participações Ltda</v>
      </c>
      <c r="D419" s="161" t="e">
        <f>VLOOKUP(C419,'[1]Controle Distribuição de Lucros'!$C$1:$G$357,5,0)</f>
        <v>#N/A</v>
      </c>
      <c r="E419" s="162" t="s">
        <v>2164</v>
      </c>
      <c r="F419" s="163" t="s">
        <v>2165</v>
      </c>
      <c r="G419" s="164">
        <v>1</v>
      </c>
      <c r="H419" s="167" t="e">
        <f>IF(D419="Contabilidade Aproximada",(VLOOKUP(C419,'Apuração Contabilidade Aproxima'!$C$1:$M$357,11,0)*G419),IF(D419="Distribuição por Presunção",(VLOOKUP(C419,'[1]Controle Distribuição de Lucros'!$C$1:$Q$357,15)*'Lucros aos Sócios'!G419),IF(D419="Contabilidade"," ",0)))</f>
        <v>#N/A</v>
      </c>
    </row>
    <row r="420" spans="1:8">
      <c r="A420" s="159">
        <v>235</v>
      </c>
      <c r="B420" s="160" t="str">
        <f>VLOOKUP(A420,Empresas!A:B,2,0)</f>
        <v>54.297.379/0001-72</v>
      </c>
      <c r="C420" s="160" t="str">
        <f>VLOOKUP(B420,Empresas!B:C,2,0)</f>
        <v>Pauliclan Assessoria em Comunicação Ltda</v>
      </c>
      <c r="D420" s="168" t="e">
        <f>VLOOKUP(C420,'[1]Controle Distribuição de Lucros'!$C$1:$G$357,5,0)</f>
        <v>#N/A</v>
      </c>
      <c r="E420" s="169" t="s">
        <v>2430</v>
      </c>
      <c r="F420" s="163" t="s">
        <v>2431</v>
      </c>
      <c r="G420" s="164">
        <v>1</v>
      </c>
      <c r="H420" s="167" t="e">
        <f>IF(D420="Contabilidade Aproximada",(VLOOKUP(C420,'Apuração Contabilidade Aproxima'!$C$1:$M$357,11,0)*G420),IF(D420="Distribuição por Presunção",(VLOOKUP(C420,'[1]Controle Distribuição de Lucros'!$C$1:$Q$357,15)*'Lucros aos Sócios'!G420),IF(D420="Contabilidade"," ",0)))</f>
        <v>#N/A</v>
      </c>
    </row>
    <row r="421" spans="1:8">
      <c r="A421" s="159">
        <v>238</v>
      </c>
      <c r="B421" s="160" t="str">
        <f>VLOOKUP(A421,Empresas!A:B,2,0)</f>
        <v>03.035.057/0001-14</v>
      </c>
      <c r="C421" s="160" t="str">
        <f>VLOOKUP(B421,Empresas!B:C,2,0)</f>
        <v>Pauliserv Assessoria Técnica Ltda</v>
      </c>
      <c r="D421" s="168" t="e">
        <f>VLOOKUP(C421,'[1]Controle Distribuição de Lucros'!$C$1:$G$357,5,0)</f>
        <v>#N/A</v>
      </c>
      <c r="E421" s="169">
        <v>3521525830</v>
      </c>
      <c r="F421" s="163" t="s">
        <v>2432</v>
      </c>
      <c r="G421" s="164">
        <v>0.1</v>
      </c>
      <c r="H421" s="167" t="e">
        <f>IF(D421="Contabilidade Aproximada",(VLOOKUP(C421,'Apuração Contabilidade Aproxima'!$C$1:$M$357,11,0)*G421),IF(D421="Distribuição por Presunção",(VLOOKUP(C421,'[1]Controle Distribuição de Lucros'!$C$1:$Q$357,15)*'Lucros aos Sócios'!G421),IF(D421="Contabilidade"," ",0)))</f>
        <v>#N/A</v>
      </c>
    </row>
    <row r="422" spans="1:8">
      <c r="A422" s="159">
        <v>238</v>
      </c>
      <c r="B422" s="160" t="str">
        <f>VLOOKUP(A422,Empresas!A:B,2,0)</f>
        <v>03.035.057/0001-14</v>
      </c>
      <c r="C422" s="160" t="str">
        <f>VLOOKUP(B422,Empresas!B:C,2,0)</f>
        <v>Pauliserv Assessoria Técnica Ltda</v>
      </c>
      <c r="D422" s="161" t="e">
        <f>VLOOKUP(C422,'[1]Controle Distribuição de Lucros'!$C$1:$G$357,5,0)</f>
        <v>#N/A</v>
      </c>
      <c r="E422" s="162">
        <v>3499313804</v>
      </c>
      <c r="F422" s="163" t="s">
        <v>2433</v>
      </c>
      <c r="G422" s="164">
        <v>0.9</v>
      </c>
      <c r="H422" s="167" t="e">
        <f>IF(D422="Contabilidade Aproximada",(VLOOKUP(C422,'Apuração Contabilidade Aproxima'!$C$1:$M$357,11,0)*G422),IF(D422="Distribuição por Presunção",(VLOOKUP(C422,'[1]Controle Distribuição de Lucros'!$C$1:$Q$357,15)*'Lucros aos Sócios'!G422),IF(D422="Contabilidade"," ",0)))</f>
        <v>#N/A</v>
      </c>
    </row>
    <row r="423" spans="1:8">
      <c r="A423" s="159">
        <v>234</v>
      </c>
      <c r="B423" s="160" t="str">
        <f>VLOOKUP(A423,Empresas!A:B,2,0)</f>
        <v>48.791.388/0001-12</v>
      </c>
      <c r="C423" s="160" t="str">
        <f>VLOOKUP(B423,Empresas!B:C,2,0)</f>
        <v>Pauliter Assessoria Empresarial Ltda</v>
      </c>
      <c r="D423" s="185" t="e">
        <f>VLOOKUP(C423,'[1]Controle Distribuição de Lucros'!$C$1:$G$357,5,0)</f>
        <v>#N/A</v>
      </c>
      <c r="E423" s="162">
        <v>35083546876</v>
      </c>
      <c r="F423" s="186" t="s">
        <v>2203</v>
      </c>
      <c r="G423" s="164">
        <v>0.95</v>
      </c>
      <c r="H423" s="167" t="e">
        <f>IF(D423="Contabilidade Aproximada",(VLOOKUP(C423,'Apuração Contabilidade Aproxima'!$C$1:$M$357,11,0)*G423),IF(D423="Distribuição por Presunção",(VLOOKUP(C423,'[1]Controle Distribuição de Lucros'!$C$1:$Q$357,15)*'Lucros aos Sócios'!G423),IF(D423="Contabilidade"," ",0)))</f>
        <v>#N/A</v>
      </c>
    </row>
    <row r="424" spans="1:8">
      <c r="A424" s="159">
        <v>234</v>
      </c>
      <c r="B424" s="160" t="str">
        <f>VLOOKUP(A424,Empresas!A:B,2,0)</f>
        <v>48.791.388/0001-12</v>
      </c>
      <c r="C424" s="160" t="str">
        <f>VLOOKUP(B424,Empresas!B:C,2,0)</f>
        <v>Pauliter Assessoria Empresarial Ltda</v>
      </c>
      <c r="D424" s="187" t="e">
        <f>VLOOKUP(C424,'[1]Controle Distribuição de Lucros'!$C$1:$G$357,5,0)</f>
        <v>#N/A</v>
      </c>
      <c r="E424" s="169">
        <v>3499312832</v>
      </c>
      <c r="F424" s="186" t="s">
        <v>2431</v>
      </c>
      <c r="G424" s="164">
        <v>0.05</v>
      </c>
      <c r="H424" s="167" t="e">
        <f>IF(D424="Contabilidade Aproximada",(VLOOKUP(C424,'Apuração Contabilidade Aproxima'!$C$1:$M$357,11,0)*G424),IF(D424="Distribuição por Presunção",(VLOOKUP(C424,'[1]Controle Distribuição de Lucros'!$C$1:$Q$357,15)*'Lucros aos Sócios'!G424),IF(D424="Contabilidade"," ",0)))</f>
        <v>#N/A</v>
      </c>
    </row>
    <row r="425" spans="1:8">
      <c r="A425" s="159">
        <v>283</v>
      </c>
      <c r="B425" s="160" t="str">
        <f>VLOOKUP(A425,Empresas!A:B,2,0)</f>
        <v>42.030.217/0001-94</v>
      </c>
      <c r="C425" s="160" t="str">
        <f>VLOOKUP(B425,Empresas!B:C,2,0)</f>
        <v>PCF Publicidade Ltda</v>
      </c>
      <c r="D425" s="168" t="e">
        <f>VLOOKUP(C425,'[1]Controle Distribuição de Lucros'!$C$1:$G$357,5,0)</f>
        <v>#N/A</v>
      </c>
      <c r="E425" s="169">
        <v>36695697825</v>
      </c>
      <c r="F425" s="163" t="s">
        <v>2434</v>
      </c>
      <c r="G425" s="164">
        <v>0.22</v>
      </c>
      <c r="H425" s="167" t="e">
        <f>IF(D425="Contabilidade Aproximada",(VLOOKUP(C425,'Apuração Contabilidade Aproxima'!$C$1:$M$357,11,0)*G425),IF(D425="Distribuição por Presunção",(VLOOKUP(C425,'[1]Controle Distribuição de Lucros'!$C$1:$Q$357,15)*'Lucros aos Sócios'!G425),IF(D425="Contabilidade"," ",0)))</f>
        <v>#N/A</v>
      </c>
    </row>
    <row r="426" spans="1:8">
      <c r="A426" s="159">
        <v>283</v>
      </c>
      <c r="B426" s="160" t="str">
        <f>VLOOKUP(A426,Empresas!A:B,2,0)</f>
        <v>42.030.217/0001-94</v>
      </c>
      <c r="C426" s="160" t="str">
        <f>VLOOKUP(B426,Empresas!B:C,2,0)</f>
        <v>PCF Publicidade Ltda</v>
      </c>
      <c r="D426" s="168" t="e">
        <f>VLOOKUP(C426,'[1]Controle Distribuição de Lucros'!$C$1:$G$357,5,0)</f>
        <v>#N/A</v>
      </c>
      <c r="E426" s="169" t="s">
        <v>2435</v>
      </c>
      <c r="F426" s="163" t="s">
        <v>2436</v>
      </c>
      <c r="G426" s="164">
        <v>0.56730000000000003</v>
      </c>
      <c r="H426" s="167" t="e">
        <f>IF(D426="Contabilidade Aproximada",(VLOOKUP(C426,'Apuração Contabilidade Aproxima'!$C$1:$M$357,11,0)*G426),IF(D426="Distribuição por Presunção",(VLOOKUP(C426,'[1]Controle Distribuição de Lucros'!$C$1:$Q$357,15)*'Lucros aos Sócios'!G426),IF(D426="Contabilidade"," ",0)))</f>
        <v>#N/A</v>
      </c>
    </row>
    <row r="427" spans="1:8">
      <c r="A427" s="159">
        <v>283</v>
      </c>
      <c r="B427" s="160" t="str">
        <f>VLOOKUP(A427,Empresas!A:B,2,0)</f>
        <v>42.030.217/0001-94</v>
      </c>
      <c r="C427" s="160" t="str">
        <f>VLOOKUP(B427,Empresas!B:C,2,0)</f>
        <v>PCF Publicidade Ltda</v>
      </c>
      <c r="D427" s="168" t="e">
        <f>VLOOKUP(C427,'[1]Controle Distribuição de Lucros'!$C$1:$G$357,5,0)</f>
        <v>#N/A</v>
      </c>
      <c r="E427" s="169" t="s">
        <v>2437</v>
      </c>
      <c r="F427" s="163" t="s">
        <v>2438</v>
      </c>
      <c r="G427" s="164">
        <v>0.2127</v>
      </c>
      <c r="H427" s="167" t="e">
        <f>IF(D427="Contabilidade Aproximada",(VLOOKUP(C427,'Apuração Contabilidade Aproxima'!$C$1:$M$357,11,0)*G427),IF(D427="Distribuição por Presunção",(VLOOKUP(C427,'[1]Controle Distribuição de Lucros'!$C$1:$Q$357,15)*'Lucros aos Sócios'!G427),IF(D427="Contabilidade"," ",0)))</f>
        <v>#N/A</v>
      </c>
    </row>
    <row r="428" spans="1:8">
      <c r="A428" s="159">
        <v>633</v>
      </c>
      <c r="B428" s="160" t="str">
        <f>VLOOKUP(A428,Empresas!A:B,2,0)</f>
        <v>65.592.568/0001-94</v>
      </c>
      <c r="C428" s="160" t="str">
        <f>VLOOKUP(B428,Empresas!B:C,2,0)</f>
        <v>Perez Holding Ltda</v>
      </c>
      <c r="D428" s="168" t="e">
        <f>VLOOKUP(C428,'[1]Controle Distribuição de Lucros'!$C$1:$G$357,5,0)</f>
        <v>#N/A</v>
      </c>
      <c r="E428" s="169" t="s">
        <v>2439</v>
      </c>
      <c r="F428" s="163" t="s">
        <v>2440</v>
      </c>
      <c r="G428" s="164">
        <v>0.55449999999999999</v>
      </c>
      <c r="H428" s="167" t="e">
        <f>IF(D428="Contabilidade Aproximada",(VLOOKUP(C428,'Apuração Contabilidade Aproxima'!$C$1:$M$357,11,0)*G428),IF(D428="Distribuição por Presunção",(VLOOKUP(C428,'[1]Controle Distribuição de Lucros'!$C$1:$Q$357,15)*'Lucros aos Sócios'!G428),IF(D428="Contabilidade"," ",0)))</f>
        <v>#N/A</v>
      </c>
    </row>
    <row r="429" spans="1:8">
      <c r="A429" s="159">
        <v>633</v>
      </c>
      <c r="B429" s="160" t="str">
        <f>VLOOKUP(A429,Empresas!A:B,2,0)</f>
        <v>65.592.568/0001-94</v>
      </c>
      <c r="C429" s="160" t="str">
        <f>VLOOKUP(B429,Empresas!B:C,2,0)</f>
        <v>Perez Holding Ltda</v>
      </c>
      <c r="D429" s="168" t="e">
        <f>VLOOKUP(C429,'[1]Controle Distribuição de Lucros'!$C$1:$G$357,5,0)</f>
        <v>#N/A</v>
      </c>
      <c r="E429" s="169" t="s">
        <v>2441</v>
      </c>
      <c r="F429" s="163" t="s">
        <v>2442</v>
      </c>
      <c r="G429" s="164">
        <v>0.35980000000000001</v>
      </c>
      <c r="H429" s="167" t="e">
        <f>IF(D429="Contabilidade Aproximada",(VLOOKUP(C429,'Apuração Contabilidade Aproxima'!$C$1:$M$357,11,0)*G429),IF(D429="Distribuição por Presunção",(VLOOKUP(C429,'[1]Controle Distribuição de Lucros'!$C$1:$Q$357,15)*'Lucros aos Sócios'!G429),IF(D429="Contabilidade"," ",0)))</f>
        <v>#N/A</v>
      </c>
    </row>
    <row r="430" spans="1:8">
      <c r="A430" s="159">
        <v>633</v>
      </c>
      <c r="B430" s="160" t="str">
        <f>VLOOKUP(A430,Empresas!A:B,2,0)</f>
        <v>65.592.568/0001-94</v>
      </c>
      <c r="C430" s="160" t="str">
        <f>VLOOKUP(B430,Empresas!B:C,2,0)</f>
        <v>Perez Holding Ltda</v>
      </c>
      <c r="D430" s="168" t="e">
        <f>VLOOKUP(C430,'[1]Controle Distribuição de Lucros'!$C$1:$G$357,5,0)</f>
        <v>#N/A</v>
      </c>
      <c r="E430" s="169" t="s">
        <v>2443</v>
      </c>
      <c r="F430" s="163" t="s">
        <v>2444</v>
      </c>
      <c r="G430" s="164">
        <v>8.5699999999999998E-2</v>
      </c>
      <c r="H430" s="167" t="e">
        <f>IF(D430="Contabilidade Aproximada",(VLOOKUP(C430,'Apuração Contabilidade Aproxima'!$C$1:$M$357,11,0)*G430),IF(D430="Distribuição por Presunção",(VLOOKUP(C430,'[1]Controle Distribuição de Lucros'!$C$1:$Q$357,15)*'Lucros aos Sócios'!G430),IF(D430="Contabilidade"," ",0)))</f>
        <v>#N/A</v>
      </c>
    </row>
    <row r="431" spans="1:8">
      <c r="A431" s="159">
        <v>474</v>
      </c>
      <c r="B431" s="160" t="str">
        <f>VLOOKUP(A431,Empresas!A:B,2,0)</f>
        <v>10.786.836/0001-17</v>
      </c>
      <c r="C431" s="160" t="str">
        <f>VLOOKUP(B431,Empresas!B:C,2,0)</f>
        <v>Perfil Hidráulica Comercial e Serviços Ltda</v>
      </c>
      <c r="D431" s="168" t="e">
        <f>VLOOKUP(C431,'[1]Controle Distribuição de Lucros'!$C$1:$G$357,5,0)</f>
        <v>#N/A</v>
      </c>
      <c r="E431" s="169" t="s">
        <v>2445</v>
      </c>
      <c r="F431" s="163" t="s">
        <v>2446</v>
      </c>
      <c r="G431" s="164">
        <v>1</v>
      </c>
      <c r="H431" s="167" t="e">
        <f>IF(D431="Contabilidade Aproximada",(VLOOKUP(C431,'Apuração Contabilidade Aproxima'!$C$1:$M$357,11,0)*G431),IF(D431="Distribuição por Presunção",(VLOOKUP(C431,'[1]Controle Distribuição de Lucros'!$C$1:$Q$357,15)*'Lucros aos Sócios'!G431),IF(D431="Contabilidade"," ",0)))</f>
        <v>#N/A</v>
      </c>
    </row>
    <row r="432" spans="1:8">
      <c r="A432" s="159">
        <v>485</v>
      </c>
      <c r="B432" s="160" t="str">
        <f>VLOOKUP(A432,Empresas!A:B,2,0)</f>
        <v>56.173.233/0001-40</v>
      </c>
      <c r="C432" s="160" t="str">
        <f>VLOOKUP(B432,Empresas!B:C,2,0)</f>
        <v>Personalle Gestão de Ativos Ltda</v>
      </c>
      <c r="D432" s="168" t="e">
        <f>VLOOKUP(C432,'[1]Controle Distribuição de Lucros'!$C$1:$G$357,5,0)</f>
        <v>#N/A</v>
      </c>
      <c r="E432" s="169" t="s">
        <v>2447</v>
      </c>
      <c r="F432" s="163" t="s">
        <v>2448</v>
      </c>
      <c r="G432" s="164">
        <v>1</v>
      </c>
      <c r="H432" s="167" t="e">
        <f>IF(D432="Contabilidade Aproximada",(VLOOKUP(C432,'Apuração Contabilidade Aproxima'!$C$1:$M$357,11,0)*G432),IF(D432="Distribuição por Presunção",(VLOOKUP(C432,'[1]Controle Distribuição de Lucros'!$C$1:$Q$357,15)*'Lucros aos Sócios'!G432),IF(D432="Contabilidade"," ",0)))</f>
        <v>#N/A</v>
      </c>
    </row>
    <row r="433" spans="1:8">
      <c r="A433" s="145">
        <v>464</v>
      </c>
      <c r="B433" s="160" t="str">
        <f>VLOOKUP(A433,Empresas!A:B,2,0)</f>
        <v>48.784.779/0001-00</v>
      </c>
      <c r="C433" s="160" t="str">
        <f>VLOOKUP(B433,Empresas!B:C,2,0)</f>
        <v xml:space="preserve">Pipa Adora Vinhos Ltda </v>
      </c>
      <c r="D433" s="176" t="e">
        <f>VLOOKUP(C433,'[1]Controle Distribuição de Lucros'!$C$1:$G$357,5,0)</f>
        <v>#N/A</v>
      </c>
      <c r="E433" s="169" t="s">
        <v>2449</v>
      </c>
      <c r="F433" s="177" t="s">
        <v>2450</v>
      </c>
      <c r="G433" s="164">
        <v>1</v>
      </c>
      <c r="H433" s="167" t="e">
        <f>IF(D433="Contabilidade Aproximada",(VLOOKUP(C433,'Apuração Contabilidade Aproxima'!$C$1:$M$357,11,0)*G433),IF(D433="Distribuição por Presunção",(VLOOKUP(C433,'[1]Controle Distribuição de Lucros'!$C$1:$Q$357,15)*'Lucros aos Sócios'!G433),IF(D433="Contabilidade"," ",0)))</f>
        <v>#N/A</v>
      </c>
    </row>
    <row r="434" spans="1:8">
      <c r="A434" s="159">
        <v>378</v>
      </c>
      <c r="B434" s="160" t="str">
        <f>VLOOKUP(A434,Empresas!A:B,2,0)</f>
        <v>46.407.500/0001-43</v>
      </c>
      <c r="C434" s="160" t="str">
        <f>VLOOKUP(B434,Empresas!B:C,2,0)</f>
        <v>Posto de Molas os Irmãos Moleiros Ltda</v>
      </c>
      <c r="D434" s="161" t="e">
        <f>VLOOKUP(C434,'[1]Controle Distribuição de Lucros'!$C$1:$G$357,5,0)</f>
        <v>#N/A</v>
      </c>
      <c r="E434" s="162" t="s">
        <v>2451</v>
      </c>
      <c r="F434" s="163" t="s">
        <v>2452</v>
      </c>
      <c r="G434" s="164">
        <v>1</v>
      </c>
      <c r="H434" s="167" t="e">
        <f>IF(D434="Contabilidade Aproximada",(VLOOKUP(C434,'Apuração Contabilidade Aproxima'!$C$1:$M$357,11,0)*G434),IF(D434="Distribuição por Presunção",(VLOOKUP(C434,'[1]Controle Distribuição de Lucros'!$C$1:$Q$357,15)*'Lucros aos Sócios'!G434),IF(D434="Contabilidade"," ",0)))</f>
        <v>#N/A</v>
      </c>
    </row>
    <row r="435" spans="1:8">
      <c r="A435" s="159">
        <v>296</v>
      </c>
      <c r="B435" s="160" t="str">
        <f>VLOOKUP(A435,Empresas!A:B,2,0)</f>
        <v>42.935.633/0001-31</v>
      </c>
      <c r="C435" s="160" t="str">
        <f>VLOOKUP(B435,Empresas!B:C,2,0)</f>
        <v>Pousada Rodrigues Ltda</v>
      </c>
      <c r="D435" s="161" t="e">
        <f>VLOOKUP(C435,'[1]Controle Distribuição de Lucros'!$C$1:$G$357,5,0)</f>
        <v>#N/A</v>
      </c>
      <c r="E435" s="162" t="s">
        <v>2453</v>
      </c>
      <c r="F435" s="163" t="s">
        <v>2454</v>
      </c>
      <c r="G435" s="164">
        <v>1</v>
      </c>
      <c r="H435" s="167" t="e">
        <f>IF(D435="Contabilidade Aproximada",(VLOOKUP(C435,'Apuração Contabilidade Aproxima'!$C$1:$M$357,11,0)*G435),IF(D435="Distribuição por Presunção",(VLOOKUP(C435,'[1]Controle Distribuição de Lucros'!$C$1:$Q$357,15)*'Lucros aos Sócios'!G435),IF(D435="Contabilidade"," ",0)))</f>
        <v>#N/A</v>
      </c>
    </row>
    <row r="436" spans="1:8">
      <c r="A436" s="159">
        <v>108</v>
      </c>
      <c r="B436" s="160" t="str">
        <f>VLOOKUP(A436,Empresas!A:B,2,0)</f>
        <v>26.333.733/0001-31</v>
      </c>
      <c r="C436" s="160" t="str">
        <f>VLOOKUP(B436,Empresas!B:C,2,0)</f>
        <v>Pouso Certo Viagens e Turismo Ltda</v>
      </c>
      <c r="D436" s="161" t="e">
        <f>VLOOKUP(C436,'[1]Controle Distribuição de Lucros'!$C$1:$G$357,5,0)</f>
        <v>#N/A</v>
      </c>
      <c r="E436" s="162" t="s">
        <v>2455</v>
      </c>
      <c r="F436" s="163" t="s">
        <v>2456</v>
      </c>
      <c r="G436" s="164">
        <v>1</v>
      </c>
      <c r="H436" s="167" t="e">
        <f>IF(D436="Contabilidade Aproximada",(VLOOKUP(C436,'Apuração Contabilidade Aproxima'!$C$1:$M$357,11,0)*G436),IF(D436="Distribuição por Presunção",(VLOOKUP(C436,'[1]Controle Distribuição de Lucros'!$C$1:$Q$357,15)*'Lucros aos Sócios'!G436),IF(D436="Contabilidade"," ",0)))</f>
        <v>#N/A</v>
      </c>
    </row>
    <row r="437" spans="1:8">
      <c r="A437" s="159">
        <v>205</v>
      </c>
      <c r="B437" s="160" t="str">
        <f>VLOOKUP(A437,Empresas!A:B,2,0)</f>
        <v>74.647.405/0001-52</v>
      </c>
      <c r="C437" s="160" t="str">
        <f>VLOOKUP(B437,Empresas!B:C,2,0)</f>
        <v>Precisão Miranda Diesel Ltda</v>
      </c>
      <c r="D437" s="161" t="e">
        <f>VLOOKUP(C437,'[1]Controle Distribuição de Lucros'!$C$1:$G$357,5,0)</f>
        <v>#N/A</v>
      </c>
      <c r="E437" s="162">
        <v>7486534819</v>
      </c>
      <c r="F437" s="163" t="s">
        <v>2457</v>
      </c>
      <c r="G437" s="164">
        <v>0.95</v>
      </c>
      <c r="H437" s="167" t="e">
        <f>IF(D437="Contabilidade Aproximada",(VLOOKUP(C437,'Apuração Contabilidade Aproxima'!$C$1:$M$357,11,0)*G437),IF(D437="Distribuição por Presunção",(VLOOKUP(C437,'[1]Controle Distribuição de Lucros'!$C$1:$Q$357,15)*'Lucros aos Sócios'!G437),IF(D437="Contabilidade"," ",0)))</f>
        <v>#N/A</v>
      </c>
    </row>
    <row r="438" spans="1:8">
      <c r="A438" s="159">
        <v>205</v>
      </c>
      <c r="B438" s="160" t="str">
        <f>VLOOKUP(A438,Empresas!A:B,2,0)</f>
        <v>74.647.405/0001-52</v>
      </c>
      <c r="C438" s="160" t="str">
        <f>VLOOKUP(B438,Empresas!B:C,2,0)</f>
        <v>Precisão Miranda Diesel Ltda</v>
      </c>
      <c r="D438" s="161" t="e">
        <f>VLOOKUP(C438,'[1]Controle Distribuição de Lucros'!$C$1:$G$357,5,0)</f>
        <v>#N/A</v>
      </c>
      <c r="E438" s="162">
        <v>27166558806</v>
      </c>
      <c r="F438" s="163" t="s">
        <v>2458</v>
      </c>
      <c r="G438" s="164">
        <v>0.05</v>
      </c>
      <c r="H438" s="167" t="e">
        <f>IF(D438="Contabilidade Aproximada",(VLOOKUP(C438,'Apuração Contabilidade Aproxima'!$C$1:$M$357,11,0)*G438),IF(D438="Distribuição por Presunção",(VLOOKUP(C438,'[1]Controle Distribuição de Lucros'!$C$1:$Q$357,15)*'Lucros aos Sócios'!G438),IF(D438="Contabilidade"," ",0)))</f>
        <v>#N/A</v>
      </c>
    </row>
    <row r="439" spans="1:8">
      <c r="A439" s="159">
        <v>339</v>
      </c>
      <c r="B439" s="160" t="str">
        <f>VLOOKUP(A439,Empresas!A:B,2,0)</f>
        <v>48.206.716/0001-76</v>
      </c>
      <c r="C439" s="160" t="str">
        <f>VLOOKUP(B439,Empresas!B:C,2,0)</f>
        <v>PTHAF Nevoeiro Ltda</v>
      </c>
      <c r="D439" s="161" t="e">
        <f>VLOOKUP(C439,'[1]Controle Distribuição de Lucros'!$C$1:$G$357,5,0)</f>
        <v>#N/A</v>
      </c>
      <c r="E439" s="162" t="s">
        <v>2144</v>
      </c>
      <c r="F439" s="163" t="s">
        <v>2308</v>
      </c>
      <c r="G439" s="164">
        <v>1</v>
      </c>
      <c r="H439" s="167" t="e">
        <f>IF(D439="Contabilidade Aproximada",(VLOOKUP(C439,'Apuração Contabilidade Aproxima'!$C$1:$M$357,11,0)*G439),IF(D439="Distribuição por Presunção",(VLOOKUP(C439,'[1]Controle Distribuição de Lucros'!$C$1:$Q$357,15)*'Lucros aos Sócios'!G439),IF(D439="Contabilidade"," ",0)))</f>
        <v>#N/A</v>
      </c>
    </row>
    <row r="440" spans="1:8">
      <c r="A440" s="159">
        <v>193</v>
      </c>
      <c r="B440" s="160" t="str">
        <f>VLOOKUP(A440,Empresas!A:B,2,0)</f>
        <v>34.593.377/0001-13</v>
      </c>
      <c r="C440" s="160" t="str">
        <f>VLOOKUP(B440,Empresas!B:C,2,0)</f>
        <v>Quirino Representação Ltda</v>
      </c>
      <c r="D440" s="168" t="e">
        <f>VLOOKUP(C440,'[1]Controle Distribuição de Lucros'!$C$1:$G$357,5,0)</f>
        <v>#N/A</v>
      </c>
      <c r="E440" s="169">
        <v>36589156840</v>
      </c>
      <c r="F440" s="163" t="s">
        <v>2459</v>
      </c>
      <c r="G440" s="164">
        <v>0.1</v>
      </c>
      <c r="H440" s="167" t="e">
        <f>IF(D440="Contabilidade Aproximada",(VLOOKUP(C440,'Apuração Contabilidade Aproxima'!$C$1:$M$357,11,0)*G440),IF(D440="Distribuição por Presunção",(VLOOKUP(C440,'[1]Controle Distribuição de Lucros'!$C$1:$Q$357,15)*'Lucros aos Sócios'!G440),IF(D440="Contabilidade"," ",0)))</f>
        <v>#N/A</v>
      </c>
    </row>
    <row r="441" spans="1:8">
      <c r="A441" s="159">
        <v>193</v>
      </c>
      <c r="B441" s="160" t="str">
        <f>VLOOKUP(A441,Empresas!A:B,2,0)</f>
        <v>34.593.377/0001-13</v>
      </c>
      <c r="C441" s="160" t="str">
        <f>VLOOKUP(B441,Empresas!B:C,2,0)</f>
        <v>Quirino Representação Ltda</v>
      </c>
      <c r="D441" s="161" t="e">
        <f>VLOOKUP(C441,'[1]Controle Distribuição de Lucros'!$C$1:$G$357,5,0)</f>
        <v>#N/A</v>
      </c>
      <c r="E441" s="162" t="s">
        <v>2460</v>
      </c>
      <c r="F441" s="163" t="s">
        <v>2461</v>
      </c>
      <c r="G441" s="164">
        <v>0.9</v>
      </c>
      <c r="H441" s="167" t="e">
        <f>IF(D441="Contabilidade Aproximada",(VLOOKUP(C441,'Apuração Contabilidade Aproxima'!$C$1:$M$357,11,0)*G441),IF(D441="Distribuição por Presunção",(VLOOKUP(C441,'[1]Controle Distribuição de Lucros'!$C$1:$Q$357,15)*'Lucros aos Sócios'!G441),IF(D441="Contabilidade"," ",0)))</f>
        <v>#N/A</v>
      </c>
    </row>
    <row r="442" spans="1:8">
      <c r="A442" s="159">
        <v>264</v>
      </c>
      <c r="B442" s="160" t="str">
        <f>VLOOKUP(A442,Empresas!A:B,2,0)</f>
        <v>55.157.838/0001-85</v>
      </c>
      <c r="C442" s="160" t="str">
        <f>VLOOKUP(B442,Empresas!B:C,2,0)</f>
        <v>R &amp; O Indústria e Comércio Ltda</v>
      </c>
      <c r="D442" s="161" t="e">
        <f>VLOOKUP(C442,'[1]Controle Distribuição de Lucros'!$C$1:$G$357,5,0)</f>
        <v>#N/A</v>
      </c>
      <c r="E442" s="162" t="s">
        <v>2462</v>
      </c>
      <c r="F442" s="163" t="s">
        <v>2463</v>
      </c>
      <c r="G442" s="164">
        <v>1</v>
      </c>
      <c r="H442" s="167" t="e">
        <f>IF(D442="Contabilidade Aproximada",(VLOOKUP(C442,'Apuração Contabilidade Aproxima'!$C$1:$M$357,11,0)*G442),IF(D442="Distribuição por Presunção",(VLOOKUP(C442,'[1]Controle Distribuição de Lucros'!$C$1:$Q$357,15)*'Lucros aos Sócios'!G442),IF(D442="Contabilidade"," ",0)))</f>
        <v>#N/A</v>
      </c>
    </row>
    <row r="443" spans="1:8">
      <c r="A443" s="159">
        <v>7</v>
      </c>
      <c r="B443" s="160" t="str">
        <f>VLOOKUP(A443,Empresas!A:B,2,0)</f>
        <v>18.667.431/0001-71</v>
      </c>
      <c r="C443" s="160" t="str">
        <f>VLOOKUP(B443,Empresas!B:C,2,0)</f>
        <v>R Minale Comércio de Brindes Ltda</v>
      </c>
      <c r="D443" s="168" t="e">
        <f>VLOOKUP(C443,'[1]Controle Distribuição de Lucros'!$C$1:$G$357,5,0)</f>
        <v>#N/A</v>
      </c>
      <c r="E443" s="169" t="s">
        <v>2388</v>
      </c>
      <c r="F443" s="163" t="s">
        <v>2389</v>
      </c>
      <c r="G443" s="164">
        <v>1</v>
      </c>
      <c r="H443" s="167" t="e">
        <f>IF(D443="Contabilidade Aproximada",(VLOOKUP(C443,'Apuração Contabilidade Aproxima'!$C$1:$M$357,11,0)*G443),IF(D443="Distribuição por Presunção",(VLOOKUP(C443,'[1]Controle Distribuição de Lucros'!$C$1:$Q$357,15)*'Lucros aos Sócios'!G443),IF(D443="Contabilidade"," ",0)))</f>
        <v>#N/A</v>
      </c>
    </row>
    <row r="444" spans="1:8">
      <c r="A444" s="159">
        <v>297</v>
      </c>
      <c r="B444" s="160" t="str">
        <f>VLOOKUP(A444,Empresas!A:B,2,0)</f>
        <v>29.105.730/0001-39</v>
      </c>
      <c r="C444" s="160" t="str">
        <f>VLOOKUP(B444,Empresas!B:C,2,0)</f>
        <v>R2Food Ltda</v>
      </c>
      <c r="D444" s="168" t="e">
        <f>VLOOKUP(C444,'[1]Controle Distribuição de Lucros'!$C$1:$G$357,5,0)</f>
        <v>#N/A</v>
      </c>
      <c r="E444" s="169" t="s">
        <v>2464</v>
      </c>
      <c r="F444" s="163" t="s">
        <v>2465</v>
      </c>
      <c r="G444" s="164">
        <v>1</v>
      </c>
      <c r="H444" s="167" t="e">
        <f>IF(D444="Contabilidade Aproximada",(VLOOKUP(C444,'Apuração Contabilidade Aproxima'!$C$1:$M$357,11,0)*G444),IF(D444="Distribuição por Presunção",(VLOOKUP(C444,'[1]Controle Distribuição de Lucros'!$C$1:$Q$357,15)*'Lucros aos Sócios'!G444),IF(D444="Contabilidade"," ",0)))</f>
        <v>#N/A</v>
      </c>
    </row>
    <row r="445" spans="1:8">
      <c r="A445" s="159">
        <v>473</v>
      </c>
      <c r="B445" s="160" t="str">
        <f>VLOOKUP(A445,Empresas!A:B,2,0)</f>
        <v>05.908.050/0001-95</v>
      </c>
      <c r="C445" s="160" t="str">
        <f>VLOOKUP(B445,Empresas!B:C,2,0)</f>
        <v>R2Labs Tecnologia da Informação e Comércio Ltda</v>
      </c>
      <c r="D445" s="161" t="e">
        <f>VLOOKUP(C445,'[1]Controle Distribuição de Lucros'!$C$1:$G$357,5,0)</f>
        <v>#N/A</v>
      </c>
      <c r="E445" s="162" t="s">
        <v>2464</v>
      </c>
      <c r="F445" s="163" t="s">
        <v>2465</v>
      </c>
      <c r="G445" s="164">
        <v>1</v>
      </c>
      <c r="H445" s="167" t="e">
        <f>IF(D445="Contabilidade Aproximada",(VLOOKUP(C445,'Apuração Contabilidade Aproxima'!$C$1:$M$357,11,0)*G445),IF(D445="Distribuição por Presunção",(VLOOKUP(C445,'[1]Controle Distribuição de Lucros'!$C$1:$Q$357,15)*'Lucros aos Sócios'!G445),IF(D445="Contabilidade"," ",0)))</f>
        <v>#N/A</v>
      </c>
    </row>
    <row r="446" spans="1:8">
      <c r="A446" s="159">
        <v>612</v>
      </c>
      <c r="B446" s="160" t="str">
        <f>VLOOKUP(A446,Empresas!A:B,2,0)</f>
        <v>36.038.683/0001-13</v>
      </c>
      <c r="C446" s="160" t="str">
        <f>VLOOKUP(B446,Empresas!B:C,2,0)</f>
        <v>RD Serviços de Apoio Administrativo Ltda</v>
      </c>
      <c r="D446" s="161" t="e">
        <f>VLOOKUP(C446,'[1]Controle Distribuição de Lucros'!$C$1:$G$357,5,0)</f>
        <v>#N/A</v>
      </c>
      <c r="E446" s="162">
        <v>3209517827</v>
      </c>
      <c r="F446" s="163" t="s">
        <v>2083</v>
      </c>
      <c r="G446" s="164">
        <v>0.1</v>
      </c>
      <c r="H446" s="167" t="e">
        <f>IF(D446="Contabilidade Aproximada",(VLOOKUP(C446,'Apuração Contabilidade Aproxima'!$C$1:$M$357,11,0)*G446),IF(D446="Distribuição por Presunção",(VLOOKUP(C446,'[1]Controle Distribuição de Lucros'!$C$1:$Q$357,15)*'Lucros aos Sócios'!G446),IF(D446="Contabilidade"," ",0)))</f>
        <v>#N/A</v>
      </c>
    </row>
    <row r="447" spans="1:8">
      <c r="A447" s="159">
        <v>612</v>
      </c>
      <c r="B447" s="160" t="str">
        <f>VLOOKUP(A447,Empresas!A:B,2,0)</f>
        <v>36.038.683/0001-13</v>
      </c>
      <c r="C447" s="160" t="str">
        <f>VLOOKUP(B447,Empresas!B:C,2,0)</f>
        <v>RD Serviços de Apoio Administrativo Ltda</v>
      </c>
      <c r="D447" s="161" t="e">
        <f>VLOOKUP(C447,'[1]Controle Distribuição de Lucros'!$C$1:$G$357,5,0)</f>
        <v>#N/A</v>
      </c>
      <c r="E447" s="162" t="s">
        <v>2466</v>
      </c>
      <c r="F447" s="163" t="s">
        <v>2079</v>
      </c>
      <c r="G447" s="164">
        <v>0.9</v>
      </c>
      <c r="H447" s="167" t="e">
        <f>IF(D447="Contabilidade Aproximada",(VLOOKUP(C447,'Apuração Contabilidade Aproxima'!$C$1:$M$357,11,0)*G447),IF(D447="Distribuição por Presunção",(VLOOKUP(C447,'[1]Controle Distribuição de Lucros'!$C$1:$Q$357,15)*'Lucros aos Sócios'!G447),IF(D447="Contabilidade"," ",0)))</f>
        <v>#N/A</v>
      </c>
    </row>
    <row r="448" spans="1:8">
      <c r="A448" s="159">
        <v>471</v>
      </c>
      <c r="B448" s="160" t="str">
        <f>VLOOKUP(A448,Empresas!A:B,2,0)</f>
        <v>55.048.107/0001-00</v>
      </c>
      <c r="C448" s="160" t="str">
        <f>VLOOKUP(B448,Empresas!B:C,2,0)</f>
        <v>Rene N Berti Ltda</v>
      </c>
      <c r="D448" s="161" t="e">
        <f>VLOOKUP(C448,'[1]Controle Distribuição de Lucros'!$C$1:$G$357,5,0)</f>
        <v>#N/A</v>
      </c>
      <c r="E448" s="162" t="s">
        <v>2467</v>
      </c>
      <c r="F448" s="163" t="s">
        <v>2468</v>
      </c>
      <c r="G448" s="164">
        <v>0.5</v>
      </c>
      <c r="H448" s="167" t="e">
        <f>IF(D448="Contabilidade Aproximada",(VLOOKUP(C448,'Apuração Contabilidade Aproxima'!$C$1:$M$357,11,0)*G448),IF(D448="Distribuição por Presunção",(VLOOKUP(C448,'[1]Controle Distribuição de Lucros'!$C$1:$Q$357,15)*'Lucros aos Sócios'!G448),IF(D448="Contabilidade"," ",0)))</f>
        <v>#N/A</v>
      </c>
    </row>
    <row r="449" spans="1:8">
      <c r="A449" s="159">
        <v>471</v>
      </c>
      <c r="B449" s="160" t="str">
        <f>VLOOKUP(A449,Empresas!A:B,2,0)</f>
        <v>55.048.107/0001-00</v>
      </c>
      <c r="C449" s="160" t="str">
        <f>VLOOKUP(B449,Empresas!B:C,2,0)</f>
        <v>Rene N Berti Ltda</v>
      </c>
      <c r="D449" s="161" t="e">
        <f>VLOOKUP(C449,'[1]Controle Distribuição de Lucros'!$C$1:$G$357,5,0)</f>
        <v>#N/A</v>
      </c>
      <c r="E449" s="162">
        <v>22625370890</v>
      </c>
      <c r="F449" s="163" t="s">
        <v>2469</v>
      </c>
      <c r="G449" s="164">
        <v>0.5</v>
      </c>
      <c r="H449" s="167" t="e">
        <f>IF(D449="Contabilidade Aproximada",(VLOOKUP(C449,'Apuração Contabilidade Aproxima'!$C$1:$M$357,11,0)*G449),IF(D449="Distribuição por Presunção",(VLOOKUP(C449,'[1]Controle Distribuição de Lucros'!$C$1:$Q$357,15)*'Lucros aos Sócios'!G449),IF(D449="Contabilidade"," ",0)))</f>
        <v>#N/A</v>
      </c>
    </row>
    <row r="450" spans="1:8">
      <c r="A450" s="159">
        <v>604</v>
      </c>
      <c r="B450" s="160" t="str">
        <f>VLOOKUP(A450,Empresas!A:B,2,0)</f>
        <v>26.714.315/0001-94</v>
      </c>
      <c r="C450" s="160" t="str">
        <f>VLOOKUP(B450,Empresas!B:C,2,0)</f>
        <v>Ribeiro Holding Familiar Ltda</v>
      </c>
      <c r="D450" s="161" t="e">
        <f>VLOOKUP(C450,'[1]Controle Distribuição de Lucros'!$C$1:$G$357,5,0)</f>
        <v>#N/A</v>
      </c>
      <c r="E450" s="162" t="s">
        <v>2362</v>
      </c>
      <c r="F450" s="163" t="s">
        <v>2363</v>
      </c>
      <c r="G450" s="164">
        <v>0.99390000000000001</v>
      </c>
      <c r="H450" s="167" t="e">
        <f>IF(D450="Contabilidade Aproximada",(VLOOKUP(C450,'Apuração Contabilidade Aproxima'!$C$1:$M$357,11,0)*G450),IF(D450="Distribuição por Presunção",(VLOOKUP(C450,'[1]Controle Distribuição de Lucros'!$C$1:$Q$357,15)*'Lucros aos Sócios'!G450),IF(D450="Contabilidade"," ",0)))</f>
        <v>#N/A</v>
      </c>
    </row>
    <row r="451" spans="1:8">
      <c r="A451" s="159">
        <v>604</v>
      </c>
      <c r="B451" s="160" t="str">
        <f>VLOOKUP(A451,Empresas!A:B,2,0)</f>
        <v>26.714.315/0001-94</v>
      </c>
      <c r="C451" s="160" t="str">
        <f>VLOOKUP(B451,Empresas!B:C,2,0)</f>
        <v>Ribeiro Holding Familiar Ltda</v>
      </c>
      <c r="D451" s="161" t="e">
        <f>VLOOKUP(C451,'[1]Controle Distribuição de Lucros'!$C$1:$G$357,5,0)</f>
        <v>#N/A</v>
      </c>
      <c r="E451" s="162" t="s">
        <v>2470</v>
      </c>
      <c r="F451" s="163" t="s">
        <v>2471</v>
      </c>
      <c r="G451" s="164">
        <v>6.1000000000000004E-3</v>
      </c>
      <c r="H451" s="167" t="e">
        <f>IF(D451="Contabilidade Aproximada",(VLOOKUP(C451,'Apuração Contabilidade Aproxima'!$C$1:$M$357,11,0)*G451),IF(D451="Distribuição por Presunção",(VLOOKUP(C451,'[1]Controle Distribuição de Lucros'!$C$1:$Q$357,15)*'Lucros aos Sócios'!G451),IF(D451="Contabilidade"," ",0)))</f>
        <v>#N/A</v>
      </c>
    </row>
    <row r="452" spans="1:8">
      <c r="A452" s="159">
        <v>618</v>
      </c>
      <c r="B452" s="160" t="str">
        <f>VLOOKUP(A452,Empresas!A:B,2,0)</f>
        <v>63.191.342/0001-56</v>
      </c>
      <c r="C452" s="160" t="str">
        <f>VLOOKUP(B452,Empresas!B:C,2,0)</f>
        <v>Ribeiro Mentoria &amp; Desenvolvimento Ltda</v>
      </c>
      <c r="D452" s="161" t="e">
        <f>VLOOKUP(C452,'[1]Controle Distribuição de Lucros'!$C$1:$G$357,5,0)</f>
        <v>#N/A</v>
      </c>
      <c r="E452" s="162" t="s">
        <v>2362</v>
      </c>
      <c r="F452" s="163" t="s">
        <v>2363</v>
      </c>
      <c r="G452" s="164">
        <v>1</v>
      </c>
      <c r="H452" s="167" t="e">
        <f>IF(D452="Contabilidade Aproximada",(VLOOKUP(C452,'Apuração Contabilidade Aproxima'!$C$1:$M$357,11,0)*G452),IF(D452="Distribuição por Presunção",(VLOOKUP(C452,'[1]Controle Distribuição de Lucros'!$C$1:$Q$357,15)*'Lucros aos Sócios'!G452),IF(D452="Contabilidade"," ",0)))</f>
        <v>#N/A</v>
      </c>
    </row>
    <row r="453" spans="1:8">
      <c r="A453" s="159">
        <v>581</v>
      </c>
      <c r="B453" s="160" t="str">
        <f>VLOOKUP(A453,Empresas!A:B,2,0)</f>
        <v>60.643.539/0001-90</v>
      </c>
      <c r="C453" s="160" t="str">
        <f>VLOOKUP(B453,Empresas!B:C,2,0)</f>
        <v>RLR Consultoria Ltda</v>
      </c>
      <c r="D453" s="161" t="e">
        <f>VLOOKUP(C453,'[1]Controle Distribuição de Lucros'!$C$1:$G$357,5,0)</f>
        <v>#N/A</v>
      </c>
      <c r="E453" s="162" t="s">
        <v>2472</v>
      </c>
      <c r="F453" s="163" t="s">
        <v>2473</v>
      </c>
      <c r="G453" s="164">
        <v>1</v>
      </c>
      <c r="H453" s="167" t="e">
        <f>IF(D453="Contabilidade Aproximada",(VLOOKUP(C453,'Apuração Contabilidade Aproxima'!$C$1:$M$357,11,0)*G453),IF(D453="Distribuição por Presunção",(VLOOKUP(C453,'[1]Controle Distribuição de Lucros'!$C$1:$Q$357,15)*'Lucros aos Sócios'!G453),IF(D453="Contabilidade"," ",0)))</f>
        <v>#N/A</v>
      </c>
    </row>
    <row r="454" spans="1:8">
      <c r="A454" s="159">
        <v>548</v>
      </c>
      <c r="B454" s="160" t="e">
        <f>VLOOKUP(A454,Empresas!A:B,2,0)</f>
        <v>#N/A</v>
      </c>
      <c r="C454" s="160" t="e">
        <f>VLOOKUP(B454,Empresas!B:C,2,0)</f>
        <v>#N/A</v>
      </c>
      <c r="D454" s="161" t="e">
        <f>VLOOKUP(C454,'[1]Controle Distribuição de Lucros'!$C$1:$G$357,5,0)</f>
        <v>#N/A</v>
      </c>
      <c r="E454" s="162">
        <v>2137525810</v>
      </c>
      <c r="F454" s="163" t="s">
        <v>2474</v>
      </c>
      <c r="G454" s="164">
        <v>0.5</v>
      </c>
      <c r="H454" s="167" t="e">
        <f>IF(D454="Contabilidade Aproximada",(VLOOKUP(C454,'Apuração Contabilidade Aproxima'!$C$1:$M$357,11,0)*G454),IF(D454="Distribuição por Presunção",(VLOOKUP(C454,'[1]Controle Distribuição de Lucros'!$C$1:$Q$357,15)*'Lucros aos Sócios'!G454),IF(D454="Contabilidade"," ",0)))</f>
        <v>#N/A</v>
      </c>
    </row>
    <row r="455" spans="1:8">
      <c r="A455" s="159">
        <v>548</v>
      </c>
      <c r="B455" s="160" t="e">
        <f>VLOOKUP(A455,Empresas!A:B,2,0)</f>
        <v>#N/A</v>
      </c>
      <c r="C455" s="160" t="e">
        <f>VLOOKUP(B455,Empresas!B:C,2,0)</f>
        <v>#N/A</v>
      </c>
      <c r="D455" s="161" t="e">
        <f>VLOOKUP(C455,'[1]Controle Distribuição de Lucros'!$C$1:$G$357,5,0)</f>
        <v>#N/A</v>
      </c>
      <c r="E455" s="162">
        <v>1049703839</v>
      </c>
      <c r="F455" s="163" t="s">
        <v>2475</v>
      </c>
      <c r="G455" s="164">
        <v>0.5</v>
      </c>
      <c r="H455" s="167" t="e">
        <f>IF(D455="Contabilidade Aproximada",(VLOOKUP(C455,'Apuração Contabilidade Aproxima'!$C$1:$M$357,11,0)*G455),IF(D455="Distribuição por Presunção",(VLOOKUP(C455,'[1]Controle Distribuição de Lucros'!$C$1:$Q$357,15)*'Lucros aos Sócios'!G455),IF(D455="Contabilidade"," ",0)))</f>
        <v>#N/A</v>
      </c>
    </row>
    <row r="456" spans="1:8">
      <c r="A456" s="159">
        <v>66</v>
      </c>
      <c r="B456" s="160" t="str">
        <f>VLOOKUP(A456,Empresas!A:B,2,0)</f>
        <v>42.835.390/0001-60</v>
      </c>
      <c r="C456" s="160" t="str">
        <f>VLOOKUP(B456,Empresas!B:C,2,0)</f>
        <v>RPF Desenvolvimento de Negócios Ltda</v>
      </c>
      <c r="D456" s="161" t="e">
        <f>VLOOKUP(C456,'[1]Controle Distribuição de Lucros'!$C$1:$G$357,5,0)</f>
        <v>#N/A</v>
      </c>
      <c r="E456" s="162" t="s">
        <v>2476</v>
      </c>
      <c r="F456" s="163" t="s">
        <v>2477</v>
      </c>
      <c r="G456" s="164">
        <v>1</v>
      </c>
      <c r="H456" s="167" t="e">
        <f>IF(D456="Contabilidade Aproximada",(VLOOKUP(C456,'Apuração Contabilidade Aproxima'!$C$1:$M$357,11,0)*G456),IF(D456="Distribuição por Presunção",(VLOOKUP(C456,'[1]Controle Distribuição de Lucros'!$C$1:$Q$357,15)*'Lucros aos Sócios'!G456),IF(D456="Contabilidade"," ",0)))</f>
        <v>#N/A</v>
      </c>
    </row>
    <row r="457" spans="1:8">
      <c r="A457" s="159">
        <v>497</v>
      </c>
      <c r="B457" s="160" t="str">
        <f>VLOOKUP(A457,Empresas!A:B,2,0)</f>
        <v>57.374.934/0001-00</v>
      </c>
      <c r="C457" s="160" t="str">
        <f>VLOOKUP(B457,Empresas!B:C,2,0)</f>
        <v>RS Lab Produtos Para Laboratório Ltda</v>
      </c>
      <c r="D457" s="168" t="e">
        <f>VLOOKUP(C457,'[1]Controle Distribuição de Lucros'!$C$1:$G$357,5,0)</f>
        <v>#N/A</v>
      </c>
      <c r="E457" s="169" t="s">
        <v>2478</v>
      </c>
      <c r="F457" s="163" t="s">
        <v>2479</v>
      </c>
      <c r="G457" s="164">
        <v>1</v>
      </c>
      <c r="H457" s="167" t="e">
        <f>IF(D457="Contabilidade Aproximada",(VLOOKUP(C457,'Apuração Contabilidade Aproxima'!$C$1:$M$357,11,0)*G457),IF(D457="Distribuição por Presunção",(VLOOKUP(C457,'[1]Controle Distribuição de Lucros'!$C$1:$Q$357,15)*'Lucros aos Sócios'!G457),IF(D457="Contabilidade"," ",0)))</f>
        <v>#N/A</v>
      </c>
    </row>
    <row r="458" spans="1:8">
      <c r="A458" s="159">
        <v>144</v>
      </c>
      <c r="B458" s="160" t="str">
        <f>VLOOKUP(A458,Empresas!A:B,2,0)</f>
        <v>03.181.134/0001-44</v>
      </c>
      <c r="C458" s="160" t="str">
        <f>VLOOKUP(B458,Empresas!B:C,2,0)</f>
        <v>RT 9 Apoio Administrativo Ltda</v>
      </c>
      <c r="D458" s="168" t="e">
        <f>VLOOKUP(C458,'[1]Controle Distribuição de Lucros'!$C$1:$G$357,5,0)</f>
        <v>#N/A</v>
      </c>
      <c r="E458" s="169" t="s">
        <v>2480</v>
      </c>
      <c r="F458" s="163" t="s">
        <v>2481</v>
      </c>
      <c r="G458" s="164">
        <v>1</v>
      </c>
      <c r="H458" s="167" t="e">
        <f>IF(D458="Contabilidade Aproximada",(VLOOKUP(C458,'Apuração Contabilidade Aproxima'!$C$1:$M$357,11,0)*G458),IF(D458="Distribuição por Presunção",(VLOOKUP(C458,'[1]Controle Distribuição de Lucros'!$C$1:$Q$357,15)*'Lucros aos Sócios'!G458),IF(D458="Contabilidade"," ",0)))</f>
        <v>#N/A</v>
      </c>
    </row>
    <row r="459" spans="1:8">
      <c r="A459" s="159">
        <v>99</v>
      </c>
      <c r="B459" s="160" t="str">
        <f>VLOOKUP(A459,Empresas!A:B,2,0)</f>
        <v>06.986.080/0001-82</v>
      </c>
      <c r="C459" s="160" t="str">
        <f>VLOOKUP(B459,Empresas!B:C,2,0)</f>
        <v>Rubens Cilone de Andrade</v>
      </c>
      <c r="D459" s="168" t="e">
        <f>VLOOKUP(C459,'[1]Controle Distribuição de Lucros'!$C$1:$G$357,5,0)</f>
        <v>#N/A</v>
      </c>
      <c r="E459" s="169" t="s">
        <v>2482</v>
      </c>
      <c r="F459" s="163" t="s">
        <v>664</v>
      </c>
      <c r="G459" s="164">
        <v>1</v>
      </c>
      <c r="H459" s="167" t="e">
        <f>IF(D459="Contabilidade Aproximada",(VLOOKUP(C459,'Apuração Contabilidade Aproxima'!$C$1:$M$357,11,0)*G459),IF(D459="Distribuição por Presunção",(VLOOKUP(C459,'[1]Controle Distribuição de Lucros'!$C$1:$Q$357,15)*'Lucros aos Sócios'!G459),IF(D459="Contabilidade"," ",0)))</f>
        <v>#N/A</v>
      </c>
    </row>
    <row r="460" spans="1:8">
      <c r="A460" s="159">
        <v>502</v>
      </c>
      <c r="B460" s="160" t="str">
        <f>VLOOKUP(A460,Empresas!A:B,2,0)</f>
        <v>57.616.991/0001-59</v>
      </c>
      <c r="C460" s="160" t="str">
        <f>VLOOKUP(B460,Empresas!B:C,2,0)</f>
        <v>S &amp; Z Holding Participações Ltda</v>
      </c>
      <c r="D460" s="161" t="e">
        <f>VLOOKUP(C460,'[1]Controle Distribuição de Lucros'!$C$1:$G$357,5,0)</f>
        <v>#N/A</v>
      </c>
      <c r="E460" s="162" t="s">
        <v>667</v>
      </c>
      <c r="F460" s="163" t="s">
        <v>668</v>
      </c>
      <c r="G460" s="164">
        <v>0.33339999999999997</v>
      </c>
      <c r="H460" s="167" t="e">
        <f>IF(D460="Contabilidade Aproximada",(VLOOKUP(C460,'Apuração Contabilidade Aproxima'!$C$1:$M$357,11,0)*G460),IF(D460="Distribuição por Presunção",(VLOOKUP(C460,'[1]Controle Distribuição de Lucros'!$C$1:$Q$357,15)*'Lucros aos Sócios'!G460),IF(D460="Contabilidade"," ",0)))</f>
        <v>#N/A</v>
      </c>
    </row>
    <row r="461" spans="1:8">
      <c r="A461" s="159">
        <v>502</v>
      </c>
      <c r="B461" s="160" t="str">
        <f>VLOOKUP(A461,Empresas!A:B,2,0)</f>
        <v>57.616.991/0001-59</v>
      </c>
      <c r="C461" s="160" t="str">
        <f>VLOOKUP(B461,Empresas!B:C,2,0)</f>
        <v>S &amp; Z Holding Participações Ltda</v>
      </c>
      <c r="D461" s="161" t="e">
        <f>VLOOKUP(C461,'[1]Controle Distribuição de Lucros'!$C$1:$G$357,5,0)</f>
        <v>#N/A</v>
      </c>
      <c r="E461" s="162" t="s">
        <v>148</v>
      </c>
      <c r="F461" s="163" t="s">
        <v>2483</v>
      </c>
      <c r="G461" s="164">
        <v>0.33329999999999999</v>
      </c>
      <c r="H461" s="167" t="e">
        <f>IF(D461="Contabilidade Aproximada",(VLOOKUP(C461,'Apuração Contabilidade Aproxima'!$C$1:$M$357,11,0)*G461),IF(D461="Distribuição por Presunção",(VLOOKUP(C461,'[1]Controle Distribuição de Lucros'!$C$1:$Q$357,15)*'Lucros aos Sócios'!G461),IF(D461="Contabilidade"," ",0)))</f>
        <v>#N/A</v>
      </c>
    </row>
    <row r="462" spans="1:8">
      <c r="A462" s="159">
        <v>502</v>
      </c>
      <c r="B462" s="160" t="str">
        <f>VLOOKUP(A462,Empresas!A:B,2,0)</f>
        <v>57.616.991/0001-59</v>
      </c>
      <c r="C462" s="160" t="str">
        <f>VLOOKUP(B462,Empresas!B:C,2,0)</f>
        <v>S &amp; Z Holding Participações Ltda</v>
      </c>
      <c r="D462" s="161" t="e">
        <f>VLOOKUP(C462,'[1]Controle Distribuição de Lucros'!$C$1:$G$357,5,0)</f>
        <v>#N/A</v>
      </c>
      <c r="E462" s="162" t="s">
        <v>214</v>
      </c>
      <c r="F462" s="163" t="s">
        <v>215</v>
      </c>
      <c r="G462" s="164">
        <v>0.33329999999999999</v>
      </c>
      <c r="H462" s="167" t="e">
        <f>IF(D462="Contabilidade Aproximada",(VLOOKUP(C462,'Apuração Contabilidade Aproxima'!$C$1:$M$357,11,0)*G462),IF(D462="Distribuição por Presunção",(VLOOKUP(C462,'[1]Controle Distribuição de Lucros'!$C$1:$Q$357,15)*'Lucros aos Sócios'!G462),IF(D462="Contabilidade"," ",0)))</f>
        <v>#N/A</v>
      </c>
    </row>
    <row r="463" spans="1:8">
      <c r="A463" s="159">
        <v>498</v>
      </c>
      <c r="B463" s="160" t="str">
        <f>VLOOKUP(A463,Empresas!A:B,2,0)</f>
        <v>57.259.518/0001-61</v>
      </c>
      <c r="C463" s="160" t="str">
        <f>VLOOKUP(B463,Empresas!B:C,2,0)</f>
        <v>S.G.S Holding Participações Ltda</v>
      </c>
      <c r="D463" s="161" t="e">
        <f>VLOOKUP(C463,'[1]Controle Distribuição de Lucros'!$C$1:$G$357,5,0)</f>
        <v>#N/A</v>
      </c>
      <c r="E463" s="162" t="s">
        <v>2020</v>
      </c>
      <c r="F463" s="163" t="s">
        <v>2021</v>
      </c>
      <c r="G463" s="164">
        <v>0.5</v>
      </c>
      <c r="H463" s="167" t="e">
        <f>IF(D463="Contabilidade Aproximada",(VLOOKUP(C463,'Apuração Contabilidade Aproxima'!$C$1:$M$357,11,0)*G463),IF(D463="Distribuição por Presunção",(VLOOKUP(C463,'[1]Controle Distribuição de Lucros'!$C$1:$Q$357,15)*'Lucros aos Sócios'!G463),IF(D463="Contabilidade"," ",0)))</f>
        <v>#N/A</v>
      </c>
    </row>
    <row r="464" spans="1:8">
      <c r="A464" s="159">
        <v>498</v>
      </c>
      <c r="B464" s="160" t="str">
        <f>VLOOKUP(A464,Empresas!A:B,2,0)</f>
        <v>57.259.518/0001-61</v>
      </c>
      <c r="C464" s="160" t="str">
        <f>VLOOKUP(B464,Empresas!B:C,2,0)</f>
        <v>S.G.S Holding Participações Ltda</v>
      </c>
      <c r="D464" s="161" t="e">
        <f>VLOOKUP(C464,'[1]Controle Distribuição de Lucros'!$C$1:$G$357,5,0)</f>
        <v>#N/A</v>
      </c>
      <c r="E464" s="162" t="s">
        <v>2484</v>
      </c>
      <c r="F464" s="163" t="s">
        <v>2485</v>
      </c>
      <c r="G464" s="164">
        <v>0.5</v>
      </c>
      <c r="H464" s="167" t="e">
        <f>IF(D464="Contabilidade Aproximada",(VLOOKUP(C464,'Apuração Contabilidade Aproxima'!$C$1:$M$357,11,0)*G464),IF(D464="Distribuição por Presunção",(VLOOKUP(C464,'[1]Controle Distribuição de Lucros'!$C$1:$Q$357,15)*'Lucros aos Sócios'!G464),IF(D464="Contabilidade"," ",0)))</f>
        <v>#N/A</v>
      </c>
    </row>
    <row r="465" spans="1:8">
      <c r="A465" s="159">
        <v>504</v>
      </c>
      <c r="B465" s="160" t="str">
        <f>VLOOKUP(A465,Empresas!A:B,2,0)</f>
        <v>57.644.051/0001-73</v>
      </c>
      <c r="C465" s="160" t="str">
        <f>VLOOKUP(B465,Empresas!B:C,2,0)</f>
        <v>S.Z.S Administradora Ltda</v>
      </c>
      <c r="D465" s="161" t="e">
        <f>VLOOKUP(C465,'[1]Controle Distribuição de Lucros'!$C$1:$G$357,5,0)</f>
        <v>#N/A</v>
      </c>
      <c r="E465" s="162" t="s">
        <v>2486</v>
      </c>
      <c r="F465" s="163" t="s">
        <v>2487</v>
      </c>
      <c r="G465" s="164">
        <v>1</v>
      </c>
      <c r="H465" s="167" t="e">
        <f>IF(D465="Contabilidade Aproximada",(VLOOKUP(C465,'Apuração Contabilidade Aproxima'!$C$1:$M$357,11,0)*G465),IF(D465="Distribuição por Presunção",(VLOOKUP(C465,'[1]Controle Distribuição de Lucros'!$C$1:$Q$357,15)*'Lucros aos Sócios'!G465),IF(D465="Contabilidade"," ",0)))</f>
        <v>#N/A</v>
      </c>
    </row>
    <row r="466" spans="1:8">
      <c r="A466" s="159">
        <v>266</v>
      </c>
      <c r="B466" s="160" t="str">
        <f>VLOOKUP(A466,Empresas!A:B,2,0)</f>
        <v>04.959.478/0001-02</v>
      </c>
      <c r="C466" s="160" t="str">
        <f>VLOOKUP(B466,Empresas!B:C,2,0)</f>
        <v>SDJ Comercial Ltda</v>
      </c>
      <c r="D466" s="161" t="e">
        <f>VLOOKUP(C466,'[1]Controle Distribuição de Lucros'!$C$1:$G$357,5,0)</f>
        <v>#N/A</v>
      </c>
      <c r="E466" s="162" t="s">
        <v>2488</v>
      </c>
      <c r="F466" s="163" t="s">
        <v>2489</v>
      </c>
      <c r="G466" s="164">
        <v>1</v>
      </c>
      <c r="H466" s="167" t="e">
        <f>IF(D466="Contabilidade Aproximada",(VLOOKUP(C466,'Apuração Contabilidade Aproxima'!$C$1:$M$357,11,0)*G466),IF(D466="Distribuição por Presunção",(VLOOKUP(C466,'[1]Controle Distribuição de Lucros'!$C$1:$Q$357,15)*'Lucros aos Sócios'!G466),IF(D466="Contabilidade"," ",0)))</f>
        <v>#N/A</v>
      </c>
    </row>
    <row r="467" spans="1:8">
      <c r="A467" s="145">
        <v>452</v>
      </c>
      <c r="B467" s="160" t="str">
        <f>VLOOKUP(A467,Empresas!A:B,2,0)</f>
        <v>13.666.332/0001-51</v>
      </c>
      <c r="C467" s="160" t="str">
        <f>VLOOKUP(B467,Empresas!B:C,2,0)</f>
        <v>Sérgio Eduardo Vergueiro de Freitas 32207394824</v>
      </c>
      <c r="D467" s="18" t="e">
        <f>VLOOKUP(C467,'[1]Controle Distribuição de Lucros'!$C$1:$G$357,5,0)</f>
        <v>#N/A</v>
      </c>
      <c r="E467" s="162" t="s">
        <v>2490</v>
      </c>
      <c r="F467" s="177" t="s">
        <v>2491</v>
      </c>
      <c r="G467" s="164">
        <v>1</v>
      </c>
      <c r="H467" s="167" t="e">
        <f>IF(D467="Contabilidade Aproximada",(VLOOKUP(C467,'Apuração Contabilidade Aproxima'!$C$1:$M$357,11,0)*G467),IF(D467="Distribuição por Presunção",(VLOOKUP(C467,'[1]Controle Distribuição de Lucros'!$C$1:$Q$357,15)*'Lucros aos Sócios'!G467),IF(D467="Contabilidade"," ",0)))</f>
        <v>#N/A</v>
      </c>
    </row>
    <row r="468" spans="1:8">
      <c r="A468" s="159">
        <v>56</v>
      </c>
      <c r="B468" s="160" t="str">
        <f>VLOOKUP(A468,Empresas!A:B,2,0)</f>
        <v>62.749.437/0001-80</v>
      </c>
      <c r="C468" s="160" t="str">
        <f>VLOOKUP(B468,Empresas!B:C,2,0)</f>
        <v>Serralheria Artística Cordeiro Ltda</v>
      </c>
      <c r="D468" s="161" t="e">
        <f>VLOOKUP(C468,'[1]Controle Distribuição de Lucros'!$C$1:$G$357,5,0)</f>
        <v>#N/A</v>
      </c>
      <c r="E468" s="162">
        <v>15723754858</v>
      </c>
      <c r="F468" s="163" t="s">
        <v>2492</v>
      </c>
      <c r="G468" s="164">
        <v>0.5</v>
      </c>
      <c r="H468" s="167" t="e">
        <f>IF(D468="Contabilidade Aproximada",(VLOOKUP(C468,'Apuração Contabilidade Aproxima'!$C$1:$M$357,11,0)*G468),IF(D468="Distribuição por Presunção",(VLOOKUP(C468,'[1]Controle Distribuição de Lucros'!$C$1:$Q$357,15)*'Lucros aos Sócios'!G468),IF(D468="Contabilidade"," ",0)))</f>
        <v>#N/A</v>
      </c>
    </row>
    <row r="469" spans="1:8">
      <c r="A469" s="159">
        <v>56</v>
      </c>
      <c r="B469" s="160" t="str">
        <f>VLOOKUP(A469,Empresas!A:B,2,0)</f>
        <v>62.749.437/0001-80</v>
      </c>
      <c r="C469" s="160" t="str">
        <f>VLOOKUP(B469,Empresas!B:C,2,0)</f>
        <v>Serralheria Artística Cordeiro Ltda</v>
      </c>
      <c r="D469" s="161" t="e">
        <f>VLOOKUP(C469,'[1]Controle Distribuição de Lucros'!$C$1:$G$357,5,0)</f>
        <v>#N/A</v>
      </c>
      <c r="E469" s="162">
        <v>30048243884</v>
      </c>
      <c r="F469" s="163" t="s">
        <v>233</v>
      </c>
      <c r="G469" s="188">
        <v>0.5</v>
      </c>
      <c r="H469" s="167" t="e">
        <f>IF(D469="Contabilidade Aproximada",(VLOOKUP(C469,'Apuração Contabilidade Aproxima'!$C$1:$M$357,11,0)*G469),IF(D469="Distribuição por Presunção",(VLOOKUP(C469,'[1]Controle Distribuição de Lucros'!$C$1:$Q$357,15)*'Lucros aos Sócios'!G469),IF(D469="Contabilidade"," ",0)))</f>
        <v>#N/A</v>
      </c>
    </row>
    <row r="470" spans="1:8">
      <c r="A470" s="159">
        <v>389</v>
      </c>
      <c r="B470" s="160" t="str">
        <f>VLOOKUP(A470,Empresas!A:B,2,0)</f>
        <v>51.190.137/0001-97</v>
      </c>
      <c r="C470" s="160" t="str">
        <f>VLOOKUP(B470,Empresas!B:C,2,0)</f>
        <v>Shuk 2 Comércio de Alimentos e Promoções Ltda</v>
      </c>
      <c r="D470" s="161" t="e">
        <f>VLOOKUP(C470,'[1]Controle Distribuição de Lucros'!$C$1:$G$357,5,0)</f>
        <v>#N/A</v>
      </c>
      <c r="E470" s="162" t="s">
        <v>2493</v>
      </c>
      <c r="F470" s="163" t="s">
        <v>2494</v>
      </c>
      <c r="G470" s="164">
        <v>1</v>
      </c>
      <c r="H470" s="167" t="e">
        <f>IF(D470="Contabilidade Aproximada",(VLOOKUP(C470,'Apuração Contabilidade Aproxima'!$C$1:$M$357,11,0)*G470),IF(D470="Distribuição por Presunção",(VLOOKUP(C470,'[1]Controle Distribuição de Lucros'!$C$1:$Q$357,15)*'Lucros aos Sócios'!G470),IF(D470="Contabilidade"," ",0)))</f>
        <v>#N/A</v>
      </c>
    </row>
    <row r="471" spans="1:8">
      <c r="A471" s="159">
        <v>519</v>
      </c>
      <c r="B471" s="160" t="str">
        <f>VLOOKUP(A471,Empresas!A:B,2,0)</f>
        <v>58.025.386/0001-76</v>
      </c>
      <c r="C471" s="160" t="str">
        <f>VLOOKUP(B471,Empresas!B:C,2,0)</f>
        <v>Shuk Delivery Oeste Comércio de Alimentos e Promoções Ltda</v>
      </c>
      <c r="D471" s="161" t="e">
        <f>VLOOKUP(C471,'[1]Controle Distribuição de Lucros'!$C$1:$G$357,5,0)</f>
        <v>#N/A</v>
      </c>
      <c r="E471" s="162" t="s">
        <v>2493</v>
      </c>
      <c r="F471" s="163" t="s">
        <v>2494</v>
      </c>
      <c r="G471" s="164">
        <v>1</v>
      </c>
      <c r="H471" s="167" t="e">
        <f>IF(D471="Contabilidade Aproximada",(VLOOKUP(C471,'Apuração Contabilidade Aproxima'!$C$1:$M$357,11,0)*G471),IF(D471="Distribuição por Presunção",(VLOOKUP(C471,'[1]Controle Distribuição de Lucros'!$C$1:$Q$357,15)*'Lucros aos Sócios'!G471),IF(D471="Contabilidade"," ",0)))</f>
        <v>#N/A</v>
      </c>
    </row>
    <row r="472" spans="1:8">
      <c r="A472" s="159">
        <v>336</v>
      </c>
      <c r="B472" s="160" t="str">
        <f>VLOOKUP(A472,Empresas!A:B,2,0)</f>
        <v>39.489.392/0001-30</v>
      </c>
      <c r="C472" s="160" t="str">
        <f>VLOOKUP(B472,Empresas!B:C,2,0)</f>
        <v xml:space="preserve">Sil Construtora e Empreiteira Ltda </v>
      </c>
      <c r="D472" s="168" t="e">
        <f>VLOOKUP(C472,'[1]Controle Distribuição de Lucros'!$C$1:$G$357,5,0)</f>
        <v>#N/A</v>
      </c>
      <c r="E472" s="169" t="s">
        <v>2495</v>
      </c>
      <c r="F472" s="163" t="s">
        <v>2496</v>
      </c>
      <c r="G472" s="164">
        <v>0.9</v>
      </c>
      <c r="H472" s="167" t="e">
        <f>IF(D472="Contabilidade Aproximada",(VLOOKUP(C472,'Apuração Contabilidade Aproxima'!$C$1:$M$357,11,0)*G472),IF(D472="Distribuição por Presunção",(VLOOKUP(C472,'[1]Controle Distribuição de Lucros'!$C$1:$Q$357,15)*'Lucros aos Sócios'!G472),IF(D472="Contabilidade"," ",0)))</f>
        <v>#N/A</v>
      </c>
    </row>
    <row r="473" spans="1:8">
      <c r="A473" s="159">
        <v>336</v>
      </c>
      <c r="B473" s="160" t="str">
        <f>VLOOKUP(A473,Empresas!A:B,2,0)</f>
        <v>39.489.392/0001-30</v>
      </c>
      <c r="C473" s="160" t="str">
        <f>VLOOKUP(B473,Empresas!B:C,2,0)</f>
        <v xml:space="preserve">Sil Construtora e Empreiteira Ltda </v>
      </c>
      <c r="D473" s="161" t="e">
        <f>VLOOKUP(C473,'[1]Controle Distribuição de Lucros'!$C$1:$G$357,5,0)</f>
        <v>#N/A</v>
      </c>
      <c r="E473" s="162">
        <v>35588239822</v>
      </c>
      <c r="F473" s="163" t="s">
        <v>2497</v>
      </c>
      <c r="G473" s="164">
        <v>0.1</v>
      </c>
      <c r="H473" s="167" t="e">
        <f>IF(D473="Contabilidade Aproximada",(VLOOKUP(C473,'Apuração Contabilidade Aproxima'!$C$1:$M$357,11,0)*G473),IF(D473="Distribuição por Presunção",(VLOOKUP(C473,'[1]Controle Distribuição de Lucros'!$C$1:$Q$357,15)*'Lucros aos Sócios'!G473),IF(D473="Contabilidade"," ",0)))</f>
        <v>#N/A</v>
      </c>
    </row>
    <row r="474" spans="1:8">
      <c r="A474" s="159">
        <v>244</v>
      </c>
      <c r="B474" s="160" t="str">
        <f>VLOOKUP(A474,Empresas!A:B,2,0)</f>
        <v>07.574.159/0001-69</v>
      </c>
      <c r="C474" s="160" t="str">
        <f>VLOOKUP(B474,Empresas!B:C,2,0)</f>
        <v>Silvio Pereira dos Santos</v>
      </c>
      <c r="D474" s="161" t="e">
        <f>VLOOKUP(C474,'[1]Controle Distribuição de Lucros'!$C$1:$G$357,5,0)</f>
        <v>#N/A</v>
      </c>
      <c r="E474" s="162" t="s">
        <v>2498</v>
      </c>
      <c r="F474" s="163" t="s">
        <v>687</v>
      </c>
      <c r="G474" s="164">
        <v>1</v>
      </c>
      <c r="H474" s="167" t="e">
        <f>IF(D474="Contabilidade Aproximada",(VLOOKUP(C474,'Apuração Contabilidade Aproxima'!$C$1:$M$357,11,0)*G474),IF(D474="Distribuição por Presunção",(VLOOKUP(C474,'[1]Controle Distribuição de Lucros'!$C$1:$Q$357,15)*'Lucros aos Sócios'!G474),IF(D474="Contabilidade"," ",0)))</f>
        <v>#N/A</v>
      </c>
    </row>
    <row r="475" spans="1:8">
      <c r="A475" s="159">
        <v>443</v>
      </c>
      <c r="B475" s="160" t="str">
        <f>VLOOKUP(A475,Empresas!A:B,2,0)</f>
        <v>42.560.232/0001-44</v>
      </c>
      <c r="C475" s="160" t="str">
        <f>VLOOKUP(B475,Empresas!B:C,2,0)</f>
        <v>SMSalles Perícia e Contabilidade Unipessoal Ltda</v>
      </c>
      <c r="D475" s="161" t="e">
        <f>VLOOKUP(C475,'[1]Controle Distribuição de Lucros'!$C$1:$G$357,5,0)</f>
        <v>#N/A</v>
      </c>
      <c r="E475" s="162" t="s">
        <v>2499</v>
      </c>
      <c r="F475" s="163" t="s">
        <v>2500</v>
      </c>
      <c r="G475" s="164">
        <v>1</v>
      </c>
      <c r="H475" s="167" t="e">
        <f>IF(D475="Contabilidade Aproximada",(VLOOKUP(C475,'Apuração Contabilidade Aproxima'!$C$1:$M$357,11,0)*G475),IF(D475="Distribuição por Presunção",(VLOOKUP(C475,'[1]Controle Distribuição de Lucros'!$C$1:$Q$357,15)*'Lucros aos Sócios'!G475),IF(D475="Contabilidade"," ",0)))</f>
        <v>#N/A</v>
      </c>
    </row>
    <row r="476" spans="1:8">
      <c r="A476" s="159">
        <v>182</v>
      </c>
      <c r="B476" s="160" t="str">
        <f>VLOOKUP(A476,Empresas!A:B,2,0)</f>
        <v>45.100.168/0001-07</v>
      </c>
      <c r="C476" s="160" t="str">
        <f>VLOOKUP(B476,Empresas!B:C,2,0)</f>
        <v>Solo Capacitação Cultura e Consultoria Ltda</v>
      </c>
      <c r="D476" s="168" t="e">
        <f>VLOOKUP(C476,'[1]Controle Distribuição de Lucros'!$C$1:$G$357,5,0)</f>
        <v>#N/A</v>
      </c>
      <c r="E476" s="169">
        <v>29696285892</v>
      </c>
      <c r="F476" s="163" t="s">
        <v>2304</v>
      </c>
      <c r="G476" s="164">
        <v>0.5</v>
      </c>
      <c r="H476" s="167" t="e">
        <f>IF(D476="Contabilidade Aproximada",(VLOOKUP(C476,'Apuração Contabilidade Aproxima'!$C$1:$M$357,11,0)*G476),IF(D476="Distribuição por Presunção",(VLOOKUP(C476,'[1]Controle Distribuição de Lucros'!$C$1:$Q$357,15)*'Lucros aos Sócios'!G476),IF(D476="Contabilidade"," ",0)))</f>
        <v>#N/A</v>
      </c>
    </row>
    <row r="477" spans="1:8">
      <c r="A477" s="159">
        <v>182</v>
      </c>
      <c r="B477" s="160" t="str">
        <f>VLOOKUP(A477,Empresas!A:B,2,0)</f>
        <v>45.100.168/0001-07</v>
      </c>
      <c r="C477" s="160" t="str">
        <f>VLOOKUP(B477,Empresas!B:C,2,0)</f>
        <v>Solo Capacitação Cultura e Consultoria Ltda</v>
      </c>
      <c r="D477" s="168" t="e">
        <f>VLOOKUP(C477,'[1]Controle Distribuição de Lucros'!$C$1:$G$357,5,0)</f>
        <v>#N/A</v>
      </c>
      <c r="E477" s="169">
        <v>27419575843</v>
      </c>
      <c r="F477" s="163" t="s">
        <v>2501</v>
      </c>
      <c r="G477" s="164">
        <v>0.5</v>
      </c>
      <c r="H477" s="167" t="e">
        <f>IF(D477="Contabilidade Aproximada",(VLOOKUP(C477,'Apuração Contabilidade Aproxima'!$C$1:$M$357,11,0)*G477),IF(D477="Distribuição por Presunção",(VLOOKUP(C477,'[1]Controle Distribuição de Lucros'!$C$1:$Q$357,15)*'Lucros aos Sócios'!G477),IF(D477="Contabilidade"," ",0)))</f>
        <v>#N/A</v>
      </c>
    </row>
    <row r="478" spans="1:8">
      <c r="A478" s="159">
        <v>475</v>
      </c>
      <c r="B478" s="160" t="str">
        <f>VLOOKUP(A478,Empresas!A:B,2,0)</f>
        <v>09.653.975/0001-93</v>
      </c>
      <c r="C478" s="160" t="str">
        <f>VLOOKUP(B478,Empresas!B:C,2,0)</f>
        <v>Solo Tecnologia em Informática Ltda</v>
      </c>
      <c r="D478" s="161" t="e">
        <f>VLOOKUP(C478,'[1]Controle Distribuição de Lucros'!$C$1:$G$357,5,0)</f>
        <v>#N/A</v>
      </c>
      <c r="E478" s="162">
        <v>27419575843</v>
      </c>
      <c r="F478" s="163" t="s">
        <v>2502</v>
      </c>
      <c r="G478" s="164">
        <v>0.48</v>
      </c>
      <c r="H478" s="167" t="e">
        <f>IF(D478="Contabilidade Aproximada",(VLOOKUP(C478,'Apuração Contabilidade Aproxima'!$C$1:$M$357,11,0)*G478),IF(D478="Distribuição por Presunção",(VLOOKUP(C478,'[1]Controle Distribuição de Lucros'!$C$1:$Q$357,15)*'Lucros aos Sócios'!G478),IF(D478="Contabilidade"," ",0)))</f>
        <v>#N/A</v>
      </c>
    </row>
    <row r="479" spans="1:8">
      <c r="A479" s="159">
        <v>475</v>
      </c>
      <c r="B479" s="160" t="str">
        <f>VLOOKUP(A479,Empresas!A:B,2,0)</f>
        <v>09.653.975/0001-93</v>
      </c>
      <c r="C479" s="160" t="str">
        <f>VLOOKUP(B479,Empresas!B:C,2,0)</f>
        <v>Solo Tecnologia em Informática Ltda</v>
      </c>
      <c r="D479" s="161" t="e">
        <f>VLOOKUP(C479,'[1]Controle Distribuição de Lucros'!$C$1:$G$357,5,0)</f>
        <v>#N/A</v>
      </c>
      <c r="E479" s="169">
        <v>29696285892</v>
      </c>
      <c r="F479" s="163" t="s">
        <v>2304</v>
      </c>
      <c r="G479" s="164">
        <v>0.48</v>
      </c>
      <c r="H479" s="167" t="e">
        <f>IF(D479="Contabilidade Aproximada",(VLOOKUP(C479,'Apuração Contabilidade Aproxima'!$C$1:$M$357,11,0)*G479),IF(D479="Distribuição por Presunção",(VLOOKUP(C479,'[1]Controle Distribuição de Lucros'!$C$1:$Q$357,15)*'Lucros aos Sócios'!G479),IF(D479="Contabilidade"," ",0)))</f>
        <v>#N/A</v>
      </c>
    </row>
    <row r="480" spans="1:8">
      <c r="A480" s="159">
        <v>475</v>
      </c>
      <c r="B480" s="160" t="str">
        <f>VLOOKUP(A480,Empresas!A:B,2,0)</f>
        <v>09.653.975/0001-93</v>
      </c>
      <c r="C480" s="160" t="str">
        <f>VLOOKUP(B480,Empresas!B:C,2,0)</f>
        <v>Solo Tecnologia em Informática Ltda</v>
      </c>
      <c r="D480" s="168" t="e">
        <f>VLOOKUP(C480,'[1]Controle Distribuição de Lucros'!$C$1:$G$357,5,0)</f>
        <v>#N/A</v>
      </c>
      <c r="E480" s="169" t="s">
        <v>2503</v>
      </c>
      <c r="F480" s="163" t="s">
        <v>2504</v>
      </c>
      <c r="G480" s="164">
        <v>0.01</v>
      </c>
      <c r="H480" s="167" t="e">
        <f>IF(D480="Contabilidade Aproximada",(VLOOKUP(C480,'Apuração Contabilidade Aproxima'!$C$1:$M$357,11,0)*G480),IF(D480="Distribuição por Presunção",(VLOOKUP(C480,'[1]Controle Distribuição de Lucros'!$C$1:$Q$357,15)*'Lucros aos Sócios'!G480),IF(D480="Contabilidade"," ",0)))</f>
        <v>#N/A</v>
      </c>
    </row>
    <row r="481" spans="1:8">
      <c r="A481" s="159">
        <v>475</v>
      </c>
      <c r="B481" s="160" t="str">
        <f>VLOOKUP(A481,Empresas!A:B,2,0)</f>
        <v>09.653.975/0001-93</v>
      </c>
      <c r="C481" s="160" t="str">
        <f>VLOOKUP(B481,Empresas!B:C,2,0)</f>
        <v>Solo Tecnologia em Informática Ltda</v>
      </c>
      <c r="D481" s="168" t="e">
        <f>VLOOKUP(C481,'[1]Controle Distribuição de Lucros'!$C$1:$G$357,5,0)</f>
        <v>#N/A</v>
      </c>
      <c r="E481" s="169" t="s">
        <v>2505</v>
      </c>
      <c r="F481" s="163" t="s">
        <v>2506</v>
      </c>
      <c r="G481" s="164">
        <v>0.01</v>
      </c>
      <c r="H481" s="167" t="e">
        <f>IF(D481="Contabilidade Aproximada",(VLOOKUP(C481,'Apuração Contabilidade Aproxima'!$C$1:$M$357,11,0)*G481),IF(D481="Distribuição por Presunção",(VLOOKUP(C481,'[1]Controle Distribuição de Lucros'!$C$1:$Q$357,15)*'Lucros aos Sócios'!G481),IF(D481="Contabilidade"," ",0)))</f>
        <v>#N/A</v>
      </c>
    </row>
    <row r="482" spans="1:8">
      <c r="A482" s="159">
        <v>475</v>
      </c>
      <c r="B482" s="160" t="str">
        <f>VLOOKUP(A482,Empresas!A:B,2,0)</f>
        <v>09.653.975/0001-93</v>
      </c>
      <c r="C482" s="160" t="str">
        <f>VLOOKUP(B482,Empresas!B:C,2,0)</f>
        <v>Solo Tecnologia em Informática Ltda</v>
      </c>
      <c r="D482" s="168" t="e">
        <f>VLOOKUP(C482,'[1]Controle Distribuição de Lucros'!$C$1:$G$357,5,0)</f>
        <v>#N/A</v>
      </c>
      <c r="E482" s="169" t="s">
        <v>2218</v>
      </c>
      <c r="F482" s="163" t="s">
        <v>2219</v>
      </c>
      <c r="G482" s="164">
        <v>0.01</v>
      </c>
      <c r="H482" s="167" t="e">
        <f>IF(D482="Contabilidade Aproximada",(VLOOKUP(C482,'Apuração Contabilidade Aproxima'!$C$1:$M$357,11,0)*G482),IF(D482="Distribuição por Presunção",(VLOOKUP(C482,'[1]Controle Distribuição de Lucros'!$C$1:$Q$357,15)*'Lucros aos Sócios'!G482),IF(D482="Contabilidade"," ",0)))</f>
        <v>#N/A</v>
      </c>
    </row>
    <row r="483" spans="1:8">
      <c r="A483" s="159">
        <v>475</v>
      </c>
      <c r="B483" s="160" t="str">
        <f>VLOOKUP(A483,Empresas!A:B,2,0)</f>
        <v>09.653.975/0001-93</v>
      </c>
      <c r="C483" s="160" t="str">
        <f>VLOOKUP(B483,Empresas!B:C,2,0)</f>
        <v>Solo Tecnologia em Informática Ltda</v>
      </c>
      <c r="D483" s="168" t="e">
        <f>VLOOKUP(C483,'[1]Controle Distribuição de Lucros'!$C$1:$G$357,5,0)</f>
        <v>#N/A</v>
      </c>
      <c r="E483" s="169" t="s">
        <v>2507</v>
      </c>
      <c r="F483" s="163" t="s">
        <v>2508</v>
      </c>
      <c r="G483" s="164">
        <v>0.01</v>
      </c>
      <c r="H483" s="167" t="e">
        <f>IF(D483="Contabilidade Aproximada",(VLOOKUP(C483,'Apuração Contabilidade Aproxima'!$C$1:$M$357,11,0)*G483),IF(D483="Distribuição por Presunção",(VLOOKUP(C483,'[1]Controle Distribuição de Lucros'!$C$1:$Q$357,15)*'Lucros aos Sócios'!G483),IF(D483="Contabilidade"," ",0)))</f>
        <v>#N/A</v>
      </c>
    </row>
    <row r="484" spans="1:8">
      <c r="A484" s="159">
        <v>160</v>
      </c>
      <c r="B484" s="160" t="str">
        <f>VLOOKUP(A484,Empresas!A:B,2,0)</f>
        <v>26.291.171/0001-00</v>
      </c>
      <c r="C484" s="160" t="str">
        <f>VLOOKUP(B484,Empresas!B:C,2,0)</f>
        <v>Solutio Prestação de Serviços de Cobrança Ltda</v>
      </c>
      <c r="D484" s="168" t="e">
        <f>VLOOKUP(C484,'[1]Controle Distribuição de Lucros'!$C$1:$G$357,5,0)</f>
        <v>#N/A</v>
      </c>
      <c r="E484" s="169">
        <v>9212017886</v>
      </c>
      <c r="F484" s="163" t="s">
        <v>2334</v>
      </c>
      <c r="G484" s="164">
        <v>0.29899999999999999</v>
      </c>
      <c r="H484" s="167" t="e">
        <f>IF(D484="Contabilidade Aproximada",(VLOOKUP(C484,'Apuração Contabilidade Aproxima'!$C$1:$M$357,11,0)*G484),IF(D484="Distribuição por Presunção",(VLOOKUP(C484,'[1]Controle Distribuição de Lucros'!$C$1:$Q$357,15)*'Lucros aos Sócios'!G484),IF(D484="Contabilidade"," ",0)))</f>
        <v>#N/A</v>
      </c>
    </row>
    <row r="485" spans="1:8">
      <c r="A485" s="159">
        <v>160</v>
      </c>
      <c r="B485" s="160" t="str">
        <f>VLOOKUP(A485,Empresas!A:B,2,0)</f>
        <v>26.291.171/0001-00</v>
      </c>
      <c r="C485" s="160" t="str">
        <f>VLOOKUP(B485,Empresas!B:C,2,0)</f>
        <v>Solutio Prestação de Serviços de Cobrança Ltda</v>
      </c>
      <c r="D485" s="168" t="e">
        <f>VLOOKUP(C485,'[1]Controle Distribuição de Lucros'!$C$1:$G$357,5,0)</f>
        <v>#N/A</v>
      </c>
      <c r="E485" s="169">
        <v>23365752803</v>
      </c>
      <c r="F485" s="163" t="s">
        <v>2274</v>
      </c>
      <c r="G485" s="164">
        <v>1E-3</v>
      </c>
      <c r="H485" s="167" t="e">
        <f>IF(D485="Contabilidade Aproximada",(VLOOKUP(C485,'Apuração Contabilidade Aproxima'!$C$1:$M$357,11,0)*G485),IF(D485="Distribuição por Presunção",(VLOOKUP(C485,'[1]Controle Distribuição de Lucros'!$C$1:$Q$357,15)*'Lucros aos Sócios'!G485),IF(D485="Contabilidade"," ",0)))</f>
        <v>#N/A</v>
      </c>
    </row>
    <row r="486" spans="1:8">
      <c r="A486" s="159">
        <v>160</v>
      </c>
      <c r="B486" s="160" t="str">
        <f>VLOOKUP(A486,Empresas!A:B,2,0)</f>
        <v>26.291.171/0001-00</v>
      </c>
      <c r="C486" s="160" t="str">
        <f>VLOOKUP(B486,Empresas!B:C,2,0)</f>
        <v>Solutio Prestação de Serviços de Cobrança Ltda</v>
      </c>
      <c r="D486" s="168" t="e">
        <f>VLOOKUP(C486,'[1]Controle Distribuição de Lucros'!$C$1:$G$357,5,0)</f>
        <v>#N/A</v>
      </c>
      <c r="E486" s="169" t="s">
        <v>2509</v>
      </c>
      <c r="F486" s="163" t="s">
        <v>2510</v>
      </c>
      <c r="G486" s="164">
        <v>0.7</v>
      </c>
      <c r="H486" s="167" t="e">
        <f>IF(D486="Contabilidade Aproximada",(VLOOKUP(C486,'Apuração Contabilidade Aproxima'!$C$1:$M$357,11,0)*G486),IF(D486="Distribuição por Presunção",(VLOOKUP(C486,'[1]Controle Distribuição de Lucros'!$C$1:$Q$357,15)*'Lucros aos Sócios'!G486),IF(D486="Contabilidade"," ",0)))</f>
        <v>#N/A</v>
      </c>
    </row>
    <row r="487" spans="1:8">
      <c r="A487" s="159">
        <v>291</v>
      </c>
      <c r="B487" s="160" t="str">
        <f>VLOOKUP(A487,Empresas!A:B,2,0)</f>
        <v>07.955.137/0001-49</v>
      </c>
      <c r="C487" s="160" t="str">
        <f>VLOOKUP(B487,Empresas!B:C,2,0)</f>
        <v>Spartner Proto Ltda</v>
      </c>
      <c r="D487" s="168" t="e">
        <f>VLOOKUP(C487,'[1]Controle Distribuição de Lucros'!$C$1:$G$357,5,0)</f>
        <v>#N/A</v>
      </c>
      <c r="E487" s="169" t="s">
        <v>2511</v>
      </c>
      <c r="F487" s="163" t="s">
        <v>2512</v>
      </c>
      <c r="G487" s="164">
        <v>1</v>
      </c>
      <c r="H487" s="167" t="e">
        <f>IF(D487="Contabilidade Aproximada",(VLOOKUP(C487,'Apuração Contabilidade Aproxima'!$C$1:$M$357,11,0)*G487),IF(D487="Distribuição por Presunção",(VLOOKUP(C487,'[1]Controle Distribuição de Lucros'!$C$1:$Q$357,15)*'Lucros aos Sócios'!G487),IF(D487="Contabilidade"," ",0)))</f>
        <v>#N/A</v>
      </c>
    </row>
    <row r="488" spans="1:8">
      <c r="A488" s="159">
        <v>568</v>
      </c>
      <c r="B488" s="160" t="str">
        <f>VLOOKUP(A488,Empresas!A:B,2,0)</f>
        <v>59.958.361/0001-98</v>
      </c>
      <c r="C488" s="160" t="str">
        <f>VLOOKUP(B488,Empresas!B:C,2,0)</f>
        <v>STN Obras Ltda</v>
      </c>
      <c r="D488" s="168" t="e">
        <f>VLOOKUP(C488,'[1]Controle Distribuição de Lucros'!$C$1:$G$357,5,0)</f>
        <v>#N/A</v>
      </c>
      <c r="E488" s="169" t="s">
        <v>2513</v>
      </c>
      <c r="F488" s="163" t="s">
        <v>2514</v>
      </c>
      <c r="G488" s="164">
        <v>1</v>
      </c>
      <c r="H488" s="167" t="e">
        <f>IF(D488="Contabilidade Aproximada",(VLOOKUP(C488,'Apuração Contabilidade Aproxima'!$C$1:$M$357,11,0)*G488),IF(D488="Distribuição por Presunção",(VLOOKUP(C488,'[1]Controle Distribuição de Lucros'!$C$1:$Q$357,15)*'Lucros aos Sócios'!G488),IF(D488="Contabilidade"," ",0)))</f>
        <v>#N/A</v>
      </c>
    </row>
    <row r="489" spans="1:8">
      <c r="A489" s="159">
        <v>583</v>
      </c>
      <c r="B489" s="160" t="str">
        <f>VLOOKUP(A489,Empresas!A:B,2,0)</f>
        <v>54.426.795/0001-23</v>
      </c>
      <c r="C489" s="160" t="str">
        <f>VLOOKUP(B489,Empresas!B:C,2,0)</f>
        <v>Sugata R do Nascimento Ltda</v>
      </c>
      <c r="D489" s="168" t="e">
        <f>VLOOKUP(C489,'[1]Controle Distribuição de Lucros'!$C$1:$G$357,5,0)</f>
        <v>#N/A</v>
      </c>
      <c r="E489" s="169" t="s">
        <v>2515</v>
      </c>
      <c r="F489" s="163" t="s">
        <v>2516</v>
      </c>
      <c r="G489" s="164">
        <v>1</v>
      </c>
      <c r="H489" s="167" t="e">
        <f>IF(D489="Contabilidade Aproximada",(VLOOKUP(C489,'Apuração Contabilidade Aproxima'!$C$1:$M$357,11,0)*G489),IF(D489="Distribuição por Presunção",(VLOOKUP(C489,'[1]Controle Distribuição de Lucros'!$C$1:$Q$357,15)*'Lucros aos Sócios'!G489),IF(D489="Contabilidade"," ",0)))</f>
        <v>#N/A</v>
      </c>
    </row>
    <row r="490" spans="1:8">
      <c r="A490" s="159">
        <v>493</v>
      </c>
      <c r="B490" s="160" t="str">
        <f>VLOOKUP(A490,Empresas!A:B,2,0)</f>
        <v>56.993.340/0001-15</v>
      </c>
      <c r="C490" s="160" t="str">
        <f>VLOOKUP(B490,Empresas!B:C,2,0)</f>
        <v>T4 Gestão Patrimonial Ltda</v>
      </c>
      <c r="D490" s="161" t="e">
        <f>VLOOKUP(C490,'[1]Controle Distribuição de Lucros'!$C$1:$G$357,5,0)</f>
        <v>#N/A</v>
      </c>
      <c r="E490" s="162" t="s">
        <v>2517</v>
      </c>
      <c r="F490" s="163" t="s">
        <v>2261</v>
      </c>
      <c r="G490" s="164">
        <v>0.5</v>
      </c>
      <c r="H490" s="167" t="e">
        <f>IF(D490="Contabilidade Aproximada",(VLOOKUP(C490,'Apuração Contabilidade Aproxima'!$C$1:$M$357,11,0)*G490),IF(D490="Distribuição por Presunção",(VLOOKUP(C490,'[1]Controle Distribuição de Lucros'!$C$1:$Q$357,15)*'Lucros aos Sócios'!G490),IF(D490="Contabilidade"," ",0)))</f>
        <v>#N/A</v>
      </c>
    </row>
    <row r="491" spans="1:8">
      <c r="A491" s="159">
        <v>493</v>
      </c>
      <c r="B491" s="160" t="str">
        <f>VLOOKUP(A491,Empresas!A:B,2,0)</f>
        <v>56.993.340/0001-15</v>
      </c>
      <c r="C491" s="160" t="str">
        <f>VLOOKUP(B491,Empresas!B:C,2,0)</f>
        <v>T4 Gestão Patrimonial Ltda</v>
      </c>
      <c r="D491" s="161" t="e">
        <f>VLOOKUP(C491,'[1]Controle Distribuição de Lucros'!$C$1:$G$357,5,0)</f>
        <v>#N/A</v>
      </c>
      <c r="E491" s="162" t="s">
        <v>2259</v>
      </c>
      <c r="F491" s="163" t="s">
        <v>2260</v>
      </c>
      <c r="G491" s="164">
        <v>0.5</v>
      </c>
      <c r="H491" s="167" t="e">
        <f>IF(D491="Contabilidade Aproximada",(VLOOKUP(C491,'Apuração Contabilidade Aproxima'!$C$1:$M$357,11,0)*G491),IF(D491="Distribuição por Presunção",(VLOOKUP(C491,'[1]Controle Distribuição de Lucros'!$C$1:$Q$357,15)*'Lucros aos Sócios'!G491),IF(D491="Contabilidade"," ",0)))</f>
        <v>#N/A</v>
      </c>
    </row>
    <row r="492" spans="1:8">
      <c r="A492" s="159">
        <v>404</v>
      </c>
      <c r="B492" s="160" t="str">
        <f>VLOOKUP(A492,Empresas!A:B,2,0)</f>
        <v>51.501.045/0001-80</v>
      </c>
      <c r="C492" s="160" t="str">
        <f>VLOOKUP(B492,Empresas!B:C,2,0)</f>
        <v>Tappo Gastronomia Ltda</v>
      </c>
      <c r="D492" s="161" t="e">
        <f>VLOOKUP(C492,'[1]Controle Distribuição de Lucros'!$C$1:$G$357,5,0)</f>
        <v>#N/A</v>
      </c>
      <c r="E492" s="162" t="s">
        <v>2266</v>
      </c>
      <c r="F492" s="163" t="s">
        <v>2267</v>
      </c>
      <c r="G492" s="164">
        <v>0.5</v>
      </c>
      <c r="H492" s="167" t="e">
        <f>IF(D492="Contabilidade Aproximada",(VLOOKUP(C492,'Apuração Contabilidade Aproxima'!$C$1:$M$357,11,0)*G492),IF(D492="Distribuição por Presunção",(VLOOKUP(C492,'[1]Controle Distribuição de Lucros'!$C$1:$Q$357,15)*'Lucros aos Sócios'!G492),IF(D492="Contabilidade"," ",0)))</f>
        <v>#N/A</v>
      </c>
    </row>
    <row r="493" spans="1:8">
      <c r="A493" s="159">
        <v>404</v>
      </c>
      <c r="B493" s="160" t="str">
        <f>VLOOKUP(A493,Empresas!A:B,2,0)</f>
        <v>51.501.045/0001-80</v>
      </c>
      <c r="C493" s="160" t="str">
        <f>VLOOKUP(B493,Empresas!B:C,2,0)</f>
        <v>Tappo Gastronomia Ltda</v>
      </c>
      <c r="D493" s="161" t="e">
        <f>VLOOKUP(C493,'[1]Controle Distribuição de Lucros'!$C$1:$G$357,5,0)</f>
        <v>#N/A</v>
      </c>
      <c r="E493" s="162" t="s">
        <v>2264</v>
      </c>
      <c r="F493" s="163" t="s">
        <v>2265</v>
      </c>
      <c r="G493" s="164">
        <v>0.5</v>
      </c>
      <c r="H493" s="167" t="e">
        <f>IF(D493="Contabilidade Aproximada",(VLOOKUP(C493,'Apuração Contabilidade Aproxima'!$C$1:$M$357,11,0)*G493),IF(D493="Distribuição por Presunção",(VLOOKUP(C493,'[1]Controle Distribuição de Lucros'!$C$1:$Q$357,15)*'Lucros aos Sócios'!G493),IF(D493="Contabilidade"," ",0)))</f>
        <v>#N/A</v>
      </c>
    </row>
    <row r="494" spans="1:8">
      <c r="A494" s="159">
        <v>404</v>
      </c>
      <c r="B494" s="160" t="str">
        <f>VLOOKUP(A494,Empresas!A:B,2,0)</f>
        <v>51.501.045/0001-80</v>
      </c>
      <c r="C494" s="160" t="str">
        <f>VLOOKUP(B494,Empresas!B:C,2,0)</f>
        <v>Tappo Gastronomia Ltda</v>
      </c>
      <c r="D494" s="161" t="e">
        <f>VLOOKUP(C494,'[1]Controle Distribuição de Lucros'!$C$1:$G$357,5,0)</f>
        <v>#N/A</v>
      </c>
      <c r="E494" s="162" t="s">
        <v>706</v>
      </c>
      <c r="F494" s="163" t="s">
        <v>707</v>
      </c>
      <c r="G494" s="164">
        <v>0.625</v>
      </c>
      <c r="H494" s="167" t="e">
        <f>IF(D494="Contabilidade Aproximada",(VLOOKUP(C494,'Apuração Contabilidade Aproxima'!$C$1:$M$357,11,0)*G494),IF(D494="Distribuição por Presunção",(VLOOKUP(C494,'[1]Controle Distribuição de Lucros'!$C$1:$Q$357,15)*'Lucros aos Sócios'!G494),IF(D494="Contabilidade"," ",0)))</f>
        <v>#N/A</v>
      </c>
    </row>
    <row r="495" spans="1:8">
      <c r="A495" s="159">
        <v>404</v>
      </c>
      <c r="B495" s="160" t="str">
        <f>VLOOKUP(A495,Empresas!A:B,2,0)</f>
        <v>51.501.045/0001-80</v>
      </c>
      <c r="C495" s="160" t="str">
        <f>VLOOKUP(B495,Empresas!B:C,2,0)</f>
        <v>Tappo Gastronomia Ltda</v>
      </c>
      <c r="D495" s="161" t="e">
        <f>VLOOKUP(C495,'[1]Controle Distribuição de Lucros'!$C$1:$G$357,5,0)</f>
        <v>#N/A</v>
      </c>
      <c r="E495" s="162" t="s">
        <v>2518</v>
      </c>
      <c r="F495" s="163" t="s">
        <v>2519</v>
      </c>
      <c r="G495" s="164">
        <v>6.25E-2</v>
      </c>
      <c r="H495" s="167" t="e">
        <f>IF(D495="Contabilidade Aproximada",(VLOOKUP(C495,'Apuração Contabilidade Aproxima'!$C$1:$M$357,11,0)*G495),IF(D495="Distribuição por Presunção",(VLOOKUP(C495,'[1]Controle Distribuição de Lucros'!$C$1:$Q$357,15)*'Lucros aos Sócios'!G495),IF(D495="Contabilidade"," ",0)))</f>
        <v>#N/A</v>
      </c>
    </row>
    <row r="496" spans="1:8">
      <c r="A496" s="159">
        <v>404</v>
      </c>
      <c r="B496" s="160" t="str">
        <f>VLOOKUP(A496,Empresas!A:B,2,0)</f>
        <v>51.501.045/0001-80</v>
      </c>
      <c r="C496" s="160" t="str">
        <f>VLOOKUP(B496,Empresas!B:C,2,0)</f>
        <v>Tappo Gastronomia Ltda</v>
      </c>
      <c r="D496" s="161" t="e">
        <f>VLOOKUP(C496,'[1]Controle Distribuição de Lucros'!$C$1:$G$357,5,0)</f>
        <v>#N/A</v>
      </c>
      <c r="E496" s="162" t="s">
        <v>2520</v>
      </c>
      <c r="F496" s="163" t="s">
        <v>2521</v>
      </c>
      <c r="G496" s="164">
        <v>0.125</v>
      </c>
      <c r="H496" s="167" t="e">
        <f>IF(D496="Contabilidade Aproximada",(VLOOKUP(C496,'Apuração Contabilidade Aproxima'!$C$1:$M$357,11,0)*G496),IF(D496="Distribuição por Presunção",(VLOOKUP(C496,'[1]Controle Distribuição de Lucros'!$C$1:$Q$357,15)*'Lucros aos Sócios'!G496),IF(D496="Contabilidade"," ",0)))</f>
        <v>#N/A</v>
      </c>
    </row>
    <row r="497" spans="1:8">
      <c r="A497" s="159">
        <v>404</v>
      </c>
      <c r="B497" s="160" t="str">
        <f>VLOOKUP(A497,Empresas!A:B,2,0)</f>
        <v>51.501.045/0001-80</v>
      </c>
      <c r="C497" s="160" t="str">
        <f>VLOOKUP(B497,Empresas!B:C,2,0)</f>
        <v>Tappo Gastronomia Ltda</v>
      </c>
      <c r="D497" s="161" t="e">
        <f>VLOOKUP(C497,'[1]Controle Distribuição de Lucros'!$C$1:$G$357,5,0)</f>
        <v>#N/A</v>
      </c>
      <c r="E497" s="162" t="s">
        <v>2522</v>
      </c>
      <c r="F497" s="163" t="s">
        <v>2523</v>
      </c>
      <c r="G497" s="164">
        <v>6.25E-2</v>
      </c>
      <c r="H497" s="167" t="e">
        <f>IF(D497="Contabilidade Aproximada",(VLOOKUP(C497,'Apuração Contabilidade Aproxima'!$C$1:$M$357,11,0)*G497),IF(D497="Distribuição por Presunção",(VLOOKUP(C497,'[1]Controle Distribuição de Lucros'!$C$1:$Q$357,15)*'Lucros aos Sócios'!G497),IF(D497="Contabilidade"," ",0)))</f>
        <v>#N/A</v>
      </c>
    </row>
    <row r="498" spans="1:8">
      <c r="A498" s="159">
        <v>404</v>
      </c>
      <c r="B498" s="160" t="str">
        <f>VLOOKUP(A498,Empresas!A:B,2,0)</f>
        <v>51.501.045/0001-80</v>
      </c>
      <c r="C498" s="160" t="str">
        <f>VLOOKUP(B498,Empresas!B:C,2,0)</f>
        <v>Tappo Gastronomia Ltda</v>
      </c>
      <c r="D498" s="161" t="e">
        <f>VLOOKUP(C498,'[1]Controle Distribuição de Lucros'!$C$1:$G$357,5,0)</f>
        <v>#N/A</v>
      </c>
      <c r="E498" s="162" t="s">
        <v>2524</v>
      </c>
      <c r="F498" s="163" t="s">
        <v>2525</v>
      </c>
      <c r="G498" s="164">
        <v>0.125</v>
      </c>
      <c r="H498" s="167" t="e">
        <f>IF(D498="Contabilidade Aproximada",(VLOOKUP(C498,'Apuração Contabilidade Aproxima'!$C$1:$M$357,11,0)*G498),IF(D498="Distribuição por Presunção",(VLOOKUP(C498,'[1]Controle Distribuição de Lucros'!$C$1:$Q$357,15)*'Lucros aos Sócios'!G498),IF(D498="Contabilidade"," ",0)))</f>
        <v>#N/A</v>
      </c>
    </row>
    <row r="499" spans="1:8">
      <c r="A499" s="159">
        <v>397</v>
      </c>
      <c r="B499" s="160" t="str">
        <f>VLOOKUP(A499,Empresas!A:B,2,0)</f>
        <v>10.188.300/0001-08</v>
      </c>
      <c r="C499" s="160" t="str">
        <f>VLOOKUP(B499,Empresas!B:C,2,0)</f>
        <v>Tappo Participações Ltda</v>
      </c>
      <c r="D499" s="161" t="e">
        <f>VLOOKUP(C499,'[1]Controle Distribuição de Lucros'!$C$1:$G$357,5,0)</f>
        <v>#N/A</v>
      </c>
      <c r="E499" s="162" t="s">
        <v>2266</v>
      </c>
      <c r="F499" s="163" t="s">
        <v>2267</v>
      </c>
      <c r="G499" s="164">
        <v>0.5</v>
      </c>
      <c r="H499" s="167" t="e">
        <f>IF(D499="Contabilidade Aproximada",(VLOOKUP(C499,'Apuração Contabilidade Aproxima'!$C$1:$M$357,11,0)*G499),IF(D499="Distribuição por Presunção",(VLOOKUP(C499,'[1]Controle Distribuição de Lucros'!$C$1:$Q$357,15)*'Lucros aos Sócios'!G499),IF(D499="Contabilidade"," ",0)))</f>
        <v>#N/A</v>
      </c>
    </row>
    <row r="500" spans="1:8">
      <c r="A500" s="159">
        <v>397</v>
      </c>
      <c r="B500" s="160" t="str">
        <f>VLOOKUP(A500,Empresas!A:B,2,0)</f>
        <v>10.188.300/0001-08</v>
      </c>
      <c r="C500" s="160" t="str">
        <f>VLOOKUP(B500,Empresas!B:C,2,0)</f>
        <v>Tappo Participações Ltda</v>
      </c>
      <c r="D500" s="161" t="e">
        <f>VLOOKUP(C500,'[1]Controle Distribuição de Lucros'!$C$1:$G$357,5,0)</f>
        <v>#N/A</v>
      </c>
      <c r="E500" s="162" t="s">
        <v>2264</v>
      </c>
      <c r="F500" s="163" t="s">
        <v>2265</v>
      </c>
      <c r="G500" s="164">
        <v>0.5</v>
      </c>
      <c r="H500" s="167" t="e">
        <f>IF(D500="Contabilidade Aproximada",(VLOOKUP(C500,'Apuração Contabilidade Aproxima'!$C$1:$M$357,11,0)*G500),IF(D500="Distribuição por Presunção",(VLOOKUP(C500,'[1]Controle Distribuição de Lucros'!$C$1:$Q$357,15)*'Lucros aos Sócios'!G500),IF(D500="Contabilidade"," ",0)))</f>
        <v>#N/A</v>
      </c>
    </row>
    <row r="501" spans="1:8">
      <c r="A501" s="159">
        <v>202</v>
      </c>
      <c r="B501" s="160" t="str">
        <f>VLOOKUP(A501,Empresas!A:B,2,0)</f>
        <v>10.456.489/0001-64</v>
      </c>
      <c r="C501" s="160" t="str">
        <f>VLOOKUP(B501,Empresas!B:C,2,0)</f>
        <v>Tatiana Buniac Ensino de Idiomas</v>
      </c>
      <c r="D501" s="161" t="e">
        <f>VLOOKUP(C501,'[1]Controle Distribuição de Lucros'!$C$1:$G$357,5,0)</f>
        <v>#N/A</v>
      </c>
      <c r="E501" s="162" t="s">
        <v>2449</v>
      </c>
      <c r="F501" s="163" t="s">
        <v>2450</v>
      </c>
      <c r="G501" s="164">
        <v>1</v>
      </c>
      <c r="H501" s="167" t="e">
        <f>IF(D501="Contabilidade Aproximada",(VLOOKUP(C501,'Apuração Contabilidade Aproxima'!$C$1:$M$357,11,0)*G501),IF(D501="Distribuição por Presunção",(VLOOKUP(C501,'[1]Controle Distribuição de Lucros'!$C$1:$Q$357,15)*'Lucros aos Sócios'!G501),IF(D501="Contabilidade"," ",0)))</f>
        <v>#N/A</v>
      </c>
    </row>
    <row r="502" spans="1:8">
      <c r="A502" s="159">
        <v>204</v>
      </c>
      <c r="B502" s="160" t="str">
        <f>VLOOKUP(A502,Empresas!A:B,2,0)</f>
        <v>54.034.491/0001-10</v>
      </c>
      <c r="C502" s="160" t="str">
        <f>VLOOKUP(B502,Empresas!B:C,2,0)</f>
        <v>Taty Tytaty Indústria e Comércio de Roupas Ltda</v>
      </c>
      <c r="D502" s="161" t="e">
        <f>VLOOKUP(C502,'[1]Controle Distribuição de Lucros'!$C$1:$G$357,5,0)</f>
        <v>#N/A</v>
      </c>
      <c r="E502" s="162" t="s">
        <v>2526</v>
      </c>
      <c r="F502" s="163" t="s">
        <v>2527</v>
      </c>
      <c r="G502" s="164">
        <v>0.98</v>
      </c>
      <c r="H502" s="167" t="e">
        <f>IF(D502="Contabilidade Aproximada",(VLOOKUP(C502,'Apuração Contabilidade Aproxima'!$C$1:$M$357,11,0)*G502),IF(D502="Distribuição por Presunção",(VLOOKUP(C502,'[1]Controle Distribuição de Lucros'!$C$1:$Q$357,15)*'Lucros aos Sócios'!G502),IF(D502="Contabilidade"," ",0)))</f>
        <v>#N/A</v>
      </c>
    </row>
    <row r="503" spans="1:8">
      <c r="A503" s="159">
        <v>204</v>
      </c>
      <c r="B503" s="160" t="str">
        <f>VLOOKUP(A503,Empresas!A:B,2,0)</f>
        <v>54.034.491/0001-10</v>
      </c>
      <c r="C503" s="160" t="str">
        <f>VLOOKUP(B503,Empresas!B:C,2,0)</f>
        <v>Taty Tytaty Indústria e Comércio de Roupas Ltda</v>
      </c>
      <c r="D503" s="161" t="e">
        <f>VLOOKUP(C503,'[1]Controle Distribuição de Lucros'!$C$1:$G$357,5,0)</f>
        <v>#N/A</v>
      </c>
      <c r="E503" s="162" t="s">
        <v>2528</v>
      </c>
      <c r="F503" s="163" t="s">
        <v>2529</v>
      </c>
      <c r="G503" s="164">
        <v>0.01</v>
      </c>
      <c r="H503" s="167" t="e">
        <f>IF(D503="Contabilidade Aproximada",(VLOOKUP(C503,'Apuração Contabilidade Aproxima'!$C$1:$M$357,11,0)*G503),IF(D503="Distribuição por Presunção",(VLOOKUP(C503,'[1]Controle Distribuição de Lucros'!$C$1:$Q$357,15)*'Lucros aos Sócios'!G503),IF(D503="Contabilidade"," ",0)))</f>
        <v>#N/A</v>
      </c>
    </row>
    <row r="504" spans="1:8">
      <c r="A504" s="159">
        <v>204</v>
      </c>
      <c r="B504" s="160" t="str">
        <f>VLOOKUP(A504,Empresas!A:B,2,0)</f>
        <v>54.034.491/0001-10</v>
      </c>
      <c r="C504" s="160" t="str">
        <f>VLOOKUP(B504,Empresas!B:C,2,0)</f>
        <v>Taty Tytaty Indústria e Comércio de Roupas Ltda</v>
      </c>
      <c r="D504" s="161" t="e">
        <f>VLOOKUP(C504,'[1]Controle Distribuição de Lucros'!$C$1:$G$357,5,0)</f>
        <v>#N/A</v>
      </c>
      <c r="E504" s="162" t="s">
        <v>2530</v>
      </c>
      <c r="F504" s="163" t="s">
        <v>2531</v>
      </c>
      <c r="G504" s="164">
        <v>0.01</v>
      </c>
      <c r="H504" s="167" t="e">
        <f>IF(D504="Contabilidade Aproximada",(VLOOKUP(C504,'Apuração Contabilidade Aproxima'!$C$1:$M$357,11,0)*G504),IF(D504="Distribuição por Presunção",(VLOOKUP(C504,'[1]Controle Distribuição de Lucros'!$C$1:$Q$357,15)*'Lucros aos Sócios'!G504),IF(D504="Contabilidade"," ",0)))</f>
        <v>#N/A</v>
      </c>
    </row>
    <row r="505" spans="1:8">
      <c r="A505" s="159">
        <v>438</v>
      </c>
      <c r="B505" s="160" t="str">
        <f>VLOOKUP(A505,Empresas!A:B,2,0)</f>
        <v>53.636.815/0001-28</v>
      </c>
      <c r="C505" s="160" t="str">
        <f>VLOOKUP(B505,Empresas!B:C,2,0)</f>
        <v>Tavares Comércio e Confecção de Acessórios Ltda</v>
      </c>
      <c r="D505" s="161" t="e">
        <f>VLOOKUP(C505,'[1]Controle Distribuição de Lucros'!$C$1:$G$357,5,0)</f>
        <v>#N/A</v>
      </c>
      <c r="E505" s="162" t="s">
        <v>2532</v>
      </c>
      <c r="F505" s="163" t="s">
        <v>2533</v>
      </c>
      <c r="G505" s="164">
        <v>1</v>
      </c>
      <c r="H505" s="167" t="e">
        <f>IF(D505="Contabilidade Aproximada",(VLOOKUP(C505,'Apuração Contabilidade Aproxima'!$C$1:$M$357,11,0)*G505),IF(D505="Distribuição por Presunção",(VLOOKUP(C505,'[1]Controle Distribuição de Lucros'!$C$1:$Q$357,15)*'Lucros aos Sócios'!G505),IF(D505="Contabilidade"," ",0)))</f>
        <v>#N/A</v>
      </c>
    </row>
    <row r="506" spans="1:8">
      <c r="A506" s="159">
        <v>57</v>
      </c>
      <c r="B506" s="160" t="str">
        <f>VLOOKUP(A506,Empresas!A:B,2,0)</f>
        <v>18.571.506/0001-16</v>
      </c>
      <c r="C506" s="160" t="str">
        <f>VLOOKUP(B506,Empresas!B:C,2,0)</f>
        <v>Technology 4 You Ltda</v>
      </c>
      <c r="D506" s="161" t="e">
        <f>VLOOKUP(C506,'[1]Controle Distribuição de Lucros'!$C$1:$G$357,5,0)</f>
        <v>#N/A</v>
      </c>
      <c r="E506" s="162">
        <v>36695697825</v>
      </c>
      <c r="F506" s="163" t="s">
        <v>2434</v>
      </c>
      <c r="G506" s="164">
        <v>0.22</v>
      </c>
      <c r="H506" s="167" t="e">
        <f>IF(D506="Contabilidade Aproximada",(VLOOKUP(C506,'Apuração Contabilidade Aproxima'!$C$1:$M$357,11,0)*G506),IF(D506="Distribuição por Presunção",(VLOOKUP(C506,'[1]Controle Distribuição de Lucros'!$C$1:$Q$357,15)*'Lucros aos Sócios'!G506),IF(D506="Contabilidade"," ",0)))</f>
        <v>#N/A</v>
      </c>
    </row>
    <row r="507" spans="1:8">
      <c r="A507" s="159">
        <v>57</v>
      </c>
      <c r="B507" s="160" t="str">
        <f>VLOOKUP(A507,Empresas!A:B,2,0)</f>
        <v>18.571.506/0001-16</v>
      </c>
      <c r="C507" s="160" t="str">
        <f>VLOOKUP(B507,Empresas!B:C,2,0)</f>
        <v>Technology 4 You Ltda</v>
      </c>
      <c r="D507" s="161" t="e">
        <f>VLOOKUP(C507,'[1]Controle Distribuição de Lucros'!$C$1:$G$357,5,0)</f>
        <v>#N/A</v>
      </c>
      <c r="E507" s="162">
        <v>3978119854</v>
      </c>
      <c r="F507" s="163" t="s">
        <v>2534</v>
      </c>
      <c r="G507" s="164">
        <v>0.2127</v>
      </c>
      <c r="H507" s="167" t="e">
        <f>IF(D507="Contabilidade Aproximada",(VLOOKUP(C507,'Apuração Contabilidade Aproxima'!$C$1:$M$357,11,0)*G507),IF(D507="Distribuição por Presunção",(VLOOKUP(C507,'[1]Controle Distribuição de Lucros'!$C$1:$Q$357,15)*'Lucros aos Sócios'!G507),IF(D507="Contabilidade"," ",0)))</f>
        <v>#N/A</v>
      </c>
    </row>
    <row r="508" spans="1:8">
      <c r="A508" s="159">
        <v>57</v>
      </c>
      <c r="B508" s="160" t="str">
        <f>VLOOKUP(A508,Empresas!A:B,2,0)</f>
        <v>18.571.506/0001-16</v>
      </c>
      <c r="C508" s="160" t="str">
        <f>VLOOKUP(B508,Empresas!B:C,2,0)</f>
        <v>Technology 4 You Ltda</v>
      </c>
      <c r="D508" s="161" t="e">
        <f>VLOOKUP(C508,'[1]Controle Distribuição de Lucros'!$C$1:$G$357,5,0)</f>
        <v>#N/A</v>
      </c>
      <c r="E508" s="162" t="s">
        <v>2435</v>
      </c>
      <c r="F508" s="163" t="s">
        <v>2436</v>
      </c>
      <c r="G508" s="164">
        <v>0.56730000000000003</v>
      </c>
      <c r="H508" s="167" t="e">
        <f>IF(D508="Contabilidade Aproximada",(VLOOKUP(C508,'Apuração Contabilidade Aproxima'!$C$1:$M$357,11,0)*G508),IF(D508="Distribuição por Presunção",(VLOOKUP(C508,'[1]Controle Distribuição de Lucros'!$C$1:$Q$357,15)*'Lucros aos Sócios'!G508),IF(D508="Contabilidade"," ",0)))</f>
        <v>#N/A</v>
      </c>
    </row>
    <row r="509" spans="1:8">
      <c r="A509" s="159">
        <v>31</v>
      </c>
      <c r="B509" s="160" t="str">
        <f>VLOOKUP(A509,Empresas!A:B,2,0)</f>
        <v>64.827.157/0001-78</v>
      </c>
      <c r="C509" s="160" t="str">
        <f>VLOOKUP(B509,Empresas!B:C,2,0)</f>
        <v>Teckab Tecnologia Eletrônica Indústria e Comércio Ltda</v>
      </c>
      <c r="D509" s="168" t="e">
        <f>VLOOKUP(C509,'[1]Controle Distribuição de Lucros'!$C$1:$G$357,5,0)</f>
        <v>#N/A</v>
      </c>
      <c r="E509" s="169">
        <v>772519897</v>
      </c>
      <c r="F509" s="163" t="s">
        <v>2535</v>
      </c>
      <c r="G509" s="164">
        <v>0.5</v>
      </c>
      <c r="H509" s="167" t="e">
        <f>IF(D509="Contabilidade Aproximada",(VLOOKUP(C509,'Apuração Contabilidade Aproxima'!$C$1:$M$357,11,0)*G509),IF(D509="Distribuição por Presunção",(VLOOKUP(C509,'[1]Controle Distribuição de Lucros'!$C$1:$Q$357,15)*'Lucros aos Sócios'!G509),IF(D509="Contabilidade"," ",0)))</f>
        <v>#N/A</v>
      </c>
    </row>
    <row r="510" spans="1:8">
      <c r="A510" s="159">
        <v>31</v>
      </c>
      <c r="B510" s="160" t="str">
        <f>VLOOKUP(A510,Empresas!A:B,2,0)</f>
        <v>64.827.157/0001-78</v>
      </c>
      <c r="C510" s="160" t="str">
        <f>VLOOKUP(B510,Empresas!B:C,2,0)</f>
        <v>Teckab Tecnologia Eletrônica Indústria e Comércio Ltda</v>
      </c>
      <c r="D510" s="168" t="e">
        <f>VLOOKUP(C510,'[1]Controle Distribuição de Lucros'!$C$1:$G$357,5,0)</f>
        <v>#N/A</v>
      </c>
      <c r="E510" s="169">
        <v>5446795806</v>
      </c>
      <c r="F510" s="163" t="s">
        <v>2536</v>
      </c>
      <c r="G510" s="164">
        <v>0.5</v>
      </c>
      <c r="H510" s="167" t="e">
        <f>IF(D510="Contabilidade Aproximada",(VLOOKUP(C510,'Apuração Contabilidade Aproxima'!$C$1:$M$357,11,0)*G510),IF(D510="Distribuição por Presunção",(VLOOKUP(C510,'[1]Controle Distribuição de Lucros'!$C$1:$Q$357,15)*'Lucros aos Sócios'!G510),IF(D510="Contabilidade"," ",0)))</f>
        <v>#N/A</v>
      </c>
    </row>
    <row r="511" spans="1:8">
      <c r="A511" s="159">
        <v>223</v>
      </c>
      <c r="B511" s="160" t="str">
        <f>VLOOKUP(A511,Empresas!A:B,2,0)</f>
        <v>03.282.970/0001-15</v>
      </c>
      <c r="C511" s="160" t="str">
        <f>VLOOKUP(B511,Empresas!B:C,2,0)</f>
        <v>Teles &amp; Filhos Ltda</v>
      </c>
      <c r="D511" s="168" t="e">
        <f>VLOOKUP(C511,'[1]Controle Distribuição de Lucros'!$C$1:$G$357,5,0)</f>
        <v>#N/A</v>
      </c>
      <c r="E511" s="169">
        <v>14334274862</v>
      </c>
      <c r="F511" s="163" t="s">
        <v>2537</v>
      </c>
      <c r="G511" s="164">
        <v>1</v>
      </c>
      <c r="H511" s="167" t="e">
        <f>IF(D511="Contabilidade Aproximada",(VLOOKUP(C511,'Apuração Contabilidade Aproxima'!$C$1:$M$357,11,0)*G511),IF(D511="Distribuição por Presunção",(VLOOKUP(C511,'[1]Controle Distribuição de Lucros'!$C$1:$Q$357,15)*'Lucros aos Sócios'!G511),IF(D511="Contabilidade"," ",0)))</f>
        <v>#N/A</v>
      </c>
    </row>
    <row r="512" spans="1:8">
      <c r="A512" s="159">
        <v>62</v>
      </c>
      <c r="B512" s="160" t="str">
        <f>VLOOKUP(A512,Empresas!A:B,2,0)</f>
        <v>17.589.273/0001-16</v>
      </c>
      <c r="C512" s="160" t="str">
        <f>VLOOKUP(B512,Empresas!B:C,2,0)</f>
        <v>Teles Corporação Ltda</v>
      </c>
      <c r="D512" s="168" t="e">
        <f>VLOOKUP(C512,'[1]Controle Distribuição de Lucros'!$C$1:$G$357,5,0)</f>
        <v>#N/A</v>
      </c>
      <c r="E512" s="169" t="s">
        <v>2538</v>
      </c>
      <c r="F512" s="163" t="s">
        <v>2539</v>
      </c>
      <c r="G512" s="164">
        <v>1</v>
      </c>
      <c r="H512" s="167" t="e">
        <f>IF(D512="Contabilidade Aproximada",(VLOOKUP(C512,'Apuração Contabilidade Aproxima'!$C$1:$M$357,11,0)*G512),IF(D512="Distribuição por Presunção",(VLOOKUP(C512,'[1]Controle Distribuição de Lucros'!$C$1:$Q$357,15)*'Lucros aos Sócios'!G512),IF(D512="Contabilidade"," ",0)))</f>
        <v>#N/A</v>
      </c>
    </row>
    <row r="513" spans="1:8">
      <c r="A513" s="159">
        <v>222</v>
      </c>
      <c r="B513" s="160" t="str">
        <f>VLOOKUP(A513,Empresas!A:B,2,0)</f>
        <v>21.465.817/0001-05</v>
      </c>
      <c r="C513" s="160" t="str">
        <f>VLOOKUP(B513,Empresas!B:C,2,0)</f>
        <v>Teles F M S Confecções Ltda</v>
      </c>
      <c r="D513" s="168" t="e">
        <f>VLOOKUP(C513,'[1]Controle Distribuição de Lucros'!$C$1:$G$357,5,0)</f>
        <v>#N/A</v>
      </c>
      <c r="E513" s="169">
        <v>44940969894</v>
      </c>
      <c r="F513" s="163" t="s">
        <v>2540</v>
      </c>
      <c r="G513" s="164">
        <v>1</v>
      </c>
      <c r="H513" s="167" t="e">
        <f>IF(D513="Contabilidade Aproximada",(VLOOKUP(C513,'Apuração Contabilidade Aproxima'!$C$1:$M$357,11,0)*G513),IF(D513="Distribuição por Presunção",(VLOOKUP(C513,'[1]Controle Distribuição de Lucros'!$C$1:$Q$357,15)*'Lucros aos Sócios'!G513),IF(D513="Contabilidade"," ",0)))</f>
        <v>#N/A</v>
      </c>
    </row>
    <row r="514" spans="1:8">
      <c r="A514" s="159">
        <v>536</v>
      </c>
      <c r="B514" s="160" t="str">
        <f>VLOOKUP(A514,Empresas!A:B,2,0)</f>
        <v>58.517.565/0001-20</v>
      </c>
      <c r="C514" s="160" t="str">
        <f>VLOOKUP(B514,Empresas!B:C,2,0)</f>
        <v>Teles Holding Ltda</v>
      </c>
      <c r="D514" s="168" t="e">
        <f>VLOOKUP(C514,'[1]Controle Distribuição de Lucros'!$C$1:$G$357,5,0)</f>
        <v>#N/A</v>
      </c>
      <c r="E514" s="169" t="s">
        <v>2541</v>
      </c>
      <c r="F514" s="163" t="s">
        <v>2537</v>
      </c>
      <c r="G514" s="164">
        <v>0.7</v>
      </c>
      <c r="H514" s="167" t="e">
        <f>IF(D514="Contabilidade Aproximada",(VLOOKUP(C514,'Apuração Contabilidade Aproxima'!$C$1:$M$357,11,0)*G514),IF(D514="Distribuição por Presunção",(VLOOKUP(C514,'[1]Controle Distribuição de Lucros'!$C$1:$Q$357,15)*'Lucros aos Sócios'!G514),IF(D514="Contabilidade"," ",0)))</f>
        <v>#N/A</v>
      </c>
    </row>
    <row r="515" spans="1:8">
      <c r="A515" s="159">
        <v>536</v>
      </c>
      <c r="B515" s="160" t="str">
        <f>VLOOKUP(A515,Empresas!A:B,2,0)</f>
        <v>58.517.565/0001-20</v>
      </c>
      <c r="C515" s="160" t="str">
        <f>VLOOKUP(B515,Empresas!B:C,2,0)</f>
        <v>Teles Holding Ltda</v>
      </c>
      <c r="D515" s="168" t="e">
        <f>VLOOKUP(C515,'[1]Controle Distribuição de Lucros'!$C$1:$G$357,5,0)</f>
        <v>#N/A</v>
      </c>
      <c r="E515" s="169" t="s">
        <v>2250</v>
      </c>
      <c r="F515" s="163" t="s">
        <v>2251</v>
      </c>
      <c r="G515" s="164">
        <v>0.3</v>
      </c>
      <c r="H515" s="167" t="e">
        <f>IF(D515="Contabilidade Aproximada",(VLOOKUP(C515,'Apuração Contabilidade Aproxima'!$C$1:$M$357,11,0)*G515),IF(D515="Distribuição por Presunção",(VLOOKUP(C515,'[1]Controle Distribuição de Lucros'!$C$1:$Q$357,15)*'Lucros aos Sócios'!G515),IF(D515="Contabilidade"," ",0)))</f>
        <v>#N/A</v>
      </c>
    </row>
    <row r="516" spans="1:8">
      <c r="A516" s="159">
        <v>58</v>
      </c>
      <c r="B516" s="160" t="str">
        <f>VLOOKUP(A516,Empresas!A:B,2,0)</f>
        <v>65.896.110/0001-29</v>
      </c>
      <c r="C516" s="160" t="str">
        <f>VLOOKUP(B516,Empresas!B:C,2,0)</f>
        <v>Teles Rocha Confecções Ltda</v>
      </c>
      <c r="D516" s="168" t="e">
        <f>VLOOKUP(C516,'[1]Controle Distribuição de Lucros'!$C$1:$G$357,5,0)</f>
        <v>#N/A</v>
      </c>
      <c r="E516" s="169" t="s">
        <v>2542</v>
      </c>
      <c r="F516" s="163" t="s">
        <v>2543</v>
      </c>
      <c r="G516" s="164">
        <v>1</v>
      </c>
      <c r="H516" s="167" t="e">
        <f>IF(D516="Contabilidade Aproximada",(VLOOKUP(C516,'Apuração Contabilidade Aproxima'!$C$1:$M$357,11,0)*G516),IF(D516="Distribuição por Presunção",(VLOOKUP(C516,'[1]Controle Distribuição de Lucros'!$C$1:$Q$357,15)*'Lucros aos Sócios'!G516),IF(D516="Contabilidade"," ",0)))</f>
        <v>#N/A</v>
      </c>
    </row>
    <row r="517" spans="1:8">
      <c r="A517" s="159">
        <v>433</v>
      </c>
      <c r="B517" s="160" t="str">
        <f>VLOOKUP(A517,Empresas!A:B,2,0)</f>
        <v>52.973.988/0001-79</v>
      </c>
      <c r="C517" s="160" t="str">
        <f>VLOOKUP(B517,Empresas!B:C,2,0)</f>
        <v>Teles Solutions Ltda</v>
      </c>
      <c r="D517" s="168" t="e">
        <f>VLOOKUP(C517,'[1]Controle Distribuição de Lucros'!$C$1:$G$357,5,0)</f>
        <v>#N/A</v>
      </c>
      <c r="E517" s="169" t="s">
        <v>2544</v>
      </c>
      <c r="F517" s="163" t="s">
        <v>2545</v>
      </c>
      <c r="G517" s="164">
        <v>1</v>
      </c>
      <c r="H517" s="167" t="e">
        <f>IF(D517="Contabilidade Aproximada",(VLOOKUP(C517,'Apuração Contabilidade Aproxima'!$C$1:$M$357,11,0)*G517),IF(D517="Distribuição por Presunção",(VLOOKUP(C517,'[1]Controle Distribuição de Lucros'!$C$1:$Q$357,15)*'Lucros aos Sócios'!G517),IF(D517="Contabilidade"," ",0)))</f>
        <v>#N/A</v>
      </c>
    </row>
    <row r="518" spans="1:8">
      <c r="A518" s="159">
        <v>286</v>
      </c>
      <c r="B518" s="160" t="e">
        <f>VLOOKUP(A518,Empresas!A:B,2,0)</f>
        <v>#N/A</v>
      </c>
      <c r="C518" s="160" t="e">
        <f>VLOOKUP(B518,Empresas!B:C,2,0)</f>
        <v>#N/A</v>
      </c>
      <c r="D518" s="168" t="e">
        <f>VLOOKUP(C518,'[1]Controle Distribuição de Lucros'!$C$1:$G$357,5,0)</f>
        <v>#N/A</v>
      </c>
      <c r="E518" s="169" t="s">
        <v>2546</v>
      </c>
      <c r="F518" s="163" t="s">
        <v>1712</v>
      </c>
      <c r="G518" s="164">
        <v>1</v>
      </c>
      <c r="H518" s="167" t="e">
        <f>IF(D518="Contabilidade Aproximada",(VLOOKUP(C518,'Apuração Contabilidade Aproxima'!$C$1:$M$357,11,0)*G518),IF(D518="Distribuição por Presunção",(VLOOKUP(C518,'[1]Controle Distribuição de Lucros'!$C$1:$Q$357,15)*'Lucros aos Sócios'!G518),IF(D518="Contabilidade"," ",0)))</f>
        <v>#N/A</v>
      </c>
    </row>
    <row r="519" spans="1:8">
      <c r="A519" s="159">
        <v>472</v>
      </c>
      <c r="B519" s="160" t="str">
        <f>VLOOKUP(A519,Empresas!A:B,2,0)</f>
        <v>55.152.913/0001-15</v>
      </c>
      <c r="C519" s="160" t="str">
        <f>VLOOKUP(B519,Empresas!B:C,2,0)</f>
        <v xml:space="preserve">Thelor Desenvolvimento de Software Ltda </v>
      </c>
      <c r="D519" s="161" t="e">
        <f>VLOOKUP(C519,'[1]Controle Distribuição de Lucros'!$C$1:$G$357,5,0)</f>
        <v>#N/A</v>
      </c>
      <c r="E519" s="162" t="s">
        <v>2547</v>
      </c>
      <c r="F519" s="163" t="s">
        <v>2548</v>
      </c>
      <c r="G519" s="164">
        <v>1</v>
      </c>
      <c r="H519" s="167" t="e">
        <f>IF(D519="Contabilidade Aproximada",(VLOOKUP(C519,'Apuração Contabilidade Aproxima'!$C$1:$M$357,11,0)*G519),IF(D519="Distribuição por Presunção",(VLOOKUP(C519,'[1]Controle Distribuição de Lucros'!$C$1:$Q$357,15)*'Lucros aos Sócios'!G519),IF(D519="Contabilidade"," ",0)))</f>
        <v>#N/A</v>
      </c>
    </row>
    <row r="520" spans="1:8">
      <c r="A520" s="159">
        <v>553</v>
      </c>
      <c r="B520" s="160" t="str">
        <f>VLOOKUP(A520,Empresas!A:B,2,0)</f>
        <v>50.145.058/0001-00</v>
      </c>
      <c r="C520" s="160" t="str">
        <f>VLOOKUP(B520,Empresas!B:C,2,0)</f>
        <v>Tixe Participações Ltda</v>
      </c>
      <c r="D520" s="161" t="e">
        <f>VLOOKUP(C520,'[1]Controle Distribuição de Lucros'!$C$1:$G$357,5,0)</f>
        <v>#N/A</v>
      </c>
      <c r="E520" s="162" t="s">
        <v>2549</v>
      </c>
      <c r="F520" s="163" t="s">
        <v>2550</v>
      </c>
      <c r="G520" s="164">
        <v>1</v>
      </c>
      <c r="H520" s="167" t="e">
        <f>IF(D520="Contabilidade Aproximada",(VLOOKUP(C520,'Apuração Contabilidade Aproxima'!$C$1:$M$357,11,0)*G520),IF(D520="Distribuição por Presunção",(VLOOKUP(C520,'[1]Controle Distribuição de Lucros'!$C$1:$Q$357,15)*'Lucros aos Sócios'!G520),IF(D520="Contabilidade"," ",0)))</f>
        <v>#N/A</v>
      </c>
    </row>
    <row r="521" spans="1:8">
      <c r="A521" s="159">
        <v>396</v>
      </c>
      <c r="B521" s="160" t="str">
        <f>VLOOKUP(A521,Empresas!A:B,2,0)</f>
        <v>51.126.311/0001-32</v>
      </c>
      <c r="C521" s="160" t="str">
        <f>VLOOKUP(B521,Empresas!B:C,2,0)</f>
        <v>Tokunaga Holding Participações Ltda</v>
      </c>
      <c r="D521" s="161" t="e">
        <f>VLOOKUP(C521,'[1]Controle Distribuição de Lucros'!$C$1:$G$357,5,0)</f>
        <v>#N/A</v>
      </c>
      <c r="E521" s="169" t="s">
        <v>2551</v>
      </c>
      <c r="F521" s="163" t="s">
        <v>2552</v>
      </c>
      <c r="G521" s="164">
        <v>0.26</v>
      </c>
      <c r="H521" s="167" t="e">
        <f>IF(D521="Contabilidade Aproximada",(VLOOKUP(C521,'Apuração Contabilidade Aproxima'!$C$1:$M$357,11,0)*G521),IF(D521="Distribuição por Presunção",(VLOOKUP(C521,'[1]Controle Distribuição de Lucros'!$C$1:$Q$357,15)*'Lucros aos Sócios'!G521),IF(D521="Contabilidade"," ",0)))</f>
        <v>#N/A</v>
      </c>
    </row>
    <row r="522" spans="1:8">
      <c r="A522" s="159">
        <v>396</v>
      </c>
      <c r="B522" s="160" t="str">
        <f>VLOOKUP(A522,Empresas!A:B,2,0)</f>
        <v>51.126.311/0001-32</v>
      </c>
      <c r="C522" s="160" t="str">
        <f>VLOOKUP(B522,Empresas!B:C,2,0)</f>
        <v>Tokunaga Holding Participações Ltda</v>
      </c>
      <c r="D522" s="168" t="e">
        <f>VLOOKUP(C522,'[1]Controle Distribuição de Lucros'!$C$1:$G$357,5,0)</f>
        <v>#N/A</v>
      </c>
      <c r="E522" s="169" t="s">
        <v>2553</v>
      </c>
      <c r="F522" s="163" t="s">
        <v>2554</v>
      </c>
      <c r="G522" s="164">
        <v>0.26</v>
      </c>
      <c r="H522" s="167" t="e">
        <f>IF(D522="Contabilidade Aproximada",(VLOOKUP(C522,'Apuração Contabilidade Aproxima'!$C$1:$M$357,11,0)*G522),IF(D522="Distribuição por Presunção",(VLOOKUP(C522,'[1]Controle Distribuição de Lucros'!$C$1:$Q$357,15)*'Lucros aos Sócios'!G522),IF(D522="Contabilidade"," ",0)))</f>
        <v>#N/A</v>
      </c>
    </row>
    <row r="523" spans="1:8">
      <c r="A523" s="159">
        <v>396</v>
      </c>
      <c r="B523" s="160" t="str">
        <f>VLOOKUP(A523,Empresas!A:B,2,0)</f>
        <v>51.126.311/0001-32</v>
      </c>
      <c r="C523" s="160" t="str">
        <f>VLOOKUP(B523,Empresas!B:C,2,0)</f>
        <v>Tokunaga Holding Participações Ltda</v>
      </c>
      <c r="D523" s="168" t="e">
        <f>VLOOKUP(C523,'[1]Controle Distribuição de Lucros'!$C$1:$G$357,5,0)</f>
        <v>#N/A</v>
      </c>
      <c r="E523" s="169" t="s">
        <v>2555</v>
      </c>
      <c r="F523" s="163" t="s">
        <v>2556</v>
      </c>
      <c r="G523" s="164">
        <v>0.24</v>
      </c>
      <c r="H523" s="167" t="e">
        <f>IF(D523="Contabilidade Aproximada",(VLOOKUP(C523,'Apuração Contabilidade Aproxima'!$C$1:$M$357,11,0)*G523),IF(D523="Distribuição por Presunção",(VLOOKUP(C523,'[1]Controle Distribuição de Lucros'!$C$1:$Q$357,15)*'Lucros aos Sócios'!G523),IF(D523="Contabilidade"," ",0)))</f>
        <v>#N/A</v>
      </c>
    </row>
    <row r="524" spans="1:8">
      <c r="A524" s="159">
        <v>396</v>
      </c>
      <c r="B524" s="160" t="str">
        <f>VLOOKUP(A524,Empresas!A:B,2,0)</f>
        <v>51.126.311/0001-32</v>
      </c>
      <c r="C524" s="160" t="str">
        <f>VLOOKUP(B524,Empresas!B:C,2,0)</f>
        <v>Tokunaga Holding Participações Ltda</v>
      </c>
      <c r="D524" s="168" t="e">
        <f>VLOOKUP(C524,'[1]Controle Distribuição de Lucros'!$C$1:$G$357,5,0)</f>
        <v>#N/A</v>
      </c>
      <c r="E524" s="169" t="s">
        <v>2557</v>
      </c>
      <c r="F524" s="163" t="s">
        <v>2558</v>
      </c>
      <c r="G524" s="164">
        <v>0.24</v>
      </c>
      <c r="H524" s="167" t="e">
        <f>IF(D524="Contabilidade Aproximada",(VLOOKUP(C524,'Apuração Contabilidade Aproxima'!$C$1:$M$357,11,0)*G524),IF(D524="Distribuição por Presunção",(VLOOKUP(C524,'[1]Controle Distribuição de Lucros'!$C$1:$Q$357,15)*'Lucros aos Sócios'!G524),IF(D524="Contabilidade"," ",0)))</f>
        <v>#N/A</v>
      </c>
    </row>
    <row r="525" spans="1:8">
      <c r="A525" s="159">
        <v>602</v>
      </c>
      <c r="B525" s="160" t="str">
        <f>VLOOKUP(A525,Empresas!A:B,2,0)</f>
        <v>29.232.539/0001-58</v>
      </c>
      <c r="C525" s="160" t="str">
        <f>VLOOKUP(B525,Empresas!B:C,2,0)</f>
        <v>Tomasetti Consultoria Ltda</v>
      </c>
      <c r="D525" s="168" t="e">
        <f>VLOOKUP(C525,'[1]Controle Distribuição de Lucros'!$C$1:$G$357,5,0)</f>
        <v>#N/A</v>
      </c>
      <c r="E525" s="169" t="s">
        <v>2238</v>
      </c>
      <c r="F525" s="163" t="s">
        <v>2239</v>
      </c>
      <c r="G525" s="164">
        <v>1</v>
      </c>
      <c r="H525" s="167" t="e">
        <f>IF(D525="Contabilidade Aproximada",(VLOOKUP(C525,'Apuração Contabilidade Aproxima'!$C$1:$M$357,11,0)*G525),IF(D525="Distribuição por Presunção",(VLOOKUP(C525,'[1]Controle Distribuição de Lucros'!$C$1:$Q$357,15)*'Lucros aos Sócios'!G525),IF(D525="Contabilidade"," ",0)))</f>
        <v>#N/A</v>
      </c>
    </row>
    <row r="526" spans="1:8">
      <c r="A526" s="159">
        <v>245</v>
      </c>
      <c r="B526" s="160" t="str">
        <f>VLOOKUP(A526,Empresas!A:B,2,0)</f>
        <v>21.881.017/0001-75</v>
      </c>
      <c r="C526" s="160" t="str">
        <f>VLOOKUP(B526,Empresas!B:C,2,0)</f>
        <v>Tomé Administradora de Imóveis Próprios Ltda</v>
      </c>
      <c r="D526" s="168" t="e">
        <f>VLOOKUP(C526,'[1]Controle Distribuição de Lucros'!$C$1:$G$357,5,0)</f>
        <v>#N/A</v>
      </c>
      <c r="E526" s="169">
        <v>124565867</v>
      </c>
      <c r="F526" s="163" t="s">
        <v>2559</v>
      </c>
      <c r="G526" s="164">
        <v>0.1429</v>
      </c>
      <c r="H526" s="167" t="e">
        <f>IF(D526="Contabilidade Aproximada",(VLOOKUP(C526,'Apuração Contabilidade Aproxima'!$C$1:$M$357,11,0)*G526),IF(D526="Distribuição por Presunção",(VLOOKUP(C526,'[1]Controle Distribuição de Lucros'!$C$1:$Q$357,15)*'Lucros aos Sócios'!G526),IF(D526="Contabilidade"," ",0)))</f>
        <v>#N/A</v>
      </c>
    </row>
    <row r="527" spans="1:8">
      <c r="A527" s="159">
        <v>245</v>
      </c>
      <c r="B527" s="160" t="str">
        <f>VLOOKUP(A527,Empresas!A:B,2,0)</f>
        <v>21.881.017/0001-75</v>
      </c>
      <c r="C527" s="160" t="str">
        <f>VLOOKUP(B527,Empresas!B:C,2,0)</f>
        <v>Tomé Administradora de Imóveis Próprios Ltda</v>
      </c>
      <c r="D527" s="168" t="e">
        <f>VLOOKUP(C527,'[1]Controle Distribuição de Lucros'!$C$1:$G$357,5,0)</f>
        <v>#N/A</v>
      </c>
      <c r="E527" s="169">
        <v>1299398898</v>
      </c>
      <c r="F527" s="163" t="s">
        <v>2560</v>
      </c>
      <c r="G527" s="164">
        <v>0.19009999999999999</v>
      </c>
      <c r="H527" s="167" t="e">
        <f>IF(D527="Contabilidade Aproximada",(VLOOKUP(C527,'Apuração Contabilidade Aproxima'!$C$1:$M$357,11,0)*G527),IF(D527="Distribuição por Presunção",(VLOOKUP(C527,'[1]Controle Distribuição de Lucros'!$C$1:$Q$357,15)*'Lucros aos Sócios'!G527),IF(D527="Contabilidade"," ",0)))</f>
        <v>#N/A</v>
      </c>
    </row>
    <row r="528" spans="1:8">
      <c r="A528" s="159">
        <v>245</v>
      </c>
      <c r="B528" s="160" t="str">
        <f>VLOOKUP(A528,Empresas!A:B,2,0)</f>
        <v>21.881.017/0001-75</v>
      </c>
      <c r="C528" s="160" t="str">
        <f>VLOOKUP(B528,Empresas!B:C,2,0)</f>
        <v>Tomé Administradora de Imóveis Próprios Ltda</v>
      </c>
      <c r="D528" s="168" t="e">
        <f>VLOOKUP(C528,'[1]Controle Distribuição de Lucros'!$C$1:$G$357,5,0)</f>
        <v>#N/A</v>
      </c>
      <c r="E528" s="169">
        <v>9719514892</v>
      </c>
      <c r="F528" s="163" t="s">
        <v>2561</v>
      </c>
      <c r="G528" s="164">
        <v>0.1429</v>
      </c>
      <c r="H528" s="167" t="e">
        <f>IF(D528="Contabilidade Aproximada",(VLOOKUP(C528,'Apuração Contabilidade Aproxima'!$C$1:$M$357,11,0)*G528),IF(D528="Distribuição por Presunção",(VLOOKUP(C528,'[1]Controle Distribuição de Lucros'!$C$1:$Q$357,15)*'Lucros aos Sócios'!G528),IF(D528="Contabilidade"," ",0)))</f>
        <v>#N/A</v>
      </c>
    </row>
    <row r="529" spans="1:8">
      <c r="A529" s="159">
        <v>245</v>
      </c>
      <c r="B529" s="160" t="str">
        <f>VLOOKUP(A529,Empresas!A:B,2,0)</f>
        <v>21.881.017/0001-75</v>
      </c>
      <c r="C529" s="160" t="str">
        <f>VLOOKUP(B529,Empresas!B:C,2,0)</f>
        <v>Tomé Administradora de Imóveis Próprios Ltda</v>
      </c>
      <c r="D529" s="168" t="e">
        <f>VLOOKUP(C529,'[1]Controle Distribuição de Lucros'!$C$1:$G$357,5,0)</f>
        <v>#N/A</v>
      </c>
      <c r="E529" s="169">
        <v>15530638805</v>
      </c>
      <c r="F529" s="163" t="s">
        <v>2562</v>
      </c>
      <c r="G529" s="164">
        <v>0.1429</v>
      </c>
      <c r="H529" s="167" t="e">
        <f>IF(D529="Contabilidade Aproximada",(VLOOKUP(C529,'Apuração Contabilidade Aproxima'!$C$1:$M$357,11,0)*G529),IF(D529="Distribuição por Presunção",(VLOOKUP(C529,'[1]Controle Distribuição de Lucros'!$C$1:$Q$357,15)*'Lucros aos Sócios'!G529),IF(D529="Contabilidade"," ",0)))</f>
        <v>#N/A</v>
      </c>
    </row>
    <row r="530" spans="1:8">
      <c r="A530" s="159">
        <v>245</v>
      </c>
      <c r="B530" s="160" t="str">
        <f>VLOOKUP(A530,Empresas!A:B,2,0)</f>
        <v>21.881.017/0001-75</v>
      </c>
      <c r="C530" s="160" t="str">
        <f>VLOOKUP(B530,Empresas!B:C,2,0)</f>
        <v>Tomé Administradora de Imóveis Próprios Ltda</v>
      </c>
      <c r="D530" s="168" t="e">
        <f>VLOOKUP(C530,'[1]Controle Distribuição de Lucros'!$C$1:$G$357,5,0)</f>
        <v>#N/A</v>
      </c>
      <c r="E530" s="169" t="s">
        <v>2563</v>
      </c>
      <c r="F530" s="163" t="s">
        <v>2564</v>
      </c>
      <c r="G530" s="164">
        <v>0</v>
      </c>
      <c r="H530" s="167" t="e">
        <f>IF(D530="Contabilidade Aproximada",(VLOOKUP(C530,'Apuração Contabilidade Aproxima'!$C$1:$M$357,11,0)*G530),IF(D530="Distribuição por Presunção",(VLOOKUP(C530,'[1]Controle Distribuição de Lucros'!$C$1:$Q$357,15)*'Lucros aos Sócios'!G530),IF(D530="Contabilidade"," ",0)))</f>
        <v>#N/A</v>
      </c>
    </row>
    <row r="531" spans="1:8">
      <c r="A531" s="159">
        <v>245</v>
      </c>
      <c r="B531" s="160" t="str">
        <f>VLOOKUP(A531,Empresas!A:B,2,0)</f>
        <v>21.881.017/0001-75</v>
      </c>
      <c r="C531" s="160" t="str">
        <f>VLOOKUP(B531,Empresas!B:C,2,0)</f>
        <v>Tomé Administradora de Imóveis Próprios Ltda</v>
      </c>
      <c r="D531" s="168" t="e">
        <f>VLOOKUP(C531,'[1]Controle Distribuição de Lucros'!$C$1:$G$357,5,0)</f>
        <v>#N/A</v>
      </c>
      <c r="E531" s="169">
        <v>7109406881</v>
      </c>
      <c r="F531" s="163" t="s">
        <v>2565</v>
      </c>
      <c r="G531" s="164">
        <v>9.5399999999999999E-2</v>
      </c>
      <c r="H531" s="167" t="e">
        <f>IF(D531="Contabilidade Aproximada",(VLOOKUP(C531,'Apuração Contabilidade Aproxima'!$C$1:$M$357,11,0)*G531),IF(D531="Distribuição por Presunção",(VLOOKUP(C531,'[1]Controle Distribuição de Lucros'!$C$1:$Q$357,15)*'Lucros aos Sócios'!G531),IF(D531="Contabilidade"," ",0)))</f>
        <v>#N/A</v>
      </c>
    </row>
    <row r="532" spans="1:8">
      <c r="A532" s="159">
        <v>245</v>
      </c>
      <c r="B532" s="160" t="str">
        <f>VLOOKUP(A532,Empresas!A:B,2,0)</f>
        <v>21.881.017/0001-75</v>
      </c>
      <c r="C532" s="160" t="str">
        <f>VLOOKUP(B532,Empresas!B:C,2,0)</f>
        <v>Tomé Administradora de Imóveis Próprios Ltda</v>
      </c>
      <c r="D532" s="168" t="e">
        <f>VLOOKUP(C532,'[1]Controle Distribuição de Lucros'!$C$1:$G$357,5,0)</f>
        <v>#N/A</v>
      </c>
      <c r="E532" s="169">
        <v>17235342854</v>
      </c>
      <c r="F532" s="163" t="s">
        <v>2566</v>
      </c>
      <c r="G532" s="164">
        <v>0.1429</v>
      </c>
      <c r="H532" s="167" t="e">
        <f>IF(D532="Contabilidade Aproximada",(VLOOKUP(C532,'Apuração Contabilidade Aproxima'!$C$1:$M$357,11,0)*G532),IF(D532="Distribuição por Presunção",(VLOOKUP(C532,'[1]Controle Distribuição de Lucros'!$C$1:$Q$357,15)*'Lucros aos Sócios'!G532),IF(D532="Contabilidade"," ",0)))</f>
        <v>#N/A</v>
      </c>
    </row>
    <row r="533" spans="1:8">
      <c r="A533" s="159">
        <v>245</v>
      </c>
      <c r="B533" s="160" t="str">
        <f>VLOOKUP(A533,Empresas!A:B,2,0)</f>
        <v>21.881.017/0001-75</v>
      </c>
      <c r="C533" s="160" t="str">
        <f>VLOOKUP(B533,Empresas!B:C,2,0)</f>
        <v>Tomé Administradora de Imóveis Próprios Ltda</v>
      </c>
      <c r="D533" s="168" t="e">
        <f>VLOOKUP(C533,'[1]Controle Distribuição de Lucros'!$C$1:$G$357,5,0)</f>
        <v>#N/A</v>
      </c>
      <c r="E533" s="169">
        <v>65023315800</v>
      </c>
      <c r="F533" s="163" t="s">
        <v>2567</v>
      </c>
      <c r="G533" s="164">
        <v>0.1429</v>
      </c>
      <c r="H533" s="167" t="e">
        <f>IF(D533="Contabilidade Aproximada",(VLOOKUP(C533,'Apuração Contabilidade Aproxima'!$C$1:$M$357,11,0)*G533),IF(D533="Distribuição por Presunção",(VLOOKUP(C533,'[1]Controle Distribuição de Lucros'!$C$1:$Q$357,15)*'Lucros aos Sócios'!G533),IF(D533="Contabilidade"," ",0)))</f>
        <v>#N/A</v>
      </c>
    </row>
    <row r="534" spans="1:8">
      <c r="A534" s="159">
        <v>245</v>
      </c>
      <c r="B534" s="160" t="str">
        <f>VLOOKUP(A534,Empresas!A:B,2,0)</f>
        <v>21.881.017/0001-75</v>
      </c>
      <c r="C534" s="160" t="str">
        <f>VLOOKUP(B534,Empresas!B:C,2,0)</f>
        <v>Tomé Administradora de Imóveis Próprios Ltda</v>
      </c>
      <c r="D534" s="168" t="e">
        <f>VLOOKUP(C534,'[1]Controle Distribuição de Lucros'!$C$1:$G$357,5,0)</f>
        <v>#N/A</v>
      </c>
      <c r="E534" s="169" t="s">
        <v>2568</v>
      </c>
      <c r="F534" s="163" t="s">
        <v>2569</v>
      </c>
      <c r="G534" s="164">
        <v>0</v>
      </c>
      <c r="H534" s="167" t="e">
        <f>IF(D534="Contabilidade Aproximada",(VLOOKUP(C534,'Apuração Contabilidade Aproxima'!$C$1:$M$357,11,0)*G534),IF(D534="Distribuição por Presunção",(VLOOKUP(C534,'[1]Controle Distribuição de Lucros'!$C$1:$Q$357,15)*'Lucros aos Sócios'!G534),IF(D534="Contabilidade"," ",0)))</f>
        <v>#N/A</v>
      </c>
    </row>
    <row r="535" spans="1:8">
      <c r="A535" s="159">
        <v>245</v>
      </c>
      <c r="B535" s="160" t="str">
        <f>VLOOKUP(A535,Empresas!A:B,2,0)</f>
        <v>21.881.017/0001-75</v>
      </c>
      <c r="C535" s="160" t="str">
        <f>VLOOKUP(B535,Empresas!B:C,2,0)</f>
        <v>Tomé Administradora de Imóveis Próprios Ltda</v>
      </c>
      <c r="D535" s="168" t="e">
        <f>VLOOKUP(C535,'[1]Controle Distribuição de Lucros'!$C$1:$G$357,5,0)</f>
        <v>#N/A</v>
      </c>
      <c r="E535" s="169" t="s">
        <v>2570</v>
      </c>
      <c r="F535" s="163" t="s">
        <v>2571</v>
      </c>
      <c r="G535" s="164">
        <v>0</v>
      </c>
      <c r="H535" s="167" t="e">
        <f>IF(D535="Contabilidade Aproximada",(VLOOKUP(C535,'Apuração Contabilidade Aproxima'!$C$1:$M$357,11,0)*G535),IF(D535="Distribuição por Presunção",(VLOOKUP(C535,'[1]Controle Distribuição de Lucros'!$C$1:$Q$357,15)*'Lucros aos Sócios'!G535),IF(D535="Contabilidade"," ",0)))</f>
        <v>#N/A</v>
      </c>
    </row>
    <row r="536" spans="1:8">
      <c r="A536" s="159">
        <v>245</v>
      </c>
      <c r="B536" s="160" t="str">
        <f>VLOOKUP(A536,Empresas!A:B,2,0)</f>
        <v>21.881.017/0001-75</v>
      </c>
      <c r="C536" s="160" t="str">
        <f>VLOOKUP(B536,Empresas!B:C,2,0)</f>
        <v>Tomé Administradora de Imóveis Próprios Ltda</v>
      </c>
      <c r="D536" s="168" t="e">
        <f>VLOOKUP(C536,'[1]Controle Distribuição de Lucros'!$C$1:$G$357,5,0)</f>
        <v>#N/A</v>
      </c>
      <c r="E536" s="169" t="s">
        <v>2572</v>
      </c>
      <c r="F536" s="163" t="s">
        <v>2573</v>
      </c>
      <c r="G536" s="164">
        <v>0</v>
      </c>
      <c r="H536" s="167" t="e">
        <f>IF(D536="Contabilidade Aproximada",(VLOOKUP(C536,'Apuração Contabilidade Aproxima'!$C$1:$M$357,11,0)*G536),IF(D536="Distribuição por Presunção",(VLOOKUP(C536,'[1]Controle Distribuição de Lucros'!$C$1:$Q$357,15)*'Lucros aos Sócios'!G536),IF(D536="Contabilidade"," ",0)))</f>
        <v>#N/A</v>
      </c>
    </row>
    <row r="537" spans="1:8">
      <c r="A537" s="159">
        <v>245</v>
      </c>
      <c r="B537" s="160" t="str">
        <f>VLOOKUP(A537,Empresas!A:B,2,0)</f>
        <v>21.881.017/0001-75</v>
      </c>
      <c r="C537" s="160" t="str">
        <f>VLOOKUP(B537,Empresas!B:C,2,0)</f>
        <v>Tomé Administradora de Imóveis Próprios Ltda</v>
      </c>
      <c r="D537" s="168" t="e">
        <f>VLOOKUP(C537,'[1]Controle Distribuição de Lucros'!$C$1:$G$357,5,0)</f>
        <v>#N/A</v>
      </c>
      <c r="E537" s="169" t="s">
        <v>2574</v>
      </c>
      <c r="F537" s="163" t="s">
        <v>2575</v>
      </c>
      <c r="G537" s="164">
        <v>0</v>
      </c>
      <c r="H537" s="167" t="e">
        <f>IF(D537="Contabilidade Aproximada",(VLOOKUP(C537,'Apuração Contabilidade Aproxima'!$C$1:$M$357,11,0)*G537),IF(D537="Distribuição por Presunção",(VLOOKUP(C537,'[1]Controle Distribuição de Lucros'!$C$1:$Q$357,15)*'Lucros aos Sócios'!G537),IF(D537="Contabilidade"," ",0)))</f>
        <v>#N/A</v>
      </c>
    </row>
    <row r="538" spans="1:8">
      <c r="A538" s="159">
        <v>442</v>
      </c>
      <c r="B538" s="160" t="str">
        <f>VLOOKUP(A538,Empresas!A:B,2,0)</f>
        <v>01.247.661/0001-89</v>
      </c>
      <c r="C538" s="160" t="str">
        <f>VLOOKUP(B538,Empresas!B:C,2,0)</f>
        <v>Top Supply Comercial Importação e Exportação Ltda</v>
      </c>
      <c r="D538" s="168" t="e">
        <f>VLOOKUP(C538,'[1]Controle Distribuição de Lucros'!$C$1:$G$357,5,0)</f>
        <v>#N/A</v>
      </c>
      <c r="E538" s="169" t="s">
        <v>618</v>
      </c>
      <c r="F538" s="163" t="s">
        <v>619</v>
      </c>
      <c r="G538" s="164">
        <v>1</v>
      </c>
      <c r="H538" s="167" t="e">
        <f>IF(D538="Contabilidade Aproximada",(VLOOKUP(C538,'Apuração Contabilidade Aproxima'!$C$1:$M$357,11,0)*G538),IF(D538="Distribuição por Presunção",(VLOOKUP(C538,'[1]Controle Distribuição de Lucros'!$C$1:$Q$357,15)*'Lucros aos Sócios'!G538),IF(D538="Contabilidade"," ",0)))</f>
        <v>#N/A</v>
      </c>
    </row>
    <row r="539" spans="1:8">
      <c r="A539" s="159">
        <v>596</v>
      </c>
      <c r="B539" s="160" t="str">
        <f>VLOOKUP(A539,Empresas!A:B,2,0)</f>
        <v>34.741.685/0001-49</v>
      </c>
      <c r="C539" s="160" t="str">
        <f>VLOOKUP(B539,Empresas!B:C,2,0)</f>
        <v>Top Supply Suprimentos para Comunicação Visual Ltda</v>
      </c>
      <c r="D539" s="168" t="e">
        <f>VLOOKUP(C539,'[1]Controle Distribuição de Lucros'!$C$1:$G$357,5,0)</f>
        <v>#N/A</v>
      </c>
      <c r="E539" s="169">
        <v>14773863862</v>
      </c>
      <c r="F539" s="163" t="s">
        <v>2440</v>
      </c>
      <c r="G539" s="164">
        <v>1</v>
      </c>
      <c r="H539" s="167" t="e">
        <f>IF(D539="Contabilidade Aproximada",(VLOOKUP(C539,'Apuração Contabilidade Aproxima'!$C$1:$M$357,11,0)*G539),IF(D539="Distribuição por Presunção",(VLOOKUP(C539,'[1]Controle Distribuição de Lucros'!$C$1:$Q$357,15)*'Lucros aos Sócios'!G539),IF(D539="Contabilidade"," ",0)))</f>
        <v>#N/A</v>
      </c>
    </row>
    <row r="540" spans="1:8">
      <c r="A540" s="159">
        <v>1</v>
      </c>
      <c r="B540" s="160" t="str">
        <f>VLOOKUP(A540,Empresas!A:B,2,0)</f>
        <v>62.526.942/0001-65</v>
      </c>
      <c r="C540" s="160" t="str">
        <f>VLOOKUP(B540,Empresas!B:C,2,0)</f>
        <v>Trator Hidra Ltda</v>
      </c>
      <c r="D540" s="168" t="e">
        <f>VLOOKUP(C540,'[1]Controle Distribuição de Lucros'!$C$1:$G$357,5,0)</f>
        <v>#N/A</v>
      </c>
      <c r="E540" s="169">
        <v>21994815817</v>
      </c>
      <c r="F540" s="163" t="s">
        <v>2576</v>
      </c>
      <c r="G540" s="164">
        <v>0.01</v>
      </c>
      <c r="H540" s="167" t="e">
        <f>IF(D540="Contabilidade Aproximada",(VLOOKUP(C540,'Apuração Contabilidade Aproxima'!$C$1:$M$357,11,0)*G540),IF(D540="Distribuição por Presunção",(VLOOKUP(C540,'[1]Controle Distribuição de Lucros'!$C$1:$Q$357,15)*'Lucros aos Sócios'!G540),IF(D540="Contabilidade"," ",0)))</f>
        <v>#N/A</v>
      </c>
    </row>
    <row r="541" spans="1:8">
      <c r="A541" s="159">
        <v>1</v>
      </c>
      <c r="B541" s="160" t="str">
        <f>VLOOKUP(A541,Empresas!A:B,2,0)</f>
        <v>62.526.942/0001-65</v>
      </c>
      <c r="C541" s="160" t="str">
        <f>VLOOKUP(B541,Empresas!B:C,2,0)</f>
        <v>Trator Hidra Ltda</v>
      </c>
      <c r="D541" s="168" t="e">
        <f>VLOOKUP(C541,'[1]Controle Distribuição de Lucros'!$C$1:$G$357,5,0)</f>
        <v>#N/A</v>
      </c>
      <c r="E541" s="169">
        <v>59793740868</v>
      </c>
      <c r="F541" s="163" t="s">
        <v>2577</v>
      </c>
      <c r="G541" s="164">
        <v>0.99</v>
      </c>
      <c r="H541" s="167" t="e">
        <f>IF(D541="Contabilidade Aproximada",(VLOOKUP(C541,'Apuração Contabilidade Aproxima'!$C$1:$M$357,11,0)*G541),IF(D541="Distribuição por Presunção",(VLOOKUP(C541,'[1]Controle Distribuição de Lucros'!$C$1:$Q$357,15)*'Lucros aos Sócios'!G541),IF(D541="Contabilidade"," ",0)))</f>
        <v>#N/A</v>
      </c>
    </row>
    <row r="542" spans="1:8">
      <c r="A542" s="159">
        <v>276</v>
      </c>
      <c r="B542" s="160" t="str">
        <f>VLOOKUP(A542,Empresas!A:B,2,0)</f>
        <v>39.476.902/0001-34</v>
      </c>
      <c r="C542" s="160" t="str">
        <f>VLOOKUP(B542,Empresas!B:C,2,0)</f>
        <v>TRC Comércio de Roupas Ltda</v>
      </c>
      <c r="D542" s="168" t="e">
        <f>VLOOKUP(C542,'[1]Controle Distribuição de Lucros'!$C$1:$G$357,5,0)</f>
        <v>#N/A</v>
      </c>
      <c r="E542" s="169" t="s">
        <v>1918</v>
      </c>
      <c r="F542" s="163" t="s">
        <v>1919</v>
      </c>
      <c r="G542" s="164">
        <v>1</v>
      </c>
      <c r="H542" s="167" t="e">
        <f>IF(D542="Contabilidade Aproximada",(VLOOKUP(C542,'Apuração Contabilidade Aproxima'!$C$1:$M$357,11,0)*G542),IF(D542="Distribuição por Presunção",(VLOOKUP(C542,'[1]Controle Distribuição de Lucros'!$C$1:$Q$357,15)*'Lucros aos Sócios'!G542),IF(D542="Contabilidade"," ",0)))</f>
        <v>#N/A</v>
      </c>
    </row>
    <row r="543" spans="1:8">
      <c r="A543" s="159">
        <v>166</v>
      </c>
      <c r="B543" s="160" t="str">
        <f>VLOOKUP(A543,Empresas!A:B,2,0)</f>
        <v>30.902.744/0001-62</v>
      </c>
      <c r="C543" s="160" t="str">
        <f>VLOOKUP(B543,Empresas!B:C,2,0)</f>
        <v>Treeon Soluções e Desenvolvimento Ltda</v>
      </c>
      <c r="D543" s="161" t="e">
        <f>VLOOKUP(C543,'[1]Controle Distribuição de Lucros'!$C$1:$G$357,5,0)</f>
        <v>#N/A</v>
      </c>
      <c r="E543" s="162">
        <v>26601734861</v>
      </c>
      <c r="F543" s="163" t="s">
        <v>2578</v>
      </c>
      <c r="G543" s="164">
        <v>0.2</v>
      </c>
      <c r="H543" s="167" t="e">
        <f>IF(D543="Contabilidade Aproximada",(VLOOKUP(C543,'Apuração Contabilidade Aproxima'!$C$1:$M$357,11,0)*G543),IF(D543="Distribuição por Presunção",(VLOOKUP(C543,'[1]Controle Distribuição de Lucros'!$C$1:$Q$357,15)*'Lucros aos Sócios'!G543),IF(D543="Contabilidade"," ",0)))</f>
        <v>#N/A</v>
      </c>
    </row>
    <row r="544" spans="1:8">
      <c r="A544" s="159">
        <v>166</v>
      </c>
      <c r="B544" s="160" t="str">
        <f>VLOOKUP(A544,Empresas!A:B,2,0)</f>
        <v>30.902.744/0001-62</v>
      </c>
      <c r="C544" s="160" t="str">
        <f>VLOOKUP(B544,Empresas!B:C,2,0)</f>
        <v>Treeon Soluções e Desenvolvimento Ltda</v>
      </c>
      <c r="D544" s="168" t="e">
        <f>VLOOKUP(C544,'[1]Controle Distribuição de Lucros'!$C$1:$G$357,5,0)</f>
        <v>#N/A</v>
      </c>
      <c r="E544" s="169" t="s">
        <v>2150</v>
      </c>
      <c r="F544" s="163" t="s">
        <v>2151</v>
      </c>
      <c r="G544" s="164">
        <v>0.8</v>
      </c>
      <c r="H544" s="167" t="e">
        <f>IF(D544="Contabilidade Aproximada",(VLOOKUP(C544,'Apuração Contabilidade Aproxima'!$C$1:$M$357,11,0)*G544),IF(D544="Distribuição por Presunção",(VLOOKUP(C544,'[1]Controle Distribuição de Lucros'!$C$1:$Q$357,15)*'Lucros aos Sócios'!G544),IF(D544="Contabilidade"," ",0)))</f>
        <v>#N/A</v>
      </c>
    </row>
    <row r="545" spans="1:8">
      <c r="A545" s="159">
        <v>434</v>
      </c>
      <c r="B545" s="160" t="str">
        <f>VLOOKUP(A545,Empresas!A:B,2,0)</f>
        <v>10.449.798/0001-07</v>
      </c>
      <c r="C545" s="160" t="str">
        <f>VLOOKUP(B545,Empresas!B:C,2,0)</f>
        <v>Treeon Soluções em Tecnologia Ltda</v>
      </c>
      <c r="D545" s="161" t="e">
        <f>VLOOKUP(C545,'[1]Controle Distribuição de Lucros'!$C$1:$G$357,5,0)</f>
        <v>#N/A</v>
      </c>
      <c r="E545" s="162">
        <v>29710713833</v>
      </c>
      <c r="F545" s="163" t="s">
        <v>2579</v>
      </c>
      <c r="G545" s="164">
        <v>1</v>
      </c>
      <c r="H545" s="167" t="e">
        <f>IF(D545="Contabilidade Aproximada",(VLOOKUP(C545,'Apuração Contabilidade Aproxima'!$C$1:$M$357,11,0)*G545),IF(D545="Distribuição por Presunção",(VLOOKUP(C545,'[1]Controle Distribuição de Lucros'!$C$1:$Q$357,15)*'Lucros aos Sócios'!G545),IF(D545="Contabilidade"," ",0)))</f>
        <v>#N/A</v>
      </c>
    </row>
    <row r="546" spans="1:8">
      <c r="A546" s="159">
        <v>203</v>
      </c>
      <c r="B546" s="160" t="str">
        <f>VLOOKUP(A546,Empresas!A:B,2,0)</f>
        <v>04.665.515/0001-61</v>
      </c>
      <c r="C546" s="160" t="str">
        <f>VLOOKUP(B546,Empresas!B:C,2,0)</f>
        <v>Tricomix Indústria e Comércio de Confecções Ltda</v>
      </c>
      <c r="D546" s="168" t="e">
        <f>VLOOKUP(C546,'[1]Controle Distribuição de Lucros'!$C$1:$G$357,5,0)</f>
        <v>#N/A</v>
      </c>
      <c r="E546" s="169">
        <v>1503128814</v>
      </c>
      <c r="F546" s="163" t="s">
        <v>2580</v>
      </c>
      <c r="G546" s="164">
        <v>1</v>
      </c>
      <c r="H546" s="167" t="e">
        <f>IF(D546="Contabilidade Aproximada",(VLOOKUP(C546,'Apuração Contabilidade Aproxima'!$C$1:$M$357,11,0)*G546),IF(D546="Distribuição por Presunção",(VLOOKUP(C546,'[1]Controle Distribuição de Lucros'!$C$1:$Q$357,15)*'Lucros aos Sócios'!G546),IF(D546="Contabilidade"," ",0)))</f>
        <v>#N/A</v>
      </c>
    </row>
    <row r="547" spans="1:8">
      <c r="A547" s="159">
        <v>282</v>
      </c>
      <c r="B547" s="160" t="str">
        <f>VLOOKUP(A547,Empresas!A:B,2,0)</f>
        <v>41.519.665/0001-93</v>
      </c>
      <c r="C547" s="160" t="str">
        <f>VLOOKUP(B547,Empresas!B:C,2,0)</f>
        <v>Uirtus Corretora de Seguros Ltda</v>
      </c>
      <c r="D547" s="168" t="e">
        <f>VLOOKUP(C547,'[1]Controle Distribuição de Lucros'!$C$1:$G$357,5,0)</f>
        <v>#N/A</v>
      </c>
      <c r="E547" s="169">
        <v>11848156820</v>
      </c>
      <c r="F547" s="163" t="s">
        <v>2581</v>
      </c>
      <c r="G547" s="164">
        <v>1</v>
      </c>
      <c r="H547" s="170" t="e">
        <f>IF(D547="Contabilidade Aproximada",(VLOOKUP(C547,'Apuração Contabilidade Aproxima'!$C$1:$M$357,11,0)*G547),IF(D547="Distribuição por Presunção",(VLOOKUP(C547,'[1]Controle Distribuição de Lucros'!$C$1:$Q$357,15)*'Lucros aos Sócios'!G547),IF(D547="Contabilidade"," ",0)))</f>
        <v>#N/A</v>
      </c>
    </row>
    <row r="548" spans="1:8">
      <c r="A548" s="159">
        <v>284</v>
      </c>
      <c r="B548" s="160" t="str">
        <f>VLOOKUP(A548,Empresas!A:B,2,0)</f>
        <v>40.021.330/0001-88</v>
      </c>
      <c r="C548" s="160" t="str">
        <f>VLOOKUP(B548,Empresas!B:C,2,0)</f>
        <v>Utopia Entretenimento Ltda</v>
      </c>
      <c r="D548" s="168" t="e">
        <f>VLOOKUP(C548,'[1]Controle Distribuição de Lucros'!$C$1:$G$357,5,0)</f>
        <v>#N/A</v>
      </c>
      <c r="E548" s="169">
        <v>38832237865</v>
      </c>
      <c r="F548" s="163" t="s">
        <v>2582</v>
      </c>
      <c r="G548" s="164">
        <v>1</v>
      </c>
      <c r="H548" s="167" t="e">
        <f>IF(D548="Contabilidade Aproximada",(VLOOKUP(C548,'Apuração Contabilidade Aproxima'!$C$1:$M$357,11,0)*G548),IF(D548="Distribuição por Presunção",(VLOOKUP(C548,'[1]Controle Distribuição de Lucros'!$C$1:$Q$357,15)*'Lucros aos Sócios'!G548),IF(D548="Contabilidade"," ",0)))</f>
        <v>#N/A</v>
      </c>
    </row>
    <row r="549" spans="1:8">
      <c r="A549" s="159">
        <v>285</v>
      </c>
      <c r="B549" s="160" t="str">
        <f>VLOOKUP(A549,Empresas!A:B,2,0)</f>
        <v>40.520.276/0001-15</v>
      </c>
      <c r="C549" s="160" t="str">
        <f>VLOOKUP(B549,Empresas!B:C,2,0)</f>
        <v>Utopia Serviços Administrativos Ltda</v>
      </c>
      <c r="D549" s="168" t="e">
        <f>VLOOKUP(C549,'[1]Controle Distribuição de Lucros'!$C$1:$G$357,5,0)</f>
        <v>#N/A</v>
      </c>
      <c r="E549" s="169">
        <v>38832237865</v>
      </c>
      <c r="F549" s="163" t="s">
        <v>2582</v>
      </c>
      <c r="G549" s="164">
        <v>1</v>
      </c>
      <c r="H549" s="167" t="e">
        <f>IF(D549="Contabilidade Aproximada",(VLOOKUP(C549,'Apuração Contabilidade Aproxima'!$C$1:$M$357,11,0)*G549),IF(D549="Distribuição por Presunção",(VLOOKUP(C549,'[1]Controle Distribuição de Lucros'!$C$1:$Q$357,15)*'Lucros aos Sócios'!G549),IF(D549="Contabilidade"," ",0)))</f>
        <v>#N/A</v>
      </c>
    </row>
    <row r="550" spans="1:8">
      <c r="A550" s="159">
        <v>483</v>
      </c>
      <c r="B550" s="160" t="str">
        <f>VLOOKUP(A550,Empresas!A:B,2,0)</f>
        <v>55.823.353/0001-83</v>
      </c>
      <c r="C550" s="160" t="str">
        <f>VLOOKUP(B550,Empresas!B:C,2,0)</f>
        <v xml:space="preserve">Uzelin Assessoria Técnica em Segurança do Trabalho Ltda </v>
      </c>
      <c r="D550" s="168" t="e">
        <f>VLOOKUP(C550,'[1]Controle Distribuição de Lucros'!$C$1:$G$357,5,0)</f>
        <v>#N/A</v>
      </c>
      <c r="E550" s="169" t="s">
        <v>2583</v>
      </c>
      <c r="F550" s="163" t="s">
        <v>2584</v>
      </c>
      <c r="G550" s="164">
        <v>1</v>
      </c>
      <c r="H550" s="167" t="e">
        <f>IF(D550="Contabilidade Aproximada",(VLOOKUP(C550,'Apuração Contabilidade Aproxima'!$C$1:$M$357,11,0)*G550),IF(D550="Distribuição por Presunção",(VLOOKUP(C550,'[1]Controle Distribuição de Lucros'!$C$1:$Q$357,15)*'Lucros aos Sócios'!G550),IF(D550="Contabilidade"," ",0)))</f>
        <v>#N/A</v>
      </c>
    </row>
    <row r="551" spans="1:8">
      <c r="A551" s="159">
        <v>644</v>
      </c>
      <c r="B551" s="160" t="str">
        <f>VLOOKUP(A551,Empresas!A:B,2,0)</f>
        <v>66.983.406/0001-40</v>
      </c>
      <c r="C551" s="160" t="str">
        <f>VLOOKUP(B551,Empresas!B:C,2,0)</f>
        <v>Vasc Tecnologia Ltda</v>
      </c>
      <c r="D551" s="168" t="e">
        <f>VLOOKUP(C551,'[1]Controle Distribuição de Lucros'!$C$1:$G$357,5,0)</f>
        <v>#N/A</v>
      </c>
      <c r="E551" s="169" t="s">
        <v>2503</v>
      </c>
      <c r="F551" s="163" t="s">
        <v>2504</v>
      </c>
      <c r="G551" s="164">
        <v>1</v>
      </c>
      <c r="H551" s="167" t="e">
        <f>IF(D551="Contabilidade Aproximada",(VLOOKUP(C551,'Apuração Contabilidade Aproxima'!$C$1:$M$357,11,0)*G551),IF(D551="Distribuição por Presunção",(VLOOKUP(C551,'[1]Controle Distribuição de Lucros'!$C$1:$Q$357,15)*'Lucros aos Sócios'!G551),IF(D551="Contabilidade"," ",0)))</f>
        <v>#N/A</v>
      </c>
    </row>
    <row r="552" spans="1:8">
      <c r="A552" s="159">
        <v>383</v>
      </c>
      <c r="B552" s="160" t="str">
        <f>VLOOKUP(A552,Empresas!A:B,2,0)</f>
        <v>38.485.335/0001-10</v>
      </c>
      <c r="C552" s="160" t="str">
        <f>VLOOKUP(B552,Empresas!B:C,2,0)</f>
        <v xml:space="preserve">Venal Consultoria Digital em Dados Imobiliários Ltda </v>
      </c>
      <c r="D552" s="161" t="e">
        <f>VLOOKUP(C552,'[1]Controle Distribuição de Lucros'!$C$1:$G$357,5,0)</f>
        <v>#N/A</v>
      </c>
      <c r="E552" s="162" t="s">
        <v>2585</v>
      </c>
      <c r="F552" s="163" t="s">
        <v>2586</v>
      </c>
      <c r="G552" s="164">
        <v>0.33339999999999997</v>
      </c>
      <c r="H552" s="167" t="e">
        <f>IF(D552="Contabilidade Aproximada",(VLOOKUP(C552,'Apuração Contabilidade Aproxima'!$C$1:$M$357,11,0)*G552),IF(D552="Distribuição por Presunção",(VLOOKUP(C552,'[1]Controle Distribuição de Lucros'!$C$1:$Q$357,15)*'Lucros aos Sócios'!G552),IF(D552="Contabilidade"," ",0)))</f>
        <v>#N/A</v>
      </c>
    </row>
    <row r="553" spans="1:8">
      <c r="A553" s="159">
        <v>383</v>
      </c>
      <c r="B553" s="160" t="str">
        <f>VLOOKUP(A553,Empresas!A:B,2,0)</f>
        <v>38.485.335/0001-10</v>
      </c>
      <c r="C553" s="160" t="str">
        <f>VLOOKUP(B553,Empresas!B:C,2,0)</f>
        <v xml:space="preserve">Venal Consultoria Digital em Dados Imobiliários Ltda </v>
      </c>
      <c r="D553" s="168" t="e">
        <f>VLOOKUP(C553,'[1]Controle Distribuição de Lucros'!$C$1:$G$357,5,0)</f>
        <v>#N/A</v>
      </c>
      <c r="E553" s="169" t="s">
        <v>2587</v>
      </c>
      <c r="F553" s="163" t="s">
        <v>2588</v>
      </c>
      <c r="G553" s="164">
        <v>0.33329999999999999</v>
      </c>
      <c r="H553" s="167" t="e">
        <f>IF(D553="Contabilidade Aproximada",(VLOOKUP(C553,'Apuração Contabilidade Aproxima'!$C$1:$M$357,11,0)*G553),IF(D553="Distribuição por Presunção",(VLOOKUP(C553,'[1]Controle Distribuição de Lucros'!$C$1:$Q$357,15)*'Lucros aos Sócios'!G553),IF(D553="Contabilidade"," ",0)))</f>
        <v>#N/A</v>
      </c>
    </row>
    <row r="554" spans="1:8">
      <c r="A554" s="159">
        <v>383</v>
      </c>
      <c r="B554" s="160" t="str">
        <f>VLOOKUP(A554,Empresas!A:B,2,0)</f>
        <v>38.485.335/0001-10</v>
      </c>
      <c r="C554" s="160" t="str">
        <f>VLOOKUP(B554,Empresas!B:C,2,0)</f>
        <v xml:space="preserve">Venal Consultoria Digital em Dados Imobiliários Ltda </v>
      </c>
      <c r="D554" s="168" t="e">
        <f>VLOOKUP(C554,'[1]Controle Distribuição de Lucros'!$C$1:$G$357,5,0)</f>
        <v>#N/A</v>
      </c>
      <c r="E554" s="169" t="s">
        <v>2589</v>
      </c>
      <c r="F554" s="163" t="s">
        <v>2590</v>
      </c>
      <c r="G554" s="164">
        <v>0.33329999999999999</v>
      </c>
      <c r="H554" s="167" t="e">
        <f>IF(D554="Contabilidade Aproximada",(VLOOKUP(C554,'Apuração Contabilidade Aproxima'!$C$1:$M$357,11,0)*G554),IF(D554="Distribuição por Presunção",(VLOOKUP(C554,'[1]Controle Distribuição de Lucros'!$C$1:$Q$357,15)*'Lucros aos Sócios'!G554),IF(D554="Contabilidade"," ",0)))</f>
        <v>#N/A</v>
      </c>
    </row>
    <row r="555" spans="1:8">
      <c r="A555" s="159">
        <v>635</v>
      </c>
      <c r="B555" s="160" t="str">
        <f>VLOOKUP(A555,Empresas!A:B,2,0)</f>
        <v>63.239.561/0001-68</v>
      </c>
      <c r="C555" s="160" t="str">
        <f>VLOOKUP(B555,Empresas!B:C,2,0)</f>
        <v>Vibe&amp;Co Foods Ltda</v>
      </c>
      <c r="D555" s="168" t="e">
        <f>VLOOKUP(C555,'[1]Controle Distribuição de Lucros'!$C$1:$G$357,5,0)</f>
        <v>#N/A</v>
      </c>
      <c r="E555" s="169">
        <v>27404314810</v>
      </c>
      <c r="F555" s="163" t="s">
        <v>2591</v>
      </c>
      <c r="G555" s="164">
        <v>1</v>
      </c>
      <c r="H555" s="167" t="e">
        <f>IF(D555="Contabilidade Aproximada",(VLOOKUP(C555,'Apuração Contabilidade Aproxima'!$C$1:$M$357,11,0)*G555),IF(D555="Distribuição por Presunção",(VLOOKUP(C555,'[1]Controle Distribuição de Lucros'!$C$1:$Q$357,15)*'Lucros aos Sócios'!G555),IF(D555="Contabilidade"," ",0)))</f>
        <v>#N/A</v>
      </c>
    </row>
    <row r="556" spans="1:8">
      <c r="A556" s="159">
        <v>593</v>
      </c>
      <c r="B556" s="160" t="str">
        <f>VLOOKUP(A556,Empresas!A:B,2,0)</f>
        <v>43.262.240/0001-77</v>
      </c>
      <c r="C556" s="160" t="str">
        <f>VLOOKUP(B556,Empresas!B:C,2,0)</f>
        <v>Vibranium Investimentos e Participações Ltda</v>
      </c>
      <c r="D556" s="168" t="e">
        <f>VLOOKUP(C556,'[1]Controle Distribuição de Lucros'!$C$1:$G$357,5,0)</f>
        <v>#N/A</v>
      </c>
      <c r="E556" s="169" t="s">
        <v>1671</v>
      </c>
      <c r="F556" s="163" t="s">
        <v>2592</v>
      </c>
      <c r="G556" s="164">
        <v>0.56000000000000005</v>
      </c>
      <c r="H556" s="167" t="e">
        <f>IF(D556="Contabilidade Aproximada",(VLOOKUP(C556,'Apuração Contabilidade Aproxima'!$C$1:$M$357,11,0)*G556),IF(D556="Distribuição por Presunção",(VLOOKUP(C556,'[1]Controle Distribuição de Lucros'!$C$1:$Q$357,15)*'Lucros aos Sócios'!G556),IF(D556="Contabilidade"," ",0)))</f>
        <v>#N/A</v>
      </c>
    </row>
    <row r="557" spans="1:8">
      <c r="A557" s="159">
        <v>593</v>
      </c>
      <c r="B557" s="160" t="str">
        <f>VLOOKUP(A557,Empresas!A:B,2,0)</f>
        <v>43.262.240/0001-77</v>
      </c>
      <c r="C557" s="160" t="str">
        <f>VLOOKUP(B557,Empresas!B:C,2,0)</f>
        <v>Vibranium Investimentos e Participações Ltda</v>
      </c>
      <c r="D557" s="168" t="e">
        <f>VLOOKUP(C557,'[1]Controle Distribuição de Lucros'!$C$1:$G$357,5,0)</f>
        <v>#N/A</v>
      </c>
      <c r="E557" s="169" t="s">
        <v>2593</v>
      </c>
      <c r="F557" s="163" t="s">
        <v>2594</v>
      </c>
      <c r="G557" s="164">
        <v>0.22</v>
      </c>
      <c r="H557" s="167" t="e">
        <f>IF(D557="Contabilidade Aproximada",(VLOOKUP(C557,'Apuração Contabilidade Aproxima'!$C$1:$M$357,11,0)*G557),IF(D557="Distribuição por Presunção",(VLOOKUP(C557,'[1]Controle Distribuição de Lucros'!$C$1:$Q$357,15)*'Lucros aos Sócios'!G557),IF(D557="Contabilidade"," ",0)))</f>
        <v>#N/A</v>
      </c>
    </row>
    <row r="558" spans="1:8">
      <c r="A558" s="159">
        <v>593</v>
      </c>
      <c r="B558" s="160" t="str">
        <f>VLOOKUP(A558,Empresas!A:B,2,0)</f>
        <v>43.262.240/0001-77</v>
      </c>
      <c r="C558" s="160" t="str">
        <f>VLOOKUP(B558,Empresas!B:C,2,0)</f>
        <v>Vibranium Investimentos e Participações Ltda</v>
      </c>
      <c r="D558" s="168" t="e">
        <f>VLOOKUP(C558,'[1]Controle Distribuição de Lucros'!$C$1:$G$357,5,0)</f>
        <v>#N/A</v>
      </c>
      <c r="E558" s="169" t="s">
        <v>2595</v>
      </c>
      <c r="F558" s="163" t="s">
        <v>2596</v>
      </c>
      <c r="G558" s="164">
        <v>0.22</v>
      </c>
      <c r="H558" s="167" t="e">
        <f>IF(D558="Contabilidade Aproximada",(VLOOKUP(C558,'Apuração Contabilidade Aproxima'!$C$1:$M$357,11,0)*G558),IF(D558="Distribuição por Presunção",(VLOOKUP(C558,'[1]Controle Distribuição de Lucros'!$C$1:$Q$357,15)*'Lucros aos Sócios'!G558),IF(D558="Contabilidade"," ",0)))</f>
        <v>#N/A</v>
      </c>
    </row>
    <row r="559" spans="1:8">
      <c r="A559" s="159">
        <v>598</v>
      </c>
      <c r="B559" s="160" t="str">
        <f>VLOOKUP(A559,Empresas!A:B,2,0)</f>
        <v>61.896.061/0001-73</v>
      </c>
      <c r="C559" s="160" t="str">
        <f>VLOOKUP(B559,Empresas!B:C,2,0)</f>
        <v>Vida Energia Movimento Indústria e Comércio de Confecções Ltda</v>
      </c>
      <c r="D559" s="168" t="e">
        <f>VLOOKUP(C559,'[1]Controle Distribuição de Lucros'!$C$1:$G$357,5,0)</f>
        <v>#N/A</v>
      </c>
      <c r="E559" s="169" t="s">
        <v>2291</v>
      </c>
      <c r="F559" s="163" t="s">
        <v>2292</v>
      </c>
      <c r="G559" s="164">
        <v>1</v>
      </c>
      <c r="H559" s="167" t="e">
        <f>IF(D559="Contabilidade Aproximada",(VLOOKUP(C559,'Apuração Contabilidade Aproxima'!$C$1:$M$357,11,0)*G559),IF(D559="Distribuição por Presunção",(VLOOKUP(C559,'[1]Controle Distribuição de Lucros'!$C$1:$Q$357,15)*'Lucros aos Sócios'!G559),IF(D559="Contabilidade"," ",0)))</f>
        <v>#N/A</v>
      </c>
    </row>
    <row r="560" spans="1:8">
      <c r="A560" s="159">
        <v>69</v>
      </c>
      <c r="B560" s="160" t="str">
        <f>VLOOKUP(A560,Empresas!A:B,2,0)</f>
        <v>66.754.102/0001-00</v>
      </c>
      <c r="C560" s="160" t="str">
        <f>VLOOKUP(B560,Empresas!B:C,2,0)</f>
        <v>Vitalux Serviços de Prótese Ltda</v>
      </c>
      <c r="D560" s="168" t="e">
        <f>VLOOKUP(C560,'[1]Controle Distribuição de Lucros'!$C$1:$G$357,5,0)</f>
        <v>#N/A</v>
      </c>
      <c r="E560" s="169">
        <v>25763052889</v>
      </c>
      <c r="F560" s="163" t="s">
        <v>2597</v>
      </c>
      <c r="G560" s="164">
        <v>0.1</v>
      </c>
      <c r="H560" s="167" t="e">
        <f>IF(D560="Contabilidade Aproximada",(VLOOKUP(C560,'Apuração Contabilidade Aproxima'!$C$1:$M$357,11,0)*G560),IF(D560="Distribuição por Presunção",(VLOOKUP(C560,'[1]Controle Distribuição de Lucros'!$C$1:$Q$357,15)*'Lucros aos Sócios'!G560),IF(D560="Contabilidade"," ",0)))</f>
        <v>#N/A</v>
      </c>
    </row>
    <row r="561" spans="1:8">
      <c r="A561" s="159">
        <v>69</v>
      </c>
      <c r="B561" s="160" t="str">
        <f>VLOOKUP(A561,Empresas!A:B,2,0)</f>
        <v>66.754.102/0001-00</v>
      </c>
      <c r="C561" s="160" t="str">
        <f>VLOOKUP(B561,Empresas!B:C,2,0)</f>
        <v>Vitalux Serviços de Prótese Ltda</v>
      </c>
      <c r="D561" s="168" t="e">
        <f>VLOOKUP(C561,'[1]Controle Distribuição de Lucros'!$C$1:$G$357,5,0)</f>
        <v>#N/A</v>
      </c>
      <c r="E561" s="169">
        <v>76782069849</v>
      </c>
      <c r="F561" s="163" t="s">
        <v>2598</v>
      </c>
      <c r="G561" s="164">
        <v>0.5</v>
      </c>
      <c r="H561" s="167" t="e">
        <f>IF(D561="Contabilidade Aproximada",(VLOOKUP(C561,'Apuração Contabilidade Aproxima'!$C$1:$M$357,11,0)*G561),IF(D561="Distribuição por Presunção",(VLOOKUP(C561,'[1]Controle Distribuição de Lucros'!$C$1:$Q$357,15)*'Lucros aos Sócios'!G561),IF(D561="Contabilidade"," ",0)))</f>
        <v>#N/A</v>
      </c>
    </row>
    <row r="562" spans="1:8">
      <c r="A562" s="159">
        <v>69</v>
      </c>
      <c r="B562" s="160" t="str">
        <f>VLOOKUP(A562,Empresas!A:B,2,0)</f>
        <v>66.754.102/0001-00</v>
      </c>
      <c r="C562" s="160" t="str">
        <f>VLOOKUP(B562,Empresas!B:C,2,0)</f>
        <v>Vitalux Serviços de Prótese Ltda</v>
      </c>
      <c r="D562" s="168" t="e">
        <f>VLOOKUP(C562,'[1]Controle Distribuição de Lucros'!$C$1:$G$357,5,0)</f>
        <v>#N/A</v>
      </c>
      <c r="E562" s="169">
        <v>36896990880</v>
      </c>
      <c r="F562" s="163" t="s">
        <v>2599</v>
      </c>
      <c r="G562" s="164">
        <v>0.1</v>
      </c>
      <c r="H562" s="167" t="e">
        <f>IF(D562="Contabilidade Aproximada",(VLOOKUP(C562,'Apuração Contabilidade Aproxima'!$C$1:$M$357,11,0)*G562),IF(D562="Distribuição por Presunção",(VLOOKUP(C562,'[1]Controle Distribuição de Lucros'!$C$1:$Q$357,15)*'Lucros aos Sócios'!G562),IF(D562="Contabilidade"," ",0)))</f>
        <v>#N/A</v>
      </c>
    </row>
    <row r="563" spans="1:8">
      <c r="A563" s="159">
        <v>69</v>
      </c>
      <c r="B563" s="160" t="str">
        <f>VLOOKUP(A563,Empresas!A:B,2,0)</f>
        <v>66.754.102/0001-00</v>
      </c>
      <c r="C563" s="160" t="str">
        <f>VLOOKUP(B563,Empresas!B:C,2,0)</f>
        <v>Vitalux Serviços de Prótese Ltda</v>
      </c>
      <c r="D563" s="168" t="e">
        <f>VLOOKUP(C563,'[1]Controle Distribuição de Lucros'!$C$1:$G$357,5,0)</f>
        <v>#N/A</v>
      </c>
      <c r="E563" s="169">
        <v>47504999865</v>
      </c>
      <c r="F563" s="163" t="s">
        <v>2600</v>
      </c>
      <c r="G563" s="164">
        <v>0.1</v>
      </c>
      <c r="H563" s="167" t="e">
        <f>IF(D563="Contabilidade Aproximada",(VLOOKUP(C563,'Apuração Contabilidade Aproxima'!$C$1:$M$357,11,0)*G563),IF(D563="Distribuição por Presunção",(VLOOKUP(C563,'[1]Controle Distribuição de Lucros'!$C$1:$Q$357,15)*'Lucros aos Sócios'!G563),IF(D563="Contabilidade"," ",0)))</f>
        <v>#N/A</v>
      </c>
    </row>
    <row r="564" spans="1:8">
      <c r="A564" s="159">
        <v>69</v>
      </c>
      <c r="B564" s="160" t="str">
        <f>VLOOKUP(A564,Empresas!A:B,2,0)</f>
        <v>66.754.102/0001-00</v>
      </c>
      <c r="C564" s="160" t="str">
        <f>VLOOKUP(B564,Empresas!B:C,2,0)</f>
        <v>Vitalux Serviços de Prótese Ltda</v>
      </c>
      <c r="D564" s="168" t="e">
        <f>VLOOKUP(C564,'[1]Controle Distribuição de Lucros'!$C$1:$G$357,5,0)</f>
        <v>#N/A</v>
      </c>
      <c r="E564" s="169">
        <v>40335898807</v>
      </c>
      <c r="F564" s="163" t="s">
        <v>2601</v>
      </c>
      <c r="G564" s="164">
        <v>0.1</v>
      </c>
      <c r="H564" s="167" t="e">
        <f>IF(D564="Contabilidade Aproximada",(VLOOKUP(C564,'Apuração Contabilidade Aproxima'!$C$1:$M$357,11,0)*G564),IF(D564="Distribuição por Presunção",(VLOOKUP(C564,'[1]Controle Distribuição de Lucros'!$C$1:$Q$357,15)*'Lucros aos Sócios'!G564),IF(D564="Contabilidade"," ",0)))</f>
        <v>#N/A</v>
      </c>
    </row>
    <row r="565" spans="1:8">
      <c r="A565" s="159">
        <v>69</v>
      </c>
      <c r="B565" s="160" t="str">
        <f>VLOOKUP(A565,Empresas!A:B,2,0)</f>
        <v>66.754.102/0001-00</v>
      </c>
      <c r="C565" s="160" t="str">
        <f>VLOOKUP(B565,Empresas!B:C,2,0)</f>
        <v>Vitalux Serviços de Prótese Ltda</v>
      </c>
      <c r="D565" s="168" t="e">
        <f>VLOOKUP(C565,'[1]Controle Distribuição de Lucros'!$C$1:$G$357,5,0)</f>
        <v>#N/A</v>
      </c>
      <c r="E565" s="169">
        <v>36211868839</v>
      </c>
      <c r="F565" s="163" t="s">
        <v>2602</v>
      </c>
      <c r="G565" s="164">
        <v>0.1</v>
      </c>
      <c r="H565" s="167" t="e">
        <f>IF(D565="Contabilidade Aproximada",(VLOOKUP(C565,'Apuração Contabilidade Aproxima'!$C$1:$M$357,11,0)*G565),IF(D565="Distribuição por Presunção",(VLOOKUP(C565,'[1]Controle Distribuição de Lucros'!$C$1:$Q$357,15)*'Lucros aos Sócios'!G565),IF(D565="Contabilidade"," ",0)))</f>
        <v>#N/A</v>
      </c>
    </row>
    <row r="566" spans="1:8">
      <c r="A566" s="159">
        <v>70</v>
      </c>
      <c r="B566" s="160" t="str">
        <f>VLOOKUP(A566,Empresas!A:B,2,0)</f>
        <v>45.070.299/0001-99</v>
      </c>
      <c r="C566" s="160" t="str">
        <f>VLOOKUP(B566,Empresas!B:C,2,0)</f>
        <v>Vitrais Assu Ltda</v>
      </c>
      <c r="D566" s="168" t="e">
        <f>VLOOKUP(C566,'[1]Controle Distribuição de Lucros'!$C$1:$G$357,5,0)</f>
        <v>#N/A</v>
      </c>
      <c r="E566" s="169">
        <v>28876815830</v>
      </c>
      <c r="F566" s="163" t="s">
        <v>2603</v>
      </c>
      <c r="G566" s="164">
        <v>0.5</v>
      </c>
      <c r="H566" s="167" t="e">
        <f>IF(D566="Contabilidade Aproximada",(VLOOKUP(C566,'Apuração Contabilidade Aproxima'!$C$1:$M$357,11,0)*G566),IF(D566="Distribuição por Presunção",(VLOOKUP(C566,'[1]Controle Distribuição de Lucros'!$C$1:$Q$357,15)*'Lucros aos Sócios'!G566),IF(D566="Contabilidade"," ",0)))</f>
        <v>#N/A</v>
      </c>
    </row>
    <row r="567" spans="1:8">
      <c r="A567" s="159">
        <v>70</v>
      </c>
      <c r="B567" s="160" t="str">
        <f>VLOOKUP(A567,Empresas!A:B,2,0)</f>
        <v>45.070.299/0001-99</v>
      </c>
      <c r="C567" s="160" t="str">
        <f>VLOOKUP(B567,Empresas!B:C,2,0)</f>
        <v>Vitrais Assu Ltda</v>
      </c>
      <c r="D567" s="168" t="e">
        <f>VLOOKUP(C567,'[1]Controle Distribuição de Lucros'!$C$1:$G$357,5,0)</f>
        <v>#N/A</v>
      </c>
      <c r="E567" s="169">
        <v>53228170853</v>
      </c>
      <c r="F567" s="163" t="s">
        <v>2604</v>
      </c>
      <c r="G567" s="164">
        <v>0.5</v>
      </c>
      <c r="H567" s="167" t="e">
        <f>IF(D567="Contabilidade Aproximada",(VLOOKUP(C567,'Apuração Contabilidade Aproxima'!$C$1:$M$357,11,0)*G567),IF(D567="Distribuição por Presunção",(VLOOKUP(C567,'[1]Controle Distribuição de Lucros'!$C$1:$Q$357,15)*'Lucros aos Sócios'!G567),IF(D567="Contabilidade"," ",0)))</f>
        <v>#N/A</v>
      </c>
    </row>
    <row r="568" spans="1:8">
      <c r="A568" s="159">
        <v>511</v>
      </c>
      <c r="B568" s="160" t="str">
        <f>VLOOKUP(A568,Empresas!A:B,2,0)</f>
        <v>57.970.880/0001-46</v>
      </c>
      <c r="C568" s="160" t="str">
        <f>VLOOKUP(B568,Empresas!B:C,2,0)</f>
        <v>Wasserman Contabilidade e Revisão de Capag Ltda</v>
      </c>
      <c r="D568" s="168" t="e">
        <f>VLOOKUP(C568,'[1]Controle Distribuição de Lucros'!$C$1:$G$357,5,0)</f>
        <v>#N/A</v>
      </c>
      <c r="E568" s="169" t="s">
        <v>2605</v>
      </c>
      <c r="F568" s="163" t="s">
        <v>2606</v>
      </c>
      <c r="G568" s="164">
        <v>1</v>
      </c>
      <c r="H568" s="167" t="e">
        <f>IF(D568="Contabilidade Aproximada",(VLOOKUP(C568,'Apuração Contabilidade Aproxima'!$C$1:$M$357,11,0)*G568),IF(D568="Distribuição por Presunção",(VLOOKUP(C568,'[1]Controle Distribuição de Lucros'!$C$1:$Q$357,15)*'Lucros aos Sócios'!G568),IF(D568="Contabilidade"," ",0)))</f>
        <v>#N/A</v>
      </c>
    </row>
    <row r="569" spans="1:8">
      <c r="A569" s="159">
        <v>98</v>
      </c>
      <c r="B569" s="160" t="str">
        <f>VLOOKUP(A569,Empresas!A:B,2,0)</f>
        <v>25.370.161/0001-06</v>
      </c>
      <c r="C569" s="160" t="str">
        <f>VLOOKUP(B569,Empresas!B:C,2,0)</f>
        <v>WNG Engenharia Ltda</v>
      </c>
      <c r="D569" s="161" t="e">
        <f>VLOOKUP(C569,'[1]Controle Distribuição de Lucros'!$C$1:$G$357,5,0)</f>
        <v>#N/A</v>
      </c>
      <c r="E569" s="162">
        <v>37013462837</v>
      </c>
      <c r="F569" s="163" t="s">
        <v>2607</v>
      </c>
      <c r="G569" s="164">
        <v>0.1</v>
      </c>
      <c r="H569" s="167" t="e">
        <f>IF(D569="Contabilidade Aproximada",(VLOOKUP(C569,'Apuração Contabilidade Aproxima'!$C$1:$M$357,11,0)*G569),IF(D569="Distribuição por Presunção",(VLOOKUP(C569,'[1]Controle Distribuição de Lucros'!$C$1:$Q$357,15)*'Lucros aos Sócios'!G569),IF(D569="Contabilidade"," ",0)))</f>
        <v>#N/A</v>
      </c>
    </row>
    <row r="570" spans="1:8">
      <c r="A570" s="159">
        <v>98</v>
      </c>
      <c r="B570" s="160" t="str">
        <f>VLOOKUP(A570,Empresas!A:B,2,0)</f>
        <v>25.370.161/0001-06</v>
      </c>
      <c r="C570" s="160" t="str">
        <f>VLOOKUP(B570,Empresas!B:C,2,0)</f>
        <v>WNG Engenharia Ltda</v>
      </c>
      <c r="D570" s="168" t="e">
        <f>VLOOKUP(C570,'[1]Controle Distribuição de Lucros'!$C$1:$G$357,5,0)</f>
        <v>#N/A</v>
      </c>
      <c r="E570" s="169">
        <v>32338526813</v>
      </c>
      <c r="F570" s="163" t="s">
        <v>2608</v>
      </c>
      <c r="G570" s="164">
        <v>0.15</v>
      </c>
      <c r="H570" s="167" t="e">
        <f>IF(D570="Contabilidade Aproximada",(VLOOKUP(C570,'Apuração Contabilidade Aproxima'!$C$1:$M$357,11,0)*G570),IF(D570="Distribuição por Presunção",(VLOOKUP(C570,'[1]Controle Distribuição de Lucros'!$C$1:$Q$357,15)*'Lucros aos Sócios'!G570),IF(D570="Contabilidade"," ",0)))</f>
        <v>#N/A</v>
      </c>
    </row>
    <row r="571" spans="1:8">
      <c r="A571" s="159">
        <v>98</v>
      </c>
      <c r="B571" s="160" t="str">
        <f>VLOOKUP(A571,Empresas!A:B,2,0)</f>
        <v>25.370.161/0001-06</v>
      </c>
      <c r="C571" s="160" t="str">
        <f>VLOOKUP(B571,Empresas!B:C,2,0)</f>
        <v>WNG Engenharia Ltda</v>
      </c>
      <c r="D571" s="168" t="e">
        <f>VLOOKUP(C571,'[1]Controle Distribuição de Lucros'!$C$1:$G$357,5,0)</f>
        <v>#N/A</v>
      </c>
      <c r="E571" s="169">
        <v>95420100878</v>
      </c>
      <c r="F571" s="163" t="s">
        <v>2609</v>
      </c>
      <c r="G571" s="164">
        <v>0.2</v>
      </c>
      <c r="H571" s="167" t="e">
        <f>IF(D571="Contabilidade Aproximada",(VLOOKUP(C571,'Apuração Contabilidade Aproxima'!$C$1:$M$357,11,0)*G571),IF(D571="Distribuição por Presunção",(VLOOKUP(C571,'[1]Controle Distribuição de Lucros'!$C$1:$Q$357,15)*'Lucros aos Sócios'!G571),IF(D571="Contabilidade"," ",0)))</f>
        <v>#N/A</v>
      </c>
    </row>
    <row r="572" spans="1:8">
      <c r="A572" s="159">
        <v>98</v>
      </c>
      <c r="B572" s="160" t="str">
        <f>VLOOKUP(A572,Empresas!A:B,2,0)</f>
        <v>25.370.161/0001-06</v>
      </c>
      <c r="C572" s="160" t="str">
        <f>VLOOKUP(B572,Empresas!B:C,2,0)</f>
        <v>WNG Engenharia Ltda</v>
      </c>
      <c r="D572" s="168" t="e">
        <f>VLOOKUP(C572,'[1]Controle Distribuição de Lucros'!$C$1:$G$357,5,0)</f>
        <v>#N/A</v>
      </c>
      <c r="E572" s="169">
        <v>4703897881</v>
      </c>
      <c r="F572" s="163" t="s">
        <v>2610</v>
      </c>
      <c r="G572" s="164">
        <v>0.2</v>
      </c>
      <c r="H572" s="167" t="e">
        <f>IF(D572="Contabilidade Aproximada",(VLOOKUP(C572,'Apuração Contabilidade Aproxima'!$C$1:$M$357,11,0)*G572),IF(D572="Distribuição por Presunção",(VLOOKUP(C572,'[1]Controle Distribuição de Lucros'!$C$1:$Q$357,15)*'Lucros aos Sócios'!G572),IF(D572="Contabilidade"," ",0)))</f>
        <v>#N/A</v>
      </c>
    </row>
    <row r="573" spans="1:8">
      <c r="A573" s="159">
        <v>98</v>
      </c>
      <c r="B573" s="160" t="str">
        <f>VLOOKUP(A573,Empresas!A:B,2,0)</f>
        <v>25.370.161/0001-06</v>
      </c>
      <c r="C573" s="160" t="str">
        <f>VLOOKUP(B573,Empresas!B:C,2,0)</f>
        <v>WNG Engenharia Ltda</v>
      </c>
      <c r="D573" s="168" t="e">
        <f>VLOOKUP(C573,'[1]Controle Distribuição de Lucros'!$C$1:$G$357,5,0)</f>
        <v>#N/A</v>
      </c>
      <c r="E573" s="169">
        <v>32515270883</v>
      </c>
      <c r="F573" s="163" t="s">
        <v>2611</v>
      </c>
      <c r="G573" s="164">
        <v>0.35</v>
      </c>
      <c r="H573" s="167" t="e">
        <f>IF(D573="Contabilidade Aproximada",(VLOOKUP(C573,'Apuração Contabilidade Aproxima'!$C$1:$M$357,11,0)*G573),IF(D573="Distribuição por Presunção",(VLOOKUP(C573,'[1]Controle Distribuição de Lucros'!$C$1:$Q$357,15)*'Lucros aos Sócios'!G573),IF(D573="Contabilidade"," ",0)))</f>
        <v>#N/A</v>
      </c>
    </row>
    <row r="574" spans="1:8">
      <c r="A574" s="159">
        <v>338</v>
      </c>
      <c r="B574" s="160" t="str">
        <f>VLOOKUP(A574,Empresas!A:B,2,0)</f>
        <v>18.484.903/0001-50</v>
      </c>
      <c r="C574" s="160" t="str">
        <f>VLOOKUP(B574,Empresas!B:C,2,0)</f>
        <v xml:space="preserve">Woodstock S.A. </v>
      </c>
      <c r="D574" s="168" t="e">
        <f>VLOOKUP(C574,'[1]Controle Distribuição de Lucros'!$C$1:$G$357,5,0)</f>
        <v>#N/A</v>
      </c>
      <c r="E574" s="169" t="s">
        <v>2612</v>
      </c>
      <c r="F574" s="163" t="s">
        <v>2613</v>
      </c>
      <c r="G574" s="164">
        <v>1</v>
      </c>
      <c r="H574" s="167" t="e">
        <f>IF(D574="Contabilidade Aproximada",(VLOOKUP(C574,'Apuração Contabilidade Aproxima'!$C$1:$M$357,11,0)*G574),IF(D574="Distribuição por Presunção",(VLOOKUP(C574,'[1]Controle Distribuição de Lucros'!$C$1:$Q$357,15)*'Lucros aos Sócios'!G574),IF(D574="Contabilidade"," ",0)))</f>
        <v>#N/A</v>
      </c>
    </row>
    <row r="575" spans="1:8">
      <c r="A575" s="159">
        <v>543</v>
      </c>
      <c r="B575" s="160" t="str">
        <f>VLOOKUP(A575,Empresas!A:B,2,0)</f>
        <v>58.651.382/0001-01</v>
      </c>
      <c r="C575" s="160" t="str">
        <f>VLOOKUP(B575,Empresas!B:C,2,0)</f>
        <v>World Label Ltda</v>
      </c>
      <c r="D575" s="161" t="e">
        <f>VLOOKUP(C575,'[1]Controle Distribuição de Lucros'!$C$1:$G$357,5,0)</f>
        <v>#N/A</v>
      </c>
      <c r="E575" s="162" t="s">
        <v>2614</v>
      </c>
      <c r="F575" s="163" t="s">
        <v>2615</v>
      </c>
      <c r="G575" s="164">
        <v>0.9</v>
      </c>
      <c r="H575" s="167" t="e">
        <f>IF(D575="Contabilidade Aproximada",(VLOOKUP(C575,'Apuração Contabilidade Aproxima'!$C$1:$M$357,11,0)*G575),IF(D575="Distribuição por Presunção",(VLOOKUP(C575,'[1]Controle Distribuição de Lucros'!$C$1:$Q$357,15)*'Lucros aos Sócios'!G575),IF(D575="Contabilidade"," ",0)))</f>
        <v>#N/A</v>
      </c>
    </row>
    <row r="576" spans="1:8">
      <c r="A576" s="159">
        <v>543</v>
      </c>
      <c r="B576" s="160" t="str">
        <f>VLOOKUP(A576,Empresas!A:B,2,0)</f>
        <v>58.651.382/0001-01</v>
      </c>
      <c r="C576" s="160" t="str">
        <f>VLOOKUP(B576,Empresas!B:C,2,0)</f>
        <v>World Label Ltda</v>
      </c>
      <c r="D576" s="161" t="e">
        <f>VLOOKUP(C576,'[1]Controle Distribuição de Lucros'!$C$1:$G$357,5,0)</f>
        <v>#N/A</v>
      </c>
      <c r="E576" s="169" t="s">
        <v>2616</v>
      </c>
      <c r="F576" s="163" t="s">
        <v>2331</v>
      </c>
      <c r="G576" s="164">
        <v>0.1</v>
      </c>
      <c r="H576" s="167" t="e">
        <f>IF(D576="Contabilidade Aproximada",(VLOOKUP(C576,'Apuração Contabilidade Aproxima'!$C$1:$M$357,11,0)*G576),IF(D576="Distribuição por Presunção",(VLOOKUP(C576,'[1]Controle Distribuição de Lucros'!$C$1:$Q$357,15)*'Lucros aos Sócios'!G576),IF(D576="Contabilidade"," ",0)))</f>
        <v>#N/A</v>
      </c>
    </row>
    <row r="577" spans="1:8">
      <c r="A577" s="159">
        <v>209</v>
      </c>
      <c r="B577" s="160" t="str">
        <f>VLOOKUP(A577,Empresas!A:B,2,0)</f>
        <v>74.509.209/0001-11</v>
      </c>
      <c r="C577" s="160" t="str">
        <f>VLOOKUP(B577,Empresas!B:C,2,0)</f>
        <v>WP Serviços e Comércio Ltda</v>
      </c>
      <c r="D577" s="161" t="e">
        <f>VLOOKUP(C577,'[1]Controle Distribuição de Lucros'!$C$1:$G$357,5,0)</f>
        <v>#N/A</v>
      </c>
      <c r="E577" s="169">
        <v>95535136891</v>
      </c>
      <c r="F577" s="163" t="s">
        <v>2617</v>
      </c>
      <c r="G577" s="164">
        <v>0.5</v>
      </c>
      <c r="H577" s="167" t="e">
        <f>IF(D577="Contabilidade Aproximada",(VLOOKUP(C577,'Apuração Contabilidade Aproxima'!$C$1:$M$357,11,0)*G577),IF(D577="Distribuição por Presunção",(VLOOKUP(C577,'[1]Controle Distribuição de Lucros'!$C$1:$Q$357,15)*'Lucros aos Sócios'!G577),IF(D577="Contabilidade"," ",0)))</f>
        <v>#N/A</v>
      </c>
    </row>
    <row r="578" spans="1:8">
      <c r="A578" s="159">
        <v>209</v>
      </c>
      <c r="B578" s="160" t="str">
        <f>VLOOKUP(A578,Empresas!A:B,2,0)</f>
        <v>74.509.209/0001-11</v>
      </c>
      <c r="C578" s="160" t="str">
        <f>VLOOKUP(B578,Empresas!B:C,2,0)</f>
        <v>WP Serviços e Comércio Ltda</v>
      </c>
      <c r="D578" s="168" t="e">
        <f>VLOOKUP(C578,'[1]Controle Distribuição de Lucros'!$C$1:$G$357,5,0)</f>
        <v>#N/A</v>
      </c>
      <c r="E578" s="169">
        <v>31746153806</v>
      </c>
      <c r="F578" s="163" t="s">
        <v>2618</v>
      </c>
      <c r="G578" s="164">
        <v>0.5</v>
      </c>
      <c r="H578" s="167" t="e">
        <f>IF(D578="Contabilidade Aproximada",(VLOOKUP(C578,'Apuração Contabilidade Aproxima'!$C$1:$M$357,11,0)*G578),IF(D578="Distribuição por Presunção",(VLOOKUP(C578,'[1]Controle Distribuição de Lucros'!$C$1:$Q$357,15)*'Lucros aos Sócios'!G578),IF(D578="Contabilidade"," ",0)))</f>
        <v>#N/A</v>
      </c>
    </row>
    <row r="579" spans="1:8">
      <c r="A579" s="159">
        <v>642</v>
      </c>
      <c r="B579" s="160" t="str">
        <f>VLOOKUP(A579,Empresas!A:B,2,0)</f>
        <v>66.738.781/0001-24</v>
      </c>
      <c r="C579" s="160" t="str">
        <f>VLOOKUP(B579,Empresas!B:C,2,0)</f>
        <v>Wtenge Ltda</v>
      </c>
      <c r="D579" s="168" t="e">
        <f>VLOOKUP(C579,'[1]Controle Distribuição de Lucros'!$C$1:$G$357,5,0)</f>
        <v>#N/A</v>
      </c>
      <c r="E579" s="169" t="s">
        <v>2505</v>
      </c>
      <c r="F579" s="163" t="s">
        <v>2506</v>
      </c>
      <c r="G579" s="164">
        <v>1</v>
      </c>
      <c r="H579" s="167" t="e">
        <f>IF(D579="Contabilidade Aproximada",(VLOOKUP(C579,'Apuração Contabilidade Aproxima'!$C$1:$M$357,11,0)*G579),IF(D579="Distribuição por Presunção",(VLOOKUP(C579,'[1]Controle Distribuição de Lucros'!$C$1:$Q$357,15)*'Lucros aos Sócios'!G579),IF(D579="Contabilidade"," ",0)))</f>
        <v>#N/A</v>
      </c>
    </row>
    <row r="580" spans="1:8">
      <c r="A580" s="159">
        <v>307</v>
      </c>
      <c r="B580" s="160" t="str">
        <f>VLOOKUP(A580,Empresas!A:B,2,0)</f>
        <v>43.238.098/0001-22</v>
      </c>
      <c r="C580" s="160" t="str">
        <f>VLOOKUP(B580,Empresas!B:C,2,0)</f>
        <v>Yalah Comércio de Alimentos e Promoções Ltda</v>
      </c>
      <c r="D580" s="168" t="e">
        <f>VLOOKUP(C580,'[1]Controle Distribuição de Lucros'!$C$1:$G$357,5,0)</f>
        <v>#N/A</v>
      </c>
      <c r="E580" s="169">
        <v>35131601860</v>
      </c>
      <c r="F580" s="163" t="s">
        <v>2619</v>
      </c>
      <c r="G580" s="164">
        <v>0.09</v>
      </c>
      <c r="H580" s="167" t="e">
        <f>IF(D580="Contabilidade Aproximada",(VLOOKUP(C580,'Apuração Contabilidade Aproxima'!$C$1:$M$357,11,0)*G580),IF(D580="Distribuição por Presunção",(VLOOKUP(C580,'[1]Controle Distribuição de Lucros'!$C$1:$Q$357,15)*'Lucros aos Sócios'!G580),IF(D580="Contabilidade"," ",0)))</f>
        <v>#N/A</v>
      </c>
    </row>
    <row r="581" spans="1:8">
      <c r="A581" s="159">
        <v>307</v>
      </c>
      <c r="B581" s="160" t="str">
        <f>VLOOKUP(A581,Empresas!A:B,2,0)</f>
        <v>43.238.098/0001-22</v>
      </c>
      <c r="C581" s="160" t="str">
        <f>VLOOKUP(B581,Empresas!B:C,2,0)</f>
        <v>Yalah Comércio de Alimentos e Promoções Ltda</v>
      </c>
      <c r="D581" s="168" t="e">
        <f>VLOOKUP(C581,'[1]Controle Distribuição de Lucros'!$C$1:$G$357,5,0)</f>
        <v>#N/A</v>
      </c>
      <c r="E581" s="169">
        <v>34395224822</v>
      </c>
      <c r="F581" s="163" t="s">
        <v>2620</v>
      </c>
      <c r="G581" s="164">
        <v>0.41</v>
      </c>
      <c r="H581" s="167" t="e">
        <f>IF(D581="Contabilidade Aproximada",(VLOOKUP(C581,'Apuração Contabilidade Aproxima'!$C$1:$M$357,11,0)*G581),IF(D581="Distribuição por Presunção",(VLOOKUP(C581,'[1]Controle Distribuição de Lucros'!$C$1:$Q$357,15)*'Lucros aos Sócios'!G581),IF(D581="Contabilidade"," ",0)))</f>
        <v>#N/A</v>
      </c>
    </row>
    <row r="582" spans="1:8">
      <c r="A582" s="159">
        <v>307</v>
      </c>
      <c r="B582" s="160" t="str">
        <f>VLOOKUP(A582,Empresas!A:B,2,0)</f>
        <v>43.238.098/0001-22</v>
      </c>
      <c r="C582" s="160" t="str">
        <f>VLOOKUP(B582,Empresas!B:C,2,0)</f>
        <v>Yalah Comércio de Alimentos e Promoções Ltda</v>
      </c>
      <c r="D582" s="168" t="e">
        <f>VLOOKUP(C582,'[1]Controle Distribuição de Lucros'!$C$1:$G$357,5,0)</f>
        <v>#N/A</v>
      </c>
      <c r="E582" s="169" t="s">
        <v>2264</v>
      </c>
      <c r="F582" s="163" t="s">
        <v>2621</v>
      </c>
      <c r="G582" s="164">
        <v>0.08</v>
      </c>
      <c r="H582" s="167" t="e">
        <f>IF(D582="Contabilidade Aproximada",(VLOOKUP(C582,'Apuração Contabilidade Aproxima'!$C$1:$M$357,11,0)*G582),IF(D582="Distribuição por Presunção",(VLOOKUP(C582,'[1]Controle Distribuição de Lucros'!$C$1:$Q$357,15)*'Lucros aos Sócios'!G582),IF(D582="Contabilidade"," ",0)))</f>
        <v>#N/A</v>
      </c>
    </row>
    <row r="583" spans="1:8">
      <c r="A583" s="159">
        <v>307</v>
      </c>
      <c r="B583" s="160" t="str">
        <f>VLOOKUP(A583,Empresas!A:B,2,0)</f>
        <v>43.238.098/0001-22</v>
      </c>
      <c r="C583" s="160" t="str">
        <f>VLOOKUP(B583,Empresas!B:C,2,0)</f>
        <v>Yalah Comércio de Alimentos e Promoções Ltda</v>
      </c>
      <c r="D583" s="168" t="e">
        <f>VLOOKUP(C583,'[1]Controle Distribuição de Lucros'!$C$1:$G$357,5,0)</f>
        <v>#N/A</v>
      </c>
      <c r="E583" s="169" t="s">
        <v>2622</v>
      </c>
      <c r="F583" s="163" t="s">
        <v>2623</v>
      </c>
      <c r="G583" s="164">
        <v>0.08</v>
      </c>
      <c r="H583" s="170" t="e">
        <f>IF(D583="Contabilidade Aproximada",(VLOOKUP(C583,'Apuração Contabilidade Aproxima'!$C$1:$M$357,11,0)*G583),IF(D583="Distribuição por Presunção",(VLOOKUP(C583,'[1]Controle Distribuição de Lucros'!$C$1:$Q$357,15)*'Lucros aos Sócios'!G583),IF(D583="Contabilidade"," ",0)))</f>
        <v>#N/A</v>
      </c>
    </row>
    <row r="584" spans="1:8">
      <c r="A584" s="159">
        <v>307</v>
      </c>
      <c r="B584" s="160" t="str">
        <f>VLOOKUP(A584,Empresas!A:B,2,0)</f>
        <v>43.238.098/0001-22</v>
      </c>
      <c r="C584" s="160" t="str">
        <f>VLOOKUP(B584,Empresas!B:C,2,0)</f>
        <v>Yalah Comércio de Alimentos e Promoções Ltda</v>
      </c>
      <c r="D584" s="168" t="e">
        <f>VLOOKUP(C584,'[1]Controle Distribuição de Lucros'!$C$1:$G$357,5,0)</f>
        <v>#N/A</v>
      </c>
      <c r="E584" s="169" t="s">
        <v>2624</v>
      </c>
      <c r="F584" s="163" t="s">
        <v>2625</v>
      </c>
      <c r="G584" s="164">
        <v>0.08</v>
      </c>
      <c r="H584" s="167" t="e">
        <f>IF(D584="Contabilidade Aproximada",(VLOOKUP(C584,'Apuração Contabilidade Aproxima'!$C$1:$M$357,11,0)*G584),IF(D584="Distribuição por Presunção",(VLOOKUP(C584,'[1]Controle Distribuição de Lucros'!$C$1:$Q$357,15)*'Lucros aos Sócios'!G584),IF(D584="Contabilidade"," ",0)))</f>
        <v>#N/A</v>
      </c>
    </row>
    <row r="585" spans="1:8">
      <c r="A585" s="159">
        <v>307</v>
      </c>
      <c r="B585" s="160" t="str">
        <f>VLOOKUP(A585,Empresas!A:B,2,0)</f>
        <v>43.238.098/0001-22</v>
      </c>
      <c r="C585" s="160" t="str">
        <f>VLOOKUP(B585,Empresas!B:C,2,0)</f>
        <v>Yalah Comércio de Alimentos e Promoções Ltda</v>
      </c>
      <c r="D585" s="168" t="e">
        <f>VLOOKUP(C585,'[1]Controle Distribuição de Lucros'!$C$1:$G$357,5,0)</f>
        <v>#N/A</v>
      </c>
      <c r="E585" s="169" t="s">
        <v>2626</v>
      </c>
      <c r="F585" s="163" t="s">
        <v>2627</v>
      </c>
      <c r="G585" s="164">
        <v>0.08</v>
      </c>
      <c r="H585" s="170" t="e">
        <f>IF(D585="Contabilidade Aproximada",(VLOOKUP(C585,'Apuração Contabilidade Aproxima'!$C$1:$M$357,11,0)*G585),IF(D585="Distribuição por Presunção",(VLOOKUP(C585,'[1]Controle Distribuição de Lucros'!$C$1:$Q$357,15)*'Lucros aos Sócios'!G585),IF(D585="Contabilidade"," ",0)))</f>
        <v>#N/A</v>
      </c>
    </row>
    <row r="586" spans="1:8">
      <c r="A586" s="159">
        <v>307</v>
      </c>
      <c r="B586" s="160" t="str">
        <f>VLOOKUP(A586,Empresas!A:B,2,0)</f>
        <v>43.238.098/0001-22</v>
      </c>
      <c r="C586" s="160" t="str">
        <f>VLOOKUP(B586,Empresas!B:C,2,0)</f>
        <v>Yalah Comércio de Alimentos e Promoções Ltda</v>
      </c>
      <c r="D586" s="168" t="e">
        <f>VLOOKUP(C586,'[1]Controle Distribuição de Lucros'!$C$1:$G$357,5,0)</f>
        <v>#N/A</v>
      </c>
      <c r="E586" s="169">
        <v>15113911895</v>
      </c>
      <c r="F586" s="163" t="s">
        <v>2628</v>
      </c>
      <c r="G586" s="164">
        <v>0.08</v>
      </c>
      <c r="H586" s="167" t="e">
        <f>IF(D586="Contabilidade Aproximada",(VLOOKUP(C586,'Apuração Contabilidade Aproxima'!$C$1:$M$357,11,0)*G586),IF(D586="Distribuição por Presunção",(VLOOKUP(C586,'[1]Controle Distribuição de Lucros'!$C$1:$Q$357,15)*'Lucros aos Sócios'!G586),IF(D586="Contabilidade"," ",0)))</f>
        <v>#N/A</v>
      </c>
    </row>
    <row r="587" spans="1:8">
      <c r="A587" s="159">
        <v>307</v>
      </c>
      <c r="B587" s="160" t="str">
        <f>VLOOKUP(A587,Empresas!A:B,2,0)</f>
        <v>43.238.098/0001-22</v>
      </c>
      <c r="C587" s="160" t="str">
        <f>VLOOKUP(B587,Empresas!B:C,2,0)</f>
        <v>Yalah Comércio de Alimentos e Promoções Ltda</v>
      </c>
      <c r="D587" s="168" t="e">
        <f>VLOOKUP(C587,'[1]Controle Distribuição de Lucros'!$C$1:$G$357,5,0)</f>
        <v>#N/A</v>
      </c>
      <c r="E587" s="169" t="s">
        <v>2629</v>
      </c>
      <c r="F587" s="163" t="s">
        <v>2630</v>
      </c>
      <c r="G587" s="164">
        <v>0.08</v>
      </c>
      <c r="H587" s="167" t="e">
        <f>IF(D587="Contabilidade Aproximada",(VLOOKUP(C587,'Apuração Contabilidade Aproxima'!$C$1:$M$357,11,0)*G587),IF(D587="Distribuição por Presunção",(VLOOKUP(C587,'[1]Controle Distribuição de Lucros'!$C$1:$Q$357,15)*'Lucros aos Sócios'!G587),IF(D587="Contabilidade"," ",0)))</f>
        <v>#N/A</v>
      </c>
    </row>
    <row r="588" spans="1:8">
      <c r="A588" s="159">
        <v>307</v>
      </c>
      <c r="B588" s="160" t="str">
        <f>VLOOKUP(A588,Empresas!A:B,2,0)</f>
        <v>43.238.098/0001-22</v>
      </c>
      <c r="C588" s="160" t="str">
        <f>VLOOKUP(B588,Empresas!B:C,2,0)</f>
        <v>Yalah Comércio de Alimentos e Promoções Ltda</v>
      </c>
      <c r="D588" s="168" t="e">
        <f>VLOOKUP(C588,'[1]Controle Distribuição de Lucros'!$C$1:$G$357,5,0)</f>
        <v>#N/A</v>
      </c>
      <c r="E588" s="169" t="s">
        <v>2631</v>
      </c>
      <c r="F588" s="163" t="s">
        <v>2632</v>
      </c>
      <c r="G588" s="164">
        <v>0.02</v>
      </c>
      <c r="H588" s="167" t="e">
        <f>IF(D588="Contabilidade Aproximada",(VLOOKUP(C588,'Apuração Contabilidade Aproxima'!$C$1:$M$357,11,0)*G588),IF(D588="Distribuição por Presunção",(VLOOKUP(C588,'[1]Controle Distribuição de Lucros'!$C$1:$Q$357,15)*'Lucros aos Sócios'!G588),IF(D588="Contabilidade"," ",0)))</f>
        <v>#N/A</v>
      </c>
    </row>
    <row r="589" spans="1:8">
      <c r="A589" s="159">
        <v>91</v>
      </c>
      <c r="B589" s="160" t="e">
        <f>VLOOKUP(A589,Empresas!A:B,2,0)</f>
        <v>#N/A</v>
      </c>
      <c r="C589" s="160" t="e">
        <f>VLOOKUP(B589,Empresas!B:C,2,0)</f>
        <v>#N/A</v>
      </c>
      <c r="D589" s="168" t="e">
        <f>VLOOKUP(C589,'[1]Controle Distribuição de Lucros'!$C$1:$G$357,5,0)</f>
        <v>#N/A</v>
      </c>
      <c r="E589" s="169" t="s">
        <v>1791</v>
      </c>
      <c r="F589" s="163" t="s">
        <v>2633</v>
      </c>
      <c r="G589" s="164">
        <v>0.99</v>
      </c>
      <c r="H589" s="167" t="e">
        <f>IF(D589="Contabilidade Aproximada",(VLOOKUP(C589,'Apuração Contabilidade Aproxima'!$C$1:$M$357,11,0)*G589),IF(D589="Distribuição por Presunção",(VLOOKUP(C589,'[1]Controle Distribuição de Lucros'!$C$1:$Q$357,15)*'Lucros aos Sócios'!G589),IF(D589="Contabilidade"," ",0)))</f>
        <v>#N/A</v>
      </c>
    </row>
    <row r="590" spans="1:8">
      <c r="A590" s="159">
        <v>91</v>
      </c>
      <c r="B590" s="160" t="e">
        <f>VLOOKUP(A590,Empresas!A:B,2,0)</f>
        <v>#N/A</v>
      </c>
      <c r="C590" s="160" t="e">
        <f>VLOOKUP(B590,Empresas!B:C,2,0)</f>
        <v>#N/A</v>
      </c>
      <c r="D590" s="168" t="e">
        <f>VLOOKUP(C590,'[1]Controle Distribuição de Lucros'!$C$1:$G$357,5,0)</f>
        <v>#N/A</v>
      </c>
      <c r="E590" s="169">
        <v>22454521865</v>
      </c>
      <c r="F590" s="163" t="s">
        <v>2237</v>
      </c>
      <c r="G590" s="164">
        <v>0.01</v>
      </c>
      <c r="H590" s="170" t="e">
        <f>IF(D590="Contabilidade Aproximada",(VLOOKUP(C590,'Apuração Contabilidade Aproxima'!$C$1:$M$357,11,0)*G590),IF(D590="Distribuição por Presunção",(VLOOKUP(C590,'[1]Controle Distribuição de Lucros'!$C$1:$Q$357,15)*'Lucros aos Sócios'!G590),IF(D590="Contabilidade"," ",0)))</f>
        <v>#N/A</v>
      </c>
    </row>
    <row r="591" spans="1:8">
      <c r="A591" s="159">
        <v>645</v>
      </c>
      <c r="B591" s="160" t="str">
        <f>VLOOKUP(A591,Empresas!A:B,2,0)</f>
        <v>67.013.586/0001-08</v>
      </c>
      <c r="C591" s="160" t="str">
        <f>VLOOKUP(B591,Empresas!B:C,2,0)</f>
        <v>Zahav Serviços Administrativos Ltda</v>
      </c>
      <c r="D591" s="168" t="e">
        <f>VLOOKUP(C591,'[1]Controle Distribuição de Lucros'!$C$1:$G$357,5,0)</f>
        <v>#N/A</v>
      </c>
      <c r="E591" s="169">
        <v>51229283803</v>
      </c>
      <c r="F591" s="163" t="s">
        <v>1903</v>
      </c>
      <c r="G591" s="164">
        <v>1</v>
      </c>
      <c r="H591" s="170" t="e">
        <f>IF(D591="Contabilidade Aproximada",(VLOOKUP(C591,'Apuração Contabilidade Aproxima'!$C$1:$M$357,11,0)*G591),IF(D591="Distribuição por Presunção",(VLOOKUP(C591,'[1]Controle Distribuição de Lucros'!$C$1:$Q$357,15)*'Lucros aos Sócios'!G591),IF(D591="Contabilidade"," ",0)))</f>
        <v>#N/A</v>
      </c>
    </row>
    <row r="592" spans="1:8">
      <c r="A592" s="159">
        <v>253</v>
      </c>
      <c r="B592" s="160" t="str">
        <f>VLOOKUP(A592,Empresas!A:B,2,0)</f>
        <v>07.438.424/0001-81</v>
      </c>
      <c r="C592" s="160" t="str">
        <f>VLOOKUP(B592,Empresas!B:C,2,0)</f>
        <v>Zoovet Marselhesa Pet Shop Ltda</v>
      </c>
      <c r="D592" s="168" t="e">
        <f>VLOOKUP(C592,'[1]Controle Distribuição de Lucros'!$C$1:$G$357,5,0)</f>
        <v>#N/A</v>
      </c>
      <c r="E592" s="169">
        <v>22371944831</v>
      </c>
      <c r="F592" s="163" t="s">
        <v>2061</v>
      </c>
      <c r="G592" s="164">
        <v>0.5</v>
      </c>
      <c r="H592" s="170" t="e">
        <f>IF(D592="Contabilidade Aproximada",(VLOOKUP(C592,'Apuração Contabilidade Aproxima'!$C$1:$M$357,11,0)*G592),IF(D592="Distribuição por Presunção",(VLOOKUP(C592,'[1]Controle Distribuição de Lucros'!$C$1:$Q$357,15)*'Lucros aos Sócios'!G592),IF(D592="Contabilidade"," ",0)))</f>
        <v>#N/A</v>
      </c>
    </row>
    <row r="593" spans="1:8" ht="16.5" thickBot="1">
      <c r="A593" s="189">
        <v>253</v>
      </c>
      <c r="B593" s="160" t="str">
        <f>VLOOKUP(A593,Empresas!A:B,2,0)</f>
        <v>07.438.424/0001-81</v>
      </c>
      <c r="C593" s="160" t="str">
        <f>VLOOKUP(B593,Empresas!B:C,2,0)</f>
        <v>Zoovet Marselhesa Pet Shop Ltda</v>
      </c>
      <c r="D593" s="190" t="e">
        <f>VLOOKUP(C593,'[1]Controle Distribuição de Lucros'!$C$1:$G$357,5,0)</f>
        <v>#N/A</v>
      </c>
      <c r="E593" s="191">
        <v>28308647863</v>
      </c>
      <c r="F593" s="192" t="s">
        <v>2056</v>
      </c>
      <c r="G593" s="193">
        <v>0.5</v>
      </c>
      <c r="H593" s="194" t="e">
        <f>IF(D593="Contabilidade Aproximada",(VLOOKUP(C593,'Apuração Contabilidade Aproxima'!$C$1:$M$357,11,0)*G593),IF(D593="Distribuição por Presunção",(VLOOKUP(C593,'[1]Controle Distribuição de Lucros'!$C$1:$Q$357,15)*'Lucros aos Sócios'!G593),IF(D593="Contabilidade"," ",0)))</f>
        <v>#N/A</v>
      </c>
    </row>
  </sheetData>
  <customSheetViews>
    <customSheetView guid="{AFB08797-B428-474D-8229-9D72F71EC262}" scale="90" state="hidden">
      <selection activeCell="C6" sqref="C6"/>
      <pageMargins left="0.511811024" right="0.511811024" top="0.78740157499999996" bottom="0.78740157499999996" header="0.31496062000000002" footer="0.31496062000000002"/>
    </customSheetView>
    <customSheetView guid="{1DA47232-F491-4096-A80C-F7E244AF06A6}" scale="90" state="hidden">
      <selection activeCell="C6" sqref="C6"/>
      <pageMargins left="0.511811024" right="0.511811024" top="0.78740157499999996" bottom="0.78740157499999996" header="0.31496062000000002" footer="0.31496062000000002"/>
    </customSheetView>
    <customSheetView guid="{B7EA7FEC-A2EF-4DE3-8E68-1BAB934B7F1E}" scale="90" state="hidden">
      <pageMargins left="0.511811024" right="0.511811024" top="0.78740157499999996" bottom="0.78740157499999996" header="0.31496062000000002" footer="0.31496062000000002"/>
    </customSheetView>
    <customSheetView guid="{4BCF48EE-0E16-4C61-824B-DDCBB971B3DD}" scale="90" state="hidden">
      <pageMargins left="0.511811024" right="0.511811024" top="0.78740157499999996" bottom="0.78740157499999996" header="0.31496062000000002" footer="0.31496062000000002"/>
    </customSheetView>
    <customSheetView guid="{2E3555E6-9EE5-421D-A94D-C94458D6D2C9}" scale="90" state="hidden">
      <selection activeCell="C6" sqref="C6"/>
      <pageMargins left="0.511811024" right="0.511811024" top="0.78740157499999996" bottom="0.78740157499999996" header="0.31496062000000002" footer="0.31496062000000002"/>
    </customSheetView>
    <customSheetView guid="{5350BE6B-1A3A-476A-B04D-198C11313F24}" scale="90" state="hidden">
      <selection activeCell="C6" sqref="C6"/>
      <pageMargins left="0.511811024" right="0.511811024" top="0.78740157499999996" bottom="0.78740157499999996" header="0.31496062000000002" footer="0.31496062000000002"/>
    </customSheetView>
    <customSheetView guid="{D76BA947-8A2F-451E-B854-67A11B56F5ED}" scale="90" state="hidden">
      <selection activeCell="F18" sqref="F18"/>
      <pageMargins left="0.511811024" right="0.511811024" top="0.78740157499999996" bottom="0.78740157499999996" header="0.31496062000000002" footer="0.31496062000000002"/>
    </customSheetView>
    <customSheetView guid="{A6FBC0DC-A19A-4037-80FE-83E24AD9E190}" scale="90" state="hidden">
      <selection activeCell="C6" sqref="C6"/>
      <pageMargins left="0.511811024" right="0.511811024" top="0.78740157499999996" bottom="0.78740157499999996" header="0.31496062000000002" footer="0.31496062000000002"/>
    </customSheetView>
    <customSheetView guid="{C3B6491F-CB1B-4DDA-A350-D2ADB6ADBAA8}" state="hidden">
      <selection activeCell="F18" sqref="F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40C6-4C96-4898-ABA3-B69443CD8A70}">
  <dimension ref="A1:O42"/>
  <sheetViews>
    <sheetView zoomScale="90" zoomScaleNormal="90" workbookViewId="0">
      <selection activeCell="C19" sqref="C19"/>
    </sheetView>
  </sheetViews>
  <sheetFormatPr defaultColWidth="8.5703125" defaultRowHeight="15.75"/>
  <cols>
    <col min="1" max="1" width="20.42578125" style="8" bestFit="1" customWidth="1"/>
    <col min="2" max="2" width="18.42578125" style="8" bestFit="1" customWidth="1"/>
    <col min="3" max="3" width="30.42578125" style="8" bestFit="1" customWidth="1"/>
    <col min="4" max="4" width="30.42578125" style="8" customWidth="1"/>
    <col min="5" max="5" width="18.5703125" style="8" bestFit="1" customWidth="1"/>
    <col min="6" max="6" width="16.5703125" style="8" bestFit="1" customWidth="1"/>
    <col min="7" max="7" width="13.5703125" style="8" bestFit="1" customWidth="1"/>
    <col min="8" max="8" width="23.42578125" style="8" bestFit="1" customWidth="1"/>
    <col min="9" max="9" width="8.5703125" style="8" bestFit="1" customWidth="1"/>
    <col min="10" max="10" width="16.5703125" style="8" bestFit="1" customWidth="1"/>
    <col min="11" max="11" width="16.5703125" style="8" customWidth="1"/>
    <col min="12" max="12" width="22.42578125" style="8" bestFit="1" customWidth="1"/>
    <col min="13" max="13" width="26.42578125" style="8" bestFit="1" customWidth="1"/>
    <col min="14" max="14" width="14.5703125" style="8" bestFit="1" customWidth="1"/>
    <col min="15" max="15" width="22.5703125" style="8" bestFit="1" customWidth="1"/>
    <col min="16" max="16384" width="8.5703125" style="8"/>
  </cols>
  <sheetData>
    <row r="1" spans="1:15">
      <c r="A1" s="294" t="s">
        <v>822</v>
      </c>
      <c r="B1" s="294" t="s">
        <v>826</v>
      </c>
      <c r="C1" s="294" t="s">
        <v>825</v>
      </c>
      <c r="D1" s="294" t="s">
        <v>2674</v>
      </c>
      <c r="E1" s="294" t="s">
        <v>2634</v>
      </c>
      <c r="F1" s="294" t="s">
        <v>820</v>
      </c>
      <c r="G1" s="294" t="s">
        <v>30</v>
      </c>
      <c r="H1" s="294" t="s">
        <v>828</v>
      </c>
      <c r="I1" s="294" t="s">
        <v>829</v>
      </c>
      <c r="J1" s="294" t="s">
        <v>2635</v>
      </c>
      <c r="K1" s="294" t="s">
        <v>2677</v>
      </c>
      <c r="L1" s="294" t="s">
        <v>1865</v>
      </c>
      <c r="M1" s="294" t="s">
        <v>1864</v>
      </c>
      <c r="N1" s="294" t="s">
        <v>835</v>
      </c>
      <c r="O1" s="294" t="s">
        <v>2636</v>
      </c>
    </row>
    <row r="2" spans="1:15">
      <c r="A2" s="295" t="s">
        <v>2637</v>
      </c>
      <c r="B2" s="295" t="s">
        <v>2638</v>
      </c>
      <c r="C2" s="295" t="s">
        <v>857</v>
      </c>
      <c r="D2" s="296">
        <v>46237</v>
      </c>
      <c r="E2" s="295" t="s">
        <v>2639</v>
      </c>
      <c r="F2" s="295" t="s">
        <v>868</v>
      </c>
      <c r="G2" s="295" t="s">
        <v>34</v>
      </c>
      <c r="H2" s="8" t="s">
        <v>844</v>
      </c>
      <c r="I2" s="221">
        <v>1</v>
      </c>
      <c r="J2" s="221" t="s">
        <v>1542</v>
      </c>
      <c r="K2" s="221" t="s">
        <v>1542</v>
      </c>
      <c r="L2" s="295" t="s">
        <v>1849</v>
      </c>
      <c r="M2" s="295" t="s">
        <v>1847</v>
      </c>
      <c r="N2" s="8" t="s">
        <v>845</v>
      </c>
      <c r="O2" s="8" t="s">
        <v>2640</v>
      </c>
    </row>
    <row r="3" spans="1:15">
      <c r="A3" s="295" t="s">
        <v>2641</v>
      </c>
      <c r="B3" s="295" t="s">
        <v>1226</v>
      </c>
      <c r="C3" s="295" t="s">
        <v>918</v>
      </c>
      <c r="D3" s="296">
        <v>46238</v>
      </c>
      <c r="E3" s="8" t="s">
        <v>1039</v>
      </c>
      <c r="F3" s="295" t="s">
        <v>882</v>
      </c>
      <c r="G3" s="295" t="s">
        <v>73</v>
      </c>
      <c r="H3" s="8" t="s">
        <v>919</v>
      </c>
      <c r="I3" s="221">
        <v>2</v>
      </c>
      <c r="J3" s="221" t="s">
        <v>2675</v>
      </c>
      <c r="K3" s="221" t="s">
        <v>2675</v>
      </c>
      <c r="L3" s="295" t="s">
        <v>1851</v>
      </c>
      <c r="M3" s="295" t="s">
        <v>1850</v>
      </c>
      <c r="N3" s="8" t="s">
        <v>852</v>
      </c>
      <c r="O3" s="8" t="s">
        <v>2643</v>
      </c>
    </row>
    <row r="4" spans="1:15">
      <c r="A4" s="295" t="s">
        <v>2644</v>
      </c>
      <c r="B4" s="295" t="s">
        <v>873</v>
      </c>
      <c r="C4" s="295" t="s">
        <v>961</v>
      </c>
      <c r="D4" s="296">
        <v>46239</v>
      </c>
      <c r="E4" s="295" t="s">
        <v>2645</v>
      </c>
      <c r="F4" s="295" t="s">
        <v>839</v>
      </c>
      <c r="G4" s="295" t="s">
        <v>65</v>
      </c>
      <c r="H4" s="8" t="s">
        <v>1201</v>
      </c>
      <c r="I4" s="221">
        <v>3</v>
      </c>
      <c r="J4" s="221" t="s">
        <v>1495</v>
      </c>
      <c r="K4" s="221" t="s">
        <v>1495</v>
      </c>
      <c r="L4" s="295" t="s">
        <v>1846</v>
      </c>
      <c r="M4" s="295" t="s">
        <v>1853</v>
      </c>
    </row>
    <row r="5" spans="1:15">
      <c r="A5" s="295" t="s">
        <v>2646</v>
      </c>
      <c r="B5" s="295" t="s">
        <v>859</v>
      </c>
      <c r="C5" s="295" t="s">
        <v>982</v>
      </c>
      <c r="D5" s="296">
        <v>46240</v>
      </c>
      <c r="E5" s="295" t="s">
        <v>2647</v>
      </c>
      <c r="F5" s="295" t="s">
        <v>846</v>
      </c>
      <c r="G5" s="295" t="s">
        <v>62</v>
      </c>
      <c r="H5" s="8" t="s">
        <v>1107</v>
      </c>
      <c r="I5" s="221">
        <v>4</v>
      </c>
      <c r="J5" s="221" t="s">
        <v>2676</v>
      </c>
      <c r="L5" s="295"/>
      <c r="M5" s="295" t="s">
        <v>1852</v>
      </c>
    </row>
    <row r="6" spans="1:15">
      <c r="A6" s="295" t="s">
        <v>2648</v>
      </c>
      <c r="B6" s="295" t="s">
        <v>894</v>
      </c>
      <c r="C6" s="295" t="s">
        <v>999</v>
      </c>
      <c r="D6" s="296">
        <v>46241</v>
      </c>
      <c r="E6" s="295" t="s">
        <v>2649</v>
      </c>
      <c r="F6" s="295"/>
      <c r="G6" s="8" t="s">
        <v>70</v>
      </c>
      <c r="H6" s="8" t="s">
        <v>903</v>
      </c>
      <c r="I6" s="221">
        <v>5</v>
      </c>
      <c r="J6" s="8" t="s">
        <v>2642</v>
      </c>
      <c r="L6" s="295"/>
      <c r="M6" s="295" t="s">
        <v>1848</v>
      </c>
    </row>
    <row r="7" spans="1:15">
      <c r="A7" s="295" t="s">
        <v>2650</v>
      </c>
      <c r="B7" s="295" t="s">
        <v>1004</v>
      </c>
      <c r="C7" s="295" t="s">
        <v>2651</v>
      </c>
      <c r="D7" s="296">
        <v>46244</v>
      </c>
      <c r="E7" s="295" t="s">
        <v>2652</v>
      </c>
      <c r="F7" s="295"/>
      <c r="G7" s="295" t="s">
        <v>48</v>
      </c>
      <c r="H7" s="8" t="s">
        <v>905</v>
      </c>
      <c r="I7" s="221">
        <v>6</v>
      </c>
      <c r="L7" s="295"/>
      <c r="M7" s="295" t="s">
        <v>1846</v>
      </c>
    </row>
    <row r="8" spans="1:15">
      <c r="A8" s="295" t="s">
        <v>860</v>
      </c>
      <c r="B8" s="295" t="s">
        <v>849</v>
      </c>
      <c r="C8" s="295" t="s">
        <v>1037</v>
      </c>
      <c r="D8" s="296">
        <v>46245</v>
      </c>
      <c r="E8" s="295" t="s">
        <v>842</v>
      </c>
      <c r="G8" s="8" t="s">
        <v>45</v>
      </c>
      <c r="H8" s="8" t="s">
        <v>850</v>
      </c>
      <c r="I8" s="221">
        <v>7</v>
      </c>
    </row>
    <row r="9" spans="1:15">
      <c r="A9" s="295" t="s">
        <v>2653</v>
      </c>
      <c r="B9" s="295" t="s">
        <v>1057</v>
      </c>
      <c r="C9" s="295" t="s">
        <v>2654</v>
      </c>
      <c r="D9" s="296">
        <v>46246</v>
      </c>
      <c r="G9" s="295" t="s">
        <v>57</v>
      </c>
      <c r="H9" s="8" t="s">
        <v>909</v>
      </c>
      <c r="I9" s="221">
        <v>8</v>
      </c>
    </row>
    <row r="10" spans="1:15">
      <c r="A10" s="295" t="s">
        <v>2655</v>
      </c>
      <c r="B10" s="295" t="s">
        <v>973</v>
      </c>
      <c r="C10" s="8" t="s">
        <v>1042</v>
      </c>
      <c r="D10" s="296">
        <v>46247</v>
      </c>
      <c r="G10" s="8" t="s">
        <v>2656</v>
      </c>
      <c r="H10" s="8" t="s">
        <v>888</v>
      </c>
      <c r="I10" s="221">
        <v>9</v>
      </c>
    </row>
    <row r="11" spans="1:15">
      <c r="A11" s="295" t="s">
        <v>2657</v>
      </c>
      <c r="B11" s="295" t="s">
        <v>1016</v>
      </c>
      <c r="C11" s="295" t="s">
        <v>952</v>
      </c>
      <c r="D11" s="296">
        <v>46248</v>
      </c>
      <c r="G11" s="8" t="s">
        <v>2658</v>
      </c>
      <c r="I11" s="221">
        <v>10</v>
      </c>
    </row>
    <row r="12" spans="1:15">
      <c r="A12" s="295" t="s">
        <v>890</v>
      </c>
      <c r="B12" s="295" t="s">
        <v>2659</v>
      </c>
      <c r="C12" s="295" t="s">
        <v>956</v>
      </c>
      <c r="D12" s="296">
        <v>46251</v>
      </c>
      <c r="I12" s="221">
        <v>11</v>
      </c>
    </row>
    <row r="13" spans="1:15">
      <c r="A13" s="295" t="s">
        <v>2660</v>
      </c>
      <c r="B13" s="295" t="s">
        <v>2661</v>
      </c>
      <c r="C13" s="295" t="s">
        <v>1065</v>
      </c>
      <c r="D13" s="296">
        <v>46252</v>
      </c>
      <c r="I13" s="221">
        <v>12</v>
      </c>
    </row>
    <row r="14" spans="1:15">
      <c r="A14" s="295" t="s">
        <v>2662</v>
      </c>
      <c r="B14" s="295"/>
      <c r="C14" s="295" t="s">
        <v>893</v>
      </c>
      <c r="D14" s="296">
        <v>46253</v>
      </c>
    </row>
    <row r="15" spans="1:15">
      <c r="A15" s="295" t="s">
        <v>2663</v>
      </c>
      <c r="B15" s="295"/>
      <c r="C15" s="295" t="s">
        <v>1007</v>
      </c>
      <c r="D15" s="296">
        <v>46254</v>
      </c>
    </row>
    <row r="16" spans="1:15">
      <c r="A16" s="295" t="s">
        <v>2664</v>
      </c>
      <c r="B16" s="295"/>
      <c r="C16" s="295" t="s">
        <v>872</v>
      </c>
      <c r="D16" s="296">
        <v>46255</v>
      </c>
    </row>
    <row r="17" spans="1:4">
      <c r="A17" s="295" t="s">
        <v>967</v>
      </c>
      <c r="B17" s="295"/>
      <c r="C17" s="8" t="s">
        <v>1083</v>
      </c>
      <c r="D17" s="296">
        <v>46258</v>
      </c>
    </row>
    <row r="18" spans="1:4">
      <c r="A18" s="295" t="s">
        <v>2665</v>
      </c>
      <c r="B18" s="295"/>
      <c r="C18" s="295" t="s">
        <v>990</v>
      </c>
      <c r="D18" s="296">
        <v>46259</v>
      </c>
    </row>
    <row r="19" spans="1:4">
      <c r="A19" s="295" t="s">
        <v>1040</v>
      </c>
      <c r="B19" s="295"/>
      <c r="C19" s="295" t="s">
        <v>913</v>
      </c>
      <c r="D19" s="296">
        <v>46260</v>
      </c>
    </row>
    <row r="20" spans="1:4">
      <c r="A20" s="295" t="s">
        <v>949</v>
      </c>
      <c r="B20" s="295"/>
      <c r="C20" s="295" t="s">
        <v>1067</v>
      </c>
      <c r="D20" s="296">
        <v>46261</v>
      </c>
    </row>
    <row r="21" spans="1:4">
      <c r="A21" s="295" t="s">
        <v>2666</v>
      </c>
      <c r="B21" s="295"/>
      <c r="C21" s="295" t="s">
        <v>1103</v>
      </c>
      <c r="D21" s="296">
        <v>46262</v>
      </c>
    </row>
    <row r="22" spans="1:4">
      <c r="A22" s="295" t="s">
        <v>2667</v>
      </c>
      <c r="B22" s="295"/>
      <c r="C22" s="8" t="s">
        <v>975</v>
      </c>
      <c r="D22" s="296">
        <v>46265</v>
      </c>
    </row>
    <row r="23" spans="1:4">
      <c r="A23" s="295" t="s">
        <v>2668</v>
      </c>
      <c r="B23" s="295"/>
      <c r="C23" s="295" t="s">
        <v>1131</v>
      </c>
      <c r="D23" s="295"/>
    </row>
    <row r="24" spans="1:4">
      <c r="A24" s="295" t="s">
        <v>2669</v>
      </c>
      <c r="B24" s="295"/>
      <c r="C24" s="295" t="s">
        <v>993</v>
      </c>
      <c r="D24" s="295"/>
    </row>
    <row r="25" spans="1:4">
      <c r="A25" s="295" t="s">
        <v>1179</v>
      </c>
      <c r="B25" s="295"/>
      <c r="C25" s="295" t="s">
        <v>878</v>
      </c>
      <c r="D25" s="295"/>
    </row>
    <row r="26" spans="1:4">
      <c r="A26" s="295" t="s">
        <v>840</v>
      </c>
      <c r="B26" s="295"/>
      <c r="C26" s="295" t="s">
        <v>2670</v>
      </c>
      <c r="D26" s="295"/>
    </row>
    <row r="27" spans="1:4">
      <c r="A27" s="295" t="s">
        <v>2671</v>
      </c>
      <c r="B27" s="295"/>
      <c r="C27" s="295" t="s">
        <v>987</v>
      </c>
      <c r="D27" s="295"/>
    </row>
    <row r="28" spans="1:4">
      <c r="A28" s="8" t="s">
        <v>988</v>
      </c>
      <c r="C28" s="8" t="s">
        <v>1122</v>
      </c>
      <c r="D28" s="295"/>
    </row>
    <row r="29" spans="1:4">
      <c r="C29" s="295" t="s">
        <v>923</v>
      </c>
      <c r="D29" s="295"/>
    </row>
    <row r="30" spans="1:4">
      <c r="C30" s="295" t="s">
        <v>966</v>
      </c>
      <c r="D30" s="295"/>
    </row>
    <row r="31" spans="1:4">
      <c r="C31" s="295" t="s">
        <v>2672</v>
      </c>
      <c r="D31" s="295"/>
    </row>
    <row r="32" spans="1:4">
      <c r="C32" s="295" t="s">
        <v>1193</v>
      </c>
      <c r="D32" s="295"/>
    </row>
    <row r="33" spans="3:3">
      <c r="C33" s="295" t="s">
        <v>1163</v>
      </c>
    </row>
    <row r="34" spans="3:3">
      <c r="C34" s="295" t="s">
        <v>1200</v>
      </c>
    </row>
    <row r="35" spans="3:3">
      <c r="C35" s="295" t="s">
        <v>2673</v>
      </c>
    </row>
    <row r="36" spans="3:3">
      <c r="C36" s="295" t="s">
        <v>1162</v>
      </c>
    </row>
    <row r="37" spans="3:3">
      <c r="C37" s="295" t="s">
        <v>1014</v>
      </c>
    </row>
    <row r="38" spans="3:3">
      <c r="C38" s="295" t="s">
        <v>897</v>
      </c>
    </row>
    <row r="39" spans="3:3">
      <c r="C39" s="295" t="s">
        <v>1008</v>
      </c>
    </row>
    <row r="40" spans="3:3">
      <c r="C40" s="295" t="s">
        <v>1023</v>
      </c>
    </row>
    <row r="41" spans="3:3">
      <c r="C41" s="295" t="s">
        <v>937</v>
      </c>
    </row>
    <row r="42" spans="3:3">
      <c r="C42" s="295" t="s">
        <v>842</v>
      </c>
    </row>
  </sheetData>
  <sheetProtection algorithmName="SHA-512" hashValue="Z7dSDBEE3tgrdPn7Gp6GKdDNl1rH31xe+WVPq7mne8uSJK+6mKL+7wZHEeACy7xLJbdLTzKsoeHRG3N7uysnmw==" saltValue="S4IIlghr9wnp4BLBOTZ7SA==" spinCount="100000" sheet="1" objects="1" scenarios="1"/>
  <customSheetViews>
    <customSheetView guid="{AFB08797-B428-474D-8229-9D72F71EC262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1DA47232-F491-4096-A80C-F7E244AF06A6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B7EA7FEC-A2EF-4DE3-8E68-1BAB934B7F1E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3"/>
    </customSheetView>
    <customSheetView guid="{4BCF48EE-0E16-4C61-824B-DDCBB971B3DD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4"/>
    </customSheetView>
    <customSheetView guid="{2E3555E6-9EE5-421D-A94D-C94458D6D2C9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5"/>
    </customSheetView>
    <customSheetView guid="{5350BE6B-1A3A-476A-B04D-198C11313F24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6"/>
    </customSheetView>
    <customSheetView guid="{D76BA947-8A2F-451E-B854-67A11B56F5ED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7"/>
    </customSheetView>
    <customSheetView guid="{A6FBC0DC-A19A-4037-80FE-83E24AD9E190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8"/>
    </customSheetView>
    <customSheetView guid="{C3B6491F-CB1B-4DDA-A350-D2ADB6ADBAA8}" scale="90" state="hidden">
      <selection activeCell="C19" sqref="C19"/>
      <pageMargins left="0.511811024" right="0.511811024" top="0.78740157499999996" bottom="0.78740157499999996" header="0.31496062000000002" footer="0.31496062000000002"/>
      <pageSetup paperSize="9" orientation="portrait" r:id="rId9"/>
    </customSheetView>
  </customSheetViews>
  <pageMargins left="0.511811024" right="0.511811024" top="0.78740157499999996" bottom="0.78740157499999996" header="0.31496062000000002" footer="0.31496062000000002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32E6-473A-4E32-A6F6-6DFD7BC6ACE4}">
  <dimension ref="A1:B11"/>
  <sheetViews>
    <sheetView topLeftCell="A2" zoomScale="70" zoomScaleNormal="70" workbookViewId="0">
      <selection activeCell="K11" sqref="K11"/>
    </sheetView>
  </sheetViews>
  <sheetFormatPr defaultColWidth="8.5703125" defaultRowHeight="15.75"/>
  <cols>
    <col min="1" max="1" width="4.5703125" style="1" bestFit="1" customWidth="1"/>
    <col min="2" max="2" width="12.42578125" style="1" bestFit="1" customWidth="1"/>
    <col min="3" max="16384" width="8.5703125" style="1"/>
  </cols>
  <sheetData>
    <row r="1" spans="1:2" s="209" customFormat="1" ht="19.5" thickBot="1">
      <c r="A1" s="205" t="s">
        <v>0</v>
      </c>
      <c r="B1" s="206" t="s">
        <v>1</v>
      </c>
    </row>
    <row r="2" spans="1:2">
      <c r="A2" s="2">
        <v>1</v>
      </c>
      <c r="B2" s="3">
        <v>46237</v>
      </c>
    </row>
    <row r="3" spans="1:2">
      <c r="A3" s="2">
        <v>2</v>
      </c>
      <c r="B3" s="4">
        <v>46238</v>
      </c>
    </row>
    <row r="4" spans="1:2">
      <c r="A4" s="5">
        <v>3</v>
      </c>
      <c r="B4" s="3">
        <v>46239</v>
      </c>
    </row>
    <row r="5" spans="1:2">
      <c r="A5" s="5">
        <v>4</v>
      </c>
      <c r="B5" s="4">
        <v>46240</v>
      </c>
    </row>
    <row r="6" spans="1:2">
      <c r="A6" s="5">
        <v>5</v>
      </c>
      <c r="B6" s="3">
        <v>46241</v>
      </c>
    </row>
    <row r="7" spans="1:2">
      <c r="A7" s="5">
        <v>6</v>
      </c>
      <c r="B7" s="3">
        <v>46244</v>
      </c>
    </row>
    <row r="8" spans="1:2">
      <c r="A8" s="5">
        <v>7</v>
      </c>
      <c r="B8" s="4">
        <v>46245</v>
      </c>
    </row>
    <row r="9" spans="1:2">
      <c r="A9" s="5">
        <v>8</v>
      </c>
      <c r="B9" s="4">
        <v>46246</v>
      </c>
    </row>
    <row r="10" spans="1:2">
      <c r="A10" s="5">
        <v>9</v>
      </c>
      <c r="B10" s="4">
        <v>46247</v>
      </c>
    </row>
    <row r="11" spans="1:2" ht="16.5" thickBot="1">
      <c r="A11" s="6">
        <v>10</v>
      </c>
      <c r="B11" s="7">
        <v>46248</v>
      </c>
    </row>
  </sheetData>
  <sheetProtection algorithmName="SHA-512" hashValue="q8hlehy7neODa4Lf93quEuf4sYxiCM8lloltj6tu5+yyi7Cp+hogPMqokFjMPQin/HPICqPIJfw+ya2pSaGwWg==" saltValue="Eihh4Krno7mBEpfwikeE4g==" spinCount="100000" sheet="1" objects="1" scenarios="1"/>
  <customSheetViews>
    <customSheetView guid="{AFB08797-B428-474D-8229-9D72F71EC262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1DA47232-F491-4096-A80C-F7E244AF06A6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B7EA7FEC-A2EF-4DE3-8E68-1BAB934B7F1E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4BCF48EE-0E16-4C61-824B-DDCBB971B3DD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2E3555E6-9EE5-421D-A94D-C94458D6D2C9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5350BE6B-1A3A-476A-B04D-198C11313F24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D76BA947-8A2F-451E-B854-67A11B56F5ED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A6FBC0DC-A19A-4037-80FE-83E24AD9E190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  <customSheetView guid="{C3B6491F-CB1B-4DDA-A350-D2ADB6ADBAA8}" scale="70" state="hidden" topLeftCell="A2">
      <selection activeCell="K11" sqref="K1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92E1-D090-4809-B012-95DFB2362039}">
  <dimension ref="A1:B26"/>
  <sheetViews>
    <sheetView zoomScale="70" zoomScaleNormal="70" workbookViewId="0">
      <selection activeCell="C21" sqref="C21"/>
    </sheetView>
  </sheetViews>
  <sheetFormatPr defaultColWidth="127.5703125" defaultRowHeight="15.75"/>
  <cols>
    <col min="1" max="1" width="4.5703125" style="8" bestFit="1" customWidth="1"/>
    <col min="2" max="16384" width="127.5703125" style="8"/>
  </cols>
  <sheetData>
    <row r="1" spans="1:2" s="30" customFormat="1" ht="19.5" thickBot="1">
      <c r="A1" s="200" t="s">
        <v>0</v>
      </c>
      <c r="B1" s="200" t="s">
        <v>2</v>
      </c>
    </row>
    <row r="2" spans="1:2">
      <c r="A2" s="9">
        <v>1</v>
      </c>
      <c r="B2" s="10" t="s">
        <v>3</v>
      </c>
    </row>
    <row r="3" spans="1:2">
      <c r="A3" s="11">
        <v>2</v>
      </c>
      <c r="B3" s="12" t="s">
        <v>4</v>
      </c>
    </row>
    <row r="4" spans="1:2">
      <c r="A4" s="11">
        <v>3</v>
      </c>
      <c r="B4" s="12" t="s">
        <v>5</v>
      </c>
    </row>
    <row r="5" spans="1:2">
      <c r="A5" s="11">
        <v>4</v>
      </c>
      <c r="B5" s="12" t="s">
        <v>6</v>
      </c>
    </row>
    <row r="6" spans="1:2">
      <c r="A6" s="11">
        <v>5</v>
      </c>
      <c r="B6" s="12" t="s">
        <v>7</v>
      </c>
    </row>
    <row r="7" spans="1:2">
      <c r="A7" s="11">
        <v>6</v>
      </c>
      <c r="B7" s="12" t="s">
        <v>8</v>
      </c>
    </row>
    <row r="8" spans="1:2">
      <c r="A8" s="11">
        <v>7</v>
      </c>
      <c r="B8" s="12" t="s">
        <v>9</v>
      </c>
    </row>
    <row r="9" spans="1:2">
      <c r="A9" s="11">
        <v>8</v>
      </c>
      <c r="B9" s="12" t="s">
        <v>10</v>
      </c>
    </row>
    <row r="10" spans="1:2">
      <c r="A10" s="11">
        <v>9</v>
      </c>
      <c r="B10" s="12" t="s">
        <v>11</v>
      </c>
    </row>
    <row r="11" spans="1:2">
      <c r="A11" s="11">
        <v>10</v>
      </c>
      <c r="B11" s="12" t="s">
        <v>12</v>
      </c>
    </row>
    <row r="12" spans="1:2">
      <c r="A12" s="11">
        <v>11</v>
      </c>
      <c r="B12" s="12" t="s">
        <v>13</v>
      </c>
    </row>
    <row r="13" spans="1:2">
      <c r="A13" s="11">
        <v>12</v>
      </c>
      <c r="B13" s="12" t="s">
        <v>14</v>
      </c>
    </row>
    <row r="14" spans="1:2">
      <c r="A14" s="11">
        <v>13</v>
      </c>
      <c r="B14" s="12" t="s">
        <v>15</v>
      </c>
    </row>
    <row r="15" spans="1:2">
      <c r="A15" s="11">
        <v>14</v>
      </c>
      <c r="B15" s="12" t="s">
        <v>16</v>
      </c>
    </row>
    <row r="16" spans="1:2">
      <c r="A16" s="11">
        <v>15</v>
      </c>
      <c r="B16" s="12" t="s">
        <v>17</v>
      </c>
    </row>
    <row r="17" spans="1:2">
      <c r="A17" s="11">
        <v>16</v>
      </c>
      <c r="B17" s="12" t="s">
        <v>18</v>
      </c>
    </row>
    <row r="18" spans="1:2">
      <c r="A18" s="11">
        <v>17</v>
      </c>
      <c r="B18" s="12" t="s">
        <v>19</v>
      </c>
    </row>
    <row r="19" spans="1:2">
      <c r="A19" s="11">
        <v>18</v>
      </c>
      <c r="B19" s="12" t="s">
        <v>20</v>
      </c>
    </row>
    <row r="20" spans="1:2">
      <c r="A20" s="11">
        <v>19</v>
      </c>
      <c r="B20" s="12" t="s">
        <v>21</v>
      </c>
    </row>
    <row r="21" spans="1:2">
      <c r="A21" s="11">
        <v>20</v>
      </c>
      <c r="B21" s="12" t="s">
        <v>22</v>
      </c>
    </row>
    <row r="22" spans="1:2">
      <c r="A22" s="11">
        <v>21</v>
      </c>
      <c r="B22" s="12" t="s">
        <v>23</v>
      </c>
    </row>
    <row r="23" spans="1:2">
      <c r="A23" s="11">
        <v>22</v>
      </c>
      <c r="B23" s="12" t="s">
        <v>24</v>
      </c>
    </row>
    <row r="24" spans="1:2">
      <c r="A24" s="11">
        <v>23</v>
      </c>
      <c r="B24" s="12" t="s">
        <v>25</v>
      </c>
    </row>
    <row r="25" spans="1:2">
      <c r="A25" s="9">
        <v>24</v>
      </c>
      <c r="B25" s="10" t="s">
        <v>26</v>
      </c>
    </row>
    <row r="26" spans="1:2" ht="16.5" thickBot="1">
      <c r="A26" s="13"/>
      <c r="B26" s="14"/>
    </row>
  </sheetData>
  <customSheetViews>
    <customSheetView guid="{AFB08797-B428-474D-8229-9D72F71EC262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1DA47232-F491-4096-A80C-F7E244AF06A6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B7EA7FEC-A2EF-4DE3-8E68-1BAB934B7F1E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4BCF48EE-0E16-4C61-824B-DDCBB971B3DD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2E3555E6-9EE5-421D-A94D-C94458D6D2C9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5350BE6B-1A3A-476A-B04D-198C11313F24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D76BA947-8A2F-451E-B854-67A11B56F5ED}" scale="70">
      <selection activeCell="B38" sqref="B38"/>
      <pageMargins left="0.511811024" right="0.511811024" top="0.78740157499999996" bottom="0.78740157499999996" header="0.31496062000000002" footer="0.31496062000000002"/>
    </customSheetView>
    <customSheetView guid="{A6FBC0DC-A19A-4037-80FE-83E24AD9E190}" scale="70">
      <selection activeCell="C21" sqref="C21"/>
      <pageMargins left="0.511811024" right="0.511811024" top="0.78740157499999996" bottom="0.78740157499999996" header="0.31496062000000002" footer="0.31496062000000002"/>
    </customSheetView>
    <customSheetView guid="{C3B6491F-CB1B-4DDA-A350-D2ADB6ADBAA8}" scale="70">
      <selection activeCell="C21" sqref="C2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056F-C4A2-49AC-9D0F-D137EF5ECF6D}">
  <dimension ref="A1:E368"/>
  <sheetViews>
    <sheetView zoomScale="70" zoomScaleNormal="70" workbookViewId="0"/>
  </sheetViews>
  <sheetFormatPr defaultColWidth="8.5703125" defaultRowHeight="15.75"/>
  <cols>
    <col min="1" max="1" width="10.140625" style="221" customWidth="1"/>
    <col min="2" max="2" width="20.42578125" style="221" customWidth="1"/>
    <col min="3" max="3" width="80.5703125" style="221" bestFit="1" customWidth="1"/>
    <col min="4" max="4" width="10.42578125" style="221" bestFit="1" customWidth="1"/>
    <col min="5" max="5" width="252.5703125" style="17" bestFit="1" customWidth="1"/>
    <col min="6" max="16384" width="8.5703125" style="17"/>
  </cols>
  <sheetData>
    <row r="1" spans="1:5" s="25" customFormat="1" ht="19.5" thickBot="1">
      <c r="A1" s="24" t="s">
        <v>27</v>
      </c>
      <c r="B1" s="197" t="s">
        <v>28</v>
      </c>
      <c r="C1" s="198" t="s">
        <v>29</v>
      </c>
      <c r="D1" s="197" t="s">
        <v>30</v>
      </c>
      <c r="E1" s="199" t="s">
        <v>31</v>
      </c>
    </row>
    <row r="2" spans="1:5">
      <c r="A2" s="213">
        <v>106</v>
      </c>
      <c r="B2" s="281" t="str">
        <f>VLOOKUP(A2,Empresas!A:B,2,0)</f>
        <v>04.431.460/0001-25</v>
      </c>
      <c r="C2" s="214" t="str">
        <f>VLOOKUP(B2,Empresas!B:C,2,0)</f>
        <v>04.431.460 Ramiro Duenas Aranzabal</v>
      </c>
      <c r="D2" s="281" t="str">
        <f>VLOOKUP(A2,Empresas!A:J,10,0)</f>
        <v>Jorge</v>
      </c>
      <c r="E2" s="19"/>
    </row>
    <row r="3" spans="1:5">
      <c r="A3" s="20">
        <v>119</v>
      </c>
      <c r="B3" s="18" t="s">
        <v>32</v>
      </c>
      <c r="C3" s="214" t="s">
        <v>33</v>
      </c>
      <c r="D3" s="18" t="s">
        <v>34</v>
      </c>
      <c r="E3" s="21"/>
    </row>
    <row r="4" spans="1:5">
      <c r="A4" s="20">
        <v>415</v>
      </c>
      <c r="B4" s="18" t="s">
        <v>35</v>
      </c>
      <c r="C4" s="214" t="s">
        <v>36</v>
      </c>
      <c r="D4" s="18" t="s">
        <v>34</v>
      </c>
      <c r="E4" s="21"/>
    </row>
    <row r="5" spans="1:5">
      <c r="A5" s="20">
        <v>218</v>
      </c>
      <c r="B5" s="18" t="s">
        <v>37</v>
      </c>
      <c r="C5" s="214" t="s">
        <v>38</v>
      </c>
      <c r="D5" s="18" t="s">
        <v>34</v>
      </c>
      <c r="E5" s="21"/>
    </row>
    <row r="6" spans="1:5">
      <c r="A6" s="20">
        <v>628</v>
      </c>
      <c r="B6" s="18" t="s">
        <v>39</v>
      </c>
      <c r="C6" s="214" t="s">
        <v>40</v>
      </c>
      <c r="D6" s="18" t="s">
        <v>34</v>
      </c>
      <c r="E6" s="21"/>
    </row>
    <row r="7" spans="1:5">
      <c r="A7" s="20">
        <v>227</v>
      </c>
      <c r="B7" s="18" t="s">
        <v>41</v>
      </c>
      <c r="C7" s="214" t="s">
        <v>42</v>
      </c>
      <c r="D7" s="18" t="s">
        <v>34</v>
      </c>
      <c r="E7" s="21"/>
    </row>
    <row r="8" spans="1:5">
      <c r="A8" s="20">
        <v>359</v>
      </c>
      <c r="B8" s="18" t="s">
        <v>43</v>
      </c>
      <c r="C8" s="214" t="s">
        <v>44</v>
      </c>
      <c r="D8" s="18" t="s">
        <v>45</v>
      </c>
      <c r="E8" s="21"/>
    </row>
    <row r="9" spans="1:5">
      <c r="A9" s="20">
        <v>638</v>
      </c>
      <c r="B9" s="18" t="s">
        <v>46</v>
      </c>
      <c r="C9" s="214" t="s">
        <v>47</v>
      </c>
      <c r="D9" s="18" t="s">
        <v>48</v>
      </c>
      <c r="E9" s="21"/>
    </row>
    <row r="10" spans="1:5">
      <c r="A10" s="20">
        <v>437</v>
      </c>
      <c r="B10" s="18" t="s">
        <v>49</v>
      </c>
      <c r="C10" s="214" t="s">
        <v>50</v>
      </c>
      <c r="D10" s="18" t="s">
        <v>34</v>
      </c>
      <c r="E10" s="21"/>
    </row>
    <row r="11" spans="1:5">
      <c r="A11" s="20">
        <v>461</v>
      </c>
      <c r="B11" s="18" t="s">
        <v>51</v>
      </c>
      <c r="C11" s="214" t="s">
        <v>52</v>
      </c>
      <c r="D11" s="18" t="s">
        <v>48</v>
      </c>
      <c r="E11" s="21"/>
    </row>
    <row r="12" spans="1:5">
      <c r="A12" s="20">
        <v>525</v>
      </c>
      <c r="B12" s="18" t="s">
        <v>53</v>
      </c>
      <c r="C12" s="214" t="s">
        <v>54</v>
      </c>
      <c r="D12" s="18" t="s">
        <v>34</v>
      </c>
      <c r="E12" s="21"/>
    </row>
    <row r="13" spans="1:5">
      <c r="A13" s="20">
        <v>608</v>
      </c>
      <c r="B13" s="18" t="s">
        <v>55</v>
      </c>
      <c r="C13" s="214" t="s">
        <v>56</v>
      </c>
      <c r="D13" s="18" t="s">
        <v>57</v>
      </c>
      <c r="E13" s="21"/>
    </row>
    <row r="14" spans="1:5">
      <c r="A14" s="20">
        <v>34</v>
      </c>
      <c r="B14" s="18" t="s">
        <v>58</v>
      </c>
      <c r="C14" s="214" t="s">
        <v>59</v>
      </c>
      <c r="D14" s="18" t="s">
        <v>34</v>
      </c>
      <c r="E14" s="21"/>
    </row>
    <row r="15" spans="1:5">
      <c r="A15" s="20">
        <v>523</v>
      </c>
      <c r="B15" s="18" t="s">
        <v>60</v>
      </c>
      <c r="C15" s="214" t="s">
        <v>61</v>
      </c>
      <c r="D15" s="18" t="s">
        <v>62</v>
      </c>
      <c r="E15" s="21"/>
    </row>
    <row r="16" spans="1:5">
      <c r="A16" s="20">
        <v>587</v>
      </c>
      <c r="B16" s="18" t="s">
        <v>63</v>
      </c>
      <c r="C16" s="214" t="s">
        <v>64</v>
      </c>
      <c r="D16" s="18" t="s">
        <v>65</v>
      </c>
      <c r="E16" s="21"/>
    </row>
    <row r="17" spans="1:5">
      <c r="A17" s="20">
        <v>225</v>
      </c>
      <c r="B17" s="18" t="s">
        <v>66</v>
      </c>
      <c r="C17" s="214" t="s">
        <v>67</v>
      </c>
      <c r="D17" s="18" t="s">
        <v>57</v>
      </c>
      <c r="E17" s="21"/>
    </row>
    <row r="18" spans="1:5">
      <c r="A18" s="20">
        <v>572</v>
      </c>
      <c r="B18" s="18" t="s">
        <v>68</v>
      </c>
      <c r="C18" s="214" t="s">
        <v>69</v>
      </c>
      <c r="D18" s="18" t="s">
        <v>70</v>
      </c>
      <c r="E18" s="21"/>
    </row>
    <row r="19" spans="1:5">
      <c r="A19" s="20">
        <v>597</v>
      </c>
      <c r="B19" s="18" t="s">
        <v>71</v>
      </c>
      <c r="C19" s="214" t="s">
        <v>72</v>
      </c>
      <c r="D19" s="18" t="s">
        <v>73</v>
      </c>
      <c r="E19" s="21"/>
    </row>
    <row r="20" spans="1:5">
      <c r="A20" s="20">
        <v>617</v>
      </c>
      <c r="B20" s="18" t="s">
        <v>74</v>
      </c>
      <c r="C20" s="214" t="s">
        <v>75</v>
      </c>
      <c r="D20" s="18" t="s">
        <v>65</v>
      </c>
      <c r="E20" s="21"/>
    </row>
    <row r="21" spans="1:5">
      <c r="A21" s="20">
        <v>303</v>
      </c>
      <c r="B21" s="18" t="s">
        <v>76</v>
      </c>
      <c r="C21" s="214" t="s">
        <v>77</v>
      </c>
      <c r="D21" s="18" t="s">
        <v>65</v>
      </c>
      <c r="E21" s="21"/>
    </row>
    <row r="22" spans="1:5">
      <c r="A22" s="20">
        <v>230</v>
      </c>
      <c r="B22" s="18" t="s">
        <v>78</v>
      </c>
      <c r="C22" s="214" t="s">
        <v>79</v>
      </c>
      <c r="D22" s="18" t="s">
        <v>70</v>
      </c>
      <c r="E22" s="21"/>
    </row>
    <row r="23" spans="1:5">
      <c r="A23" s="20">
        <v>370</v>
      </c>
      <c r="B23" s="18" t="s">
        <v>80</v>
      </c>
      <c r="C23" s="214" t="s">
        <v>81</v>
      </c>
      <c r="D23" s="18" t="s">
        <v>73</v>
      </c>
      <c r="E23" s="21" t="s">
        <v>82</v>
      </c>
    </row>
    <row r="24" spans="1:5">
      <c r="A24" s="20">
        <v>578</v>
      </c>
      <c r="B24" s="18" t="s">
        <v>83</v>
      </c>
      <c r="C24" s="214" t="s">
        <v>84</v>
      </c>
      <c r="D24" s="18" t="s">
        <v>57</v>
      </c>
      <c r="E24" s="21"/>
    </row>
    <row r="25" spans="1:5">
      <c r="A25" s="20">
        <v>302</v>
      </c>
      <c r="B25" s="18" t="s">
        <v>85</v>
      </c>
      <c r="C25" s="214" t="s">
        <v>86</v>
      </c>
      <c r="D25" s="18" t="s">
        <v>65</v>
      </c>
      <c r="E25" s="21"/>
    </row>
    <row r="26" spans="1:5">
      <c r="A26" s="20">
        <v>376</v>
      </c>
      <c r="B26" s="18" t="s">
        <v>87</v>
      </c>
      <c r="C26" s="214" t="s">
        <v>88</v>
      </c>
      <c r="D26" s="18" t="s">
        <v>70</v>
      </c>
      <c r="E26" s="21"/>
    </row>
    <row r="27" spans="1:5" ht="31.5">
      <c r="A27" s="20">
        <v>576</v>
      </c>
      <c r="B27" s="18" t="s">
        <v>89</v>
      </c>
      <c r="C27" s="214" t="s">
        <v>90</v>
      </c>
      <c r="D27" s="18" t="s">
        <v>45</v>
      </c>
      <c r="E27" s="21" t="s">
        <v>91</v>
      </c>
    </row>
    <row r="28" spans="1:5">
      <c r="A28" s="20">
        <v>61</v>
      </c>
      <c r="B28" s="18" t="s">
        <v>92</v>
      </c>
      <c r="C28" s="214" t="s">
        <v>93</v>
      </c>
      <c r="D28" s="18" t="s">
        <v>45</v>
      </c>
      <c r="E28" s="21"/>
    </row>
    <row r="29" spans="1:5">
      <c r="A29" s="20">
        <v>972</v>
      </c>
      <c r="B29" s="18" t="s">
        <v>94</v>
      </c>
      <c r="C29" s="214" t="s">
        <v>95</v>
      </c>
      <c r="D29" s="18" t="s">
        <v>45</v>
      </c>
      <c r="E29" s="21" t="s">
        <v>96</v>
      </c>
    </row>
    <row r="30" spans="1:5">
      <c r="A30" s="20" t="s">
        <v>97</v>
      </c>
      <c r="B30" s="18" t="s">
        <v>98</v>
      </c>
      <c r="C30" s="214" t="s">
        <v>95</v>
      </c>
      <c r="D30" s="18" t="s">
        <v>45</v>
      </c>
      <c r="E30" s="21"/>
    </row>
    <row r="31" spans="1:5">
      <c r="A31" s="20">
        <v>440</v>
      </c>
      <c r="B31" s="18" t="s">
        <v>99</v>
      </c>
      <c r="C31" s="214" t="s">
        <v>100</v>
      </c>
      <c r="D31" s="18" t="s">
        <v>57</v>
      </c>
      <c r="E31" s="21"/>
    </row>
    <row r="32" spans="1:5">
      <c r="A32" s="20">
        <v>18</v>
      </c>
      <c r="B32" s="18" t="s">
        <v>101</v>
      </c>
      <c r="C32" s="214" t="s">
        <v>102</v>
      </c>
      <c r="D32" s="18" t="s">
        <v>57</v>
      </c>
      <c r="E32" s="21" t="s">
        <v>103</v>
      </c>
    </row>
    <row r="33" spans="1:5">
      <c r="A33" s="20">
        <v>127</v>
      </c>
      <c r="B33" s="18" t="s">
        <v>104</v>
      </c>
      <c r="C33" s="214" t="s">
        <v>105</v>
      </c>
      <c r="D33" s="18" t="s">
        <v>34</v>
      </c>
      <c r="E33" s="21"/>
    </row>
    <row r="34" spans="1:5">
      <c r="A34" s="20">
        <v>208</v>
      </c>
      <c r="B34" s="18" t="s">
        <v>106</v>
      </c>
      <c r="C34" s="214" t="s">
        <v>107</v>
      </c>
      <c r="D34" s="18" t="s">
        <v>34</v>
      </c>
      <c r="E34" s="21"/>
    </row>
    <row r="35" spans="1:5">
      <c r="A35" s="20">
        <v>175</v>
      </c>
      <c r="B35" s="18" t="s">
        <v>108</v>
      </c>
      <c r="C35" s="214" t="s">
        <v>109</v>
      </c>
      <c r="D35" s="18" t="s">
        <v>65</v>
      </c>
      <c r="E35" s="21"/>
    </row>
    <row r="36" spans="1:5">
      <c r="A36" s="20">
        <v>594</v>
      </c>
      <c r="B36" s="18" t="s">
        <v>110</v>
      </c>
      <c r="C36" s="214" t="s">
        <v>111</v>
      </c>
      <c r="D36" s="18" t="s">
        <v>62</v>
      </c>
      <c r="E36" s="21"/>
    </row>
    <row r="37" spans="1:5">
      <c r="A37" s="20">
        <v>556</v>
      </c>
      <c r="B37" s="18" t="s">
        <v>112</v>
      </c>
      <c r="C37" s="214" t="s">
        <v>113</v>
      </c>
      <c r="D37" s="18" t="s">
        <v>34</v>
      </c>
      <c r="E37" s="21"/>
    </row>
    <row r="38" spans="1:5">
      <c r="A38" s="20">
        <v>279</v>
      </c>
      <c r="B38" s="18" t="s">
        <v>114</v>
      </c>
      <c r="C38" s="214" t="s">
        <v>115</v>
      </c>
      <c r="D38" s="18" t="s">
        <v>57</v>
      </c>
      <c r="E38" s="21"/>
    </row>
    <row r="39" spans="1:5">
      <c r="A39" s="20">
        <v>615</v>
      </c>
      <c r="B39" s="18" t="s">
        <v>116</v>
      </c>
      <c r="C39" s="214" t="s">
        <v>117</v>
      </c>
      <c r="D39" s="18" t="s">
        <v>62</v>
      </c>
      <c r="E39" s="21"/>
    </row>
    <row r="40" spans="1:5">
      <c r="A40" s="20">
        <v>586</v>
      </c>
      <c r="B40" s="18" t="s">
        <v>118</v>
      </c>
      <c r="C40" s="214" t="s">
        <v>119</v>
      </c>
      <c r="D40" s="18" t="s">
        <v>48</v>
      </c>
      <c r="E40" s="21"/>
    </row>
    <row r="41" spans="1:5">
      <c r="A41" s="20">
        <v>330</v>
      </c>
      <c r="B41" s="18" t="s">
        <v>120</v>
      </c>
      <c r="C41" s="214" t="s">
        <v>121</v>
      </c>
      <c r="D41" s="18" t="s">
        <v>62</v>
      </c>
      <c r="E41" s="21"/>
    </row>
    <row r="42" spans="1:5">
      <c r="A42" s="20">
        <v>148</v>
      </c>
      <c r="B42" s="18" t="s">
        <v>122</v>
      </c>
      <c r="C42" s="214" t="s">
        <v>123</v>
      </c>
      <c r="D42" s="18" t="s">
        <v>34</v>
      </c>
      <c r="E42" s="21"/>
    </row>
    <row r="43" spans="1:5">
      <c r="A43" s="20">
        <v>512</v>
      </c>
      <c r="B43" s="18" t="s">
        <v>124</v>
      </c>
      <c r="C43" s="214" t="s">
        <v>125</v>
      </c>
      <c r="D43" s="18" t="s">
        <v>62</v>
      </c>
      <c r="E43" s="21"/>
    </row>
    <row r="44" spans="1:5">
      <c r="A44" s="20">
        <v>155</v>
      </c>
      <c r="B44" s="18" t="s">
        <v>126</v>
      </c>
      <c r="C44" s="214" t="s">
        <v>127</v>
      </c>
      <c r="D44" s="18" t="s">
        <v>57</v>
      </c>
      <c r="E44" s="21"/>
    </row>
    <row r="45" spans="1:5">
      <c r="A45" s="20">
        <v>351</v>
      </c>
      <c r="B45" s="18" t="s">
        <v>128</v>
      </c>
      <c r="C45" s="214" t="s">
        <v>129</v>
      </c>
      <c r="D45" s="18" t="s">
        <v>57</v>
      </c>
      <c r="E45" s="21" t="s">
        <v>130</v>
      </c>
    </row>
    <row r="46" spans="1:5">
      <c r="A46" s="20">
        <v>510</v>
      </c>
      <c r="B46" s="18" t="s">
        <v>131</v>
      </c>
      <c r="C46" s="214" t="s">
        <v>132</v>
      </c>
      <c r="D46" s="18" t="s">
        <v>62</v>
      </c>
      <c r="E46" s="21"/>
    </row>
    <row r="47" spans="1:5">
      <c r="A47" s="20">
        <v>646</v>
      </c>
      <c r="B47" s="18" t="s">
        <v>133</v>
      </c>
      <c r="C47" s="214" t="s">
        <v>134</v>
      </c>
      <c r="D47" s="18" t="s">
        <v>34</v>
      </c>
      <c r="E47" s="21"/>
    </row>
    <row r="48" spans="1:5">
      <c r="A48" s="20">
        <v>542</v>
      </c>
      <c r="B48" s="18" t="s">
        <v>135</v>
      </c>
      <c r="C48" s="214" t="s">
        <v>136</v>
      </c>
      <c r="D48" s="18" t="s">
        <v>73</v>
      </c>
      <c r="E48" s="21"/>
    </row>
    <row r="49" spans="1:5">
      <c r="A49" s="20">
        <v>240</v>
      </c>
      <c r="B49" s="18" t="s">
        <v>137</v>
      </c>
      <c r="C49" s="214" t="s">
        <v>138</v>
      </c>
      <c r="D49" s="18" t="s">
        <v>48</v>
      </c>
      <c r="E49" s="21"/>
    </row>
    <row r="50" spans="1:5">
      <c r="A50" s="20">
        <v>486</v>
      </c>
      <c r="B50" s="18" t="s">
        <v>139</v>
      </c>
      <c r="C50" s="214" t="s">
        <v>140</v>
      </c>
      <c r="D50" s="18" t="s">
        <v>57</v>
      </c>
      <c r="E50" s="21" t="s">
        <v>141</v>
      </c>
    </row>
    <row r="51" spans="1:5">
      <c r="A51" s="20">
        <v>71</v>
      </c>
      <c r="B51" s="18" t="s">
        <v>142</v>
      </c>
      <c r="C51" s="214" t="s">
        <v>143</v>
      </c>
      <c r="D51" s="18" t="s">
        <v>48</v>
      </c>
      <c r="E51" s="21"/>
    </row>
    <row r="52" spans="1:5">
      <c r="A52" s="20">
        <v>458</v>
      </c>
      <c r="B52" s="18" t="s">
        <v>144</v>
      </c>
      <c r="C52" s="214" t="s">
        <v>145</v>
      </c>
      <c r="D52" s="18" t="s">
        <v>48</v>
      </c>
      <c r="E52" s="21"/>
    </row>
    <row r="53" spans="1:5">
      <c r="A53" s="20">
        <v>122</v>
      </c>
      <c r="B53" s="18" t="s">
        <v>146</v>
      </c>
      <c r="C53" s="214" t="s">
        <v>147</v>
      </c>
      <c r="D53" s="18" t="s">
        <v>73</v>
      </c>
      <c r="E53" s="21"/>
    </row>
    <row r="54" spans="1:5">
      <c r="A54" s="20">
        <v>499</v>
      </c>
      <c r="B54" s="18" t="s">
        <v>148</v>
      </c>
      <c r="C54" s="214" t="s">
        <v>149</v>
      </c>
      <c r="D54" s="18" t="s">
        <v>70</v>
      </c>
      <c r="E54" s="21"/>
    </row>
    <row r="55" spans="1:5">
      <c r="A55" s="20">
        <v>435</v>
      </c>
      <c r="B55" s="18" t="s">
        <v>150</v>
      </c>
      <c r="C55" s="214" t="s">
        <v>151</v>
      </c>
      <c r="D55" s="18" t="s">
        <v>65</v>
      </c>
      <c r="E55" s="21"/>
    </row>
    <row r="56" spans="1:5">
      <c r="A56" s="20">
        <v>591</v>
      </c>
      <c r="B56" s="18" t="s">
        <v>152</v>
      </c>
      <c r="C56" s="214" t="s">
        <v>153</v>
      </c>
      <c r="D56" s="18" t="s">
        <v>65</v>
      </c>
      <c r="E56" s="21"/>
    </row>
    <row r="57" spans="1:5">
      <c r="A57" s="20">
        <v>419</v>
      </c>
      <c r="B57" s="18" t="s">
        <v>154</v>
      </c>
      <c r="C57" s="214" t="s">
        <v>155</v>
      </c>
      <c r="D57" s="18" t="s">
        <v>57</v>
      </c>
      <c r="E57" s="21"/>
    </row>
    <row r="58" spans="1:5">
      <c r="A58" s="20">
        <v>273</v>
      </c>
      <c r="B58" s="18" t="s">
        <v>156</v>
      </c>
      <c r="C58" s="214" t="s">
        <v>157</v>
      </c>
      <c r="D58" s="18" t="s">
        <v>48</v>
      </c>
      <c r="E58" s="21"/>
    </row>
    <row r="59" spans="1:5">
      <c r="A59" s="20">
        <v>262</v>
      </c>
      <c r="B59" s="18" t="s">
        <v>158</v>
      </c>
      <c r="C59" s="214" t="s">
        <v>159</v>
      </c>
      <c r="D59" s="18" t="s">
        <v>73</v>
      </c>
      <c r="E59" s="21" t="s">
        <v>160</v>
      </c>
    </row>
    <row r="60" spans="1:5">
      <c r="A60" s="20">
        <v>411</v>
      </c>
      <c r="B60" s="18" t="s">
        <v>161</v>
      </c>
      <c r="C60" s="214" t="s">
        <v>162</v>
      </c>
      <c r="D60" s="18" t="s">
        <v>48</v>
      </c>
      <c r="E60" s="21"/>
    </row>
    <row r="61" spans="1:5">
      <c r="A61" s="20">
        <v>505</v>
      </c>
      <c r="B61" s="18" t="s">
        <v>163</v>
      </c>
      <c r="C61" s="214" t="s">
        <v>164</v>
      </c>
      <c r="D61" s="18" t="s">
        <v>48</v>
      </c>
      <c r="E61" s="21"/>
    </row>
    <row r="62" spans="1:5">
      <c r="A62" s="20">
        <v>495</v>
      </c>
      <c r="B62" s="18" t="s">
        <v>165</v>
      </c>
      <c r="C62" s="214" t="s">
        <v>166</v>
      </c>
      <c r="D62" s="18" t="s">
        <v>62</v>
      </c>
      <c r="E62" s="21"/>
    </row>
    <row r="63" spans="1:5">
      <c r="A63" s="20">
        <v>293</v>
      </c>
      <c r="B63" s="18" t="s">
        <v>167</v>
      </c>
      <c r="C63" s="214" t="s">
        <v>168</v>
      </c>
      <c r="D63" s="18" t="s">
        <v>62</v>
      </c>
      <c r="E63" s="21"/>
    </row>
    <row r="64" spans="1:5">
      <c r="A64" s="20">
        <v>335</v>
      </c>
      <c r="B64" s="18" t="s">
        <v>169</v>
      </c>
      <c r="C64" s="214" t="s">
        <v>170</v>
      </c>
      <c r="D64" s="18" t="s">
        <v>65</v>
      </c>
      <c r="E64" s="21"/>
    </row>
    <row r="65" spans="1:5">
      <c r="A65" s="20">
        <v>372</v>
      </c>
      <c r="B65" s="18" t="s">
        <v>171</v>
      </c>
      <c r="C65" s="214" t="s">
        <v>172</v>
      </c>
      <c r="D65" s="18" t="s">
        <v>73</v>
      </c>
      <c r="E65" s="21" t="s">
        <v>173</v>
      </c>
    </row>
    <row r="66" spans="1:5">
      <c r="A66" s="20">
        <v>398</v>
      </c>
      <c r="B66" s="18" t="s">
        <v>174</v>
      </c>
      <c r="C66" s="214" t="s">
        <v>175</v>
      </c>
      <c r="D66" s="18" t="s">
        <v>62</v>
      </c>
      <c r="E66" s="21"/>
    </row>
    <row r="67" spans="1:5">
      <c r="A67" s="20">
        <v>321</v>
      </c>
      <c r="B67" s="18" t="s">
        <v>176</v>
      </c>
      <c r="C67" s="214" t="s">
        <v>177</v>
      </c>
      <c r="D67" s="18" t="s">
        <v>57</v>
      </c>
      <c r="E67" s="21"/>
    </row>
    <row r="68" spans="1:5">
      <c r="A68" s="20">
        <v>449</v>
      </c>
      <c r="B68" s="18" t="s">
        <v>178</v>
      </c>
      <c r="C68" s="214" t="s">
        <v>179</v>
      </c>
      <c r="D68" s="18" t="s">
        <v>57</v>
      </c>
      <c r="E68" s="21"/>
    </row>
    <row r="69" spans="1:5">
      <c r="A69" s="20">
        <v>730</v>
      </c>
      <c r="B69" s="18" t="s">
        <v>180</v>
      </c>
      <c r="C69" s="214" t="s">
        <v>181</v>
      </c>
      <c r="D69" s="18" t="s">
        <v>34</v>
      </c>
      <c r="E69" s="21"/>
    </row>
    <row r="70" spans="1:5">
      <c r="A70" s="20">
        <v>365</v>
      </c>
      <c r="B70" s="18" t="s">
        <v>182</v>
      </c>
      <c r="C70" s="214" t="s">
        <v>183</v>
      </c>
      <c r="D70" s="18" t="s">
        <v>48</v>
      </c>
      <c r="E70" s="21"/>
    </row>
    <row r="71" spans="1:5">
      <c r="A71" s="20" t="s">
        <v>184</v>
      </c>
      <c r="B71" s="18" t="s">
        <v>185</v>
      </c>
      <c r="C71" s="214" t="s">
        <v>183</v>
      </c>
      <c r="D71" s="18" t="s">
        <v>48</v>
      </c>
      <c r="E71" s="21"/>
    </row>
    <row r="72" spans="1:5">
      <c r="A72" s="20" t="s">
        <v>186</v>
      </c>
      <c r="B72" s="18" t="s">
        <v>187</v>
      </c>
      <c r="C72" s="214" t="s">
        <v>183</v>
      </c>
      <c r="D72" s="18" t="s">
        <v>48</v>
      </c>
      <c r="E72" s="21"/>
    </row>
    <row r="73" spans="1:5">
      <c r="A73" s="20">
        <v>408</v>
      </c>
      <c r="B73" s="18" t="s">
        <v>188</v>
      </c>
      <c r="C73" s="214" t="s">
        <v>189</v>
      </c>
      <c r="D73" s="18" t="s">
        <v>65</v>
      </c>
      <c r="E73" s="21"/>
    </row>
    <row r="74" spans="1:5">
      <c r="A74" s="20">
        <v>402</v>
      </c>
      <c r="B74" s="18" t="s">
        <v>190</v>
      </c>
      <c r="C74" s="214" t="s">
        <v>191</v>
      </c>
      <c r="D74" s="18" t="s">
        <v>73</v>
      </c>
      <c r="E74" s="21" t="s">
        <v>192</v>
      </c>
    </row>
    <row r="75" spans="1:5">
      <c r="A75" s="20">
        <v>393</v>
      </c>
      <c r="B75" s="18" t="s">
        <v>193</v>
      </c>
      <c r="C75" s="214" t="s">
        <v>194</v>
      </c>
      <c r="D75" s="18" t="s">
        <v>65</v>
      </c>
      <c r="E75" s="21" t="s">
        <v>192</v>
      </c>
    </row>
    <row r="76" spans="1:5">
      <c r="A76" s="20">
        <v>420</v>
      </c>
      <c r="B76" s="18" t="s">
        <v>195</v>
      </c>
      <c r="C76" s="214" t="s">
        <v>196</v>
      </c>
      <c r="D76" s="18" t="s">
        <v>34</v>
      </c>
      <c r="E76" s="21"/>
    </row>
    <row r="77" spans="1:5">
      <c r="A77" s="20">
        <v>187</v>
      </c>
      <c r="B77" s="18" t="s">
        <v>197</v>
      </c>
      <c r="C77" s="214" t="s">
        <v>198</v>
      </c>
      <c r="D77" s="18" t="s">
        <v>70</v>
      </c>
      <c r="E77" s="21" t="s">
        <v>199</v>
      </c>
    </row>
    <row r="78" spans="1:5">
      <c r="A78" s="20">
        <v>476</v>
      </c>
      <c r="B78" s="18" t="s">
        <v>200</v>
      </c>
      <c r="C78" s="214" t="s">
        <v>201</v>
      </c>
      <c r="D78" s="18" t="s">
        <v>57</v>
      </c>
      <c r="E78" s="21"/>
    </row>
    <row r="79" spans="1:5">
      <c r="A79" s="20">
        <v>128</v>
      </c>
      <c r="B79" s="18" t="s">
        <v>202</v>
      </c>
      <c r="C79" s="214" t="s">
        <v>203</v>
      </c>
      <c r="D79" s="18" t="s">
        <v>73</v>
      </c>
      <c r="E79" s="21"/>
    </row>
    <row r="80" spans="1:5">
      <c r="A80" s="20">
        <v>590</v>
      </c>
      <c r="B80" s="18" t="s">
        <v>204</v>
      </c>
      <c r="C80" s="214" t="s">
        <v>205</v>
      </c>
      <c r="D80" s="18" t="s">
        <v>57</v>
      </c>
      <c r="E80" s="21"/>
    </row>
    <row r="81" spans="1:5">
      <c r="A81" s="20">
        <v>621</v>
      </c>
      <c r="B81" s="18" t="s">
        <v>206</v>
      </c>
      <c r="C81" s="214" t="s">
        <v>207</v>
      </c>
      <c r="D81" s="18" t="s">
        <v>70</v>
      </c>
      <c r="E81" s="21"/>
    </row>
    <row r="82" spans="1:5">
      <c r="A82" s="20">
        <v>23</v>
      </c>
      <c r="B82" s="18" t="s">
        <v>208</v>
      </c>
      <c r="C82" s="214" t="s">
        <v>209</v>
      </c>
      <c r="D82" s="18" t="s">
        <v>73</v>
      </c>
      <c r="E82" s="21"/>
    </row>
    <row r="83" spans="1:5">
      <c r="A83" s="20">
        <v>137</v>
      </c>
      <c r="B83" s="18" t="s">
        <v>210</v>
      </c>
      <c r="C83" s="214" t="s">
        <v>211</v>
      </c>
      <c r="D83" s="18" t="s">
        <v>73</v>
      </c>
      <c r="E83" s="21"/>
    </row>
    <row r="84" spans="1:5">
      <c r="A84" s="20" t="s">
        <v>212</v>
      </c>
      <c r="B84" s="18" t="s">
        <v>213</v>
      </c>
      <c r="C84" s="214" t="s">
        <v>211</v>
      </c>
      <c r="D84" s="18" t="s">
        <v>73</v>
      </c>
      <c r="E84" s="21"/>
    </row>
    <row r="85" spans="1:5">
      <c r="A85" s="20">
        <v>494</v>
      </c>
      <c r="B85" s="18" t="s">
        <v>214</v>
      </c>
      <c r="C85" s="214" t="s">
        <v>215</v>
      </c>
      <c r="D85" s="18" t="s">
        <v>70</v>
      </c>
      <c r="E85" s="21"/>
    </row>
    <row r="86" spans="1:5">
      <c r="A86" s="20">
        <v>308</v>
      </c>
      <c r="B86" s="18" t="s">
        <v>216</v>
      </c>
      <c r="C86" s="214" t="s">
        <v>217</v>
      </c>
      <c r="D86" s="18" t="s">
        <v>70</v>
      </c>
      <c r="E86" s="21"/>
    </row>
    <row r="87" spans="1:5">
      <c r="A87" s="20">
        <v>557</v>
      </c>
      <c r="B87" s="18" t="s">
        <v>218</v>
      </c>
      <c r="C87" s="214" t="s">
        <v>219</v>
      </c>
      <c r="D87" s="18" t="s">
        <v>34</v>
      </c>
      <c r="E87" s="21"/>
    </row>
    <row r="88" spans="1:5">
      <c r="A88" s="20">
        <v>181</v>
      </c>
      <c r="B88" s="18" t="s">
        <v>220</v>
      </c>
      <c r="C88" s="214" t="s">
        <v>221</v>
      </c>
      <c r="D88" s="18" t="s">
        <v>34</v>
      </c>
      <c r="E88" s="21"/>
    </row>
    <row r="89" spans="1:5">
      <c r="A89" s="20">
        <v>272</v>
      </c>
      <c r="B89" s="18" t="s">
        <v>222</v>
      </c>
      <c r="C89" s="214" t="s">
        <v>223</v>
      </c>
      <c r="D89" s="18" t="s">
        <v>62</v>
      </c>
      <c r="E89" s="21"/>
    </row>
    <row r="90" spans="1:5">
      <c r="A90" s="20">
        <v>367</v>
      </c>
      <c r="B90" s="18" t="s">
        <v>224</v>
      </c>
      <c r="C90" s="214" t="s">
        <v>225</v>
      </c>
      <c r="D90" s="18" t="s">
        <v>57</v>
      </c>
      <c r="E90" s="21"/>
    </row>
    <row r="91" spans="1:5">
      <c r="A91" s="20">
        <v>254</v>
      </c>
      <c r="B91" s="18" t="s">
        <v>226</v>
      </c>
      <c r="C91" s="214" t="s">
        <v>227</v>
      </c>
      <c r="D91" s="18" t="s">
        <v>57</v>
      </c>
      <c r="E91" s="21"/>
    </row>
    <row r="92" spans="1:5">
      <c r="A92" s="20">
        <v>6</v>
      </c>
      <c r="B92" s="18" t="s">
        <v>228</v>
      </c>
      <c r="C92" s="214" t="s">
        <v>229</v>
      </c>
      <c r="D92" s="18" t="s">
        <v>34</v>
      </c>
      <c r="E92" s="21"/>
    </row>
    <row r="93" spans="1:5">
      <c r="A93" s="20">
        <v>113</v>
      </c>
      <c r="B93" s="18" t="s">
        <v>230</v>
      </c>
      <c r="C93" s="214" t="s">
        <v>231</v>
      </c>
      <c r="D93" s="18" t="s">
        <v>62</v>
      </c>
      <c r="E93" s="21"/>
    </row>
    <row r="94" spans="1:5">
      <c r="A94" s="20">
        <v>145</v>
      </c>
      <c r="B94" s="18" t="s">
        <v>232</v>
      </c>
      <c r="C94" s="214" t="s">
        <v>233</v>
      </c>
      <c r="D94" s="18" t="s">
        <v>65</v>
      </c>
      <c r="E94" s="21"/>
    </row>
    <row r="95" spans="1:5">
      <c r="A95" s="20">
        <v>640</v>
      </c>
      <c r="B95" s="18" t="s">
        <v>234</v>
      </c>
      <c r="C95" s="214" t="s">
        <v>235</v>
      </c>
      <c r="D95" s="18" t="s">
        <v>57</v>
      </c>
      <c r="E95" s="21"/>
    </row>
    <row r="96" spans="1:5">
      <c r="A96" s="20">
        <v>103</v>
      </c>
      <c r="B96" s="18" t="s">
        <v>236</v>
      </c>
      <c r="C96" s="214" t="s">
        <v>237</v>
      </c>
      <c r="D96" s="18" t="s">
        <v>34</v>
      </c>
      <c r="E96" s="21" t="s">
        <v>238</v>
      </c>
    </row>
    <row r="97" spans="1:5">
      <c r="A97" s="20">
        <v>550</v>
      </c>
      <c r="B97" s="18" t="s">
        <v>239</v>
      </c>
      <c r="C97" s="214" t="s">
        <v>240</v>
      </c>
      <c r="D97" s="18" t="s">
        <v>48</v>
      </c>
      <c r="E97" s="21"/>
    </row>
    <row r="98" spans="1:5">
      <c r="A98" s="20">
        <v>169</v>
      </c>
      <c r="B98" s="18" t="s">
        <v>241</v>
      </c>
      <c r="C98" s="214" t="s">
        <v>242</v>
      </c>
      <c r="D98" s="18" t="s">
        <v>48</v>
      </c>
      <c r="E98" s="21"/>
    </row>
    <row r="99" spans="1:5">
      <c r="A99" s="20">
        <v>643</v>
      </c>
      <c r="B99" s="18" t="s">
        <v>243</v>
      </c>
      <c r="C99" s="214" t="s">
        <v>244</v>
      </c>
      <c r="D99" s="18" t="s">
        <v>73</v>
      </c>
      <c r="E99" s="21"/>
    </row>
    <row r="100" spans="1:5">
      <c r="A100" s="20">
        <v>585</v>
      </c>
      <c r="B100" s="18" t="s">
        <v>245</v>
      </c>
      <c r="C100" s="214" t="s">
        <v>246</v>
      </c>
      <c r="D100" s="18" t="s">
        <v>62</v>
      </c>
      <c r="E100" s="21"/>
    </row>
    <row r="101" spans="1:5">
      <c r="A101" s="20">
        <v>361</v>
      </c>
      <c r="B101" s="18" t="s">
        <v>247</v>
      </c>
      <c r="C101" s="214" t="s">
        <v>248</v>
      </c>
      <c r="D101" s="18" t="s">
        <v>34</v>
      </c>
      <c r="E101" s="21"/>
    </row>
    <row r="102" spans="1:5">
      <c r="A102" s="20">
        <v>236</v>
      </c>
      <c r="B102" s="18" t="s">
        <v>249</v>
      </c>
      <c r="C102" s="214" t="s">
        <v>250</v>
      </c>
      <c r="D102" s="18" t="s">
        <v>57</v>
      </c>
      <c r="E102" s="21"/>
    </row>
    <row r="103" spans="1:5">
      <c r="A103" s="20">
        <v>630</v>
      </c>
      <c r="B103" s="18" t="s">
        <v>251</v>
      </c>
      <c r="C103" s="214" t="s">
        <v>252</v>
      </c>
      <c r="D103" s="18" t="s">
        <v>57</v>
      </c>
      <c r="E103" s="21"/>
    </row>
    <row r="104" spans="1:5">
      <c r="A104" s="20">
        <v>22</v>
      </c>
      <c r="B104" s="18" t="s">
        <v>253</v>
      </c>
      <c r="C104" s="214" t="s">
        <v>254</v>
      </c>
      <c r="D104" s="18" t="s">
        <v>70</v>
      </c>
      <c r="E104" s="21" t="s">
        <v>255</v>
      </c>
    </row>
    <row r="105" spans="1:5">
      <c r="A105" s="20">
        <v>60</v>
      </c>
      <c r="B105" s="18" t="s">
        <v>256</v>
      </c>
      <c r="C105" s="214" t="s">
        <v>257</v>
      </c>
      <c r="D105" s="18" t="s">
        <v>73</v>
      </c>
      <c r="E105" s="21" t="s">
        <v>258</v>
      </c>
    </row>
    <row r="106" spans="1:5">
      <c r="A106" s="20">
        <v>356</v>
      </c>
      <c r="B106" s="18" t="s">
        <v>259</v>
      </c>
      <c r="C106" s="214" t="s">
        <v>260</v>
      </c>
      <c r="D106" s="18" t="s">
        <v>57</v>
      </c>
      <c r="E106" s="21"/>
    </row>
    <row r="107" spans="1:5">
      <c r="A107" s="20">
        <v>501</v>
      </c>
      <c r="B107" s="18" t="s">
        <v>261</v>
      </c>
      <c r="C107" s="214" t="s">
        <v>262</v>
      </c>
      <c r="D107" s="18" t="s">
        <v>48</v>
      </c>
      <c r="E107" s="21"/>
    </row>
    <row r="108" spans="1:5">
      <c r="A108" s="20">
        <v>340</v>
      </c>
      <c r="B108" s="18" t="s">
        <v>263</v>
      </c>
      <c r="C108" s="214" t="s">
        <v>264</v>
      </c>
      <c r="D108" s="18" t="s">
        <v>65</v>
      </c>
      <c r="E108" s="21"/>
    </row>
    <row r="109" spans="1:5">
      <c r="A109" s="20">
        <v>381</v>
      </c>
      <c r="B109" s="18" t="s">
        <v>265</v>
      </c>
      <c r="C109" s="214" t="s">
        <v>266</v>
      </c>
      <c r="D109" s="18" t="s">
        <v>48</v>
      </c>
      <c r="E109" s="21"/>
    </row>
    <row r="110" spans="1:5">
      <c r="A110" s="20">
        <v>184</v>
      </c>
      <c r="B110" s="18" t="s">
        <v>267</v>
      </c>
      <c r="C110" s="214" t="s">
        <v>268</v>
      </c>
      <c r="D110" s="18" t="s">
        <v>48</v>
      </c>
      <c r="E110" s="21"/>
    </row>
    <row r="111" spans="1:5">
      <c r="A111" s="20">
        <v>300</v>
      </c>
      <c r="B111" s="18" t="s">
        <v>269</v>
      </c>
      <c r="C111" s="214" t="s">
        <v>270</v>
      </c>
      <c r="D111" s="18" t="s">
        <v>48</v>
      </c>
      <c r="E111" s="21"/>
    </row>
    <row r="112" spans="1:5">
      <c r="A112" s="20">
        <v>197</v>
      </c>
      <c r="B112" s="18" t="s">
        <v>271</v>
      </c>
      <c r="C112" s="214" t="s">
        <v>272</v>
      </c>
      <c r="D112" s="18" t="s">
        <v>73</v>
      </c>
      <c r="E112" s="21"/>
    </row>
    <row r="113" spans="1:5">
      <c r="A113" s="20">
        <v>4</v>
      </c>
      <c r="B113" s="18" t="s">
        <v>273</v>
      </c>
      <c r="C113" s="214" t="s">
        <v>274</v>
      </c>
      <c r="D113" s="18" t="s">
        <v>62</v>
      </c>
      <c r="E113" s="21"/>
    </row>
    <row r="114" spans="1:5">
      <c r="A114" s="20">
        <v>479</v>
      </c>
      <c r="B114" s="18" t="s">
        <v>275</v>
      </c>
      <c r="C114" s="214" t="s">
        <v>276</v>
      </c>
      <c r="D114" s="18" t="s">
        <v>70</v>
      </c>
      <c r="E114" s="21"/>
    </row>
    <row r="115" spans="1:5">
      <c r="A115" s="20">
        <v>622</v>
      </c>
      <c r="B115" s="18" t="s">
        <v>277</v>
      </c>
      <c r="C115" s="214" t="s">
        <v>278</v>
      </c>
      <c r="D115" s="18" t="s">
        <v>73</v>
      </c>
      <c r="E115" s="21"/>
    </row>
    <row r="116" spans="1:5">
      <c r="A116" s="20">
        <v>582</v>
      </c>
      <c r="B116" s="18" t="s">
        <v>279</v>
      </c>
      <c r="C116" s="214" t="s">
        <v>280</v>
      </c>
      <c r="D116" s="18" t="s">
        <v>48</v>
      </c>
      <c r="E116" s="21"/>
    </row>
    <row r="117" spans="1:5">
      <c r="A117" s="20">
        <v>368</v>
      </c>
      <c r="B117" s="18" t="s">
        <v>281</v>
      </c>
      <c r="C117" s="214" t="s">
        <v>282</v>
      </c>
      <c r="D117" s="18" t="s">
        <v>65</v>
      </c>
      <c r="E117" s="21"/>
    </row>
    <row r="118" spans="1:5">
      <c r="A118" s="20">
        <v>503</v>
      </c>
      <c r="B118" s="18" t="s">
        <v>283</v>
      </c>
      <c r="C118" s="214" t="s">
        <v>284</v>
      </c>
      <c r="D118" s="18" t="s">
        <v>48</v>
      </c>
      <c r="E118" s="21"/>
    </row>
    <row r="119" spans="1:5">
      <c r="A119" s="20">
        <v>42</v>
      </c>
      <c r="B119" s="18" t="s">
        <v>285</v>
      </c>
      <c r="C119" s="214" t="s">
        <v>286</v>
      </c>
      <c r="D119" s="18" t="s">
        <v>62</v>
      </c>
      <c r="E119" s="21"/>
    </row>
    <row r="120" spans="1:5">
      <c r="A120" s="20">
        <v>424</v>
      </c>
      <c r="B120" s="18" t="s">
        <v>287</v>
      </c>
      <c r="C120" s="214" t="s">
        <v>288</v>
      </c>
      <c r="D120" s="18" t="s">
        <v>34</v>
      </c>
      <c r="E120" s="21"/>
    </row>
    <row r="121" spans="1:5">
      <c r="A121" s="20">
        <v>315</v>
      </c>
      <c r="B121" s="18" t="s">
        <v>289</v>
      </c>
      <c r="C121" s="214" t="s">
        <v>290</v>
      </c>
      <c r="D121" s="18" t="s">
        <v>62</v>
      </c>
      <c r="E121" s="21"/>
    </row>
    <row r="122" spans="1:5">
      <c r="A122" s="20">
        <v>567</v>
      </c>
      <c r="B122" s="18" t="s">
        <v>291</v>
      </c>
      <c r="C122" s="214" t="s">
        <v>292</v>
      </c>
      <c r="D122" s="18" t="s">
        <v>34</v>
      </c>
      <c r="E122" s="21"/>
    </row>
    <row r="123" spans="1:5">
      <c r="A123" s="20">
        <v>294</v>
      </c>
      <c r="B123" s="18" t="s">
        <v>293</v>
      </c>
      <c r="C123" s="214" t="s">
        <v>294</v>
      </c>
      <c r="D123" s="18" t="s">
        <v>45</v>
      </c>
      <c r="E123" s="21" t="s">
        <v>295</v>
      </c>
    </row>
    <row r="124" spans="1:5">
      <c r="A124" s="20">
        <v>75</v>
      </c>
      <c r="B124" s="18" t="s">
        <v>296</v>
      </c>
      <c r="C124" s="214" t="s">
        <v>297</v>
      </c>
      <c r="D124" s="18" t="s">
        <v>62</v>
      </c>
      <c r="E124" s="21"/>
    </row>
    <row r="125" spans="1:5">
      <c r="A125" s="20">
        <v>626</v>
      </c>
      <c r="B125" s="18" t="s">
        <v>298</v>
      </c>
      <c r="C125" s="214" t="s">
        <v>299</v>
      </c>
      <c r="D125" s="18" t="s">
        <v>73</v>
      </c>
      <c r="E125" s="21"/>
    </row>
    <row r="126" spans="1:5">
      <c r="A126" s="20">
        <v>625</v>
      </c>
      <c r="B126" s="18" t="s">
        <v>300</v>
      </c>
      <c r="C126" s="214" t="s">
        <v>301</v>
      </c>
      <c r="D126" s="18" t="s">
        <v>73</v>
      </c>
      <c r="E126" s="21"/>
    </row>
    <row r="127" spans="1:5">
      <c r="A127" s="20">
        <v>309</v>
      </c>
      <c r="B127" s="18" t="s">
        <v>302</v>
      </c>
      <c r="C127" s="214" t="s">
        <v>303</v>
      </c>
      <c r="D127" s="18" t="s">
        <v>65</v>
      </c>
      <c r="E127" s="21"/>
    </row>
    <row r="128" spans="1:5">
      <c r="A128" s="20">
        <v>481</v>
      </c>
      <c r="B128" s="18" t="s">
        <v>304</v>
      </c>
      <c r="C128" s="214" t="s">
        <v>305</v>
      </c>
      <c r="D128" s="18" t="s">
        <v>73</v>
      </c>
      <c r="E128" s="21"/>
    </row>
    <row r="129" spans="1:5">
      <c r="A129" s="20">
        <v>555</v>
      </c>
      <c r="B129" s="18" t="s">
        <v>306</v>
      </c>
      <c r="C129" s="214" t="s">
        <v>307</v>
      </c>
      <c r="D129" s="18" t="s">
        <v>34</v>
      </c>
      <c r="E129" s="21" t="s">
        <v>308</v>
      </c>
    </row>
    <row r="130" spans="1:5">
      <c r="A130" s="20" t="s">
        <v>309</v>
      </c>
      <c r="B130" s="18" t="s">
        <v>310</v>
      </c>
      <c r="C130" s="214" t="s">
        <v>307</v>
      </c>
      <c r="D130" s="18" t="s">
        <v>34</v>
      </c>
      <c r="E130" s="21"/>
    </row>
    <row r="131" spans="1:5">
      <c r="A131" s="20">
        <v>271</v>
      </c>
      <c r="B131" s="18" t="s">
        <v>311</v>
      </c>
      <c r="C131" s="214" t="s">
        <v>312</v>
      </c>
      <c r="D131" s="18" t="s">
        <v>62</v>
      </c>
      <c r="E131" s="21"/>
    </row>
    <row r="132" spans="1:5">
      <c r="A132" s="20">
        <v>584</v>
      </c>
      <c r="B132" s="18" t="s">
        <v>313</v>
      </c>
      <c r="C132" s="214" t="s">
        <v>314</v>
      </c>
      <c r="D132" s="18" t="s">
        <v>57</v>
      </c>
      <c r="E132" s="21"/>
    </row>
    <row r="133" spans="1:5">
      <c r="A133" s="20">
        <v>298</v>
      </c>
      <c r="B133" s="18" t="s">
        <v>315</v>
      </c>
      <c r="C133" s="214" t="s">
        <v>316</v>
      </c>
      <c r="D133" s="18" t="s">
        <v>48</v>
      </c>
      <c r="E133" s="21"/>
    </row>
    <row r="134" spans="1:5">
      <c r="A134" s="20">
        <v>500</v>
      </c>
      <c r="B134" s="18" t="s">
        <v>317</v>
      </c>
      <c r="C134" s="214" t="s">
        <v>318</v>
      </c>
      <c r="D134" s="18" t="s">
        <v>73</v>
      </c>
      <c r="E134" s="21" t="s">
        <v>160</v>
      </c>
    </row>
    <row r="135" spans="1:5">
      <c r="A135" s="20">
        <v>232</v>
      </c>
      <c r="B135" s="18" t="s">
        <v>319</v>
      </c>
      <c r="C135" s="214" t="s">
        <v>320</v>
      </c>
      <c r="D135" s="18" t="s">
        <v>65</v>
      </c>
      <c r="E135" s="21"/>
    </row>
    <row r="136" spans="1:5">
      <c r="A136" s="20">
        <v>49</v>
      </c>
      <c r="B136" s="18" t="s">
        <v>321</v>
      </c>
      <c r="C136" s="214" t="s">
        <v>322</v>
      </c>
      <c r="D136" s="18" t="s">
        <v>65</v>
      </c>
      <c r="E136" s="21"/>
    </row>
    <row r="137" spans="1:5">
      <c r="A137" s="20">
        <v>579</v>
      </c>
      <c r="B137" s="18" t="s">
        <v>323</v>
      </c>
      <c r="C137" s="214" t="s">
        <v>324</v>
      </c>
      <c r="D137" s="18" t="s">
        <v>48</v>
      </c>
      <c r="E137" s="21"/>
    </row>
    <row r="138" spans="1:5">
      <c r="A138" s="20">
        <v>101</v>
      </c>
      <c r="B138" s="18" t="s">
        <v>325</v>
      </c>
      <c r="C138" s="214" t="s">
        <v>326</v>
      </c>
      <c r="D138" s="18" t="s">
        <v>48</v>
      </c>
      <c r="E138" s="21"/>
    </row>
    <row r="139" spans="1:5">
      <c r="A139" s="20">
        <v>331</v>
      </c>
      <c r="B139" s="18" t="s">
        <v>327</v>
      </c>
      <c r="C139" s="214" t="s">
        <v>328</v>
      </c>
      <c r="D139" s="18" t="s">
        <v>48</v>
      </c>
      <c r="E139" s="21"/>
    </row>
    <row r="140" spans="1:5">
      <c r="A140" s="20">
        <v>448</v>
      </c>
      <c r="B140" s="18" t="s">
        <v>329</v>
      </c>
      <c r="C140" s="214" t="s">
        <v>330</v>
      </c>
      <c r="D140" s="18" t="s">
        <v>48</v>
      </c>
      <c r="E140" s="21"/>
    </row>
    <row r="141" spans="1:5">
      <c r="A141" s="20">
        <v>95</v>
      </c>
      <c r="B141" s="18" t="s">
        <v>331</v>
      </c>
      <c r="C141" s="214" t="s">
        <v>332</v>
      </c>
      <c r="D141" s="18" t="s">
        <v>48</v>
      </c>
      <c r="E141" s="21"/>
    </row>
    <row r="142" spans="1:5">
      <c r="A142" s="20">
        <v>641</v>
      </c>
      <c r="B142" s="18" t="s">
        <v>333</v>
      </c>
      <c r="C142" s="214" t="s">
        <v>334</v>
      </c>
      <c r="D142" s="18" t="s">
        <v>65</v>
      </c>
      <c r="E142" s="21"/>
    </row>
    <row r="143" spans="1:5">
      <c r="A143" s="20">
        <v>15</v>
      </c>
      <c r="B143" s="18" t="s">
        <v>335</v>
      </c>
      <c r="C143" s="214" t="s">
        <v>336</v>
      </c>
      <c r="D143" s="18" t="s">
        <v>48</v>
      </c>
      <c r="E143" s="21"/>
    </row>
    <row r="144" spans="1:5">
      <c r="A144" s="20">
        <v>592</v>
      </c>
      <c r="B144" s="18" t="s">
        <v>337</v>
      </c>
      <c r="C144" s="214" t="s">
        <v>338</v>
      </c>
      <c r="D144" s="18" t="s">
        <v>34</v>
      </c>
      <c r="E144" s="21"/>
    </row>
    <row r="145" spans="1:5">
      <c r="A145" s="20" t="s">
        <v>339</v>
      </c>
      <c r="B145" s="18" t="s">
        <v>340</v>
      </c>
      <c r="C145" s="214" t="s">
        <v>338</v>
      </c>
      <c r="D145" s="18" t="s">
        <v>34</v>
      </c>
      <c r="E145" s="21"/>
    </row>
    <row r="146" spans="1:5">
      <c r="A146" s="20" t="s">
        <v>341</v>
      </c>
      <c r="B146" s="18" t="s">
        <v>342</v>
      </c>
      <c r="C146" s="214" t="s">
        <v>338</v>
      </c>
      <c r="D146" s="18" t="s">
        <v>34</v>
      </c>
      <c r="E146" s="21"/>
    </row>
    <row r="147" spans="1:5">
      <c r="A147" s="20">
        <v>575</v>
      </c>
      <c r="B147" s="18" t="s">
        <v>343</v>
      </c>
      <c r="C147" s="214" t="s">
        <v>344</v>
      </c>
      <c r="D147" s="18" t="s">
        <v>57</v>
      </c>
      <c r="E147" s="21"/>
    </row>
    <row r="148" spans="1:5">
      <c r="A148" s="20">
        <v>467</v>
      </c>
      <c r="B148" s="18" t="s">
        <v>345</v>
      </c>
      <c r="C148" s="214" t="s">
        <v>346</v>
      </c>
      <c r="D148" s="18" t="s">
        <v>70</v>
      </c>
      <c r="E148" s="21"/>
    </row>
    <row r="149" spans="1:5">
      <c r="A149" s="20">
        <v>599</v>
      </c>
      <c r="B149" s="18" t="s">
        <v>347</v>
      </c>
      <c r="C149" s="214" t="s">
        <v>348</v>
      </c>
      <c r="D149" s="18" t="s">
        <v>57</v>
      </c>
      <c r="E149" s="21"/>
    </row>
    <row r="150" spans="1:5">
      <c r="A150" s="20">
        <v>391</v>
      </c>
      <c r="B150" s="18" t="s">
        <v>349</v>
      </c>
      <c r="C150" s="214" t="s">
        <v>350</v>
      </c>
      <c r="D150" s="18" t="s">
        <v>34</v>
      </c>
      <c r="E150" s="21"/>
    </row>
    <row r="151" spans="1:5">
      <c r="A151" s="20">
        <v>571</v>
      </c>
      <c r="B151" s="18" t="s">
        <v>351</v>
      </c>
      <c r="C151" s="214" t="s">
        <v>352</v>
      </c>
      <c r="D151" s="18" t="s">
        <v>70</v>
      </c>
      <c r="E151" s="21"/>
    </row>
    <row r="152" spans="1:5">
      <c r="A152" s="20">
        <v>603</v>
      </c>
      <c r="B152" s="18" t="s">
        <v>353</v>
      </c>
      <c r="C152" s="214" t="s">
        <v>354</v>
      </c>
      <c r="D152" s="18" t="s">
        <v>34</v>
      </c>
      <c r="E152" s="21"/>
    </row>
    <row r="153" spans="1:5">
      <c r="A153" s="20">
        <v>601</v>
      </c>
      <c r="B153" s="18" t="s">
        <v>355</v>
      </c>
      <c r="C153" s="214" t="s">
        <v>356</v>
      </c>
      <c r="D153" s="18" t="s">
        <v>34</v>
      </c>
      <c r="E153" s="21"/>
    </row>
    <row r="154" spans="1:5">
      <c r="A154" s="20">
        <v>133</v>
      </c>
      <c r="B154" s="18" t="s">
        <v>357</v>
      </c>
      <c r="C154" s="214" t="s">
        <v>358</v>
      </c>
      <c r="D154" s="18" t="s">
        <v>57</v>
      </c>
      <c r="E154" s="21" t="s">
        <v>359</v>
      </c>
    </row>
    <row r="155" spans="1:5">
      <c r="A155" s="20">
        <v>229</v>
      </c>
      <c r="B155" s="18" t="s">
        <v>360</v>
      </c>
      <c r="C155" s="214" t="s">
        <v>361</v>
      </c>
      <c r="D155" s="18" t="s">
        <v>65</v>
      </c>
      <c r="E155" s="21"/>
    </row>
    <row r="156" spans="1:5">
      <c r="A156" s="20">
        <v>439</v>
      </c>
      <c r="B156" s="18" t="s">
        <v>362</v>
      </c>
      <c r="C156" s="214" t="s">
        <v>363</v>
      </c>
      <c r="D156" s="18" t="s">
        <v>57</v>
      </c>
      <c r="E156" s="21"/>
    </row>
    <row r="157" spans="1:5">
      <c r="A157" s="20">
        <v>558</v>
      </c>
      <c r="B157" s="18" t="s">
        <v>364</v>
      </c>
      <c r="C157" s="214" t="s">
        <v>365</v>
      </c>
      <c r="D157" s="18" t="s">
        <v>34</v>
      </c>
      <c r="E157" s="21"/>
    </row>
    <row r="158" spans="1:5">
      <c r="A158" s="20">
        <v>610</v>
      </c>
      <c r="B158" s="18" t="s">
        <v>366</v>
      </c>
      <c r="C158" s="214" t="s">
        <v>367</v>
      </c>
      <c r="D158" s="18" t="s">
        <v>65</v>
      </c>
      <c r="E158" s="21"/>
    </row>
    <row r="159" spans="1:5">
      <c r="A159" s="20">
        <v>478</v>
      </c>
      <c r="B159" s="18" t="s">
        <v>368</v>
      </c>
      <c r="C159" s="214" t="s">
        <v>369</v>
      </c>
      <c r="D159" s="18" t="s">
        <v>70</v>
      </c>
      <c r="E159" s="21"/>
    </row>
    <row r="160" spans="1:5">
      <c r="A160" s="20">
        <v>121</v>
      </c>
      <c r="B160" s="18" t="s">
        <v>370</v>
      </c>
      <c r="C160" s="214" t="s">
        <v>371</v>
      </c>
      <c r="D160" s="18" t="s">
        <v>73</v>
      </c>
      <c r="E160" s="21"/>
    </row>
    <row r="161" spans="1:5">
      <c r="A161" s="20">
        <v>515</v>
      </c>
      <c r="B161" s="18" t="s">
        <v>372</v>
      </c>
      <c r="C161" s="214" t="s">
        <v>373</v>
      </c>
      <c r="D161" s="18" t="s">
        <v>73</v>
      </c>
      <c r="E161" s="21"/>
    </row>
    <row r="162" spans="1:5">
      <c r="A162" s="20">
        <v>634</v>
      </c>
      <c r="B162" s="18" t="s">
        <v>374</v>
      </c>
      <c r="C162" s="214" t="s">
        <v>375</v>
      </c>
      <c r="D162" s="18" t="s">
        <v>62</v>
      </c>
      <c r="E162" s="21"/>
    </row>
    <row r="163" spans="1:5">
      <c r="A163" s="20">
        <v>224</v>
      </c>
      <c r="B163" s="18" t="s">
        <v>376</v>
      </c>
      <c r="C163" s="214" t="s">
        <v>377</v>
      </c>
      <c r="D163" s="18" t="s">
        <v>65</v>
      </c>
      <c r="E163" s="21"/>
    </row>
    <row r="164" spans="1:5">
      <c r="A164" s="20">
        <v>192</v>
      </c>
      <c r="B164" s="18" t="s">
        <v>378</v>
      </c>
      <c r="C164" s="214" t="s">
        <v>379</v>
      </c>
      <c r="D164" s="18" t="s">
        <v>62</v>
      </c>
      <c r="E164" s="21" t="s">
        <v>380</v>
      </c>
    </row>
    <row r="165" spans="1:5">
      <c r="A165" s="20">
        <v>637</v>
      </c>
      <c r="B165" s="18" t="s">
        <v>381</v>
      </c>
      <c r="C165" s="214" t="s">
        <v>382</v>
      </c>
      <c r="D165" s="18" t="s">
        <v>73</v>
      </c>
      <c r="E165" s="21"/>
    </row>
    <row r="166" spans="1:5">
      <c r="A166" s="20">
        <v>513</v>
      </c>
      <c r="B166" s="18" t="s">
        <v>383</v>
      </c>
      <c r="C166" s="214" t="s">
        <v>384</v>
      </c>
      <c r="D166" s="18" t="s">
        <v>73</v>
      </c>
      <c r="E166" s="21"/>
    </row>
    <row r="167" spans="1:5">
      <c r="A167" s="20">
        <v>518</v>
      </c>
      <c r="B167" s="18" t="s">
        <v>385</v>
      </c>
      <c r="C167" s="214" t="s">
        <v>386</v>
      </c>
      <c r="D167" s="18" t="s">
        <v>73</v>
      </c>
      <c r="E167" s="21"/>
    </row>
    <row r="168" spans="1:5">
      <c r="A168" s="20">
        <v>488</v>
      </c>
      <c r="B168" s="18" t="s">
        <v>387</v>
      </c>
      <c r="C168" s="214" t="s">
        <v>388</v>
      </c>
      <c r="D168" s="18" t="s">
        <v>48</v>
      </c>
      <c r="E168" s="21"/>
    </row>
    <row r="169" spans="1:5">
      <c r="A169" s="20">
        <v>156</v>
      </c>
      <c r="B169" s="18" t="s">
        <v>389</v>
      </c>
      <c r="C169" s="214" t="s">
        <v>390</v>
      </c>
      <c r="D169" s="18" t="s">
        <v>34</v>
      </c>
      <c r="E169" s="21"/>
    </row>
    <row r="170" spans="1:5">
      <c r="A170" s="20">
        <v>369</v>
      </c>
      <c r="B170" s="18" t="s">
        <v>391</v>
      </c>
      <c r="C170" s="214" t="s">
        <v>392</v>
      </c>
      <c r="D170" s="18" t="s">
        <v>70</v>
      </c>
      <c r="E170" s="21"/>
    </row>
    <row r="171" spans="1:5">
      <c r="A171" s="20">
        <v>162</v>
      </c>
      <c r="B171" s="18" t="s">
        <v>393</v>
      </c>
      <c r="C171" s="214" t="s">
        <v>394</v>
      </c>
      <c r="D171" s="18" t="s">
        <v>70</v>
      </c>
      <c r="E171" s="21"/>
    </row>
    <row r="172" spans="1:5">
      <c r="A172" s="20">
        <v>606</v>
      </c>
      <c r="B172" s="18" t="s">
        <v>395</v>
      </c>
      <c r="C172" s="214" t="s">
        <v>396</v>
      </c>
      <c r="D172" s="18" t="s">
        <v>70</v>
      </c>
      <c r="E172" s="21"/>
    </row>
    <row r="173" spans="1:5">
      <c r="A173" s="20">
        <v>110</v>
      </c>
      <c r="B173" s="18" t="s">
        <v>397</v>
      </c>
      <c r="C173" s="214" t="s">
        <v>398</v>
      </c>
      <c r="D173" s="18" t="s">
        <v>70</v>
      </c>
      <c r="E173" s="21" t="s">
        <v>399</v>
      </c>
    </row>
    <row r="174" spans="1:5" ht="31.5">
      <c r="A174" s="20">
        <v>65</v>
      </c>
      <c r="B174" s="18" t="s">
        <v>400</v>
      </c>
      <c r="C174" s="214" t="s">
        <v>401</v>
      </c>
      <c r="D174" s="18" t="s">
        <v>57</v>
      </c>
      <c r="E174" s="21" t="s">
        <v>402</v>
      </c>
    </row>
    <row r="175" spans="1:5">
      <c r="A175" s="20">
        <v>107</v>
      </c>
      <c r="B175" s="18" t="s">
        <v>403</v>
      </c>
      <c r="C175" s="214" t="s">
        <v>404</v>
      </c>
      <c r="D175" s="18" t="s">
        <v>48</v>
      </c>
      <c r="E175" s="21"/>
    </row>
    <row r="176" spans="1:5">
      <c r="A176" s="20">
        <v>385</v>
      </c>
      <c r="B176" s="18" t="s">
        <v>405</v>
      </c>
      <c r="C176" s="214" t="s">
        <v>406</v>
      </c>
      <c r="D176" s="18" t="s">
        <v>73</v>
      </c>
      <c r="E176" s="21"/>
    </row>
    <row r="177" spans="1:5">
      <c r="A177" s="20">
        <v>311</v>
      </c>
      <c r="B177" s="18" t="s">
        <v>407</v>
      </c>
      <c r="C177" s="214" t="s">
        <v>408</v>
      </c>
      <c r="D177" s="18" t="s">
        <v>65</v>
      </c>
      <c r="E177" s="21"/>
    </row>
    <row r="178" spans="1:5">
      <c r="A178" s="20">
        <v>426</v>
      </c>
      <c r="B178" s="18" t="s">
        <v>409</v>
      </c>
      <c r="C178" s="214" t="s">
        <v>410</v>
      </c>
      <c r="D178" s="18" t="s">
        <v>57</v>
      </c>
      <c r="E178" s="21"/>
    </row>
    <row r="179" spans="1:5">
      <c r="A179" s="20">
        <v>430</v>
      </c>
      <c r="B179" s="18" t="s">
        <v>411</v>
      </c>
      <c r="C179" s="214" t="s">
        <v>412</v>
      </c>
      <c r="D179" s="18" t="s">
        <v>45</v>
      </c>
      <c r="E179" s="21" t="s">
        <v>413</v>
      </c>
    </row>
    <row r="180" spans="1:5">
      <c r="A180" s="20" t="s">
        <v>414</v>
      </c>
      <c r="B180" s="18" t="s">
        <v>415</v>
      </c>
      <c r="C180" s="214" t="s">
        <v>412</v>
      </c>
      <c r="D180" s="18" t="s">
        <v>45</v>
      </c>
      <c r="E180" s="21"/>
    </row>
    <row r="181" spans="1:5">
      <c r="A181" s="20" t="s">
        <v>416</v>
      </c>
      <c r="B181" s="18" t="s">
        <v>417</v>
      </c>
      <c r="C181" s="214" t="s">
        <v>412</v>
      </c>
      <c r="D181" s="18" t="s">
        <v>45</v>
      </c>
      <c r="E181" s="21" t="s">
        <v>418</v>
      </c>
    </row>
    <row r="182" spans="1:5">
      <c r="A182" s="20" t="s">
        <v>419</v>
      </c>
      <c r="B182" s="18" t="s">
        <v>420</v>
      </c>
      <c r="C182" s="214" t="s">
        <v>412</v>
      </c>
      <c r="D182" s="18" t="s">
        <v>45</v>
      </c>
      <c r="E182" s="21" t="s">
        <v>421</v>
      </c>
    </row>
    <row r="183" spans="1:5">
      <c r="A183" s="20" t="s">
        <v>422</v>
      </c>
      <c r="B183" s="18" t="s">
        <v>423</v>
      </c>
      <c r="C183" s="214" t="s">
        <v>412</v>
      </c>
      <c r="D183" s="18" t="s">
        <v>45</v>
      </c>
      <c r="E183" s="21" t="s">
        <v>421</v>
      </c>
    </row>
    <row r="184" spans="1:5">
      <c r="A184" s="20">
        <v>466</v>
      </c>
      <c r="B184" s="18" t="s">
        <v>424</v>
      </c>
      <c r="C184" s="214" t="s">
        <v>425</v>
      </c>
      <c r="D184" s="18" t="s">
        <v>70</v>
      </c>
      <c r="E184" s="21" t="s">
        <v>426</v>
      </c>
    </row>
    <row r="185" spans="1:5">
      <c r="A185" s="20">
        <v>423</v>
      </c>
      <c r="B185" s="18" t="s">
        <v>427</v>
      </c>
      <c r="C185" s="214" t="s">
        <v>428</v>
      </c>
      <c r="D185" s="18" t="s">
        <v>34</v>
      </c>
      <c r="E185" s="21"/>
    </row>
    <row r="186" spans="1:5">
      <c r="A186" s="20">
        <v>257</v>
      </c>
      <c r="B186" s="18" t="s">
        <v>429</v>
      </c>
      <c r="C186" s="214" t="s">
        <v>430</v>
      </c>
      <c r="D186" s="18" t="s">
        <v>34</v>
      </c>
      <c r="E186" s="21"/>
    </row>
    <row r="187" spans="1:5">
      <c r="A187" s="20">
        <v>627</v>
      </c>
      <c r="B187" s="18" t="s">
        <v>431</v>
      </c>
      <c r="C187" s="214" t="s">
        <v>432</v>
      </c>
      <c r="D187" s="18" t="s">
        <v>62</v>
      </c>
      <c r="E187" s="21"/>
    </row>
    <row r="188" spans="1:5">
      <c r="A188" s="20">
        <v>624</v>
      </c>
      <c r="B188" s="18" t="s">
        <v>433</v>
      </c>
      <c r="C188" s="214" t="s">
        <v>434</v>
      </c>
      <c r="D188" s="18" t="s">
        <v>73</v>
      </c>
      <c r="E188" s="21"/>
    </row>
    <row r="189" spans="1:5">
      <c r="A189" s="20">
        <v>538</v>
      </c>
      <c r="B189" s="18" t="s">
        <v>435</v>
      </c>
      <c r="C189" s="214" t="s">
        <v>436</v>
      </c>
      <c r="D189" s="18" t="s">
        <v>70</v>
      </c>
      <c r="E189" s="21" t="s">
        <v>437</v>
      </c>
    </row>
    <row r="190" spans="1:5">
      <c r="A190" s="20" t="s">
        <v>438</v>
      </c>
      <c r="B190" s="18" t="s">
        <v>439</v>
      </c>
      <c r="C190" s="214" t="s">
        <v>436</v>
      </c>
      <c r="D190" s="18" t="s">
        <v>70</v>
      </c>
      <c r="E190" s="21" t="s">
        <v>440</v>
      </c>
    </row>
    <row r="191" spans="1:5">
      <c r="A191" s="20">
        <v>589</v>
      </c>
      <c r="B191" s="18" t="s">
        <v>441</v>
      </c>
      <c r="C191" s="214" t="s">
        <v>442</v>
      </c>
      <c r="D191" s="18" t="s">
        <v>70</v>
      </c>
      <c r="E191" s="21"/>
    </row>
    <row r="192" spans="1:5">
      <c r="A192" s="20">
        <v>270</v>
      </c>
      <c r="B192" s="18" t="s">
        <v>443</v>
      </c>
      <c r="C192" s="214" t="s">
        <v>444</v>
      </c>
      <c r="D192" s="18" t="s">
        <v>45</v>
      </c>
      <c r="E192" s="21" t="s">
        <v>359</v>
      </c>
    </row>
    <row r="193" spans="1:5">
      <c r="A193" s="20">
        <v>647</v>
      </c>
      <c r="B193" s="18" t="s">
        <v>445</v>
      </c>
      <c r="C193" s="214" t="s">
        <v>446</v>
      </c>
      <c r="D193" s="18" t="s">
        <v>34</v>
      </c>
      <c r="E193" s="21"/>
    </row>
    <row r="194" spans="1:5">
      <c r="A194" s="20">
        <v>174</v>
      </c>
      <c r="B194" s="18" t="s">
        <v>447</v>
      </c>
      <c r="C194" s="214" t="s">
        <v>448</v>
      </c>
      <c r="D194" s="18" t="s">
        <v>57</v>
      </c>
      <c r="E194" s="21"/>
    </row>
    <row r="195" spans="1:5">
      <c r="A195" s="20">
        <v>588</v>
      </c>
      <c r="B195" s="18" t="s">
        <v>449</v>
      </c>
      <c r="C195" s="214" t="s">
        <v>450</v>
      </c>
      <c r="D195" s="18" t="s">
        <v>70</v>
      </c>
      <c r="E195" s="21"/>
    </row>
    <row r="196" spans="1:5">
      <c r="A196" s="20">
        <v>613</v>
      </c>
      <c r="B196" s="18" t="s">
        <v>451</v>
      </c>
      <c r="C196" s="214" t="s">
        <v>452</v>
      </c>
      <c r="D196" s="18" t="s">
        <v>65</v>
      </c>
      <c r="E196" s="21"/>
    </row>
    <row r="197" spans="1:5">
      <c r="A197" s="20">
        <v>292</v>
      </c>
      <c r="B197" s="18" t="s">
        <v>453</v>
      </c>
      <c r="C197" s="214" t="s">
        <v>454</v>
      </c>
      <c r="D197" s="18" t="s">
        <v>73</v>
      </c>
      <c r="E197" s="21"/>
    </row>
    <row r="198" spans="1:5">
      <c r="A198" s="20">
        <v>358</v>
      </c>
      <c r="B198" s="18" t="s">
        <v>455</v>
      </c>
      <c r="C198" s="214" t="s">
        <v>456</v>
      </c>
      <c r="D198" s="18" t="s">
        <v>73</v>
      </c>
      <c r="E198" s="21"/>
    </row>
    <row r="199" spans="1:5">
      <c r="A199" s="20">
        <v>39</v>
      </c>
      <c r="B199" s="18" t="s">
        <v>457</v>
      </c>
      <c r="C199" s="214" t="s">
        <v>458</v>
      </c>
      <c r="D199" s="18" t="s">
        <v>34</v>
      </c>
      <c r="E199" s="21"/>
    </row>
    <row r="200" spans="1:5">
      <c r="A200" s="20">
        <v>281</v>
      </c>
      <c r="B200" s="18" t="s">
        <v>459</v>
      </c>
      <c r="C200" s="214" t="s">
        <v>460</v>
      </c>
      <c r="D200" s="18" t="s">
        <v>65</v>
      </c>
      <c r="E200" s="21" t="s">
        <v>461</v>
      </c>
    </row>
    <row r="201" spans="1:5">
      <c r="A201" s="20">
        <v>324</v>
      </c>
      <c r="B201" s="18" t="s">
        <v>462</v>
      </c>
      <c r="C201" s="214" t="s">
        <v>463</v>
      </c>
      <c r="D201" s="18" t="s">
        <v>62</v>
      </c>
      <c r="E201" s="21"/>
    </row>
    <row r="202" spans="1:5">
      <c r="A202" s="20">
        <v>394</v>
      </c>
      <c r="B202" s="18" t="s">
        <v>464</v>
      </c>
      <c r="C202" s="214" t="s">
        <v>465</v>
      </c>
      <c r="D202" s="18" t="s">
        <v>73</v>
      </c>
      <c r="E202" s="21"/>
    </row>
    <row r="203" spans="1:5">
      <c r="A203" s="20">
        <v>446</v>
      </c>
      <c r="B203" s="18" t="s">
        <v>466</v>
      </c>
      <c r="C203" s="214" t="s">
        <v>467</v>
      </c>
      <c r="D203" s="18" t="s">
        <v>65</v>
      </c>
      <c r="E203" s="21"/>
    </row>
    <row r="204" spans="1:5">
      <c r="A204" s="20">
        <v>80</v>
      </c>
      <c r="B204" s="18" t="s">
        <v>468</v>
      </c>
      <c r="C204" s="214" t="s">
        <v>469</v>
      </c>
      <c r="D204" s="18" t="s">
        <v>65</v>
      </c>
      <c r="E204" s="21"/>
    </row>
    <row r="205" spans="1:5">
      <c r="A205" s="20">
        <v>348</v>
      </c>
      <c r="B205" s="18" t="s">
        <v>470</v>
      </c>
      <c r="C205" s="214" t="s">
        <v>471</v>
      </c>
      <c r="D205" s="18" t="s">
        <v>48</v>
      </c>
      <c r="E205" s="21" t="s">
        <v>472</v>
      </c>
    </row>
    <row r="206" spans="1:5">
      <c r="A206" s="20">
        <v>341</v>
      </c>
      <c r="B206" s="18" t="s">
        <v>473</v>
      </c>
      <c r="C206" s="214" t="s">
        <v>474</v>
      </c>
      <c r="D206" s="18" t="s">
        <v>65</v>
      </c>
      <c r="E206" s="21"/>
    </row>
    <row r="207" spans="1:5">
      <c r="A207" s="20" t="s">
        <v>475</v>
      </c>
      <c r="B207" s="18" t="s">
        <v>476</v>
      </c>
      <c r="C207" s="214" t="s">
        <v>474</v>
      </c>
      <c r="D207" s="18" t="s">
        <v>65</v>
      </c>
      <c r="E207" s="21"/>
    </row>
    <row r="208" spans="1:5">
      <c r="A208" s="20">
        <v>406</v>
      </c>
      <c r="B208" s="18" t="s">
        <v>477</v>
      </c>
      <c r="C208" s="214" t="s">
        <v>478</v>
      </c>
      <c r="D208" s="18" t="s">
        <v>73</v>
      </c>
      <c r="E208" s="21"/>
    </row>
    <row r="209" spans="1:5">
      <c r="A209" s="20">
        <v>629</v>
      </c>
      <c r="B209" s="18" t="s">
        <v>479</v>
      </c>
      <c r="C209" s="214" t="s">
        <v>480</v>
      </c>
      <c r="D209" s="18" t="s">
        <v>62</v>
      </c>
      <c r="E209" s="21"/>
    </row>
    <row r="210" spans="1:5">
      <c r="A210" s="20">
        <v>395</v>
      </c>
      <c r="B210" s="18" t="s">
        <v>481</v>
      </c>
      <c r="C210" s="214" t="s">
        <v>482</v>
      </c>
      <c r="D210" s="18" t="s">
        <v>73</v>
      </c>
      <c r="E210" s="21" t="s">
        <v>173</v>
      </c>
    </row>
    <row r="211" spans="1:5">
      <c r="A211" s="20">
        <v>559</v>
      </c>
      <c r="B211" s="18" t="s">
        <v>483</v>
      </c>
      <c r="C211" s="214" t="s">
        <v>484</v>
      </c>
      <c r="D211" s="18" t="s">
        <v>62</v>
      </c>
      <c r="E211" s="21" t="s">
        <v>485</v>
      </c>
    </row>
    <row r="212" spans="1:5">
      <c r="A212" s="20">
        <v>310</v>
      </c>
      <c r="B212" s="18" t="s">
        <v>486</v>
      </c>
      <c r="C212" s="214" t="s">
        <v>487</v>
      </c>
      <c r="D212" s="18" t="s">
        <v>65</v>
      </c>
      <c r="E212" s="21" t="s">
        <v>485</v>
      </c>
    </row>
    <row r="213" spans="1:5">
      <c r="A213" s="20">
        <v>639</v>
      </c>
      <c r="B213" s="18" t="s">
        <v>488</v>
      </c>
      <c r="C213" s="214" t="s">
        <v>489</v>
      </c>
      <c r="D213" s="18" t="s">
        <v>62</v>
      </c>
      <c r="E213" s="21"/>
    </row>
    <row r="214" spans="1:5">
      <c r="A214" s="20">
        <v>632</v>
      </c>
      <c r="B214" s="18" t="s">
        <v>490</v>
      </c>
      <c r="C214" s="214" t="s">
        <v>491</v>
      </c>
      <c r="D214" s="18" t="s">
        <v>62</v>
      </c>
      <c r="E214" s="21"/>
    </row>
    <row r="215" spans="1:5">
      <c r="A215" s="20">
        <v>507</v>
      </c>
      <c r="B215" s="18" t="s">
        <v>492</v>
      </c>
      <c r="C215" s="214" t="s">
        <v>493</v>
      </c>
      <c r="D215" s="18" t="s">
        <v>48</v>
      </c>
      <c r="E215" s="21"/>
    </row>
    <row r="216" spans="1:5">
      <c r="A216" s="20">
        <v>482</v>
      </c>
      <c r="B216" s="18" t="s">
        <v>494</v>
      </c>
      <c r="C216" s="214" t="s">
        <v>495</v>
      </c>
      <c r="D216" s="18" t="s">
        <v>73</v>
      </c>
      <c r="E216" s="21"/>
    </row>
    <row r="217" spans="1:5">
      <c r="A217" s="20">
        <v>214</v>
      </c>
      <c r="B217" s="18" t="s">
        <v>496</v>
      </c>
      <c r="C217" s="214" t="s">
        <v>497</v>
      </c>
      <c r="D217" s="18" t="s">
        <v>57</v>
      </c>
      <c r="E217" s="21" t="s">
        <v>498</v>
      </c>
    </row>
    <row r="218" spans="1:5">
      <c r="A218" s="20">
        <v>614</v>
      </c>
      <c r="B218" s="18" t="s">
        <v>499</v>
      </c>
      <c r="C218" s="214" t="s">
        <v>500</v>
      </c>
      <c r="D218" s="18" t="s">
        <v>73</v>
      </c>
      <c r="E218" s="21"/>
    </row>
    <row r="219" spans="1:5">
      <c r="A219" s="20">
        <v>611</v>
      </c>
      <c r="B219" s="18" t="s">
        <v>501</v>
      </c>
      <c r="C219" s="214" t="s">
        <v>502</v>
      </c>
      <c r="D219" s="18" t="s">
        <v>34</v>
      </c>
      <c r="E219" s="21"/>
    </row>
    <row r="220" spans="1:5">
      <c r="A220" s="20">
        <v>366</v>
      </c>
      <c r="B220" s="18" t="s">
        <v>503</v>
      </c>
      <c r="C220" s="214" t="s">
        <v>504</v>
      </c>
      <c r="D220" s="18" t="s">
        <v>73</v>
      </c>
      <c r="E220" s="21" t="s">
        <v>505</v>
      </c>
    </row>
    <row r="221" spans="1:5">
      <c r="A221" s="20">
        <v>248</v>
      </c>
      <c r="B221" s="18" t="s">
        <v>506</v>
      </c>
      <c r="C221" s="214" t="s">
        <v>507</v>
      </c>
      <c r="D221" s="18" t="s">
        <v>73</v>
      </c>
      <c r="E221" s="21"/>
    </row>
    <row r="222" spans="1:5">
      <c r="A222" s="20">
        <v>32</v>
      </c>
      <c r="B222" s="18" t="s">
        <v>508</v>
      </c>
      <c r="C222" s="214" t="s">
        <v>509</v>
      </c>
      <c r="D222" s="18" t="s">
        <v>62</v>
      </c>
      <c r="E222" s="21" t="s">
        <v>510</v>
      </c>
    </row>
    <row r="223" spans="1:5">
      <c r="A223" s="20">
        <v>600</v>
      </c>
      <c r="B223" s="18" t="s">
        <v>511</v>
      </c>
      <c r="C223" s="214" t="s">
        <v>512</v>
      </c>
      <c r="D223" s="18" t="s">
        <v>34</v>
      </c>
      <c r="E223" s="21"/>
    </row>
    <row r="224" spans="1:5">
      <c r="A224" s="20">
        <v>301</v>
      </c>
      <c r="B224" s="18" t="s">
        <v>513</v>
      </c>
      <c r="C224" s="214" t="s">
        <v>514</v>
      </c>
      <c r="D224" s="18" t="s">
        <v>48</v>
      </c>
      <c r="E224" s="21"/>
    </row>
    <row r="225" spans="1:5">
      <c r="A225" s="20">
        <v>620</v>
      </c>
      <c r="B225" s="18" t="s">
        <v>515</v>
      </c>
      <c r="C225" s="214" t="s">
        <v>516</v>
      </c>
      <c r="D225" s="18" t="s">
        <v>34</v>
      </c>
      <c r="E225" s="21"/>
    </row>
    <row r="226" spans="1:5">
      <c r="A226" s="20">
        <v>375</v>
      </c>
      <c r="B226" s="18" t="s">
        <v>517</v>
      </c>
      <c r="C226" s="214" t="s">
        <v>518</v>
      </c>
      <c r="D226" s="18" t="s">
        <v>62</v>
      </c>
      <c r="E226" s="21" t="s">
        <v>519</v>
      </c>
    </row>
    <row r="227" spans="1:5">
      <c r="A227" s="20">
        <v>146</v>
      </c>
      <c r="B227" s="18" t="s">
        <v>520</v>
      </c>
      <c r="C227" s="214" t="s">
        <v>521</v>
      </c>
      <c r="D227" s="18" t="s">
        <v>73</v>
      </c>
      <c r="E227" s="21" t="s">
        <v>522</v>
      </c>
    </row>
    <row r="228" spans="1:5">
      <c r="A228" s="20">
        <v>484</v>
      </c>
      <c r="B228" s="18" t="s">
        <v>523</v>
      </c>
      <c r="C228" s="214" t="s">
        <v>524</v>
      </c>
      <c r="D228" s="18" t="s">
        <v>65</v>
      </c>
      <c r="E228" s="21"/>
    </row>
    <row r="229" spans="1:5">
      <c r="A229" s="20">
        <v>569</v>
      </c>
      <c r="B229" s="18" t="s">
        <v>525</v>
      </c>
      <c r="C229" s="214" t="s">
        <v>526</v>
      </c>
      <c r="D229" s="18" t="s">
        <v>57</v>
      </c>
      <c r="E229" s="21"/>
    </row>
    <row r="230" spans="1:5">
      <c r="A230" s="20">
        <v>605</v>
      </c>
      <c r="B230" s="18" t="s">
        <v>527</v>
      </c>
      <c r="C230" s="214" t="s">
        <v>528</v>
      </c>
      <c r="D230" s="18" t="s">
        <v>65</v>
      </c>
      <c r="E230" s="21"/>
    </row>
    <row r="231" spans="1:5">
      <c r="A231" s="20">
        <v>24</v>
      </c>
      <c r="B231" s="18" t="s">
        <v>529</v>
      </c>
      <c r="C231" s="214" t="s">
        <v>530</v>
      </c>
      <c r="D231" s="18" t="s">
        <v>34</v>
      </c>
      <c r="E231" s="21"/>
    </row>
    <row r="232" spans="1:5">
      <c r="A232" s="20">
        <v>142</v>
      </c>
      <c r="B232" s="18" t="s">
        <v>531</v>
      </c>
      <c r="C232" s="214" t="s">
        <v>532</v>
      </c>
      <c r="D232" s="18" t="s">
        <v>34</v>
      </c>
      <c r="E232" s="21"/>
    </row>
    <row r="233" spans="1:5">
      <c r="A233" s="20">
        <v>371</v>
      </c>
      <c r="B233" s="18" t="s">
        <v>533</v>
      </c>
      <c r="C233" s="214" t="s">
        <v>534</v>
      </c>
      <c r="D233" s="18" t="s">
        <v>34</v>
      </c>
      <c r="E233" s="21"/>
    </row>
    <row r="234" spans="1:5">
      <c r="A234" s="20">
        <v>444</v>
      </c>
      <c r="B234" s="18" t="s">
        <v>535</v>
      </c>
      <c r="C234" s="214" t="s">
        <v>536</v>
      </c>
      <c r="D234" s="18" t="s">
        <v>48</v>
      </c>
      <c r="E234" s="21"/>
    </row>
    <row r="235" spans="1:5">
      <c r="A235" s="20">
        <v>185</v>
      </c>
      <c r="B235" s="18" t="s">
        <v>537</v>
      </c>
      <c r="C235" s="214" t="s">
        <v>538</v>
      </c>
      <c r="D235" s="18" t="s">
        <v>34</v>
      </c>
      <c r="E235" s="21"/>
    </row>
    <row r="236" spans="1:5">
      <c r="A236" s="20">
        <v>565</v>
      </c>
      <c r="B236" s="18" t="s">
        <v>539</v>
      </c>
      <c r="C236" s="214" t="s">
        <v>540</v>
      </c>
      <c r="D236" s="18" t="s">
        <v>48</v>
      </c>
      <c r="E236" s="21"/>
    </row>
    <row r="237" spans="1:5">
      <c r="A237" s="20">
        <v>251</v>
      </c>
      <c r="B237" s="18" t="s">
        <v>541</v>
      </c>
      <c r="C237" s="214" t="s">
        <v>542</v>
      </c>
      <c r="D237" s="18" t="s">
        <v>70</v>
      </c>
      <c r="E237" s="21"/>
    </row>
    <row r="238" spans="1:5">
      <c r="A238" s="20">
        <v>459</v>
      </c>
      <c r="B238" s="18" t="s">
        <v>543</v>
      </c>
      <c r="C238" s="214" t="s">
        <v>544</v>
      </c>
      <c r="D238" s="18" t="s">
        <v>65</v>
      </c>
      <c r="E238" s="21" t="s">
        <v>545</v>
      </c>
    </row>
    <row r="239" spans="1:5">
      <c r="A239" s="20">
        <v>387</v>
      </c>
      <c r="B239" s="18" t="s">
        <v>546</v>
      </c>
      <c r="C239" s="214" t="s">
        <v>547</v>
      </c>
      <c r="D239" s="18" t="s">
        <v>34</v>
      </c>
      <c r="E239" s="21"/>
    </row>
    <row r="240" spans="1:5">
      <c r="A240" s="20">
        <v>159</v>
      </c>
      <c r="B240" s="18" t="s">
        <v>548</v>
      </c>
      <c r="C240" s="214" t="s">
        <v>549</v>
      </c>
      <c r="D240" s="18" t="s">
        <v>65</v>
      </c>
      <c r="E240" s="21"/>
    </row>
    <row r="241" spans="1:5">
      <c r="A241" s="20">
        <v>247</v>
      </c>
      <c r="B241" s="18" t="s">
        <v>550</v>
      </c>
      <c r="C241" s="214" t="s">
        <v>551</v>
      </c>
      <c r="D241" s="18" t="s">
        <v>62</v>
      </c>
      <c r="E241" s="21" t="s">
        <v>552</v>
      </c>
    </row>
    <row r="242" spans="1:5">
      <c r="A242" s="20">
        <v>349</v>
      </c>
      <c r="B242" s="18" t="s">
        <v>553</v>
      </c>
      <c r="C242" s="214" t="s">
        <v>554</v>
      </c>
      <c r="D242" s="18" t="s">
        <v>48</v>
      </c>
      <c r="E242" s="21"/>
    </row>
    <row r="243" spans="1:5">
      <c r="A243" s="20">
        <v>380</v>
      </c>
      <c r="B243" s="18" t="s">
        <v>555</v>
      </c>
      <c r="C243" s="214" t="s">
        <v>556</v>
      </c>
      <c r="D243" s="18" t="s">
        <v>62</v>
      </c>
      <c r="E243" s="21"/>
    </row>
    <row r="244" spans="1:5">
      <c r="A244" s="20">
        <v>241</v>
      </c>
      <c r="B244" s="18" t="s">
        <v>557</v>
      </c>
      <c r="C244" s="214" t="s">
        <v>558</v>
      </c>
      <c r="D244" s="18" t="s">
        <v>62</v>
      </c>
      <c r="E244" s="21"/>
    </row>
    <row r="245" spans="1:5">
      <c r="A245" s="20">
        <v>173</v>
      </c>
      <c r="B245" s="18" t="s">
        <v>559</v>
      </c>
      <c r="C245" s="214" t="s">
        <v>560</v>
      </c>
      <c r="D245" s="18" t="s">
        <v>62</v>
      </c>
      <c r="E245" s="21"/>
    </row>
    <row r="246" spans="1:5" ht="31.5">
      <c r="A246" s="20">
        <v>516</v>
      </c>
      <c r="B246" s="18" t="s">
        <v>561</v>
      </c>
      <c r="C246" s="214" t="s">
        <v>562</v>
      </c>
      <c r="D246" s="18" t="s">
        <v>73</v>
      </c>
      <c r="E246" s="21" t="s">
        <v>563</v>
      </c>
    </row>
    <row r="247" spans="1:5">
      <c r="A247" s="20">
        <v>570</v>
      </c>
      <c r="B247" s="18" t="s">
        <v>564</v>
      </c>
      <c r="C247" s="214" t="s">
        <v>565</v>
      </c>
      <c r="D247" s="18" t="s">
        <v>34</v>
      </c>
      <c r="E247" s="21"/>
    </row>
    <row r="248" spans="1:5">
      <c r="A248" s="20">
        <v>457</v>
      </c>
      <c r="B248" s="18" t="s">
        <v>566</v>
      </c>
      <c r="C248" s="214" t="s">
        <v>567</v>
      </c>
      <c r="D248" s="18" t="s">
        <v>65</v>
      </c>
      <c r="E248" s="21"/>
    </row>
    <row r="249" spans="1:5">
      <c r="A249" s="20">
        <v>595</v>
      </c>
      <c r="B249" s="18" t="s">
        <v>568</v>
      </c>
      <c r="C249" s="214" t="s">
        <v>569</v>
      </c>
      <c r="D249" s="18" t="s">
        <v>65</v>
      </c>
      <c r="E249" s="21"/>
    </row>
    <row r="250" spans="1:5">
      <c r="A250" s="20">
        <v>168</v>
      </c>
      <c r="B250" s="18" t="s">
        <v>570</v>
      </c>
      <c r="C250" s="214" t="s">
        <v>571</v>
      </c>
      <c r="D250" s="18" t="s">
        <v>65</v>
      </c>
      <c r="E250" s="21" t="s">
        <v>572</v>
      </c>
    </row>
    <row r="251" spans="1:5">
      <c r="A251" s="20">
        <v>51</v>
      </c>
      <c r="B251" s="18" t="s">
        <v>573</v>
      </c>
      <c r="C251" s="214" t="s">
        <v>574</v>
      </c>
      <c r="D251" s="18" t="s">
        <v>73</v>
      </c>
      <c r="E251" s="21"/>
    </row>
    <row r="252" spans="1:5">
      <c r="A252" s="20">
        <v>163</v>
      </c>
      <c r="B252" s="18" t="s">
        <v>575</v>
      </c>
      <c r="C252" s="214" t="s">
        <v>576</v>
      </c>
      <c r="D252" s="18" t="s">
        <v>57</v>
      </c>
      <c r="E252" s="21"/>
    </row>
    <row r="253" spans="1:5">
      <c r="A253" s="20">
        <v>43</v>
      </c>
      <c r="B253" s="18" t="s">
        <v>577</v>
      </c>
      <c r="C253" s="214" t="s">
        <v>578</v>
      </c>
      <c r="D253" s="18" t="s">
        <v>65</v>
      </c>
      <c r="E253" s="21"/>
    </row>
    <row r="254" spans="1:5">
      <c r="A254" s="20">
        <v>79</v>
      </c>
      <c r="B254" s="18" t="s">
        <v>579</v>
      </c>
      <c r="C254" s="214" t="s">
        <v>580</v>
      </c>
      <c r="D254" s="18" t="s">
        <v>62</v>
      </c>
      <c r="E254" s="21"/>
    </row>
    <row r="255" spans="1:5">
      <c r="A255" s="20">
        <v>405</v>
      </c>
      <c r="B255" s="18" t="s">
        <v>581</v>
      </c>
      <c r="C255" s="214" t="s">
        <v>582</v>
      </c>
      <c r="D255" s="18" t="s">
        <v>34</v>
      </c>
      <c r="E255" s="21"/>
    </row>
    <row r="256" spans="1:5">
      <c r="A256" s="20">
        <v>564</v>
      </c>
      <c r="B256" s="18" t="s">
        <v>583</v>
      </c>
      <c r="C256" s="214" t="s">
        <v>584</v>
      </c>
      <c r="D256" s="18" t="s">
        <v>34</v>
      </c>
      <c r="E256" s="21"/>
    </row>
    <row r="257" spans="1:5">
      <c r="A257" s="20">
        <v>94</v>
      </c>
      <c r="B257" s="18" t="s">
        <v>585</v>
      </c>
      <c r="C257" s="214" t="s">
        <v>586</v>
      </c>
      <c r="D257" s="18" t="s">
        <v>62</v>
      </c>
      <c r="E257" s="21"/>
    </row>
    <row r="258" spans="1:5">
      <c r="A258" s="20">
        <v>577</v>
      </c>
      <c r="B258" s="18" t="s">
        <v>588</v>
      </c>
      <c r="C258" s="214" t="s">
        <v>589</v>
      </c>
      <c r="D258" s="18" t="s">
        <v>34</v>
      </c>
      <c r="E258" s="21"/>
    </row>
    <row r="259" spans="1:5">
      <c r="A259" s="20">
        <v>573</v>
      </c>
      <c r="B259" s="18" t="s">
        <v>590</v>
      </c>
      <c r="C259" s="214" t="s">
        <v>591</v>
      </c>
      <c r="D259" s="18" t="s">
        <v>57</v>
      </c>
      <c r="E259" s="21" t="s">
        <v>485</v>
      </c>
    </row>
    <row r="260" spans="1:5">
      <c r="A260" s="20">
        <v>90</v>
      </c>
      <c r="B260" s="18" t="s">
        <v>592</v>
      </c>
      <c r="C260" s="214" t="s">
        <v>593</v>
      </c>
      <c r="D260" s="18" t="s">
        <v>48</v>
      </c>
      <c r="E260" s="21" t="s">
        <v>594</v>
      </c>
    </row>
    <row r="261" spans="1:5">
      <c r="A261" s="20">
        <v>636</v>
      </c>
      <c r="B261" s="18" t="s">
        <v>595</v>
      </c>
      <c r="C261" s="214" t="s">
        <v>596</v>
      </c>
      <c r="D261" s="18" t="s">
        <v>65</v>
      </c>
      <c r="E261" s="21"/>
    </row>
    <row r="262" spans="1:5">
      <c r="A262" s="20">
        <v>152</v>
      </c>
      <c r="B262" s="18" t="s">
        <v>597</v>
      </c>
      <c r="C262" s="214" t="s">
        <v>598</v>
      </c>
      <c r="D262" s="18" t="s">
        <v>65</v>
      </c>
      <c r="E262" s="21" t="s">
        <v>587</v>
      </c>
    </row>
    <row r="263" spans="1:5">
      <c r="A263" s="20">
        <v>87</v>
      </c>
      <c r="B263" s="18" t="s">
        <v>599</v>
      </c>
      <c r="C263" s="214" t="s">
        <v>600</v>
      </c>
      <c r="D263" s="18" t="s">
        <v>70</v>
      </c>
      <c r="E263" s="21" t="s">
        <v>199</v>
      </c>
    </row>
    <row r="264" spans="1:5">
      <c r="A264" s="20">
        <v>566</v>
      </c>
      <c r="B264" s="18" t="s">
        <v>601</v>
      </c>
      <c r="C264" s="214" t="s">
        <v>602</v>
      </c>
      <c r="D264" s="18" t="s">
        <v>48</v>
      </c>
      <c r="E264" s="21"/>
    </row>
    <row r="265" spans="1:5">
      <c r="A265" s="20">
        <v>428</v>
      </c>
      <c r="B265" s="18" t="s">
        <v>603</v>
      </c>
      <c r="C265" s="214" t="s">
        <v>604</v>
      </c>
      <c r="D265" s="18" t="s">
        <v>48</v>
      </c>
      <c r="E265" s="21"/>
    </row>
    <row r="266" spans="1:5">
      <c r="A266" s="20">
        <v>487</v>
      </c>
      <c r="B266" s="18" t="s">
        <v>605</v>
      </c>
      <c r="C266" s="214" t="s">
        <v>606</v>
      </c>
      <c r="D266" s="18" t="s">
        <v>48</v>
      </c>
      <c r="E266" s="21"/>
    </row>
    <row r="267" spans="1:5">
      <c r="A267" s="20">
        <v>623</v>
      </c>
      <c r="B267" s="18" t="s">
        <v>607</v>
      </c>
      <c r="C267" s="214" t="s">
        <v>608</v>
      </c>
      <c r="D267" s="18" t="s">
        <v>73</v>
      </c>
      <c r="E267" s="21"/>
    </row>
    <row r="268" spans="1:5">
      <c r="A268" s="20">
        <v>235</v>
      </c>
      <c r="B268" s="18" t="s">
        <v>609</v>
      </c>
      <c r="C268" s="214" t="s">
        <v>610</v>
      </c>
      <c r="D268" s="18" t="s">
        <v>34</v>
      </c>
      <c r="E268" s="21"/>
    </row>
    <row r="269" spans="1:5">
      <c r="A269" s="20">
        <v>238</v>
      </c>
      <c r="B269" s="18" t="s">
        <v>611</v>
      </c>
      <c r="C269" s="214" t="s">
        <v>612</v>
      </c>
      <c r="D269" s="18" t="s">
        <v>34</v>
      </c>
      <c r="E269" s="21"/>
    </row>
    <row r="270" spans="1:5">
      <c r="A270" s="20">
        <v>234</v>
      </c>
      <c r="B270" s="18" t="s">
        <v>613</v>
      </c>
      <c r="C270" s="214" t="s">
        <v>614</v>
      </c>
      <c r="D270" s="18" t="s">
        <v>34</v>
      </c>
      <c r="E270" s="21"/>
    </row>
    <row r="271" spans="1:5">
      <c r="A271" s="20">
        <v>283</v>
      </c>
      <c r="B271" s="18" t="s">
        <v>615</v>
      </c>
      <c r="C271" s="214" t="s">
        <v>616</v>
      </c>
      <c r="D271" s="18" t="s">
        <v>73</v>
      </c>
      <c r="E271" s="21" t="s">
        <v>617</v>
      </c>
    </row>
    <row r="272" spans="1:5">
      <c r="A272" s="20">
        <v>633</v>
      </c>
      <c r="B272" s="18" t="s">
        <v>618</v>
      </c>
      <c r="C272" s="214" t="s">
        <v>619</v>
      </c>
      <c r="D272" s="18" t="s">
        <v>70</v>
      </c>
      <c r="E272" s="21"/>
    </row>
    <row r="273" spans="1:5">
      <c r="A273" s="20">
        <v>474</v>
      </c>
      <c r="B273" s="18" t="s">
        <v>620</v>
      </c>
      <c r="C273" s="214" t="s">
        <v>621</v>
      </c>
      <c r="D273" s="18" t="s">
        <v>65</v>
      </c>
      <c r="E273" s="21"/>
    </row>
    <row r="274" spans="1:5">
      <c r="A274" s="20">
        <v>485</v>
      </c>
      <c r="B274" s="18" t="s">
        <v>622</v>
      </c>
      <c r="C274" s="214" t="s">
        <v>623</v>
      </c>
      <c r="D274" s="18" t="s">
        <v>48</v>
      </c>
      <c r="E274" s="21"/>
    </row>
    <row r="275" spans="1:5">
      <c r="A275" s="20">
        <v>464</v>
      </c>
      <c r="B275" s="18" t="s">
        <v>624</v>
      </c>
      <c r="C275" s="214" t="s">
        <v>625</v>
      </c>
      <c r="D275" s="18" t="s">
        <v>73</v>
      </c>
      <c r="E275" s="21"/>
    </row>
    <row r="276" spans="1:5">
      <c r="A276" s="20">
        <v>378</v>
      </c>
      <c r="B276" s="18" t="s">
        <v>626</v>
      </c>
      <c r="C276" s="214" t="s">
        <v>627</v>
      </c>
      <c r="D276" s="18" t="s">
        <v>73</v>
      </c>
      <c r="E276" s="21"/>
    </row>
    <row r="277" spans="1:5">
      <c r="A277" s="20">
        <v>296</v>
      </c>
      <c r="B277" s="18" t="s">
        <v>628</v>
      </c>
      <c r="C277" s="214" t="s">
        <v>629</v>
      </c>
      <c r="D277" s="18" t="s">
        <v>62</v>
      </c>
      <c r="E277" s="21" t="s">
        <v>380</v>
      </c>
    </row>
    <row r="278" spans="1:5">
      <c r="A278" s="20">
        <v>108</v>
      </c>
      <c r="B278" s="18" t="s">
        <v>630</v>
      </c>
      <c r="C278" s="214" t="s">
        <v>631</v>
      </c>
      <c r="D278" s="18" t="s">
        <v>48</v>
      </c>
      <c r="E278" s="21"/>
    </row>
    <row r="279" spans="1:5">
      <c r="A279" s="20">
        <v>205</v>
      </c>
      <c r="B279" s="18" t="s">
        <v>632</v>
      </c>
      <c r="C279" s="214" t="s">
        <v>633</v>
      </c>
      <c r="D279" s="18" t="s">
        <v>57</v>
      </c>
      <c r="E279" s="21" t="s">
        <v>634</v>
      </c>
    </row>
    <row r="280" spans="1:5">
      <c r="A280" s="20">
        <v>339</v>
      </c>
      <c r="B280" s="18" t="s">
        <v>635</v>
      </c>
      <c r="C280" s="214" t="s">
        <v>636</v>
      </c>
      <c r="D280" s="18" t="s">
        <v>48</v>
      </c>
      <c r="E280" s="21"/>
    </row>
    <row r="281" spans="1:5">
      <c r="A281" s="20">
        <v>193</v>
      </c>
      <c r="B281" s="18" t="s">
        <v>637</v>
      </c>
      <c r="C281" s="214" t="s">
        <v>638</v>
      </c>
      <c r="D281" s="18" t="s">
        <v>62</v>
      </c>
      <c r="E281" s="21"/>
    </row>
    <row r="282" spans="1:5">
      <c r="A282" s="20">
        <v>264</v>
      </c>
      <c r="B282" s="18" t="s">
        <v>639</v>
      </c>
      <c r="C282" s="214" t="s">
        <v>640</v>
      </c>
      <c r="D282" s="18" t="s">
        <v>57</v>
      </c>
      <c r="E282" s="21"/>
    </row>
    <row r="283" spans="1:5">
      <c r="A283" s="20">
        <v>7</v>
      </c>
      <c r="B283" s="18" t="s">
        <v>641</v>
      </c>
      <c r="C283" s="214" t="s">
        <v>642</v>
      </c>
      <c r="D283" s="18" t="s">
        <v>48</v>
      </c>
      <c r="E283" s="21"/>
    </row>
    <row r="284" spans="1:5">
      <c r="A284" s="20">
        <v>297</v>
      </c>
      <c r="B284" s="18" t="s">
        <v>643</v>
      </c>
      <c r="C284" s="214" t="s">
        <v>644</v>
      </c>
      <c r="D284" s="18" t="s">
        <v>34</v>
      </c>
      <c r="E284" s="21" t="s">
        <v>485</v>
      </c>
    </row>
    <row r="285" spans="1:5">
      <c r="A285" s="20">
        <v>473</v>
      </c>
      <c r="B285" s="18" t="s">
        <v>645</v>
      </c>
      <c r="C285" s="214" t="s">
        <v>646</v>
      </c>
      <c r="D285" s="18" t="s">
        <v>34</v>
      </c>
      <c r="E285" s="21"/>
    </row>
    <row r="286" spans="1:5">
      <c r="A286" s="20">
        <v>612</v>
      </c>
      <c r="B286" s="18" t="s">
        <v>647</v>
      </c>
      <c r="C286" s="214" t="s">
        <v>648</v>
      </c>
      <c r="D286" s="18" t="s">
        <v>48</v>
      </c>
      <c r="E286" s="21"/>
    </row>
    <row r="287" spans="1:5">
      <c r="A287" s="20">
        <v>471</v>
      </c>
      <c r="B287" s="18" t="s">
        <v>649</v>
      </c>
      <c r="C287" s="214" t="s">
        <v>650</v>
      </c>
      <c r="D287" s="18" t="s">
        <v>57</v>
      </c>
      <c r="E287" s="21" t="s">
        <v>519</v>
      </c>
    </row>
    <row r="288" spans="1:5">
      <c r="A288" s="20">
        <v>604</v>
      </c>
      <c r="B288" s="18" t="s">
        <v>651</v>
      </c>
      <c r="C288" s="214" t="s">
        <v>652</v>
      </c>
      <c r="D288" s="18" t="s">
        <v>65</v>
      </c>
      <c r="E288" s="21"/>
    </row>
    <row r="289" spans="1:5">
      <c r="A289" s="20">
        <v>618</v>
      </c>
      <c r="B289" s="18" t="s">
        <v>653</v>
      </c>
      <c r="C289" s="214" t="s">
        <v>654</v>
      </c>
      <c r="D289" s="18" t="s">
        <v>65</v>
      </c>
      <c r="E289" s="21"/>
    </row>
    <row r="290" spans="1:5">
      <c r="A290" s="20">
        <v>581</v>
      </c>
      <c r="B290" s="18" t="s">
        <v>655</v>
      </c>
      <c r="C290" s="214" t="s">
        <v>656</v>
      </c>
      <c r="D290" s="18" t="s">
        <v>70</v>
      </c>
      <c r="E290" s="21"/>
    </row>
    <row r="291" spans="1:5">
      <c r="A291" s="20">
        <v>66</v>
      </c>
      <c r="B291" s="18" t="s">
        <v>657</v>
      </c>
      <c r="C291" s="214" t="s">
        <v>658</v>
      </c>
      <c r="D291" s="18" t="s">
        <v>62</v>
      </c>
      <c r="E291" s="21"/>
    </row>
    <row r="292" spans="1:5">
      <c r="A292" s="20">
        <v>497</v>
      </c>
      <c r="B292" s="18" t="s">
        <v>659</v>
      </c>
      <c r="C292" s="214" t="s">
        <v>660</v>
      </c>
      <c r="D292" s="18" t="s">
        <v>70</v>
      </c>
      <c r="E292" s="21" t="s">
        <v>255</v>
      </c>
    </row>
    <row r="293" spans="1:5">
      <c r="A293" s="20">
        <v>144</v>
      </c>
      <c r="B293" s="18" t="s">
        <v>661</v>
      </c>
      <c r="C293" s="214" t="s">
        <v>662</v>
      </c>
      <c r="D293" s="18" t="s">
        <v>34</v>
      </c>
      <c r="E293" s="21"/>
    </row>
    <row r="294" spans="1:5">
      <c r="A294" s="20">
        <v>99</v>
      </c>
      <c r="B294" s="18" t="s">
        <v>663</v>
      </c>
      <c r="C294" s="214" t="s">
        <v>664</v>
      </c>
      <c r="D294" s="18" t="s">
        <v>73</v>
      </c>
      <c r="E294" s="21" t="s">
        <v>634</v>
      </c>
    </row>
    <row r="295" spans="1:5">
      <c r="A295" s="20">
        <v>502</v>
      </c>
      <c r="B295" s="18" t="s">
        <v>665</v>
      </c>
      <c r="C295" s="214" t="s">
        <v>666</v>
      </c>
      <c r="D295" s="18" t="s">
        <v>70</v>
      </c>
      <c r="E295" s="21"/>
    </row>
    <row r="296" spans="1:5">
      <c r="A296" s="20">
        <v>498</v>
      </c>
      <c r="B296" s="18" t="s">
        <v>667</v>
      </c>
      <c r="C296" s="214" t="s">
        <v>668</v>
      </c>
      <c r="D296" s="18" t="s">
        <v>70</v>
      </c>
      <c r="E296" s="21"/>
    </row>
    <row r="297" spans="1:5">
      <c r="A297" s="20">
        <v>504</v>
      </c>
      <c r="B297" s="18" t="s">
        <v>669</v>
      </c>
      <c r="C297" s="214" t="s">
        <v>670</v>
      </c>
      <c r="D297" s="18" t="s">
        <v>70</v>
      </c>
      <c r="E297" s="21"/>
    </row>
    <row r="298" spans="1:5">
      <c r="A298" s="20">
        <v>198</v>
      </c>
      <c r="B298" s="18" t="s">
        <v>671</v>
      </c>
      <c r="C298" s="214" t="s">
        <v>672</v>
      </c>
      <c r="D298" s="18" t="s">
        <v>57</v>
      </c>
      <c r="E298" s="21" t="s">
        <v>673</v>
      </c>
    </row>
    <row r="299" spans="1:5">
      <c r="A299" s="20">
        <v>266</v>
      </c>
      <c r="B299" s="18" t="s">
        <v>674</v>
      </c>
      <c r="C299" s="214" t="s">
        <v>675</v>
      </c>
      <c r="D299" s="18" t="s">
        <v>57</v>
      </c>
      <c r="E299" s="21"/>
    </row>
    <row r="300" spans="1:5">
      <c r="A300" s="20">
        <v>452</v>
      </c>
      <c r="B300" s="18" t="s">
        <v>676</v>
      </c>
      <c r="C300" s="214" t="s">
        <v>677</v>
      </c>
      <c r="D300" s="18" t="s">
        <v>65</v>
      </c>
      <c r="E300" s="21"/>
    </row>
    <row r="301" spans="1:5">
      <c r="A301" s="20">
        <v>56</v>
      </c>
      <c r="B301" s="18" t="s">
        <v>678</v>
      </c>
      <c r="C301" s="214" t="s">
        <v>679</v>
      </c>
      <c r="D301" s="18" t="s">
        <v>65</v>
      </c>
      <c r="E301" s="21"/>
    </row>
    <row r="302" spans="1:5">
      <c r="A302" s="20">
        <v>389</v>
      </c>
      <c r="B302" s="18" t="s">
        <v>680</v>
      </c>
      <c r="C302" s="214" t="s">
        <v>681</v>
      </c>
      <c r="D302" s="18" t="s">
        <v>57</v>
      </c>
      <c r="E302" s="21" t="s">
        <v>485</v>
      </c>
    </row>
    <row r="303" spans="1:5">
      <c r="A303" s="20">
        <v>519</v>
      </c>
      <c r="B303" s="18" t="s">
        <v>682</v>
      </c>
      <c r="C303" s="214" t="s">
        <v>683</v>
      </c>
      <c r="D303" s="18" t="s">
        <v>57</v>
      </c>
      <c r="E303" s="21" t="s">
        <v>485</v>
      </c>
    </row>
    <row r="304" spans="1:5">
      <c r="A304" s="20">
        <v>336</v>
      </c>
      <c r="B304" s="18" t="s">
        <v>684</v>
      </c>
      <c r="C304" s="214" t="s">
        <v>685</v>
      </c>
      <c r="D304" s="18" t="s">
        <v>65</v>
      </c>
      <c r="E304" s="21"/>
    </row>
    <row r="305" spans="1:5">
      <c r="A305" s="20">
        <v>244</v>
      </c>
      <c r="B305" s="18" t="s">
        <v>686</v>
      </c>
      <c r="C305" s="214" t="s">
        <v>687</v>
      </c>
      <c r="D305" s="18" t="s">
        <v>65</v>
      </c>
      <c r="E305" s="21"/>
    </row>
    <row r="306" spans="1:5">
      <c r="A306" s="20">
        <v>443</v>
      </c>
      <c r="B306" s="18" t="s">
        <v>688</v>
      </c>
      <c r="C306" s="214" t="s">
        <v>689</v>
      </c>
      <c r="D306" s="18" t="s">
        <v>45</v>
      </c>
      <c r="E306" s="21"/>
    </row>
    <row r="307" spans="1:5">
      <c r="A307" s="20">
        <v>182</v>
      </c>
      <c r="B307" s="18" t="s">
        <v>690</v>
      </c>
      <c r="C307" s="214" t="s">
        <v>691</v>
      </c>
      <c r="D307" s="18" t="s">
        <v>73</v>
      </c>
      <c r="E307" s="21"/>
    </row>
    <row r="308" spans="1:5">
      <c r="A308" s="20">
        <v>475</v>
      </c>
      <c r="B308" s="18" t="s">
        <v>692</v>
      </c>
      <c r="C308" s="214" t="s">
        <v>693</v>
      </c>
      <c r="D308" s="18" t="s">
        <v>73</v>
      </c>
      <c r="E308" s="21"/>
    </row>
    <row r="309" spans="1:5" ht="31.5">
      <c r="A309" s="20">
        <v>160</v>
      </c>
      <c r="B309" s="18" t="s">
        <v>694</v>
      </c>
      <c r="C309" s="214" t="s">
        <v>695</v>
      </c>
      <c r="D309" s="18" t="s">
        <v>62</v>
      </c>
      <c r="E309" s="21" t="s">
        <v>696</v>
      </c>
    </row>
    <row r="310" spans="1:5">
      <c r="A310" s="20">
        <v>291</v>
      </c>
      <c r="B310" s="18" t="s">
        <v>697</v>
      </c>
      <c r="C310" s="214" t="s">
        <v>698</v>
      </c>
      <c r="D310" s="18" t="s">
        <v>62</v>
      </c>
      <c r="E310" s="21" t="s">
        <v>699</v>
      </c>
    </row>
    <row r="311" spans="1:5">
      <c r="A311" s="20">
        <v>568</v>
      </c>
      <c r="B311" s="18" t="s">
        <v>700</v>
      </c>
      <c r="C311" s="214" t="s">
        <v>701</v>
      </c>
      <c r="D311" s="18" t="s">
        <v>34</v>
      </c>
      <c r="E311" s="21"/>
    </row>
    <row r="312" spans="1:5">
      <c r="A312" s="20">
        <v>583</v>
      </c>
      <c r="B312" s="18" t="s">
        <v>702</v>
      </c>
      <c r="C312" s="214" t="s">
        <v>703</v>
      </c>
      <c r="D312" s="18" t="s">
        <v>57</v>
      </c>
      <c r="E312" s="21"/>
    </row>
    <row r="313" spans="1:5">
      <c r="A313" s="20">
        <v>493</v>
      </c>
      <c r="B313" s="18" t="s">
        <v>704</v>
      </c>
      <c r="C313" s="214" t="s">
        <v>705</v>
      </c>
      <c r="D313" s="18" t="s">
        <v>70</v>
      </c>
      <c r="E313" s="21"/>
    </row>
    <row r="314" spans="1:5">
      <c r="A314" s="20">
        <v>404</v>
      </c>
      <c r="B314" s="18" t="s">
        <v>706</v>
      </c>
      <c r="C314" s="214" t="s">
        <v>707</v>
      </c>
      <c r="D314" s="18" t="s">
        <v>57</v>
      </c>
      <c r="E314" s="21"/>
    </row>
    <row r="315" spans="1:5">
      <c r="A315" s="20" t="s">
        <v>708</v>
      </c>
      <c r="B315" s="18" t="s">
        <v>709</v>
      </c>
      <c r="C315" s="214" t="s">
        <v>707</v>
      </c>
      <c r="D315" s="18" t="s">
        <v>57</v>
      </c>
      <c r="E315" s="21"/>
    </row>
    <row r="316" spans="1:5" ht="31.5">
      <c r="A316" s="20" t="s">
        <v>710</v>
      </c>
      <c r="B316" s="18" t="s">
        <v>711</v>
      </c>
      <c r="C316" s="214" t="s">
        <v>712</v>
      </c>
      <c r="D316" s="18" t="s">
        <v>57</v>
      </c>
      <c r="E316" s="21" t="s">
        <v>402</v>
      </c>
    </row>
    <row r="317" spans="1:5">
      <c r="A317" s="20">
        <v>397</v>
      </c>
      <c r="B317" s="18" t="s">
        <v>713</v>
      </c>
      <c r="C317" s="214" t="s">
        <v>714</v>
      </c>
      <c r="D317" s="18" t="s">
        <v>57</v>
      </c>
      <c r="E317" s="21"/>
    </row>
    <row r="318" spans="1:5">
      <c r="A318" s="20">
        <v>202</v>
      </c>
      <c r="B318" s="18" t="s">
        <v>715</v>
      </c>
      <c r="C318" s="214" t="s">
        <v>716</v>
      </c>
      <c r="D318" s="18" t="s">
        <v>62</v>
      </c>
      <c r="E318" s="21"/>
    </row>
    <row r="319" spans="1:5">
      <c r="A319" s="20">
        <v>204</v>
      </c>
      <c r="B319" s="18" t="s">
        <v>717</v>
      </c>
      <c r="C319" s="214" t="s">
        <v>718</v>
      </c>
      <c r="D319" s="18" t="s">
        <v>65</v>
      </c>
      <c r="E319" s="21"/>
    </row>
    <row r="320" spans="1:5">
      <c r="A320" s="20">
        <v>438</v>
      </c>
      <c r="B320" s="18" t="s">
        <v>719</v>
      </c>
      <c r="C320" s="214" t="s">
        <v>720</v>
      </c>
      <c r="D320" s="18" t="s">
        <v>65</v>
      </c>
      <c r="E320" s="21"/>
    </row>
    <row r="321" spans="1:5">
      <c r="A321" s="20">
        <v>57</v>
      </c>
      <c r="B321" s="18" t="s">
        <v>721</v>
      </c>
      <c r="C321" s="214" t="s">
        <v>722</v>
      </c>
      <c r="D321" s="18" t="s">
        <v>73</v>
      </c>
      <c r="E321" s="21" t="s">
        <v>617</v>
      </c>
    </row>
    <row r="322" spans="1:5">
      <c r="A322" s="20" t="s">
        <v>723</v>
      </c>
      <c r="B322" s="18" t="s">
        <v>724</v>
      </c>
      <c r="C322" s="214" t="s">
        <v>722</v>
      </c>
      <c r="D322" s="18" t="s">
        <v>73</v>
      </c>
      <c r="E322" s="21"/>
    </row>
    <row r="323" spans="1:5">
      <c r="A323" s="20">
        <v>31</v>
      </c>
      <c r="B323" s="18" t="s">
        <v>725</v>
      </c>
      <c r="C323" s="214" t="s">
        <v>726</v>
      </c>
      <c r="D323" s="18" t="s">
        <v>65</v>
      </c>
      <c r="E323" s="21" t="s">
        <v>160</v>
      </c>
    </row>
    <row r="324" spans="1:5">
      <c r="A324" s="20">
        <v>223</v>
      </c>
      <c r="B324" s="18" t="s">
        <v>727</v>
      </c>
      <c r="C324" s="214" t="s">
        <v>728</v>
      </c>
      <c r="D324" s="18" t="s">
        <v>65</v>
      </c>
      <c r="E324" s="21"/>
    </row>
    <row r="325" spans="1:5">
      <c r="A325" s="20">
        <v>62</v>
      </c>
      <c r="B325" s="18" t="s">
        <v>729</v>
      </c>
      <c r="C325" s="214" t="s">
        <v>730</v>
      </c>
      <c r="D325" s="18" t="s">
        <v>65</v>
      </c>
      <c r="E325" s="21"/>
    </row>
    <row r="326" spans="1:5">
      <c r="A326" s="20">
        <v>222</v>
      </c>
      <c r="B326" s="18" t="s">
        <v>731</v>
      </c>
      <c r="C326" s="214" t="s">
        <v>732</v>
      </c>
      <c r="D326" s="18" t="s">
        <v>65</v>
      </c>
      <c r="E326" s="21"/>
    </row>
    <row r="327" spans="1:5">
      <c r="A327" s="20">
        <v>536</v>
      </c>
      <c r="B327" s="18" t="s">
        <v>733</v>
      </c>
      <c r="C327" s="214" t="s">
        <v>734</v>
      </c>
      <c r="D327" s="18" t="s">
        <v>65</v>
      </c>
      <c r="E327" s="21"/>
    </row>
    <row r="328" spans="1:5">
      <c r="A328" s="20">
        <v>58</v>
      </c>
      <c r="B328" s="18" t="s">
        <v>735</v>
      </c>
      <c r="C328" s="214" t="s">
        <v>736</v>
      </c>
      <c r="D328" s="18" t="s">
        <v>65</v>
      </c>
      <c r="E328" s="21"/>
    </row>
    <row r="329" spans="1:5">
      <c r="A329" s="20">
        <v>433</v>
      </c>
      <c r="B329" s="18" t="s">
        <v>737</v>
      </c>
      <c r="C329" s="214" t="s">
        <v>738</v>
      </c>
      <c r="D329" s="18" t="s">
        <v>65</v>
      </c>
      <c r="E329" s="21"/>
    </row>
    <row r="330" spans="1:5">
      <c r="A330" s="20">
        <v>472</v>
      </c>
      <c r="B330" s="18" t="s">
        <v>739</v>
      </c>
      <c r="C330" s="214" t="s">
        <v>740</v>
      </c>
      <c r="D330" s="18" t="s">
        <v>48</v>
      </c>
      <c r="E330" s="21"/>
    </row>
    <row r="331" spans="1:5">
      <c r="A331" s="20">
        <v>553</v>
      </c>
      <c r="B331" s="18" t="s">
        <v>741</v>
      </c>
      <c r="C331" s="214" t="s">
        <v>742</v>
      </c>
      <c r="D331" s="18" t="s">
        <v>34</v>
      </c>
      <c r="E331" s="21"/>
    </row>
    <row r="332" spans="1:5">
      <c r="A332" s="20">
        <v>396</v>
      </c>
      <c r="B332" s="18" t="s">
        <v>743</v>
      </c>
      <c r="C332" s="214" t="s">
        <v>744</v>
      </c>
      <c r="D332" s="18" t="s">
        <v>48</v>
      </c>
      <c r="E332" s="21"/>
    </row>
    <row r="333" spans="1:5">
      <c r="A333" s="20">
        <v>602</v>
      </c>
      <c r="B333" s="18" t="s">
        <v>745</v>
      </c>
      <c r="C333" s="214" t="s">
        <v>746</v>
      </c>
      <c r="D333" s="18" t="s">
        <v>34</v>
      </c>
      <c r="E333" s="21"/>
    </row>
    <row r="334" spans="1:5">
      <c r="A334" s="20">
        <v>245</v>
      </c>
      <c r="B334" s="18" t="s">
        <v>747</v>
      </c>
      <c r="C334" s="214" t="s">
        <v>748</v>
      </c>
      <c r="D334" s="18" t="s">
        <v>65</v>
      </c>
      <c r="E334" s="21" t="s">
        <v>173</v>
      </c>
    </row>
    <row r="335" spans="1:5">
      <c r="A335" s="20">
        <v>442</v>
      </c>
      <c r="B335" s="18" t="s">
        <v>749</v>
      </c>
      <c r="C335" s="214" t="s">
        <v>750</v>
      </c>
      <c r="D335" s="18" t="s">
        <v>70</v>
      </c>
      <c r="E335" s="21" t="s">
        <v>751</v>
      </c>
    </row>
    <row r="336" spans="1:5">
      <c r="A336" s="20" t="s">
        <v>752</v>
      </c>
      <c r="B336" s="18" t="s">
        <v>753</v>
      </c>
      <c r="C336" s="214" t="s">
        <v>750</v>
      </c>
      <c r="D336" s="18" t="s">
        <v>70</v>
      </c>
      <c r="E336" s="21"/>
    </row>
    <row r="337" spans="1:5">
      <c r="A337" s="20" t="s">
        <v>754</v>
      </c>
      <c r="B337" s="18" t="s">
        <v>755</v>
      </c>
      <c r="C337" s="214" t="s">
        <v>750</v>
      </c>
      <c r="D337" s="18" t="s">
        <v>70</v>
      </c>
      <c r="E337" s="21"/>
    </row>
    <row r="338" spans="1:5">
      <c r="A338" s="20">
        <v>596</v>
      </c>
      <c r="B338" s="18" t="s">
        <v>756</v>
      </c>
      <c r="C338" s="214" t="s">
        <v>757</v>
      </c>
      <c r="D338" s="18" t="s">
        <v>70</v>
      </c>
      <c r="E338" s="21"/>
    </row>
    <row r="339" spans="1:5">
      <c r="A339" s="20">
        <v>1</v>
      </c>
      <c r="B339" s="18" t="s">
        <v>758</v>
      </c>
      <c r="C339" s="214" t="s">
        <v>759</v>
      </c>
      <c r="D339" s="18" t="s">
        <v>73</v>
      </c>
      <c r="E339" s="21"/>
    </row>
    <row r="340" spans="1:5">
      <c r="A340" s="20">
        <v>276</v>
      </c>
      <c r="B340" s="18" t="s">
        <v>760</v>
      </c>
      <c r="C340" s="214" t="s">
        <v>761</v>
      </c>
      <c r="D340" s="18" t="s">
        <v>65</v>
      </c>
      <c r="E340" s="21"/>
    </row>
    <row r="341" spans="1:5">
      <c r="A341" s="20">
        <v>166</v>
      </c>
      <c r="B341" s="18" t="s">
        <v>762</v>
      </c>
      <c r="C341" s="214" t="s">
        <v>763</v>
      </c>
      <c r="D341" s="18" t="s">
        <v>62</v>
      </c>
      <c r="E341" s="21"/>
    </row>
    <row r="342" spans="1:5">
      <c r="A342" s="20">
        <v>434</v>
      </c>
      <c r="B342" s="18" t="s">
        <v>764</v>
      </c>
      <c r="C342" s="214" t="s">
        <v>765</v>
      </c>
      <c r="D342" s="18" t="s">
        <v>62</v>
      </c>
      <c r="E342" s="21"/>
    </row>
    <row r="343" spans="1:5">
      <c r="A343" s="20">
        <v>203</v>
      </c>
      <c r="B343" s="18" t="s">
        <v>766</v>
      </c>
      <c r="C343" s="214" t="s">
        <v>767</v>
      </c>
      <c r="D343" s="18" t="s">
        <v>65</v>
      </c>
      <c r="E343" s="21" t="s">
        <v>768</v>
      </c>
    </row>
    <row r="344" spans="1:5">
      <c r="A344" s="20" t="s">
        <v>769</v>
      </c>
      <c r="B344" s="18" t="s">
        <v>770</v>
      </c>
      <c r="C344" s="214" t="s">
        <v>767</v>
      </c>
      <c r="D344" s="18" t="s">
        <v>65</v>
      </c>
      <c r="E344" s="21" t="s">
        <v>768</v>
      </c>
    </row>
    <row r="345" spans="1:5">
      <c r="A345" s="20">
        <v>282</v>
      </c>
      <c r="B345" s="18" t="s">
        <v>771</v>
      </c>
      <c r="C345" s="214" t="s">
        <v>772</v>
      </c>
      <c r="D345" s="18" t="s">
        <v>62</v>
      </c>
      <c r="E345" s="21"/>
    </row>
    <row r="346" spans="1:5">
      <c r="A346" s="20">
        <v>284</v>
      </c>
      <c r="B346" s="18" t="s">
        <v>773</v>
      </c>
      <c r="C346" s="214" t="s">
        <v>774</v>
      </c>
      <c r="D346" s="18" t="s">
        <v>34</v>
      </c>
      <c r="E346" s="21"/>
    </row>
    <row r="347" spans="1:5">
      <c r="A347" s="20">
        <v>285</v>
      </c>
      <c r="B347" s="18" t="s">
        <v>775</v>
      </c>
      <c r="C347" s="214" t="s">
        <v>776</v>
      </c>
      <c r="D347" s="18" t="s">
        <v>34</v>
      </c>
      <c r="E347" s="21"/>
    </row>
    <row r="348" spans="1:5">
      <c r="A348" s="20">
        <v>483</v>
      </c>
      <c r="B348" s="18" t="s">
        <v>777</v>
      </c>
      <c r="C348" s="214" t="s">
        <v>778</v>
      </c>
      <c r="D348" s="18" t="s">
        <v>34</v>
      </c>
      <c r="E348" s="21" t="s">
        <v>359</v>
      </c>
    </row>
    <row r="349" spans="1:5">
      <c r="A349" s="20">
        <v>644</v>
      </c>
      <c r="B349" s="18" t="s">
        <v>779</v>
      </c>
      <c r="C349" s="214" t="s">
        <v>780</v>
      </c>
      <c r="D349" s="18" t="s">
        <v>48</v>
      </c>
      <c r="E349" s="21"/>
    </row>
    <row r="350" spans="1:5">
      <c r="A350" s="20">
        <v>383</v>
      </c>
      <c r="B350" s="18" t="s">
        <v>781</v>
      </c>
      <c r="C350" s="214" t="s">
        <v>782</v>
      </c>
      <c r="D350" s="18" t="s">
        <v>48</v>
      </c>
      <c r="E350" s="21"/>
    </row>
    <row r="351" spans="1:5">
      <c r="A351" s="20">
        <v>635</v>
      </c>
      <c r="B351" s="18" t="s">
        <v>783</v>
      </c>
      <c r="C351" s="214" t="s">
        <v>784</v>
      </c>
      <c r="D351" s="18" t="s">
        <v>62</v>
      </c>
      <c r="E351" s="21"/>
    </row>
    <row r="352" spans="1:5">
      <c r="A352" s="20">
        <v>593</v>
      </c>
      <c r="B352" s="18" t="s">
        <v>785</v>
      </c>
      <c r="C352" s="214" t="s">
        <v>786</v>
      </c>
      <c r="D352" s="18" t="s">
        <v>62</v>
      </c>
      <c r="E352" s="21"/>
    </row>
    <row r="353" spans="1:5">
      <c r="A353" s="20">
        <v>598</v>
      </c>
      <c r="B353" s="18" t="s">
        <v>787</v>
      </c>
      <c r="C353" s="214" t="s">
        <v>788</v>
      </c>
      <c r="D353" s="18" t="s">
        <v>65</v>
      </c>
      <c r="E353" s="21"/>
    </row>
    <row r="354" spans="1:5">
      <c r="A354" s="20">
        <v>69</v>
      </c>
      <c r="B354" s="18" t="s">
        <v>789</v>
      </c>
      <c r="C354" s="214" t="s">
        <v>790</v>
      </c>
      <c r="D354" s="18" t="s">
        <v>48</v>
      </c>
      <c r="E354" s="21"/>
    </row>
    <row r="355" spans="1:5">
      <c r="A355" s="20">
        <v>70</v>
      </c>
      <c r="B355" s="18" t="s">
        <v>791</v>
      </c>
      <c r="C355" s="214" t="s">
        <v>792</v>
      </c>
      <c r="D355" s="18" t="s">
        <v>48</v>
      </c>
      <c r="E355" s="21"/>
    </row>
    <row r="356" spans="1:5">
      <c r="A356" s="20">
        <v>511</v>
      </c>
      <c r="B356" s="18" t="s">
        <v>793</v>
      </c>
      <c r="C356" s="214" t="s">
        <v>794</v>
      </c>
      <c r="D356" s="18" t="s">
        <v>34</v>
      </c>
      <c r="E356" s="21"/>
    </row>
    <row r="357" spans="1:5">
      <c r="A357" s="20">
        <v>98</v>
      </c>
      <c r="B357" s="18" t="s">
        <v>795</v>
      </c>
      <c r="C357" s="214" t="s">
        <v>796</v>
      </c>
      <c r="D357" s="18" t="s">
        <v>70</v>
      </c>
      <c r="E357" s="21" t="s">
        <v>399</v>
      </c>
    </row>
    <row r="358" spans="1:5">
      <c r="A358" s="20">
        <v>338</v>
      </c>
      <c r="B358" s="18" t="s">
        <v>797</v>
      </c>
      <c r="C358" s="214" t="s">
        <v>798</v>
      </c>
      <c r="D358" s="18" t="s">
        <v>48</v>
      </c>
      <c r="E358" s="21"/>
    </row>
    <row r="359" spans="1:5">
      <c r="A359" s="20">
        <v>543</v>
      </c>
      <c r="B359" s="18" t="s">
        <v>799</v>
      </c>
      <c r="C359" s="214" t="s">
        <v>800</v>
      </c>
      <c r="D359" s="18" t="s">
        <v>73</v>
      </c>
      <c r="E359" s="21"/>
    </row>
    <row r="360" spans="1:5">
      <c r="A360" s="20">
        <v>209</v>
      </c>
      <c r="B360" s="18" t="s">
        <v>801</v>
      </c>
      <c r="C360" s="214" t="s">
        <v>802</v>
      </c>
      <c r="D360" s="18" t="s">
        <v>65</v>
      </c>
      <c r="E360" s="21"/>
    </row>
    <row r="361" spans="1:5">
      <c r="A361" s="20">
        <v>642</v>
      </c>
      <c r="B361" s="18" t="s">
        <v>803</v>
      </c>
      <c r="C361" s="214" t="s">
        <v>804</v>
      </c>
      <c r="D361" s="18" t="s">
        <v>48</v>
      </c>
      <c r="E361" s="21"/>
    </row>
    <row r="362" spans="1:5">
      <c r="A362" s="20">
        <v>307</v>
      </c>
      <c r="B362" s="18" t="s">
        <v>805</v>
      </c>
      <c r="C362" s="214" t="s">
        <v>806</v>
      </c>
      <c r="D362" s="18" t="s">
        <v>57</v>
      </c>
      <c r="E362" s="21" t="s">
        <v>522</v>
      </c>
    </row>
    <row r="363" spans="1:5">
      <c r="A363" s="20">
        <v>648</v>
      </c>
      <c r="B363" s="18" t="s">
        <v>807</v>
      </c>
      <c r="C363" s="214" t="s">
        <v>808</v>
      </c>
      <c r="D363" s="18" t="s">
        <v>34</v>
      </c>
      <c r="E363" s="21"/>
    </row>
    <row r="364" spans="1:5">
      <c r="A364" s="20">
        <v>619</v>
      </c>
      <c r="B364" s="18" t="s">
        <v>809</v>
      </c>
      <c r="C364" s="214" t="s">
        <v>810</v>
      </c>
      <c r="D364" s="18" t="s">
        <v>73</v>
      </c>
      <c r="E364" s="21" t="s">
        <v>811</v>
      </c>
    </row>
    <row r="365" spans="1:5">
      <c r="A365" s="215">
        <v>645</v>
      </c>
      <c r="B365" s="18" t="s">
        <v>812</v>
      </c>
      <c r="C365" s="214" t="s">
        <v>813</v>
      </c>
      <c r="D365" s="18" t="s">
        <v>34</v>
      </c>
      <c r="E365" s="22"/>
    </row>
    <row r="366" spans="1:5">
      <c r="A366" s="216">
        <v>650</v>
      </c>
      <c r="B366" s="18" t="s">
        <v>814</v>
      </c>
      <c r="C366" s="214" t="s">
        <v>815</v>
      </c>
      <c r="D366" s="18" t="s">
        <v>48</v>
      </c>
      <c r="E366" s="22"/>
    </row>
    <row r="367" spans="1:5">
      <c r="A367" s="217">
        <v>253</v>
      </c>
      <c r="B367" s="18" t="s">
        <v>816</v>
      </c>
      <c r="C367" s="214" t="s">
        <v>817</v>
      </c>
      <c r="D367" s="18" t="s">
        <v>57</v>
      </c>
      <c r="E367" s="22"/>
    </row>
    <row r="368" spans="1:5" ht="16.5" thickBot="1">
      <c r="A368" s="218">
        <v>649</v>
      </c>
      <c r="B368" s="220" t="s">
        <v>818</v>
      </c>
      <c r="C368" s="219" t="s">
        <v>819</v>
      </c>
      <c r="D368" s="220" t="s">
        <v>48</v>
      </c>
      <c r="E368" s="23"/>
    </row>
  </sheetData>
  <sheetProtection algorithmName="SHA-512" hashValue="GC/LSDYLInU66HB/hNL+1pfFsBKWOCXgGaG88lr1nzpVD+NOrJGVhUf7hRecRwbnVJXpmqf4syxTa0HHudDUxQ==" saltValue="xpM5U1PfJ0pSaPu29/rcWA==" spinCount="100000" sheet="1" sort="0" autoFilter="0" pivotTables="0"/>
  <autoFilter ref="A1:E368" xr:uid="{EF11056F-C4A2-49AC-9D0F-D137EF5ECF6D}"/>
  <customSheetViews>
    <customSheetView guid="{AFB08797-B428-474D-8229-9D72F71EC262}" scale="70" showAutoFilter="1">
      <pageMargins left="0.511811024" right="0.511811024" top="0.78740157499999996" bottom="0.78740157499999996" header="0.31496062000000002" footer="0.31496062000000002"/>
      <autoFilter ref="A1:E368" xr:uid="{EF11056F-C4A2-49AC-9D0F-D137EF5ECF6D}"/>
    </customSheetView>
    <customSheetView guid="{1DA47232-F491-4096-A80C-F7E244AF06A6}" scale="70" showAutoFilter="1">
      <pageMargins left="0.511811024" right="0.511811024" top="0.78740157499999996" bottom="0.78740157499999996" header="0.31496062000000002" footer="0.31496062000000002"/>
      <autoFilter ref="A1:E368" xr:uid="{FD2EA3B0-DB3A-4BE6-9D09-5C4AC154B2B0}"/>
    </customSheetView>
    <customSheetView guid="{B7EA7FEC-A2EF-4DE3-8E68-1BAB934B7F1E}" scale="70" showAutoFilter="1">
      <pageMargins left="0.511811024" right="0.511811024" top="0.78740157499999996" bottom="0.78740157499999996" header="0.31496062000000002" footer="0.31496062000000002"/>
      <autoFilter ref="A1:E368" xr:uid="{6392B0FB-4334-4050-8E49-5B870575029C}"/>
    </customSheetView>
    <customSheetView guid="{4BCF48EE-0E16-4C61-824B-DDCBB971B3DD}" scale="70" showAutoFilter="1">
      <pageMargins left="0.511811024" right="0.511811024" top="0.78740157499999996" bottom="0.78740157499999996" header="0.31496062000000002" footer="0.31496062000000002"/>
      <autoFilter ref="A1:E368" xr:uid="{4A447310-6EF3-40AD-BE50-B3ED3859A6F3}"/>
    </customSheetView>
    <customSheetView guid="{2E3555E6-9EE5-421D-A94D-C94458D6D2C9}" scale="70" showAutoFilter="1">
      <pageMargins left="0.511811024" right="0.511811024" top="0.78740157499999996" bottom="0.78740157499999996" header="0.31496062000000002" footer="0.31496062000000002"/>
      <autoFilter ref="A1:E368" xr:uid="{36BA5754-6BA5-449E-8A4F-17DF919E912C}"/>
    </customSheetView>
    <customSheetView guid="{5350BE6B-1A3A-476A-B04D-198C11313F24}" scale="70" showAutoFilter="1">
      <pageMargins left="0.511811024" right="0.511811024" top="0.78740157499999996" bottom="0.78740157499999996" header="0.31496062000000002" footer="0.31496062000000002"/>
      <autoFilter ref="A1:E368" xr:uid="{C90C191F-64EC-4CBF-B700-DF8777C6250F}"/>
    </customSheetView>
    <customSheetView guid="{D76BA947-8A2F-451E-B854-67A11B56F5ED}" scale="70" showAutoFilter="1">
      <pageMargins left="0.511811024" right="0.511811024" top="0.78740157499999996" bottom="0.78740157499999996" header="0.31496062000000002" footer="0.31496062000000002"/>
      <autoFilter ref="A1:E368" xr:uid="{B1014865-BD25-473B-B862-26876D3C16B6}"/>
    </customSheetView>
    <customSheetView guid="{A6FBC0DC-A19A-4037-80FE-83E24AD9E190}" scale="70" showAutoFilter="1">
      <pageMargins left="0.511811024" right="0.511811024" top="0.78740157499999996" bottom="0.78740157499999996" header="0.31496062000000002" footer="0.31496062000000002"/>
      <autoFilter ref="A1:E368" xr:uid="{E0D84A9E-D996-44CB-A387-C386EBC13D21}"/>
    </customSheetView>
    <customSheetView guid="{C3B6491F-CB1B-4DDA-A350-D2ADB6ADBAA8}" scale="70" showAutoFilter="1">
      <pageMargins left="0.511811024" right="0.511811024" top="0.78740157499999996" bottom="0.78740157499999996" header="0.31496062000000002" footer="0.31496062000000002"/>
      <autoFilter ref="A1:E368" xr:uid="{BD769B5C-538F-4ED8-A68A-116F7F7DF14B}"/>
    </customSheetView>
  </customSheetViews>
  <dataValidations count="1">
    <dataValidation showInputMessage="1" showErrorMessage="1" sqref="D3:D368" xr:uid="{283AB62E-BD92-4E56-B874-5605907AA662}"/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B3E3-E0D7-43F0-8906-1B6C311CEBFB}">
  <sheetPr filterMode="1"/>
  <dimension ref="A1:T1281"/>
  <sheetViews>
    <sheetView topLeftCell="F1" zoomScale="80" zoomScaleNormal="80" workbookViewId="0">
      <pane ySplit="1" topLeftCell="A143" activePane="bottomLeft" state="frozen"/>
      <selection activeCell="G1" sqref="G1"/>
      <selection pane="bottomLeft" activeCell="P266" sqref="P266"/>
    </sheetView>
  </sheetViews>
  <sheetFormatPr defaultColWidth="23.140625" defaultRowHeight="15.75"/>
  <cols>
    <col min="1" max="1" width="16.42578125" style="221" bestFit="1" customWidth="1"/>
    <col min="2" max="2" width="20.42578125" style="221" bestFit="1" customWidth="1"/>
    <col min="3" max="3" width="80.5703125" style="287" bestFit="1" customWidth="1"/>
    <col min="4" max="4" width="20.42578125" style="221" bestFit="1" customWidth="1"/>
    <col min="5" max="5" width="29.140625" style="221" bestFit="1" customWidth="1"/>
    <col min="6" max="6" width="15.5703125" style="221" bestFit="1" customWidth="1"/>
    <col min="7" max="7" width="31" style="221" bestFit="1" customWidth="1"/>
    <col min="8" max="8" width="24.42578125" style="221" bestFit="1" customWidth="1"/>
    <col min="9" max="9" width="31.140625" style="221" bestFit="1" customWidth="1"/>
    <col min="10" max="10" width="16.85546875" style="221" bestFit="1" customWidth="1"/>
    <col min="11" max="11" width="19.140625" style="221" bestFit="1" customWidth="1"/>
    <col min="12" max="12" width="33.42578125" style="221" bestFit="1" customWidth="1"/>
    <col min="13" max="13" width="17.140625" style="221" bestFit="1" customWidth="1"/>
    <col min="14" max="14" width="21.42578125" style="221" bestFit="1" customWidth="1"/>
    <col min="15" max="15" width="20.5703125" style="17" bestFit="1" customWidth="1"/>
    <col min="16" max="16" width="19.5703125" style="17" bestFit="1" customWidth="1"/>
    <col min="17" max="17" width="14.5703125" style="17" bestFit="1" customWidth="1"/>
    <col min="18" max="18" width="28.85546875" style="17" bestFit="1" customWidth="1"/>
    <col min="19" max="20" width="21.5703125" style="17" bestFit="1" customWidth="1"/>
    <col min="21" max="16384" width="23.140625" style="17"/>
  </cols>
  <sheetData>
    <row r="1" spans="1:20" s="25" customFormat="1" ht="19.5" thickBot="1">
      <c r="A1" s="24" t="s">
        <v>27</v>
      </c>
      <c r="B1" s="24" t="s">
        <v>28</v>
      </c>
      <c r="C1" s="241" t="s">
        <v>29</v>
      </c>
      <c r="D1" s="24" t="s">
        <v>820</v>
      </c>
      <c r="E1" s="24" t="s">
        <v>821</v>
      </c>
      <c r="F1" s="24" t="s">
        <v>822</v>
      </c>
      <c r="G1" s="24" t="s">
        <v>823</v>
      </c>
      <c r="H1" s="24" t="s">
        <v>824</v>
      </c>
      <c r="I1" s="24" t="s">
        <v>825</v>
      </c>
      <c r="J1" s="24" t="s">
        <v>30</v>
      </c>
      <c r="K1" s="24" t="s">
        <v>827</v>
      </c>
      <c r="L1" s="24" t="s">
        <v>828</v>
      </c>
      <c r="M1" s="24" t="s">
        <v>829</v>
      </c>
      <c r="N1" s="279" t="s">
        <v>830</v>
      </c>
      <c r="O1" s="258" t="s">
        <v>831</v>
      </c>
      <c r="P1" s="258" t="s">
        <v>832</v>
      </c>
      <c r="Q1" s="222" t="s">
        <v>833</v>
      </c>
      <c r="R1" s="222" t="s">
        <v>834</v>
      </c>
      <c r="S1" s="259" t="s">
        <v>835</v>
      </c>
      <c r="T1" s="259" t="s">
        <v>836</v>
      </c>
    </row>
    <row r="2" spans="1:20" hidden="1">
      <c r="A2" s="280">
        <v>106</v>
      </c>
      <c r="B2" s="281" t="s">
        <v>837</v>
      </c>
      <c r="C2" s="281" t="s">
        <v>838</v>
      </c>
      <c r="D2" s="281" t="s">
        <v>839</v>
      </c>
      <c r="E2" s="282">
        <v>116270616110</v>
      </c>
      <c r="F2" s="281" t="s">
        <v>840</v>
      </c>
      <c r="G2" s="281" t="s">
        <v>841</v>
      </c>
      <c r="H2" s="281" t="s">
        <v>840</v>
      </c>
      <c r="I2" s="281" t="s">
        <v>842</v>
      </c>
      <c r="J2" s="281" t="s">
        <v>34</v>
      </c>
      <c r="K2" s="281" t="s">
        <v>842</v>
      </c>
      <c r="L2" s="281" t="s">
        <v>844</v>
      </c>
      <c r="M2" s="281">
        <v>3</v>
      </c>
      <c r="N2" s="283">
        <f>VLOOKUP(M2,'Controle de Datas'!A:B,2,0)</f>
        <v>46239</v>
      </c>
      <c r="O2" s="262">
        <v>46239</v>
      </c>
      <c r="P2" s="262">
        <v>46239</v>
      </c>
      <c r="Q2" s="260">
        <f t="shared" ref="Q2:Q65" si="0">IF(R2="Não Inicializada",1,IF(R2="Em Andamento",1,IF(R2="Entregue com Atraso",-1,IF(R2="Em Atraso",-1,0))))</f>
        <v>0</v>
      </c>
      <c r="R2" s="144" t="str">
        <f t="shared" ref="R2:R65" si="1">IF(OR(N2="",AND(O2="",P2="")),"Não Inicializada",IF(AND(O2&lt;=N2,P2=""),"Em Andamento",IF(P2&gt;N2,"Entregue com Atraso",IF(O2&gt;N2,"Em Atraso","Entregue"))))</f>
        <v>Entregue</v>
      </c>
      <c r="S2" s="263" t="s">
        <v>845</v>
      </c>
      <c r="T2" s="264"/>
    </row>
    <row r="3" spans="1:20" hidden="1">
      <c r="A3" s="20">
        <v>119</v>
      </c>
      <c r="B3" s="20" t="s">
        <v>32</v>
      </c>
      <c r="C3" s="20" t="s">
        <v>33</v>
      </c>
      <c r="D3" s="20" t="s">
        <v>846</v>
      </c>
      <c r="E3" s="20" t="s">
        <v>847</v>
      </c>
      <c r="F3" s="20" t="s">
        <v>840</v>
      </c>
      <c r="G3" s="20" t="s">
        <v>848</v>
      </c>
      <c r="H3" s="20" t="s">
        <v>840</v>
      </c>
      <c r="I3" s="20" t="s">
        <v>842</v>
      </c>
      <c r="J3" s="20" t="s">
        <v>34</v>
      </c>
      <c r="K3" s="20" t="s">
        <v>842</v>
      </c>
      <c r="L3" s="20" t="s">
        <v>850</v>
      </c>
      <c r="M3" s="20">
        <v>5</v>
      </c>
      <c r="N3" s="283">
        <f>VLOOKUP(M3,'Controle de Datas'!A:B,2,0)</f>
        <v>46241</v>
      </c>
      <c r="O3" s="265">
        <v>46248</v>
      </c>
      <c r="P3" s="265">
        <v>46248</v>
      </c>
      <c r="Q3" s="266">
        <f t="shared" si="0"/>
        <v>-1</v>
      </c>
      <c r="R3" s="144" t="str">
        <f t="shared" si="1"/>
        <v>Entregue com Atraso</v>
      </c>
      <c r="S3" s="267" t="s">
        <v>845</v>
      </c>
      <c r="T3" s="264"/>
    </row>
    <row r="4" spans="1:20" hidden="1">
      <c r="A4" s="20">
        <v>415</v>
      </c>
      <c r="B4" s="20" t="s">
        <v>35</v>
      </c>
      <c r="C4" s="20" t="s">
        <v>36</v>
      </c>
      <c r="D4" s="20" t="s">
        <v>839</v>
      </c>
      <c r="E4" s="20" t="s">
        <v>847</v>
      </c>
      <c r="F4" s="20" t="s">
        <v>840</v>
      </c>
      <c r="G4" s="284">
        <v>1470672</v>
      </c>
      <c r="H4" s="20" t="s">
        <v>851</v>
      </c>
      <c r="I4" s="20" t="s">
        <v>842</v>
      </c>
      <c r="J4" s="20" t="s">
        <v>34</v>
      </c>
      <c r="K4" s="20" t="s">
        <v>842</v>
      </c>
      <c r="L4" s="20" t="s">
        <v>850</v>
      </c>
      <c r="M4" s="20">
        <v>2</v>
      </c>
      <c r="N4" s="283">
        <f>VLOOKUP(M4,'Controle de Datas'!A:B,2,0)</f>
        <v>46238</v>
      </c>
      <c r="O4" s="265">
        <v>46239</v>
      </c>
      <c r="P4" s="265">
        <v>46239</v>
      </c>
      <c r="Q4" s="266">
        <f t="shared" si="0"/>
        <v>-1</v>
      </c>
      <c r="R4" s="144" t="str">
        <f t="shared" si="1"/>
        <v>Entregue com Atraso</v>
      </c>
      <c r="S4" s="267" t="s">
        <v>852</v>
      </c>
      <c r="T4" s="268"/>
    </row>
    <row r="5" spans="1:20" hidden="1">
      <c r="A5" s="20">
        <v>218</v>
      </c>
      <c r="B5" s="20" t="s">
        <v>37</v>
      </c>
      <c r="C5" s="20" t="s">
        <v>38</v>
      </c>
      <c r="D5" s="20" t="s">
        <v>839</v>
      </c>
      <c r="E5" s="284">
        <v>799468637111</v>
      </c>
      <c r="F5" s="20" t="s">
        <v>840</v>
      </c>
      <c r="G5" s="284">
        <v>298839</v>
      </c>
      <c r="H5" s="20" t="s">
        <v>853</v>
      </c>
      <c r="I5" s="20" t="s">
        <v>842</v>
      </c>
      <c r="J5" s="20" t="s">
        <v>34</v>
      </c>
      <c r="K5" s="20" t="s">
        <v>842</v>
      </c>
      <c r="L5" s="20" t="s">
        <v>850</v>
      </c>
      <c r="M5" s="20">
        <v>3</v>
      </c>
      <c r="N5" s="283">
        <f>VLOOKUP(M5,'Controle de Datas'!A:B,2,0)</f>
        <v>46239</v>
      </c>
      <c r="O5" s="265" t="s">
        <v>2694</v>
      </c>
      <c r="P5" s="265" t="s">
        <v>2694</v>
      </c>
      <c r="Q5" s="266">
        <f t="shared" si="0"/>
        <v>-1</v>
      </c>
      <c r="R5" s="144" t="str">
        <f t="shared" si="1"/>
        <v>Entregue com Atraso</v>
      </c>
      <c r="S5" s="267" t="s">
        <v>845</v>
      </c>
      <c r="T5" s="268"/>
    </row>
    <row r="6" spans="1:20" hidden="1">
      <c r="A6" s="20">
        <v>628</v>
      </c>
      <c r="B6" s="20" t="s">
        <v>39</v>
      </c>
      <c r="C6" s="20" t="s">
        <v>40</v>
      </c>
      <c r="D6" s="20" t="s">
        <v>839</v>
      </c>
      <c r="E6" s="284">
        <v>133256510113</v>
      </c>
      <c r="F6" s="20" t="s">
        <v>840</v>
      </c>
      <c r="G6" s="284" t="s">
        <v>854</v>
      </c>
      <c r="H6" s="20" t="s">
        <v>840</v>
      </c>
      <c r="I6" s="20" t="s">
        <v>842</v>
      </c>
      <c r="J6" s="20" t="s">
        <v>34</v>
      </c>
      <c r="K6" s="20" t="s">
        <v>842</v>
      </c>
      <c r="L6" s="20" t="s">
        <v>850</v>
      </c>
      <c r="M6" s="20">
        <v>4</v>
      </c>
      <c r="N6" s="283">
        <f>VLOOKUP(M6,'Controle de Datas'!A:B,2,0)</f>
        <v>46240</v>
      </c>
      <c r="O6" s="265">
        <v>46239</v>
      </c>
      <c r="P6" s="265">
        <v>46239</v>
      </c>
      <c r="Q6" s="266">
        <f t="shared" si="0"/>
        <v>0</v>
      </c>
      <c r="R6" s="144" t="str">
        <f t="shared" si="1"/>
        <v>Entregue</v>
      </c>
      <c r="S6" s="267" t="s">
        <v>852</v>
      </c>
      <c r="T6" s="264"/>
    </row>
    <row r="7" spans="1:20" hidden="1">
      <c r="A7" s="20">
        <v>227</v>
      </c>
      <c r="B7" s="20" t="s">
        <v>41</v>
      </c>
      <c r="C7" s="20" t="s">
        <v>42</v>
      </c>
      <c r="D7" s="20" t="s">
        <v>839</v>
      </c>
      <c r="E7" s="20" t="s">
        <v>847</v>
      </c>
      <c r="F7" s="20" t="s">
        <v>840</v>
      </c>
      <c r="G7" s="284">
        <v>158982</v>
      </c>
      <c r="H7" s="20" t="s">
        <v>855</v>
      </c>
      <c r="I7" s="20" t="s">
        <v>842</v>
      </c>
      <c r="J7" s="20" t="s">
        <v>34</v>
      </c>
      <c r="K7" s="20" t="s">
        <v>842</v>
      </c>
      <c r="L7" s="20" t="s">
        <v>850</v>
      </c>
      <c r="M7" s="20">
        <v>5</v>
      </c>
      <c r="N7" s="283">
        <f>VLOOKUP(M7,'Controle de Datas'!A:B,2,0)</f>
        <v>46241</v>
      </c>
      <c r="O7" s="265"/>
      <c r="P7" s="265"/>
      <c r="Q7" s="266">
        <f t="shared" si="0"/>
        <v>1</v>
      </c>
      <c r="R7" s="144" t="str">
        <f t="shared" si="1"/>
        <v>Não Inicializada</v>
      </c>
      <c r="S7" s="267" t="s">
        <v>845</v>
      </c>
      <c r="T7" s="268"/>
    </row>
    <row r="8" spans="1:20" hidden="1">
      <c r="A8" s="20">
        <v>359</v>
      </c>
      <c r="B8" s="20" t="s">
        <v>43</v>
      </c>
      <c r="C8" s="20" t="s">
        <v>44</v>
      </c>
      <c r="D8" s="20" t="s">
        <v>846</v>
      </c>
      <c r="E8" s="20" t="s">
        <v>847</v>
      </c>
      <c r="F8" s="20" t="s">
        <v>840</v>
      </c>
      <c r="G8" s="20" t="s">
        <v>856</v>
      </c>
      <c r="H8" s="20" t="s">
        <v>840</v>
      </c>
      <c r="I8" s="20" t="s">
        <v>857</v>
      </c>
      <c r="J8" s="20" t="s">
        <v>45</v>
      </c>
      <c r="K8" s="20" t="s">
        <v>842</v>
      </c>
      <c r="L8" s="20" t="s">
        <v>850</v>
      </c>
      <c r="M8" s="20">
        <v>5</v>
      </c>
      <c r="N8" s="283">
        <f>VLOOKUP(M8,'Controle de Datas'!A:B,2,0)</f>
        <v>46241</v>
      </c>
      <c r="O8" s="265"/>
      <c r="P8" s="265"/>
      <c r="Q8" s="266">
        <f t="shared" si="0"/>
        <v>1</v>
      </c>
      <c r="R8" s="144" t="str">
        <f t="shared" si="1"/>
        <v>Não Inicializada</v>
      </c>
      <c r="S8" s="267" t="s">
        <v>845</v>
      </c>
      <c r="T8" s="264"/>
    </row>
    <row r="9" spans="1:20">
      <c r="A9" s="20">
        <v>638</v>
      </c>
      <c r="B9" s="20" t="s">
        <v>46</v>
      </c>
      <c r="C9" s="20" t="s">
        <v>47</v>
      </c>
      <c r="D9" s="20" t="s">
        <v>846</v>
      </c>
      <c r="E9" s="20" t="s">
        <v>847</v>
      </c>
      <c r="F9" s="20" t="s">
        <v>840</v>
      </c>
      <c r="G9" s="284">
        <v>4067310</v>
      </c>
      <c r="H9" s="20" t="s">
        <v>858</v>
      </c>
      <c r="I9" s="20" t="s">
        <v>842</v>
      </c>
      <c r="J9" s="20" t="s">
        <v>48</v>
      </c>
      <c r="K9" s="20" t="s">
        <v>842</v>
      </c>
      <c r="L9" s="20" t="s">
        <v>850</v>
      </c>
      <c r="M9" s="20">
        <v>3</v>
      </c>
      <c r="N9" s="283">
        <f>VLOOKUP(M9,'Controle de Datas'!A:B,2,0)</f>
        <v>46239</v>
      </c>
      <c r="O9" s="265">
        <v>46237</v>
      </c>
      <c r="P9" s="265">
        <v>46238</v>
      </c>
      <c r="Q9" s="266">
        <f t="shared" si="0"/>
        <v>0</v>
      </c>
      <c r="R9" s="144" t="str">
        <f t="shared" si="1"/>
        <v>Entregue</v>
      </c>
      <c r="S9" s="267" t="s">
        <v>852</v>
      </c>
      <c r="T9" s="268"/>
    </row>
    <row r="10" spans="1:20" hidden="1">
      <c r="A10" s="20">
        <v>437</v>
      </c>
      <c r="B10" s="20" t="s">
        <v>49</v>
      </c>
      <c r="C10" s="20" t="s">
        <v>50</v>
      </c>
      <c r="D10" s="20" t="s">
        <v>839</v>
      </c>
      <c r="E10" s="20" t="s">
        <v>847</v>
      </c>
      <c r="F10" s="20" t="s">
        <v>860</v>
      </c>
      <c r="G10" s="20" t="s">
        <v>861</v>
      </c>
      <c r="H10" s="20" t="s">
        <v>862</v>
      </c>
      <c r="I10" s="20" t="s">
        <v>842</v>
      </c>
      <c r="J10" s="20" t="s">
        <v>34</v>
      </c>
      <c r="K10" s="20" t="s">
        <v>842</v>
      </c>
      <c r="L10" s="20" t="s">
        <v>850</v>
      </c>
      <c r="M10" s="20">
        <v>1</v>
      </c>
      <c r="N10" s="283">
        <f>VLOOKUP(M10,'Controle de Datas'!A:B,2,0)</f>
        <v>46237</v>
      </c>
      <c r="O10" s="265">
        <v>46239</v>
      </c>
      <c r="P10" s="265">
        <v>46239</v>
      </c>
      <c r="Q10" s="266">
        <f t="shared" si="0"/>
        <v>-1</v>
      </c>
      <c r="R10" s="144" t="str">
        <f t="shared" si="1"/>
        <v>Entregue com Atraso</v>
      </c>
      <c r="S10" s="267" t="s">
        <v>852</v>
      </c>
      <c r="T10" s="264"/>
    </row>
    <row r="11" spans="1:20">
      <c r="A11" s="20">
        <v>461</v>
      </c>
      <c r="B11" s="20" t="s">
        <v>51</v>
      </c>
      <c r="C11" s="20" t="s">
        <v>52</v>
      </c>
      <c r="D11" s="20" t="s">
        <v>846</v>
      </c>
      <c r="E11" s="284">
        <v>135862064112</v>
      </c>
      <c r="F11" s="20" t="s">
        <v>840</v>
      </c>
      <c r="G11" s="20" t="s">
        <v>863</v>
      </c>
      <c r="H11" s="20" t="s">
        <v>840</v>
      </c>
      <c r="I11" s="20" t="s">
        <v>842</v>
      </c>
      <c r="J11" s="20" t="s">
        <v>48</v>
      </c>
      <c r="K11" s="20" t="s">
        <v>842</v>
      </c>
      <c r="L11" s="20" t="s">
        <v>850</v>
      </c>
      <c r="M11" s="20">
        <v>1</v>
      </c>
      <c r="N11" s="283">
        <f>VLOOKUP(M11,'Controle de Datas'!A:B,2,0)</f>
        <v>46237</v>
      </c>
      <c r="O11" s="265">
        <v>46237</v>
      </c>
      <c r="P11" s="265">
        <v>46244</v>
      </c>
      <c r="Q11" s="266">
        <f t="shared" si="0"/>
        <v>-1</v>
      </c>
      <c r="R11" s="144" t="str">
        <f t="shared" si="1"/>
        <v>Entregue com Atraso</v>
      </c>
      <c r="S11" s="267" t="s">
        <v>852</v>
      </c>
      <c r="T11" s="264"/>
    </row>
    <row r="12" spans="1:20" hidden="1">
      <c r="A12" s="20">
        <v>525</v>
      </c>
      <c r="B12" s="20" t="s">
        <v>53</v>
      </c>
      <c r="C12" s="20" t="s">
        <v>54</v>
      </c>
      <c r="D12" s="20" t="s">
        <v>839</v>
      </c>
      <c r="E12" s="284">
        <v>151811726114</v>
      </c>
      <c r="F12" s="20" t="s">
        <v>840</v>
      </c>
      <c r="G12" s="20" t="s">
        <v>864</v>
      </c>
      <c r="H12" s="20" t="s">
        <v>840</v>
      </c>
      <c r="I12" s="20" t="s">
        <v>842</v>
      </c>
      <c r="J12" s="20" t="s">
        <v>34</v>
      </c>
      <c r="K12" s="20" t="s">
        <v>842</v>
      </c>
      <c r="L12" s="20" t="s">
        <v>850</v>
      </c>
      <c r="M12" s="20">
        <v>1</v>
      </c>
      <c r="N12" s="283">
        <f>VLOOKUP(M12,'Controle de Datas'!A:B,2,0)</f>
        <v>46237</v>
      </c>
      <c r="O12" s="265">
        <v>46239</v>
      </c>
      <c r="P12" s="265">
        <v>46239</v>
      </c>
      <c r="Q12" s="266">
        <f t="shared" si="0"/>
        <v>-1</v>
      </c>
      <c r="R12" s="144" t="str">
        <f t="shared" si="1"/>
        <v>Entregue com Atraso</v>
      </c>
      <c r="S12" s="267" t="s">
        <v>852</v>
      </c>
      <c r="T12" s="264"/>
    </row>
    <row r="13" spans="1:20" hidden="1">
      <c r="A13" s="20">
        <v>608</v>
      </c>
      <c r="B13" s="20" t="s">
        <v>55</v>
      </c>
      <c r="C13" s="20" t="s">
        <v>56</v>
      </c>
      <c r="D13" s="20" t="s">
        <v>846</v>
      </c>
      <c r="E13" s="284" t="s">
        <v>847</v>
      </c>
      <c r="F13" s="20" t="s">
        <v>840</v>
      </c>
      <c r="G13" s="20" t="s">
        <v>865</v>
      </c>
      <c r="H13" s="20" t="s">
        <v>840</v>
      </c>
      <c r="I13" s="20" t="s">
        <v>842</v>
      </c>
      <c r="J13" s="20" t="s">
        <v>57</v>
      </c>
      <c r="K13" s="20" t="s">
        <v>842</v>
      </c>
      <c r="L13" s="20" t="s">
        <v>850</v>
      </c>
      <c r="M13" s="20">
        <v>3</v>
      </c>
      <c r="N13" s="283">
        <f>VLOOKUP(M13,'Controle de Datas'!A:B,2,0)</f>
        <v>46239</v>
      </c>
      <c r="O13" s="265">
        <v>46238</v>
      </c>
      <c r="P13" s="265">
        <v>46238</v>
      </c>
      <c r="Q13" s="266">
        <f t="shared" si="0"/>
        <v>0</v>
      </c>
      <c r="R13" s="144" t="str">
        <f t="shared" si="1"/>
        <v>Entregue</v>
      </c>
      <c r="S13" s="267" t="s">
        <v>852</v>
      </c>
      <c r="T13" s="264"/>
    </row>
    <row r="14" spans="1:20" hidden="1">
      <c r="A14" s="20">
        <v>34</v>
      </c>
      <c r="B14" s="20" t="s">
        <v>58</v>
      </c>
      <c r="C14" s="20" t="s">
        <v>59</v>
      </c>
      <c r="D14" s="20" t="s">
        <v>846</v>
      </c>
      <c r="E14" s="284">
        <v>128248912111</v>
      </c>
      <c r="F14" s="20" t="s">
        <v>840</v>
      </c>
      <c r="G14" s="20" t="s">
        <v>866</v>
      </c>
      <c r="H14" s="20" t="s">
        <v>840</v>
      </c>
      <c r="I14" s="20" t="s">
        <v>842</v>
      </c>
      <c r="J14" s="20" t="s">
        <v>34</v>
      </c>
      <c r="K14" s="20" t="s">
        <v>842</v>
      </c>
      <c r="L14" s="20" t="s">
        <v>844</v>
      </c>
      <c r="M14" s="20">
        <v>1</v>
      </c>
      <c r="N14" s="283">
        <f>VLOOKUP(M14,'Controle de Datas'!A:B,2,0)</f>
        <v>46237</v>
      </c>
      <c r="O14" s="265">
        <v>46239</v>
      </c>
      <c r="P14" s="265">
        <v>46239</v>
      </c>
      <c r="Q14" s="266">
        <f t="shared" si="0"/>
        <v>-1</v>
      </c>
      <c r="R14" s="144" t="str">
        <f t="shared" si="1"/>
        <v>Entregue com Atraso</v>
      </c>
      <c r="S14" s="267" t="s">
        <v>845</v>
      </c>
      <c r="T14" s="264"/>
    </row>
    <row r="15" spans="1:20" hidden="1">
      <c r="A15" s="20">
        <v>523</v>
      </c>
      <c r="B15" s="20" t="s">
        <v>60</v>
      </c>
      <c r="C15" s="20" t="s">
        <v>61</v>
      </c>
      <c r="D15" s="20" t="s">
        <v>846</v>
      </c>
      <c r="E15" s="20" t="s">
        <v>847</v>
      </c>
      <c r="F15" s="20" t="s">
        <v>840</v>
      </c>
      <c r="G15" s="20" t="s">
        <v>867</v>
      </c>
      <c r="H15" s="20" t="s">
        <v>840</v>
      </c>
      <c r="I15" s="20" t="s">
        <v>842</v>
      </c>
      <c r="J15" s="20" t="s">
        <v>62</v>
      </c>
      <c r="K15" s="20" t="s">
        <v>842</v>
      </c>
      <c r="L15" s="20" t="s">
        <v>844</v>
      </c>
      <c r="M15" s="20">
        <v>2</v>
      </c>
      <c r="N15" s="283">
        <f>VLOOKUP(M15,'Controle de Datas'!A:B,2,0)</f>
        <v>46238</v>
      </c>
      <c r="O15" s="265">
        <v>46238</v>
      </c>
      <c r="P15" s="265">
        <v>46238</v>
      </c>
      <c r="Q15" s="266">
        <f t="shared" si="0"/>
        <v>0</v>
      </c>
      <c r="R15" s="144" t="str">
        <f t="shared" si="1"/>
        <v>Entregue</v>
      </c>
      <c r="S15" s="267" t="s">
        <v>845</v>
      </c>
      <c r="T15" s="264"/>
    </row>
    <row r="16" spans="1:20" hidden="1">
      <c r="A16" s="18">
        <v>587</v>
      </c>
      <c r="B16" s="18" t="s">
        <v>63</v>
      </c>
      <c r="C16" s="18" t="s">
        <v>64</v>
      </c>
      <c r="D16" s="18" t="s">
        <v>868</v>
      </c>
      <c r="E16" s="18" t="s">
        <v>847</v>
      </c>
      <c r="F16" s="18" t="s">
        <v>840</v>
      </c>
      <c r="G16" s="18" t="s">
        <v>869</v>
      </c>
      <c r="H16" s="18" t="s">
        <v>840</v>
      </c>
      <c r="I16" s="18" t="s">
        <v>842</v>
      </c>
      <c r="J16" s="18" t="s">
        <v>65</v>
      </c>
      <c r="K16" s="18" t="s">
        <v>842</v>
      </c>
      <c r="L16" s="18" t="s">
        <v>850</v>
      </c>
      <c r="M16" s="18">
        <v>10</v>
      </c>
      <c r="N16" s="283">
        <f>VLOOKUP(M16,'Controle de Datas'!A:B,2,0)</f>
        <v>46248</v>
      </c>
      <c r="O16" s="261">
        <v>46245</v>
      </c>
      <c r="P16" s="265">
        <v>46246</v>
      </c>
      <c r="Q16" s="266">
        <f t="shared" si="0"/>
        <v>0</v>
      </c>
      <c r="R16" s="144" t="str">
        <f t="shared" si="1"/>
        <v>Entregue</v>
      </c>
      <c r="S16" s="267" t="s">
        <v>845</v>
      </c>
      <c r="T16" s="264"/>
    </row>
    <row r="17" spans="1:20" hidden="1">
      <c r="A17" s="18">
        <v>225</v>
      </c>
      <c r="B17" s="18" t="s">
        <v>66</v>
      </c>
      <c r="C17" s="18" t="s">
        <v>67</v>
      </c>
      <c r="D17" s="18" t="s">
        <v>868</v>
      </c>
      <c r="E17" s="18" t="s">
        <v>847</v>
      </c>
      <c r="F17" s="18" t="s">
        <v>840</v>
      </c>
      <c r="G17" s="285">
        <v>6942</v>
      </c>
      <c r="H17" s="18" t="s">
        <v>870</v>
      </c>
      <c r="I17" s="18" t="s">
        <v>842</v>
      </c>
      <c r="J17" s="18" t="s">
        <v>57</v>
      </c>
      <c r="K17" s="18" t="s">
        <v>842</v>
      </c>
      <c r="L17" s="18" t="s">
        <v>850</v>
      </c>
      <c r="M17" s="18">
        <v>2</v>
      </c>
      <c r="N17" s="283">
        <f>VLOOKUP(M17,'Controle de Datas'!A:B,2,0)</f>
        <v>46238</v>
      </c>
      <c r="O17" s="261">
        <v>46237</v>
      </c>
      <c r="P17" s="265">
        <v>46237</v>
      </c>
      <c r="Q17" s="266">
        <f t="shared" si="0"/>
        <v>0</v>
      </c>
      <c r="R17" s="144" t="str">
        <f t="shared" si="1"/>
        <v>Entregue</v>
      </c>
      <c r="S17" s="267" t="s">
        <v>845</v>
      </c>
      <c r="T17" s="264"/>
    </row>
    <row r="18" spans="1:20" hidden="1">
      <c r="A18" s="20">
        <v>572</v>
      </c>
      <c r="B18" s="20" t="s">
        <v>68</v>
      </c>
      <c r="C18" s="20" t="s">
        <v>69</v>
      </c>
      <c r="D18" s="20" t="s">
        <v>846</v>
      </c>
      <c r="E18" s="284">
        <v>636583794113</v>
      </c>
      <c r="F18" s="20" t="s">
        <v>840</v>
      </c>
      <c r="G18" s="284">
        <v>141224</v>
      </c>
      <c r="H18" s="20" t="s">
        <v>871</v>
      </c>
      <c r="I18" s="20" t="s">
        <v>872</v>
      </c>
      <c r="J18" s="20" t="s">
        <v>70</v>
      </c>
      <c r="K18" s="20" t="s">
        <v>842</v>
      </c>
      <c r="L18" s="20" t="s">
        <v>850</v>
      </c>
      <c r="M18" s="20">
        <v>3</v>
      </c>
      <c r="N18" s="283">
        <f>VLOOKUP(M18,'Controle de Datas'!A:B,2,0)</f>
        <v>46239</v>
      </c>
      <c r="O18" s="265">
        <v>46237</v>
      </c>
      <c r="P18" s="265">
        <v>46240</v>
      </c>
      <c r="Q18" s="266">
        <f t="shared" si="0"/>
        <v>-1</v>
      </c>
      <c r="R18" s="144" t="str">
        <f t="shared" si="1"/>
        <v>Entregue com Atraso</v>
      </c>
      <c r="S18" s="267" t="s">
        <v>845</v>
      </c>
      <c r="T18" s="264"/>
    </row>
    <row r="19" spans="1:20" hidden="1">
      <c r="A19" s="20">
        <v>597</v>
      </c>
      <c r="B19" s="20" t="s">
        <v>71</v>
      </c>
      <c r="C19" s="20" t="s">
        <v>72</v>
      </c>
      <c r="D19" s="20" t="s">
        <v>846</v>
      </c>
      <c r="E19" s="284" t="s">
        <v>847</v>
      </c>
      <c r="F19" s="20" t="s">
        <v>840</v>
      </c>
      <c r="G19" s="284">
        <v>108240</v>
      </c>
      <c r="H19" s="20" t="s">
        <v>871</v>
      </c>
      <c r="I19" s="20" t="s">
        <v>874</v>
      </c>
      <c r="J19" s="20" t="s">
        <v>73</v>
      </c>
      <c r="K19" s="20" t="s">
        <v>842</v>
      </c>
      <c r="L19" s="20" t="s">
        <v>850</v>
      </c>
      <c r="M19" s="20">
        <v>2</v>
      </c>
      <c r="N19" s="283">
        <f>VLOOKUP(M19,'Controle de Datas'!A:B,2,0)</f>
        <v>46238</v>
      </c>
      <c r="O19" s="265">
        <v>46238</v>
      </c>
      <c r="P19" s="265">
        <v>46238</v>
      </c>
      <c r="Q19" s="266">
        <f t="shared" si="0"/>
        <v>0</v>
      </c>
      <c r="R19" s="144" t="str">
        <f t="shared" si="1"/>
        <v>Entregue</v>
      </c>
      <c r="S19" s="267" t="s">
        <v>845</v>
      </c>
      <c r="T19" s="264"/>
    </row>
    <row r="20" spans="1:20" hidden="1">
      <c r="A20" s="20">
        <v>617</v>
      </c>
      <c r="B20" s="20" t="s">
        <v>74</v>
      </c>
      <c r="C20" s="20" t="s">
        <v>75</v>
      </c>
      <c r="D20" s="20" t="s">
        <v>868</v>
      </c>
      <c r="E20" s="284">
        <v>152218550110</v>
      </c>
      <c r="F20" s="20" t="s">
        <v>840</v>
      </c>
      <c r="G20" s="284">
        <v>4253100</v>
      </c>
      <c r="H20" s="20" t="s">
        <v>858</v>
      </c>
      <c r="I20" s="20" t="s">
        <v>842</v>
      </c>
      <c r="J20" s="20" t="s">
        <v>65</v>
      </c>
      <c r="K20" s="20" t="s">
        <v>842</v>
      </c>
      <c r="L20" s="20" t="s">
        <v>850</v>
      </c>
      <c r="M20" s="20">
        <v>3</v>
      </c>
      <c r="N20" s="283">
        <f>VLOOKUP(M20,'Controle de Datas'!A:B,2,0)</f>
        <v>46239</v>
      </c>
      <c r="O20" s="265">
        <v>46238</v>
      </c>
      <c r="P20" s="265">
        <v>46238</v>
      </c>
      <c r="Q20" s="266">
        <f t="shared" si="0"/>
        <v>0</v>
      </c>
      <c r="R20" s="144" t="str">
        <f t="shared" si="1"/>
        <v>Entregue</v>
      </c>
      <c r="S20" s="267" t="s">
        <v>852</v>
      </c>
      <c r="T20" s="264"/>
    </row>
    <row r="21" spans="1:20" hidden="1">
      <c r="A21" s="20">
        <v>303</v>
      </c>
      <c r="B21" s="20" t="s">
        <v>76</v>
      </c>
      <c r="C21" s="20" t="s">
        <v>77</v>
      </c>
      <c r="D21" s="20" t="s">
        <v>846</v>
      </c>
      <c r="E21" s="20" t="s">
        <v>847</v>
      </c>
      <c r="F21" s="20" t="s">
        <v>840</v>
      </c>
      <c r="G21" s="20" t="s">
        <v>875</v>
      </c>
      <c r="H21" s="20" t="s">
        <v>840</v>
      </c>
      <c r="I21" s="20" t="s">
        <v>842</v>
      </c>
      <c r="J21" s="20" t="s">
        <v>65</v>
      </c>
      <c r="K21" s="20" t="s">
        <v>842</v>
      </c>
      <c r="L21" s="20" t="s">
        <v>844</v>
      </c>
      <c r="M21" s="20">
        <v>5</v>
      </c>
      <c r="N21" s="283">
        <f>VLOOKUP(M21,'Controle de Datas'!A:B,2,0)</f>
        <v>46241</v>
      </c>
      <c r="O21" s="265">
        <v>46241</v>
      </c>
      <c r="P21" s="265">
        <v>46241</v>
      </c>
      <c r="Q21" s="266">
        <f t="shared" si="0"/>
        <v>0</v>
      </c>
      <c r="R21" s="144" t="str">
        <f t="shared" si="1"/>
        <v>Entregue</v>
      </c>
      <c r="S21" s="267" t="s">
        <v>845</v>
      </c>
      <c r="T21" s="264"/>
    </row>
    <row r="22" spans="1:20" hidden="1">
      <c r="A22" s="20">
        <v>230</v>
      </c>
      <c r="B22" s="20" t="s">
        <v>78</v>
      </c>
      <c r="C22" s="152" t="s">
        <v>79</v>
      </c>
      <c r="D22" s="20" t="s">
        <v>846</v>
      </c>
      <c r="E22" s="284">
        <v>149989327117</v>
      </c>
      <c r="F22" s="20" t="s">
        <v>840</v>
      </c>
      <c r="G22" s="20" t="s">
        <v>876</v>
      </c>
      <c r="H22" s="20" t="s">
        <v>840</v>
      </c>
      <c r="I22" s="20" t="s">
        <v>842</v>
      </c>
      <c r="J22" s="20" t="s">
        <v>70</v>
      </c>
      <c r="K22" s="20" t="s">
        <v>842</v>
      </c>
      <c r="L22" s="20" t="s">
        <v>850</v>
      </c>
      <c r="M22" s="20">
        <v>5</v>
      </c>
      <c r="N22" s="283">
        <f>VLOOKUP(M22,'Controle de Datas'!A:B,2,0)</f>
        <v>46241</v>
      </c>
      <c r="O22" s="265">
        <v>46238</v>
      </c>
      <c r="P22" s="265">
        <v>46238</v>
      </c>
      <c r="Q22" s="266">
        <f t="shared" si="0"/>
        <v>0</v>
      </c>
      <c r="R22" s="144" t="str">
        <f t="shared" si="1"/>
        <v>Entregue</v>
      </c>
      <c r="S22" s="267" t="s">
        <v>845</v>
      </c>
      <c r="T22" s="264"/>
    </row>
    <row r="23" spans="1:20" hidden="1">
      <c r="A23" s="20">
        <v>370</v>
      </c>
      <c r="B23" s="20" t="s">
        <v>80</v>
      </c>
      <c r="C23" s="20" t="s">
        <v>81</v>
      </c>
      <c r="D23" s="20" t="s">
        <v>868</v>
      </c>
      <c r="E23" s="284">
        <v>128936605119</v>
      </c>
      <c r="F23" s="20" t="s">
        <v>840</v>
      </c>
      <c r="G23" s="20" t="s">
        <v>877</v>
      </c>
      <c r="H23" s="20" t="s">
        <v>840</v>
      </c>
      <c r="I23" s="339" t="s">
        <v>878</v>
      </c>
      <c r="J23" s="20" t="s">
        <v>73</v>
      </c>
      <c r="K23" s="20" t="s">
        <v>842</v>
      </c>
      <c r="L23" s="20" t="s">
        <v>850</v>
      </c>
      <c r="M23" s="20">
        <v>9</v>
      </c>
      <c r="N23" s="283">
        <f>VLOOKUP(M23,'Controle de Datas'!A:B,2,0)</f>
        <v>46247</v>
      </c>
      <c r="O23" s="265">
        <v>46251</v>
      </c>
      <c r="P23" s="265">
        <v>46251</v>
      </c>
      <c r="Q23" s="266">
        <f t="shared" si="0"/>
        <v>-1</v>
      </c>
      <c r="R23" s="144" t="str">
        <f t="shared" si="1"/>
        <v>Entregue com Atraso</v>
      </c>
      <c r="S23" s="267" t="s">
        <v>845</v>
      </c>
      <c r="T23" s="264"/>
    </row>
    <row r="24" spans="1:20" hidden="1">
      <c r="A24" s="20">
        <v>578</v>
      </c>
      <c r="B24" s="20" t="s">
        <v>83</v>
      </c>
      <c r="C24" s="20" t="s">
        <v>84</v>
      </c>
      <c r="D24" s="20" t="s">
        <v>846</v>
      </c>
      <c r="E24" s="284">
        <v>403008716119</v>
      </c>
      <c r="F24" s="20" t="s">
        <v>840</v>
      </c>
      <c r="G24" s="20" t="s">
        <v>879</v>
      </c>
      <c r="H24" s="20" t="s">
        <v>840</v>
      </c>
      <c r="I24" s="20" t="s">
        <v>842</v>
      </c>
      <c r="J24" s="20" t="s">
        <v>57</v>
      </c>
      <c r="K24" s="20" t="s">
        <v>842</v>
      </c>
      <c r="L24" s="20" t="s">
        <v>844</v>
      </c>
      <c r="M24" s="20">
        <v>2</v>
      </c>
      <c r="N24" s="283">
        <f>VLOOKUP(M24,'Controle de Datas'!A:B,2,0)</f>
        <v>46238</v>
      </c>
      <c r="O24" s="265">
        <v>46237</v>
      </c>
      <c r="P24" s="265">
        <v>46237</v>
      </c>
      <c r="Q24" s="266">
        <f t="shared" si="0"/>
        <v>0</v>
      </c>
      <c r="R24" s="144" t="str">
        <f t="shared" si="1"/>
        <v>Entregue</v>
      </c>
      <c r="S24" s="267" t="s">
        <v>845</v>
      </c>
      <c r="T24" s="264"/>
    </row>
    <row r="25" spans="1:20" hidden="1">
      <c r="A25" s="20">
        <v>302</v>
      </c>
      <c r="B25" s="20" t="s">
        <v>85</v>
      </c>
      <c r="C25" s="20" t="s">
        <v>86</v>
      </c>
      <c r="D25" s="20" t="s">
        <v>846</v>
      </c>
      <c r="E25" s="284">
        <v>114726418111</v>
      </c>
      <c r="F25" s="20" t="s">
        <v>840</v>
      </c>
      <c r="G25" s="20" t="s">
        <v>880</v>
      </c>
      <c r="H25" s="20" t="s">
        <v>840</v>
      </c>
      <c r="I25" s="20" t="s">
        <v>842</v>
      </c>
      <c r="J25" s="20" t="s">
        <v>65</v>
      </c>
      <c r="K25" s="20" t="s">
        <v>842</v>
      </c>
      <c r="L25" s="20" t="s">
        <v>850</v>
      </c>
      <c r="M25" s="20">
        <v>7</v>
      </c>
      <c r="N25" s="283">
        <f>VLOOKUP(M25,'Controle de Datas'!A:B,2,0)</f>
        <v>46245</v>
      </c>
      <c r="O25" s="265">
        <v>46246</v>
      </c>
      <c r="P25" s="265">
        <v>46248</v>
      </c>
      <c r="Q25" s="266">
        <f t="shared" si="0"/>
        <v>-1</v>
      </c>
      <c r="R25" s="144" t="str">
        <f t="shared" si="1"/>
        <v>Entregue com Atraso</v>
      </c>
      <c r="S25" s="267" t="s">
        <v>845</v>
      </c>
      <c r="T25" s="264"/>
    </row>
    <row r="26" spans="1:20" hidden="1">
      <c r="A26" s="20">
        <v>376</v>
      </c>
      <c r="B26" s="20" t="s">
        <v>87</v>
      </c>
      <c r="C26" s="20" t="s">
        <v>88</v>
      </c>
      <c r="D26" s="20" t="s">
        <v>846</v>
      </c>
      <c r="E26" s="284">
        <v>149817697113</v>
      </c>
      <c r="F26" s="20" t="s">
        <v>840</v>
      </c>
      <c r="G26" s="20" t="s">
        <v>881</v>
      </c>
      <c r="H26" s="20" t="s">
        <v>840</v>
      </c>
      <c r="I26" s="20" t="s">
        <v>842</v>
      </c>
      <c r="J26" s="20" t="s">
        <v>70</v>
      </c>
      <c r="K26" s="20" t="s">
        <v>842</v>
      </c>
      <c r="L26" s="20" t="s">
        <v>844</v>
      </c>
      <c r="M26" s="20">
        <v>10</v>
      </c>
      <c r="N26" s="283">
        <f>VLOOKUP(M26,'Controle de Datas'!A:B,2,0)</f>
        <v>46248</v>
      </c>
      <c r="O26" s="265">
        <v>46238</v>
      </c>
      <c r="P26" s="265">
        <v>46246</v>
      </c>
      <c r="Q26" s="266">
        <f t="shared" si="0"/>
        <v>0</v>
      </c>
      <c r="R26" s="144" t="str">
        <f t="shared" si="1"/>
        <v>Entregue</v>
      </c>
      <c r="S26" s="267" t="s">
        <v>845</v>
      </c>
      <c r="T26" s="264"/>
    </row>
    <row r="27" spans="1:20" hidden="1">
      <c r="A27" s="20">
        <v>576</v>
      </c>
      <c r="B27" s="20" t="s">
        <v>89</v>
      </c>
      <c r="C27" s="152" t="s">
        <v>90</v>
      </c>
      <c r="D27" s="20" t="s">
        <v>882</v>
      </c>
      <c r="E27" s="284">
        <v>636070583117</v>
      </c>
      <c r="F27" s="20" t="s">
        <v>840</v>
      </c>
      <c r="G27" s="284">
        <v>23830</v>
      </c>
      <c r="H27" s="20" t="s">
        <v>871</v>
      </c>
      <c r="I27" s="20" t="s">
        <v>842</v>
      </c>
      <c r="J27" s="20" t="s">
        <v>45</v>
      </c>
      <c r="K27" s="20" t="s">
        <v>842</v>
      </c>
      <c r="L27" s="20" t="s">
        <v>844</v>
      </c>
      <c r="M27" s="20">
        <v>8</v>
      </c>
      <c r="N27" s="283">
        <f>VLOOKUP(M27,'Controle de Datas'!A:B,2,0)</f>
        <v>46246</v>
      </c>
      <c r="O27" s="265"/>
      <c r="P27" s="265"/>
      <c r="Q27" s="266">
        <f t="shared" si="0"/>
        <v>1</v>
      </c>
      <c r="R27" s="144" t="str">
        <f t="shared" si="1"/>
        <v>Não Inicializada</v>
      </c>
      <c r="S27" s="267" t="s">
        <v>852</v>
      </c>
      <c r="T27" s="264"/>
    </row>
    <row r="28" spans="1:20" hidden="1">
      <c r="A28" s="20">
        <v>61</v>
      </c>
      <c r="B28" s="20" t="s">
        <v>92</v>
      </c>
      <c r="C28" s="20" t="s">
        <v>93</v>
      </c>
      <c r="D28" s="20" t="s">
        <v>846</v>
      </c>
      <c r="E28" s="20" t="s">
        <v>847</v>
      </c>
      <c r="F28" s="20" t="s">
        <v>840</v>
      </c>
      <c r="G28" s="20" t="s">
        <v>883</v>
      </c>
      <c r="H28" s="20" t="s">
        <v>840</v>
      </c>
      <c r="I28" s="20" t="s">
        <v>857</v>
      </c>
      <c r="J28" s="20" t="s">
        <v>45</v>
      </c>
      <c r="K28" s="20" t="s">
        <v>842</v>
      </c>
      <c r="L28" s="20" t="s">
        <v>844</v>
      </c>
      <c r="M28" s="20">
        <v>3</v>
      </c>
      <c r="N28" s="283">
        <f>VLOOKUP(M28,'Controle de Datas'!A:B,2,0)</f>
        <v>46239</v>
      </c>
      <c r="O28" s="265"/>
      <c r="P28" s="265"/>
      <c r="Q28" s="266">
        <f t="shared" si="0"/>
        <v>1</v>
      </c>
      <c r="R28" s="144" t="str">
        <f t="shared" si="1"/>
        <v>Não Inicializada</v>
      </c>
      <c r="S28" s="267" t="s">
        <v>845</v>
      </c>
      <c r="T28" s="264"/>
    </row>
    <row r="29" spans="1:20" hidden="1">
      <c r="A29" s="20">
        <v>972</v>
      </c>
      <c r="B29" s="20" t="s">
        <v>94</v>
      </c>
      <c r="C29" s="20" t="s">
        <v>95</v>
      </c>
      <c r="D29" s="20" t="s">
        <v>846</v>
      </c>
      <c r="E29" s="20" t="s">
        <v>847</v>
      </c>
      <c r="F29" s="20" t="s">
        <v>840</v>
      </c>
      <c r="G29" s="20" t="s">
        <v>884</v>
      </c>
      <c r="H29" s="20" t="s">
        <v>840</v>
      </c>
      <c r="I29" s="20" t="s">
        <v>857</v>
      </c>
      <c r="J29" s="20" t="s">
        <v>45</v>
      </c>
      <c r="K29" s="20" t="s">
        <v>842</v>
      </c>
      <c r="L29" s="20" t="s">
        <v>844</v>
      </c>
      <c r="M29" s="20">
        <v>8</v>
      </c>
      <c r="N29" s="283">
        <f>VLOOKUP(M29,'Controle de Datas'!A:B,2,0)</f>
        <v>46246</v>
      </c>
      <c r="O29" s="265"/>
      <c r="P29" s="265"/>
      <c r="Q29" s="266">
        <f t="shared" si="0"/>
        <v>1</v>
      </c>
      <c r="R29" s="144" t="str">
        <f t="shared" si="1"/>
        <v>Não Inicializada</v>
      </c>
      <c r="S29" s="267" t="s">
        <v>845</v>
      </c>
      <c r="T29" s="264"/>
    </row>
    <row r="30" spans="1:20" hidden="1">
      <c r="A30" s="20" t="s">
        <v>97</v>
      </c>
      <c r="B30" s="20" t="s">
        <v>98</v>
      </c>
      <c r="C30" s="20" t="s">
        <v>95</v>
      </c>
      <c r="D30" s="20" t="s">
        <v>846</v>
      </c>
      <c r="E30" s="20" t="s">
        <v>847</v>
      </c>
      <c r="F30" s="20" t="s">
        <v>840</v>
      </c>
      <c r="G30" s="20"/>
      <c r="H30" s="20" t="s">
        <v>871</v>
      </c>
      <c r="I30" s="20" t="s">
        <v>857</v>
      </c>
      <c r="J30" s="20" t="s">
        <v>45</v>
      </c>
      <c r="K30" s="20" t="s">
        <v>842</v>
      </c>
      <c r="L30" s="20" t="s">
        <v>844</v>
      </c>
      <c r="M30" s="20">
        <v>8</v>
      </c>
      <c r="N30" s="283">
        <f>VLOOKUP(M30,'Controle de Datas'!A:B,2,0)</f>
        <v>46246</v>
      </c>
      <c r="O30" s="265"/>
      <c r="P30" s="265"/>
      <c r="Q30" s="266">
        <f t="shared" si="0"/>
        <v>1</v>
      </c>
      <c r="R30" s="144" t="str">
        <f t="shared" si="1"/>
        <v>Não Inicializada</v>
      </c>
      <c r="S30" s="267" t="s">
        <v>845</v>
      </c>
      <c r="T30" s="264"/>
    </row>
    <row r="31" spans="1:20" hidden="1">
      <c r="A31" s="20">
        <v>440</v>
      </c>
      <c r="B31" s="20" t="s">
        <v>99</v>
      </c>
      <c r="C31" s="20" t="s">
        <v>100</v>
      </c>
      <c r="D31" s="20" t="s">
        <v>868</v>
      </c>
      <c r="E31" s="284">
        <v>135658787115</v>
      </c>
      <c r="F31" s="20" t="s">
        <v>840</v>
      </c>
      <c r="G31" s="20" t="s">
        <v>885</v>
      </c>
      <c r="H31" s="20" t="s">
        <v>840</v>
      </c>
      <c r="I31" s="20" t="s">
        <v>842</v>
      </c>
      <c r="J31" s="20" t="s">
        <v>57</v>
      </c>
      <c r="K31" s="20" t="s">
        <v>842</v>
      </c>
      <c r="L31" s="20" t="s">
        <v>850</v>
      </c>
      <c r="M31" s="20">
        <v>10</v>
      </c>
      <c r="N31" s="283">
        <f>VLOOKUP(M31,'Controle de Datas'!A:B,2,0)</f>
        <v>46248</v>
      </c>
      <c r="O31" s="265">
        <v>46247</v>
      </c>
      <c r="P31" s="265">
        <v>46247</v>
      </c>
      <c r="Q31" s="266">
        <f t="shared" si="0"/>
        <v>0</v>
      </c>
      <c r="R31" s="144" t="str">
        <f t="shared" si="1"/>
        <v>Entregue</v>
      </c>
      <c r="S31" s="267" t="s">
        <v>852</v>
      </c>
      <c r="T31" s="264"/>
    </row>
    <row r="32" spans="1:20" hidden="1">
      <c r="A32" s="20">
        <v>18</v>
      </c>
      <c r="B32" s="20" t="s">
        <v>101</v>
      </c>
      <c r="C32" s="20" t="s">
        <v>102</v>
      </c>
      <c r="D32" s="20" t="s">
        <v>868</v>
      </c>
      <c r="E32" s="284">
        <v>112425660117</v>
      </c>
      <c r="F32" s="20" t="s">
        <v>840</v>
      </c>
      <c r="G32" s="20" t="s">
        <v>886</v>
      </c>
      <c r="H32" s="20" t="s">
        <v>840</v>
      </c>
      <c r="I32" s="20" t="s">
        <v>842</v>
      </c>
      <c r="J32" s="20" t="s">
        <v>57</v>
      </c>
      <c r="K32" s="20" t="s">
        <v>842</v>
      </c>
      <c r="L32" s="20" t="s">
        <v>850</v>
      </c>
      <c r="M32" s="20">
        <v>6</v>
      </c>
      <c r="N32" s="283">
        <f>VLOOKUP(M32,'Controle de Datas'!A:B,2,0)</f>
        <v>46244</v>
      </c>
      <c r="O32" s="265">
        <v>46254</v>
      </c>
      <c r="P32" s="265">
        <v>46254</v>
      </c>
      <c r="Q32" s="266">
        <f t="shared" si="0"/>
        <v>-1</v>
      </c>
      <c r="R32" s="144" t="str">
        <f t="shared" si="1"/>
        <v>Entregue com Atraso</v>
      </c>
      <c r="S32" s="267" t="s">
        <v>845</v>
      </c>
      <c r="T32" s="264"/>
    </row>
    <row r="33" spans="1:20" hidden="1">
      <c r="A33" s="20">
        <v>127</v>
      </c>
      <c r="B33" s="20" t="s">
        <v>104</v>
      </c>
      <c r="C33" s="20" t="s">
        <v>105</v>
      </c>
      <c r="D33" s="20" t="s">
        <v>882</v>
      </c>
      <c r="E33" s="20" t="s">
        <v>847</v>
      </c>
      <c r="F33" s="20" t="s">
        <v>840</v>
      </c>
      <c r="G33" s="20" t="s">
        <v>887</v>
      </c>
      <c r="H33" s="20" t="s">
        <v>840</v>
      </c>
      <c r="I33" s="20" t="s">
        <v>842</v>
      </c>
      <c r="J33" s="20" t="s">
        <v>34</v>
      </c>
      <c r="K33" s="20" t="s">
        <v>842</v>
      </c>
      <c r="L33" s="20" t="s">
        <v>888</v>
      </c>
      <c r="M33" s="20">
        <v>2</v>
      </c>
      <c r="N33" s="283">
        <f>VLOOKUP(M33,'Controle de Datas'!A:B,2,0)</f>
        <v>46238</v>
      </c>
      <c r="O33" s="265">
        <v>46239</v>
      </c>
      <c r="P33" s="265">
        <v>46239</v>
      </c>
      <c r="Q33" s="266">
        <f t="shared" si="0"/>
        <v>-1</v>
      </c>
      <c r="R33" s="144" t="str">
        <f t="shared" si="1"/>
        <v>Entregue com Atraso</v>
      </c>
      <c r="S33" s="267" t="s">
        <v>845</v>
      </c>
      <c r="T33" s="264"/>
    </row>
    <row r="34" spans="1:20" hidden="1">
      <c r="A34" s="20">
        <v>208</v>
      </c>
      <c r="B34" s="20" t="s">
        <v>106</v>
      </c>
      <c r="C34" s="20" t="s">
        <v>107</v>
      </c>
      <c r="D34" s="20" t="s">
        <v>882</v>
      </c>
      <c r="E34" s="20" t="s">
        <v>847</v>
      </c>
      <c r="F34" s="20" t="s">
        <v>840</v>
      </c>
      <c r="G34" s="20" t="s">
        <v>889</v>
      </c>
      <c r="H34" s="20" t="s">
        <v>840</v>
      </c>
      <c r="I34" s="20" t="s">
        <v>842</v>
      </c>
      <c r="J34" s="20" t="s">
        <v>34</v>
      </c>
      <c r="K34" s="20" t="s">
        <v>842</v>
      </c>
      <c r="L34" s="20" t="s">
        <v>844</v>
      </c>
      <c r="M34" s="20">
        <v>4</v>
      </c>
      <c r="N34" s="283">
        <f>VLOOKUP(M34,'Controle de Datas'!A:B,2,0)</f>
        <v>46240</v>
      </c>
      <c r="O34" s="265">
        <v>46239</v>
      </c>
      <c r="P34" s="265">
        <v>46239</v>
      </c>
      <c r="Q34" s="266">
        <f t="shared" si="0"/>
        <v>0</v>
      </c>
      <c r="R34" s="144" t="str">
        <f t="shared" si="1"/>
        <v>Entregue</v>
      </c>
      <c r="S34" s="267" t="s">
        <v>845</v>
      </c>
      <c r="T34" s="264"/>
    </row>
    <row r="35" spans="1:20" hidden="1">
      <c r="A35" s="20">
        <v>175</v>
      </c>
      <c r="B35" s="20" t="s">
        <v>108</v>
      </c>
      <c r="C35" s="20" t="s">
        <v>109</v>
      </c>
      <c r="D35" s="20" t="s">
        <v>846</v>
      </c>
      <c r="E35" s="20" t="s">
        <v>847</v>
      </c>
      <c r="F35" s="20" t="s">
        <v>890</v>
      </c>
      <c r="G35" s="20" t="s">
        <v>891</v>
      </c>
      <c r="H35" s="20" t="s">
        <v>892</v>
      </c>
      <c r="I35" s="20" t="s">
        <v>893</v>
      </c>
      <c r="J35" s="20" t="s">
        <v>65</v>
      </c>
      <c r="K35" s="20" t="s">
        <v>842</v>
      </c>
      <c r="L35" s="20" t="s">
        <v>850</v>
      </c>
      <c r="M35" s="20">
        <v>4</v>
      </c>
      <c r="N35" s="283">
        <f>VLOOKUP(M35,'Controle de Datas'!A:B,2,0)</f>
        <v>46240</v>
      </c>
      <c r="O35" s="265">
        <v>46240</v>
      </c>
      <c r="P35" s="265">
        <v>46240</v>
      </c>
      <c r="Q35" s="266">
        <f t="shared" si="0"/>
        <v>0</v>
      </c>
      <c r="R35" s="144" t="str">
        <f t="shared" si="1"/>
        <v>Entregue</v>
      </c>
      <c r="S35" s="267" t="s">
        <v>845</v>
      </c>
      <c r="T35" s="264"/>
    </row>
    <row r="36" spans="1:20" hidden="1">
      <c r="A36" s="20">
        <v>594</v>
      </c>
      <c r="B36" s="20" t="s">
        <v>110</v>
      </c>
      <c r="C36" s="20" t="s">
        <v>111</v>
      </c>
      <c r="D36" s="20" t="s">
        <v>846</v>
      </c>
      <c r="E36" s="20" t="s">
        <v>847</v>
      </c>
      <c r="F36" s="20" t="s">
        <v>840</v>
      </c>
      <c r="G36" s="20" t="s">
        <v>895</v>
      </c>
      <c r="H36" s="20" t="s">
        <v>896</v>
      </c>
      <c r="I36" s="20" t="s">
        <v>842</v>
      </c>
      <c r="J36" s="20" t="s">
        <v>62</v>
      </c>
      <c r="K36" s="20" t="s">
        <v>842</v>
      </c>
      <c r="L36" s="20" t="s">
        <v>850</v>
      </c>
      <c r="M36" s="20">
        <v>5</v>
      </c>
      <c r="N36" s="283">
        <f>VLOOKUP(M36,'Controle de Datas'!A:B,2,0)</f>
        <v>46241</v>
      </c>
      <c r="O36" s="265">
        <v>46241</v>
      </c>
      <c r="P36" s="265">
        <v>46241</v>
      </c>
      <c r="Q36" s="266">
        <f t="shared" si="0"/>
        <v>0</v>
      </c>
      <c r="R36" s="144" t="str">
        <f t="shared" si="1"/>
        <v>Entregue</v>
      </c>
      <c r="S36" s="267" t="s">
        <v>852</v>
      </c>
      <c r="T36" s="264"/>
    </row>
    <row r="37" spans="1:20" hidden="1">
      <c r="A37" s="20">
        <v>556</v>
      </c>
      <c r="B37" s="20" t="s">
        <v>112</v>
      </c>
      <c r="C37" s="20" t="s">
        <v>113</v>
      </c>
      <c r="D37" s="20" t="s">
        <v>868</v>
      </c>
      <c r="E37" s="20" t="s">
        <v>847</v>
      </c>
      <c r="F37" s="20" t="s">
        <v>840</v>
      </c>
      <c r="G37" s="284">
        <v>4996407</v>
      </c>
      <c r="H37" s="20" t="s">
        <v>896</v>
      </c>
      <c r="I37" s="20" t="s">
        <v>897</v>
      </c>
      <c r="J37" s="20" t="s">
        <v>34</v>
      </c>
      <c r="K37" s="20" t="s">
        <v>842</v>
      </c>
      <c r="L37" s="20" t="s">
        <v>844</v>
      </c>
      <c r="M37" s="20">
        <v>5</v>
      </c>
      <c r="N37" s="283">
        <f>VLOOKUP(M37,'Controle de Datas'!A:B,2,0)</f>
        <v>46241</v>
      </c>
      <c r="O37" s="265">
        <v>46254</v>
      </c>
      <c r="P37" s="265">
        <v>46254</v>
      </c>
      <c r="Q37" s="266">
        <f t="shared" si="0"/>
        <v>-1</v>
      </c>
      <c r="R37" s="144" t="str">
        <f t="shared" si="1"/>
        <v>Entregue com Atraso</v>
      </c>
      <c r="S37" s="267" t="s">
        <v>845</v>
      </c>
      <c r="T37" s="264"/>
    </row>
    <row r="38" spans="1:20" hidden="1">
      <c r="A38" s="20">
        <v>279</v>
      </c>
      <c r="B38" s="20" t="s">
        <v>114</v>
      </c>
      <c r="C38" s="20" t="s">
        <v>115</v>
      </c>
      <c r="D38" s="20" t="s">
        <v>882</v>
      </c>
      <c r="E38" s="20" t="s">
        <v>847</v>
      </c>
      <c r="F38" s="20" t="s">
        <v>840</v>
      </c>
      <c r="G38" s="20" t="s">
        <v>898</v>
      </c>
      <c r="H38" s="20" t="s">
        <v>840</v>
      </c>
      <c r="I38" s="20" t="s">
        <v>842</v>
      </c>
      <c r="J38" s="20" t="s">
        <v>57</v>
      </c>
      <c r="K38" s="20" t="s">
        <v>842</v>
      </c>
      <c r="L38" s="20" t="s">
        <v>850</v>
      </c>
      <c r="M38" s="20">
        <v>4</v>
      </c>
      <c r="N38" s="283">
        <f>VLOOKUP(M38,'Controle de Datas'!A:B,2,0)</f>
        <v>46240</v>
      </c>
      <c r="O38" s="265">
        <v>46255</v>
      </c>
      <c r="P38" s="265">
        <v>46255</v>
      </c>
      <c r="Q38" s="266">
        <f t="shared" si="0"/>
        <v>-1</v>
      </c>
      <c r="R38" s="144" t="str">
        <f t="shared" si="1"/>
        <v>Entregue com Atraso</v>
      </c>
      <c r="S38" s="267" t="s">
        <v>845</v>
      </c>
      <c r="T38" s="264"/>
    </row>
    <row r="39" spans="1:20" hidden="1">
      <c r="A39" s="20">
        <v>615</v>
      </c>
      <c r="B39" s="20" t="s">
        <v>116</v>
      </c>
      <c r="C39" s="20" t="s">
        <v>117</v>
      </c>
      <c r="D39" s="20" t="s">
        <v>868</v>
      </c>
      <c r="E39" s="20" t="s">
        <v>847</v>
      </c>
      <c r="F39" s="20" t="s">
        <v>840</v>
      </c>
      <c r="G39" s="20" t="s">
        <v>899</v>
      </c>
      <c r="H39" s="20" t="s">
        <v>840</v>
      </c>
      <c r="I39" s="20" t="s">
        <v>842</v>
      </c>
      <c r="J39" s="20" t="s">
        <v>62</v>
      </c>
      <c r="K39" s="20" t="s">
        <v>842</v>
      </c>
      <c r="L39" s="20" t="s">
        <v>850</v>
      </c>
      <c r="M39" s="20">
        <v>5</v>
      </c>
      <c r="N39" s="283">
        <f>VLOOKUP(M39,'Controle de Datas'!A:B,2,0)</f>
        <v>46241</v>
      </c>
      <c r="O39" s="265">
        <v>46246</v>
      </c>
      <c r="P39" s="265">
        <v>46247</v>
      </c>
      <c r="Q39" s="266">
        <f t="shared" si="0"/>
        <v>-1</v>
      </c>
      <c r="R39" s="144" t="str">
        <f t="shared" si="1"/>
        <v>Entregue com Atraso</v>
      </c>
      <c r="S39" s="267" t="s">
        <v>845</v>
      </c>
      <c r="T39" s="264"/>
    </row>
    <row r="40" spans="1:20">
      <c r="A40" s="20">
        <v>586</v>
      </c>
      <c r="B40" s="20" t="s">
        <v>118</v>
      </c>
      <c r="C40" s="20" t="s">
        <v>119</v>
      </c>
      <c r="D40" s="20" t="s">
        <v>846</v>
      </c>
      <c r="E40" s="20" t="s">
        <v>847</v>
      </c>
      <c r="F40" s="20" t="s">
        <v>840</v>
      </c>
      <c r="G40" s="284" t="s">
        <v>900</v>
      </c>
      <c r="H40" s="20" t="s">
        <v>840</v>
      </c>
      <c r="I40" s="20" t="s">
        <v>842</v>
      </c>
      <c r="J40" s="20" t="s">
        <v>48</v>
      </c>
      <c r="K40" s="20" t="s">
        <v>842</v>
      </c>
      <c r="L40" s="20" t="s">
        <v>850</v>
      </c>
      <c r="M40" s="20">
        <v>1</v>
      </c>
      <c r="N40" s="283">
        <f>VLOOKUP(M40,'Controle de Datas'!A:B,2,0)</f>
        <v>46237</v>
      </c>
      <c r="O40" s="265">
        <v>46237</v>
      </c>
      <c r="P40" s="265">
        <v>46238</v>
      </c>
      <c r="Q40" s="266">
        <f t="shared" si="0"/>
        <v>-1</v>
      </c>
      <c r="R40" s="144" t="str">
        <f t="shared" si="1"/>
        <v>Entregue com Atraso</v>
      </c>
      <c r="S40" s="267" t="s">
        <v>852</v>
      </c>
      <c r="T40" s="264"/>
    </row>
    <row r="41" spans="1:20" hidden="1">
      <c r="A41" s="20">
        <v>330</v>
      </c>
      <c r="B41" s="20" t="s">
        <v>120</v>
      </c>
      <c r="C41" s="20" t="s">
        <v>121</v>
      </c>
      <c r="D41" s="20" t="s">
        <v>846</v>
      </c>
      <c r="E41" s="284">
        <v>148043856114</v>
      </c>
      <c r="F41" s="20" t="s">
        <v>840</v>
      </c>
      <c r="G41" s="20" t="s">
        <v>901</v>
      </c>
      <c r="H41" s="20" t="s">
        <v>840</v>
      </c>
      <c r="I41" s="20" t="s">
        <v>902</v>
      </c>
      <c r="J41" s="20" t="s">
        <v>62</v>
      </c>
      <c r="K41" s="20" t="s">
        <v>842</v>
      </c>
      <c r="L41" s="20" t="s">
        <v>903</v>
      </c>
      <c r="M41" s="20">
        <v>1</v>
      </c>
      <c r="N41" s="283">
        <f>VLOOKUP(M41,'Controle de Datas'!A:B,2,0)</f>
        <v>46237</v>
      </c>
      <c r="O41" s="265">
        <v>46237</v>
      </c>
      <c r="P41" s="265">
        <v>46237</v>
      </c>
      <c r="Q41" s="266">
        <f t="shared" si="0"/>
        <v>0</v>
      </c>
      <c r="R41" s="144" t="str">
        <f t="shared" si="1"/>
        <v>Entregue</v>
      </c>
      <c r="S41" s="267" t="s">
        <v>845</v>
      </c>
      <c r="T41" s="264"/>
    </row>
    <row r="42" spans="1:20" hidden="1">
      <c r="A42" s="20">
        <v>148</v>
      </c>
      <c r="B42" s="20" t="s">
        <v>122</v>
      </c>
      <c r="C42" s="20" t="s">
        <v>123</v>
      </c>
      <c r="D42" s="20" t="s">
        <v>846</v>
      </c>
      <c r="E42" s="20" t="s">
        <v>847</v>
      </c>
      <c r="F42" s="20" t="s">
        <v>840</v>
      </c>
      <c r="G42" s="20" t="s">
        <v>904</v>
      </c>
      <c r="H42" s="20" t="s">
        <v>840</v>
      </c>
      <c r="I42" s="20" t="s">
        <v>842</v>
      </c>
      <c r="J42" s="20" t="s">
        <v>34</v>
      </c>
      <c r="K42" s="20" t="s">
        <v>842</v>
      </c>
      <c r="L42" s="20" t="s">
        <v>905</v>
      </c>
      <c r="M42" s="20">
        <v>6</v>
      </c>
      <c r="N42" s="283">
        <f>VLOOKUP(M42,'Controle de Datas'!A:B,2,0)</f>
        <v>46244</v>
      </c>
      <c r="O42" s="265">
        <v>46248</v>
      </c>
      <c r="P42" s="265">
        <v>46248</v>
      </c>
      <c r="Q42" s="266">
        <f t="shared" si="0"/>
        <v>-1</v>
      </c>
      <c r="R42" s="144" t="str">
        <f t="shared" si="1"/>
        <v>Entregue com Atraso</v>
      </c>
      <c r="S42" s="267" t="s">
        <v>852</v>
      </c>
      <c r="T42" s="264"/>
    </row>
    <row r="43" spans="1:20" hidden="1">
      <c r="A43" s="20">
        <v>512</v>
      </c>
      <c r="B43" s="20" t="s">
        <v>124</v>
      </c>
      <c r="C43" s="20" t="s">
        <v>125</v>
      </c>
      <c r="D43" s="20" t="s">
        <v>868</v>
      </c>
      <c r="E43" s="20" t="s">
        <v>847</v>
      </c>
      <c r="F43" s="20" t="s">
        <v>840</v>
      </c>
      <c r="G43" s="20" t="s">
        <v>906</v>
      </c>
      <c r="H43" s="20" t="s">
        <v>840</v>
      </c>
      <c r="I43" s="20" t="s">
        <v>842</v>
      </c>
      <c r="J43" s="20" t="s">
        <v>62</v>
      </c>
      <c r="K43" s="20" t="s">
        <v>842</v>
      </c>
      <c r="L43" s="20" t="s">
        <v>850</v>
      </c>
      <c r="M43" s="20">
        <v>2</v>
      </c>
      <c r="N43" s="283">
        <f>VLOOKUP(M43,'Controle de Datas'!A:B,2,0)</f>
        <v>46238</v>
      </c>
      <c r="O43" s="265">
        <v>46238</v>
      </c>
      <c r="P43" s="265">
        <v>46238</v>
      </c>
      <c r="Q43" s="266">
        <f t="shared" si="0"/>
        <v>0</v>
      </c>
      <c r="R43" s="144" t="str">
        <f t="shared" si="1"/>
        <v>Entregue</v>
      </c>
      <c r="S43" s="267" t="s">
        <v>845</v>
      </c>
      <c r="T43" s="264"/>
    </row>
    <row r="44" spans="1:20" hidden="1">
      <c r="A44" s="20">
        <v>155</v>
      </c>
      <c r="B44" s="20" t="s">
        <v>126</v>
      </c>
      <c r="C44" s="20" t="s">
        <v>127</v>
      </c>
      <c r="D44" s="20" t="s">
        <v>839</v>
      </c>
      <c r="E44" s="20" t="s">
        <v>847</v>
      </c>
      <c r="F44" s="20" t="s">
        <v>840</v>
      </c>
      <c r="G44" s="20" t="s">
        <v>907</v>
      </c>
      <c r="H44" s="20" t="s">
        <v>840</v>
      </c>
      <c r="I44" s="20" t="s">
        <v>842</v>
      </c>
      <c r="J44" s="20" t="s">
        <v>57</v>
      </c>
      <c r="K44" s="20" t="s">
        <v>842</v>
      </c>
      <c r="L44" s="20" t="s">
        <v>844</v>
      </c>
      <c r="M44" s="20">
        <v>1</v>
      </c>
      <c r="N44" s="283">
        <f>VLOOKUP(M44,'Controle de Datas'!A:B,2,0)</f>
        <v>46237</v>
      </c>
      <c r="O44" s="265">
        <v>46237</v>
      </c>
      <c r="P44" s="265">
        <v>46237</v>
      </c>
      <c r="Q44" s="266">
        <f t="shared" si="0"/>
        <v>0</v>
      </c>
      <c r="R44" s="144" t="str">
        <f t="shared" si="1"/>
        <v>Entregue</v>
      </c>
      <c r="S44" s="267" t="s">
        <v>852</v>
      </c>
      <c r="T44" s="264"/>
    </row>
    <row r="45" spans="1:20" hidden="1">
      <c r="A45" s="20">
        <v>351</v>
      </c>
      <c r="B45" s="20" t="s">
        <v>128</v>
      </c>
      <c r="C45" s="20" t="s">
        <v>129</v>
      </c>
      <c r="D45" s="20" t="s">
        <v>882</v>
      </c>
      <c r="E45" s="284">
        <v>138210963117</v>
      </c>
      <c r="F45" s="20" t="s">
        <v>840</v>
      </c>
      <c r="G45" s="20" t="s">
        <v>908</v>
      </c>
      <c r="H45" s="20" t="s">
        <v>840</v>
      </c>
      <c r="I45" s="20" t="s">
        <v>842</v>
      </c>
      <c r="J45" s="20" t="s">
        <v>57</v>
      </c>
      <c r="K45" s="20" t="s">
        <v>842</v>
      </c>
      <c r="L45" s="20" t="s">
        <v>909</v>
      </c>
      <c r="M45" s="20">
        <v>10</v>
      </c>
      <c r="N45" s="283">
        <f>VLOOKUP(M45,'Controle de Datas'!A:B,2,0)</f>
        <v>46248</v>
      </c>
      <c r="O45" s="265">
        <v>46253</v>
      </c>
      <c r="P45" s="265">
        <v>46253</v>
      </c>
      <c r="Q45" s="266">
        <f t="shared" si="0"/>
        <v>-1</v>
      </c>
      <c r="R45" s="144" t="str">
        <f t="shared" si="1"/>
        <v>Entregue com Atraso</v>
      </c>
      <c r="S45" s="267" t="s">
        <v>845</v>
      </c>
      <c r="T45" s="264"/>
    </row>
    <row r="46" spans="1:20" hidden="1">
      <c r="A46" s="20">
        <v>510</v>
      </c>
      <c r="B46" s="20" t="s">
        <v>131</v>
      </c>
      <c r="C46" s="20" t="s">
        <v>132</v>
      </c>
      <c r="D46" s="20" t="s">
        <v>846</v>
      </c>
      <c r="E46" s="20" t="s">
        <v>847</v>
      </c>
      <c r="F46" s="20" t="s">
        <v>840</v>
      </c>
      <c r="G46" s="20" t="s">
        <v>910</v>
      </c>
      <c r="H46" s="20" t="s">
        <v>840</v>
      </c>
      <c r="I46" s="20" t="s">
        <v>842</v>
      </c>
      <c r="J46" s="20" t="s">
        <v>62</v>
      </c>
      <c r="K46" s="20" t="s">
        <v>842</v>
      </c>
      <c r="L46" s="20" t="s">
        <v>844</v>
      </c>
      <c r="M46" s="20">
        <v>6</v>
      </c>
      <c r="N46" s="283">
        <f>VLOOKUP(M46,'Controle de Datas'!A:B,2,0)</f>
        <v>46244</v>
      </c>
      <c r="O46" s="265">
        <v>46244</v>
      </c>
      <c r="P46" s="265">
        <v>46244</v>
      </c>
      <c r="Q46" s="266">
        <f t="shared" si="0"/>
        <v>0</v>
      </c>
      <c r="R46" s="144" t="str">
        <f t="shared" si="1"/>
        <v>Entregue</v>
      </c>
      <c r="S46" s="267" t="s">
        <v>852</v>
      </c>
      <c r="T46" s="264"/>
    </row>
    <row r="47" spans="1:20" hidden="1">
      <c r="A47" s="20">
        <v>646</v>
      </c>
      <c r="B47" s="20" t="s">
        <v>133</v>
      </c>
      <c r="C47" s="152" t="s">
        <v>134</v>
      </c>
      <c r="D47" s="20" t="s">
        <v>846</v>
      </c>
      <c r="E47" s="20" t="s">
        <v>847</v>
      </c>
      <c r="F47" s="20" t="s">
        <v>840</v>
      </c>
      <c r="G47" s="20" t="s">
        <v>911</v>
      </c>
      <c r="H47" s="20" t="s">
        <v>840</v>
      </c>
      <c r="I47" s="20" t="s">
        <v>842</v>
      </c>
      <c r="J47" s="20" t="s">
        <v>34</v>
      </c>
      <c r="K47" s="20" t="s">
        <v>842</v>
      </c>
      <c r="L47" s="20" t="s">
        <v>850</v>
      </c>
      <c r="M47" s="20">
        <v>8</v>
      </c>
      <c r="N47" s="283">
        <f>VLOOKUP(M47,'Controle de Datas'!A:B,2,0)</f>
        <v>46246</v>
      </c>
      <c r="O47" s="265">
        <v>46248</v>
      </c>
      <c r="P47" s="265">
        <v>46248</v>
      </c>
      <c r="Q47" s="266">
        <f t="shared" si="0"/>
        <v>-1</v>
      </c>
      <c r="R47" s="144" t="str">
        <f t="shared" si="1"/>
        <v>Entregue com Atraso</v>
      </c>
      <c r="S47" s="267" t="s">
        <v>852</v>
      </c>
      <c r="T47" s="264"/>
    </row>
    <row r="48" spans="1:20" hidden="1">
      <c r="A48" s="20">
        <v>542</v>
      </c>
      <c r="B48" s="20" t="s">
        <v>135</v>
      </c>
      <c r="C48" s="152" t="s">
        <v>136</v>
      </c>
      <c r="D48" s="20" t="s">
        <v>846</v>
      </c>
      <c r="E48" s="20" t="s">
        <v>847</v>
      </c>
      <c r="F48" s="20" t="s">
        <v>840</v>
      </c>
      <c r="G48" s="20" t="s">
        <v>912</v>
      </c>
      <c r="H48" s="20" t="s">
        <v>840</v>
      </c>
      <c r="I48" s="20" t="s">
        <v>913</v>
      </c>
      <c r="J48" s="20" t="s">
        <v>73</v>
      </c>
      <c r="K48" s="20" t="s">
        <v>842</v>
      </c>
      <c r="L48" s="20" t="s">
        <v>850</v>
      </c>
      <c r="M48" s="20">
        <v>6</v>
      </c>
      <c r="N48" s="283">
        <f>VLOOKUP(M48,'Controle de Datas'!A:B,2,0)</f>
        <v>46244</v>
      </c>
      <c r="O48" s="265">
        <v>46241</v>
      </c>
      <c r="P48" s="265">
        <v>46241</v>
      </c>
      <c r="Q48" s="266">
        <f t="shared" si="0"/>
        <v>0</v>
      </c>
      <c r="R48" s="144" t="str">
        <f t="shared" si="1"/>
        <v>Entregue</v>
      </c>
      <c r="S48" s="267" t="s">
        <v>845</v>
      </c>
      <c r="T48" s="264"/>
    </row>
    <row r="49" spans="1:20">
      <c r="A49" s="20">
        <v>240</v>
      </c>
      <c r="B49" s="20" t="s">
        <v>137</v>
      </c>
      <c r="C49" s="20" t="s">
        <v>138</v>
      </c>
      <c r="D49" s="20" t="s">
        <v>846</v>
      </c>
      <c r="E49" s="20" t="s">
        <v>847</v>
      </c>
      <c r="F49" s="20" t="s">
        <v>840</v>
      </c>
      <c r="G49" s="20" t="s">
        <v>914</v>
      </c>
      <c r="H49" s="20" t="s">
        <v>840</v>
      </c>
      <c r="I49" s="20" t="s">
        <v>842</v>
      </c>
      <c r="J49" s="20" t="s">
        <v>48</v>
      </c>
      <c r="K49" s="20" t="s">
        <v>842</v>
      </c>
      <c r="L49" s="20" t="s">
        <v>850</v>
      </c>
      <c r="M49" s="20">
        <v>3</v>
      </c>
      <c r="N49" s="283">
        <f>VLOOKUP(M49,'Controle de Datas'!A:B,2,0)</f>
        <v>46239</v>
      </c>
      <c r="O49" s="265">
        <v>46237</v>
      </c>
      <c r="P49" s="265">
        <v>46239</v>
      </c>
      <c r="Q49" s="266">
        <f t="shared" si="0"/>
        <v>0</v>
      </c>
      <c r="R49" s="144" t="str">
        <f t="shared" si="1"/>
        <v>Entregue</v>
      </c>
      <c r="S49" s="267" t="s">
        <v>845</v>
      </c>
      <c r="T49" s="268"/>
    </row>
    <row r="50" spans="1:20" hidden="1">
      <c r="A50" s="20">
        <v>486</v>
      </c>
      <c r="B50" s="20" t="s">
        <v>139</v>
      </c>
      <c r="C50" s="20" t="s">
        <v>140</v>
      </c>
      <c r="D50" s="20" t="s">
        <v>846</v>
      </c>
      <c r="E50" s="284">
        <v>636400626118</v>
      </c>
      <c r="F50" s="20" t="s">
        <v>840</v>
      </c>
      <c r="G50" s="284">
        <v>111044</v>
      </c>
      <c r="H50" s="20" t="s">
        <v>871</v>
      </c>
      <c r="I50" s="20" t="s">
        <v>842</v>
      </c>
      <c r="J50" s="20" t="s">
        <v>57</v>
      </c>
      <c r="K50" s="20" t="s">
        <v>842</v>
      </c>
      <c r="L50" s="20" t="s">
        <v>850</v>
      </c>
      <c r="M50" s="20">
        <v>2</v>
      </c>
      <c r="N50" s="283">
        <f>VLOOKUP(M50,'Controle de Datas'!A:B,2,0)</f>
        <v>46238</v>
      </c>
      <c r="O50" s="265">
        <v>46237</v>
      </c>
      <c r="P50" s="265">
        <v>46237</v>
      </c>
      <c r="Q50" s="266">
        <f t="shared" si="0"/>
        <v>0</v>
      </c>
      <c r="R50" s="144" t="str">
        <f t="shared" si="1"/>
        <v>Entregue</v>
      </c>
      <c r="S50" s="267" t="s">
        <v>852</v>
      </c>
      <c r="T50" s="264"/>
    </row>
    <row r="51" spans="1:20">
      <c r="A51" s="20">
        <v>71</v>
      </c>
      <c r="B51" s="20" t="s">
        <v>142</v>
      </c>
      <c r="C51" s="20" t="s">
        <v>143</v>
      </c>
      <c r="D51" s="20" t="s">
        <v>868</v>
      </c>
      <c r="E51" s="284">
        <v>149765136110</v>
      </c>
      <c r="F51" s="20" t="s">
        <v>840</v>
      </c>
      <c r="G51" s="20" t="s">
        <v>915</v>
      </c>
      <c r="H51" s="20" t="s">
        <v>840</v>
      </c>
      <c r="I51" s="20" t="s">
        <v>842</v>
      </c>
      <c r="J51" s="20" t="s">
        <v>48</v>
      </c>
      <c r="K51" s="20" t="s">
        <v>842</v>
      </c>
      <c r="L51" s="20" t="s">
        <v>850</v>
      </c>
      <c r="M51" s="20">
        <v>7</v>
      </c>
      <c r="N51" s="283">
        <f>VLOOKUP(M51,'Controle de Datas'!A:B,2,0)</f>
        <v>46245</v>
      </c>
      <c r="O51" s="265">
        <v>46237</v>
      </c>
      <c r="P51" s="265">
        <v>46244</v>
      </c>
      <c r="Q51" s="266">
        <f t="shared" si="0"/>
        <v>0</v>
      </c>
      <c r="R51" s="144" t="str">
        <f t="shared" si="1"/>
        <v>Entregue</v>
      </c>
      <c r="S51" s="267" t="s">
        <v>845</v>
      </c>
      <c r="T51" s="268"/>
    </row>
    <row r="52" spans="1:20">
      <c r="A52" s="20">
        <v>458</v>
      </c>
      <c r="B52" s="20" t="s">
        <v>144</v>
      </c>
      <c r="C52" s="20" t="s">
        <v>145</v>
      </c>
      <c r="D52" s="20" t="s">
        <v>846</v>
      </c>
      <c r="E52" s="284">
        <v>636568759110</v>
      </c>
      <c r="F52" s="20" t="s">
        <v>840</v>
      </c>
      <c r="G52" s="284">
        <v>136949</v>
      </c>
      <c r="H52" s="20" t="s">
        <v>871</v>
      </c>
      <c r="I52" s="20" t="s">
        <v>842</v>
      </c>
      <c r="J52" s="20" t="s">
        <v>48</v>
      </c>
      <c r="K52" s="20" t="s">
        <v>842</v>
      </c>
      <c r="L52" s="20" t="s">
        <v>850</v>
      </c>
      <c r="M52" s="20">
        <v>1</v>
      </c>
      <c r="N52" s="283">
        <f>VLOOKUP(M52,'Controle de Datas'!A:B,2,0)</f>
        <v>46237</v>
      </c>
      <c r="O52" s="265">
        <v>46237</v>
      </c>
      <c r="P52" s="265">
        <v>46238</v>
      </c>
      <c r="Q52" s="266">
        <f t="shared" si="0"/>
        <v>-1</v>
      </c>
      <c r="R52" s="144" t="str">
        <f t="shared" si="1"/>
        <v>Entregue com Atraso</v>
      </c>
      <c r="S52" s="267" t="s">
        <v>852</v>
      </c>
      <c r="T52" s="264"/>
    </row>
    <row r="53" spans="1:20" hidden="1">
      <c r="A53" s="20">
        <v>122</v>
      </c>
      <c r="B53" s="20" t="s">
        <v>146</v>
      </c>
      <c r="C53" s="152" t="s">
        <v>147</v>
      </c>
      <c r="D53" s="20" t="s">
        <v>846</v>
      </c>
      <c r="E53" s="284">
        <v>119427678117</v>
      </c>
      <c r="F53" s="20" t="s">
        <v>840</v>
      </c>
      <c r="G53" s="20" t="s">
        <v>916</v>
      </c>
      <c r="H53" s="20" t="s">
        <v>840</v>
      </c>
      <c r="I53" s="20" t="s">
        <v>842</v>
      </c>
      <c r="J53" s="20" t="s">
        <v>73</v>
      </c>
      <c r="K53" s="20" t="s">
        <v>842</v>
      </c>
      <c r="L53" s="20" t="s">
        <v>903</v>
      </c>
      <c r="M53" s="20">
        <v>8</v>
      </c>
      <c r="N53" s="283">
        <f>VLOOKUP(M53,'Controle de Datas'!A:B,2,0)</f>
        <v>46246</v>
      </c>
      <c r="O53" s="265">
        <v>46245</v>
      </c>
      <c r="P53" s="265">
        <v>46245</v>
      </c>
      <c r="Q53" s="266">
        <f t="shared" si="0"/>
        <v>0</v>
      </c>
      <c r="R53" s="144" t="str">
        <f t="shared" si="1"/>
        <v>Entregue</v>
      </c>
      <c r="S53" s="267" t="s">
        <v>845</v>
      </c>
      <c r="T53" s="264"/>
    </row>
    <row r="54" spans="1:20" hidden="1">
      <c r="A54" s="20">
        <v>499</v>
      </c>
      <c r="B54" s="20" t="s">
        <v>148</v>
      </c>
      <c r="C54" s="20" t="s">
        <v>149</v>
      </c>
      <c r="D54" s="20" t="s">
        <v>868</v>
      </c>
      <c r="E54" s="20" t="s">
        <v>847</v>
      </c>
      <c r="F54" s="20" t="s">
        <v>840</v>
      </c>
      <c r="G54" s="20" t="s">
        <v>917</v>
      </c>
      <c r="H54" s="20" t="s">
        <v>840</v>
      </c>
      <c r="I54" s="20" t="s">
        <v>918</v>
      </c>
      <c r="J54" s="20" t="s">
        <v>70</v>
      </c>
      <c r="K54" s="20" t="s">
        <v>842</v>
      </c>
      <c r="L54" s="20" t="s">
        <v>919</v>
      </c>
      <c r="M54" s="20">
        <v>3</v>
      </c>
      <c r="N54" s="283">
        <f>VLOOKUP(M54,'Controle de Datas'!A:B,2,0)</f>
        <v>46239</v>
      </c>
      <c r="O54" s="265">
        <v>46237</v>
      </c>
      <c r="P54" s="265">
        <v>46240</v>
      </c>
      <c r="Q54" s="266">
        <f t="shared" si="0"/>
        <v>-1</v>
      </c>
      <c r="R54" s="144" t="str">
        <f t="shared" si="1"/>
        <v>Entregue com Atraso</v>
      </c>
      <c r="S54" s="267" t="s">
        <v>852</v>
      </c>
      <c r="T54" s="264"/>
    </row>
    <row r="55" spans="1:20" hidden="1">
      <c r="A55" s="20">
        <v>435</v>
      </c>
      <c r="B55" s="20" t="s">
        <v>150</v>
      </c>
      <c r="C55" s="20" t="s">
        <v>151</v>
      </c>
      <c r="D55" s="20" t="s">
        <v>846</v>
      </c>
      <c r="E55" s="20" t="s">
        <v>847</v>
      </c>
      <c r="F55" s="20" t="s">
        <v>890</v>
      </c>
      <c r="G55" s="20" t="s">
        <v>920</v>
      </c>
      <c r="H55" s="20" t="s">
        <v>892</v>
      </c>
      <c r="I55" s="20" t="s">
        <v>893</v>
      </c>
      <c r="J55" s="20" t="s">
        <v>65</v>
      </c>
      <c r="K55" s="20" t="s">
        <v>842</v>
      </c>
      <c r="L55" s="20" t="s">
        <v>850</v>
      </c>
      <c r="M55" s="20">
        <v>1</v>
      </c>
      <c r="N55" s="283">
        <f>VLOOKUP(M55,'Controle de Datas'!A:B,2,0)</f>
        <v>46237</v>
      </c>
      <c r="O55" s="265">
        <v>46237</v>
      </c>
      <c r="P55" s="265">
        <v>46238</v>
      </c>
      <c r="Q55" s="266">
        <f t="shared" si="0"/>
        <v>-1</v>
      </c>
      <c r="R55" s="144" t="str">
        <f t="shared" si="1"/>
        <v>Entregue com Atraso</v>
      </c>
      <c r="S55" s="267" t="s">
        <v>852</v>
      </c>
      <c r="T55" s="264"/>
    </row>
    <row r="56" spans="1:20" hidden="1">
      <c r="A56" s="18">
        <v>591</v>
      </c>
      <c r="B56" s="18" t="s">
        <v>152</v>
      </c>
      <c r="C56" s="18" t="s">
        <v>153</v>
      </c>
      <c r="D56" s="18" t="s">
        <v>846</v>
      </c>
      <c r="E56" s="18" t="s">
        <v>847</v>
      </c>
      <c r="F56" s="18" t="s">
        <v>890</v>
      </c>
      <c r="G56" s="18" t="s">
        <v>921</v>
      </c>
      <c r="H56" s="18" t="s">
        <v>892</v>
      </c>
      <c r="I56" s="18" t="s">
        <v>893</v>
      </c>
      <c r="J56" s="18" t="s">
        <v>65</v>
      </c>
      <c r="K56" s="18" t="s">
        <v>842</v>
      </c>
      <c r="L56" s="18" t="s">
        <v>850</v>
      </c>
      <c r="M56" s="18">
        <v>1</v>
      </c>
      <c r="N56" s="283">
        <f>VLOOKUP(M56,'Controle de Datas'!A:B,2,0)</f>
        <v>46237</v>
      </c>
      <c r="O56" s="265">
        <v>46237</v>
      </c>
      <c r="P56" s="265">
        <v>46238</v>
      </c>
      <c r="Q56" s="266">
        <f t="shared" si="0"/>
        <v>-1</v>
      </c>
      <c r="R56" s="144" t="str">
        <f t="shared" si="1"/>
        <v>Entregue com Atraso</v>
      </c>
      <c r="S56" s="267" t="s">
        <v>852</v>
      </c>
      <c r="T56" s="264"/>
    </row>
    <row r="57" spans="1:20" hidden="1">
      <c r="A57" s="20">
        <v>419</v>
      </c>
      <c r="B57" s="20" t="s">
        <v>154</v>
      </c>
      <c r="C57" s="20" t="s">
        <v>155</v>
      </c>
      <c r="D57" s="20" t="s">
        <v>846</v>
      </c>
      <c r="E57" s="284">
        <v>148185395111</v>
      </c>
      <c r="F57" s="20" t="s">
        <v>840</v>
      </c>
      <c r="G57" s="20" t="s">
        <v>922</v>
      </c>
      <c r="H57" s="20" t="s">
        <v>840</v>
      </c>
      <c r="I57" s="20" t="s">
        <v>923</v>
      </c>
      <c r="J57" s="20" t="s">
        <v>57</v>
      </c>
      <c r="K57" s="20" t="s">
        <v>842</v>
      </c>
      <c r="L57" s="20" t="s">
        <v>850</v>
      </c>
      <c r="M57" s="20">
        <v>6</v>
      </c>
      <c r="N57" s="283">
        <f>VLOOKUP(M57,'Controle de Datas'!A:B,2,0)</f>
        <v>46244</v>
      </c>
      <c r="O57" s="261">
        <v>46238</v>
      </c>
      <c r="P57" s="261">
        <v>46238</v>
      </c>
      <c r="Q57" s="266">
        <f t="shared" si="0"/>
        <v>0</v>
      </c>
      <c r="R57" s="144" t="str">
        <f t="shared" si="1"/>
        <v>Entregue</v>
      </c>
      <c r="S57" s="267" t="s">
        <v>845</v>
      </c>
      <c r="T57" s="264"/>
    </row>
    <row r="58" spans="1:20">
      <c r="A58" s="20">
        <v>273</v>
      </c>
      <c r="B58" s="20" t="s">
        <v>156</v>
      </c>
      <c r="C58" s="20" t="s">
        <v>157</v>
      </c>
      <c r="D58" s="20" t="s">
        <v>846</v>
      </c>
      <c r="E58" s="20" t="s">
        <v>847</v>
      </c>
      <c r="F58" s="20" t="s">
        <v>840</v>
      </c>
      <c r="G58" s="20" t="s">
        <v>924</v>
      </c>
      <c r="H58" s="20" t="s">
        <v>840</v>
      </c>
      <c r="I58" s="20" t="s">
        <v>842</v>
      </c>
      <c r="J58" s="20" t="s">
        <v>48</v>
      </c>
      <c r="K58" s="20" t="s">
        <v>842</v>
      </c>
      <c r="L58" s="20" t="s">
        <v>850</v>
      </c>
      <c r="M58" s="20">
        <v>2</v>
      </c>
      <c r="N58" s="283">
        <f>VLOOKUP(M58,'Controle de Datas'!A:B,2,0)</f>
        <v>46238</v>
      </c>
      <c r="O58" s="265">
        <v>46237</v>
      </c>
      <c r="P58" s="265">
        <v>46238</v>
      </c>
      <c r="Q58" s="266">
        <f t="shared" si="0"/>
        <v>0</v>
      </c>
      <c r="R58" s="144" t="str">
        <f t="shared" si="1"/>
        <v>Entregue</v>
      </c>
      <c r="S58" s="267" t="s">
        <v>845</v>
      </c>
      <c r="T58" s="268"/>
    </row>
    <row r="59" spans="1:20" hidden="1">
      <c r="A59" s="20">
        <v>262</v>
      </c>
      <c r="B59" s="20" t="s">
        <v>158</v>
      </c>
      <c r="C59" s="20" t="s">
        <v>159</v>
      </c>
      <c r="D59" s="20" t="s">
        <v>868</v>
      </c>
      <c r="E59" s="284">
        <v>130221210116</v>
      </c>
      <c r="F59" s="20" t="s">
        <v>840</v>
      </c>
      <c r="G59" s="20" t="s">
        <v>925</v>
      </c>
      <c r="H59" s="20" t="s">
        <v>840</v>
      </c>
      <c r="I59" s="20" t="s">
        <v>842</v>
      </c>
      <c r="J59" s="20" t="s">
        <v>73</v>
      </c>
      <c r="K59" s="20" t="s">
        <v>842</v>
      </c>
      <c r="L59" s="20" t="s">
        <v>850</v>
      </c>
      <c r="M59" s="20">
        <v>10</v>
      </c>
      <c r="N59" s="283">
        <f>VLOOKUP(M59,'Controle de Datas'!A:B,2,0)</f>
        <v>46248</v>
      </c>
      <c r="O59" s="265">
        <v>46252</v>
      </c>
      <c r="P59" s="265">
        <v>46252</v>
      </c>
      <c r="Q59" s="266">
        <f t="shared" si="0"/>
        <v>-1</v>
      </c>
      <c r="R59" s="144" t="str">
        <f t="shared" si="1"/>
        <v>Entregue com Atraso</v>
      </c>
      <c r="S59" s="267" t="s">
        <v>845</v>
      </c>
      <c r="T59" s="264"/>
    </row>
    <row r="60" spans="1:20">
      <c r="A60" s="20">
        <v>411</v>
      </c>
      <c r="B60" s="20" t="s">
        <v>161</v>
      </c>
      <c r="C60" s="20" t="s">
        <v>162</v>
      </c>
      <c r="D60" s="20" t="s">
        <v>846</v>
      </c>
      <c r="E60" s="20" t="s">
        <v>847</v>
      </c>
      <c r="F60" s="20" t="s">
        <v>840</v>
      </c>
      <c r="G60" s="20" t="s">
        <v>926</v>
      </c>
      <c r="H60" s="20" t="s">
        <v>840</v>
      </c>
      <c r="I60" s="20" t="s">
        <v>842</v>
      </c>
      <c r="J60" s="20" t="s">
        <v>48</v>
      </c>
      <c r="K60" s="20" t="s">
        <v>842</v>
      </c>
      <c r="L60" s="20" t="s">
        <v>888</v>
      </c>
      <c r="M60" s="20">
        <v>5</v>
      </c>
      <c r="N60" s="283">
        <f>VLOOKUP(M60,'Controle de Datas'!A:B,2,0)</f>
        <v>46241</v>
      </c>
      <c r="O60" s="265">
        <v>46237</v>
      </c>
      <c r="P60" s="265">
        <v>46239</v>
      </c>
      <c r="Q60" s="266">
        <f t="shared" si="0"/>
        <v>0</v>
      </c>
      <c r="R60" s="144" t="str">
        <f t="shared" si="1"/>
        <v>Entregue</v>
      </c>
      <c r="S60" s="267" t="s">
        <v>845</v>
      </c>
      <c r="T60" s="264"/>
    </row>
    <row r="61" spans="1:20">
      <c r="A61" s="20">
        <v>505</v>
      </c>
      <c r="B61" s="20" t="s">
        <v>163</v>
      </c>
      <c r="C61" s="152" t="s">
        <v>164</v>
      </c>
      <c r="D61" s="20" t="s">
        <v>846</v>
      </c>
      <c r="E61" s="20" t="s">
        <v>847</v>
      </c>
      <c r="F61" s="20" t="s">
        <v>860</v>
      </c>
      <c r="G61" s="20" t="s">
        <v>927</v>
      </c>
      <c r="H61" s="20" t="s">
        <v>862</v>
      </c>
      <c r="I61" s="20" t="s">
        <v>842</v>
      </c>
      <c r="J61" s="20" t="s">
        <v>48</v>
      </c>
      <c r="K61" s="20" t="s">
        <v>842</v>
      </c>
      <c r="L61" s="20" t="s">
        <v>850</v>
      </c>
      <c r="M61" s="20">
        <v>2</v>
      </c>
      <c r="N61" s="283">
        <f>VLOOKUP(M61,'Controle de Datas'!A:B,2,0)</f>
        <v>46238</v>
      </c>
      <c r="O61" s="265">
        <v>46237</v>
      </c>
      <c r="P61" s="265">
        <v>46239</v>
      </c>
      <c r="Q61" s="266">
        <f t="shared" si="0"/>
        <v>-1</v>
      </c>
      <c r="R61" s="144" t="str">
        <f t="shared" si="1"/>
        <v>Entregue com Atraso</v>
      </c>
      <c r="S61" s="267" t="s">
        <v>852</v>
      </c>
      <c r="T61" s="264"/>
    </row>
    <row r="62" spans="1:20" hidden="1">
      <c r="A62" s="20">
        <v>495</v>
      </c>
      <c r="B62" s="20" t="s">
        <v>165</v>
      </c>
      <c r="C62" s="20" t="s">
        <v>166</v>
      </c>
      <c r="D62" s="20" t="s">
        <v>846</v>
      </c>
      <c r="E62" s="20" t="s">
        <v>847</v>
      </c>
      <c r="F62" s="20" t="s">
        <v>840</v>
      </c>
      <c r="G62" s="20" t="s">
        <v>929</v>
      </c>
      <c r="H62" s="20" t="s">
        <v>840</v>
      </c>
      <c r="I62" s="20" t="s">
        <v>842</v>
      </c>
      <c r="J62" s="20" t="s">
        <v>62</v>
      </c>
      <c r="K62" s="20" t="s">
        <v>842</v>
      </c>
      <c r="L62" s="20" t="s">
        <v>850</v>
      </c>
      <c r="M62" s="20">
        <v>2</v>
      </c>
      <c r="N62" s="283">
        <f>VLOOKUP(M62,'Controle de Datas'!A:B,2,0)</f>
        <v>46238</v>
      </c>
      <c r="O62" s="265">
        <v>46238</v>
      </c>
      <c r="P62" s="265">
        <v>46238</v>
      </c>
      <c r="Q62" s="266">
        <f t="shared" si="0"/>
        <v>0</v>
      </c>
      <c r="R62" s="144" t="str">
        <f t="shared" si="1"/>
        <v>Entregue</v>
      </c>
      <c r="S62" s="267" t="s">
        <v>852</v>
      </c>
      <c r="T62" s="264"/>
    </row>
    <row r="63" spans="1:20" hidden="1">
      <c r="A63" s="20">
        <v>293</v>
      </c>
      <c r="B63" s="20" t="s">
        <v>167</v>
      </c>
      <c r="C63" s="20" t="s">
        <v>168</v>
      </c>
      <c r="D63" s="20" t="s">
        <v>846</v>
      </c>
      <c r="E63" s="20" t="s">
        <v>847</v>
      </c>
      <c r="F63" s="20" t="s">
        <v>840</v>
      </c>
      <c r="G63" s="20" t="s">
        <v>930</v>
      </c>
      <c r="H63" s="20" t="s">
        <v>840</v>
      </c>
      <c r="I63" s="20" t="s">
        <v>842</v>
      </c>
      <c r="J63" s="20" t="s">
        <v>62</v>
      </c>
      <c r="K63" s="20" t="s">
        <v>842</v>
      </c>
      <c r="L63" s="20" t="s">
        <v>850</v>
      </c>
      <c r="M63" s="20">
        <v>6</v>
      </c>
      <c r="N63" s="283">
        <f>VLOOKUP(M63,'Controle de Datas'!A:B,2,0)</f>
        <v>46244</v>
      </c>
      <c r="O63" s="265">
        <v>46244</v>
      </c>
      <c r="P63" s="265">
        <v>46247</v>
      </c>
      <c r="Q63" s="266">
        <f t="shared" si="0"/>
        <v>-1</v>
      </c>
      <c r="R63" s="144" t="str">
        <f t="shared" si="1"/>
        <v>Entregue com Atraso</v>
      </c>
      <c r="S63" s="267" t="s">
        <v>845</v>
      </c>
      <c r="T63" s="264"/>
    </row>
    <row r="64" spans="1:20" hidden="1">
      <c r="A64" s="20">
        <v>335</v>
      </c>
      <c r="B64" s="20" t="s">
        <v>169</v>
      </c>
      <c r="C64" s="20" t="s">
        <v>170</v>
      </c>
      <c r="D64" s="20" t="s">
        <v>846</v>
      </c>
      <c r="E64" s="284">
        <v>146011920111</v>
      </c>
      <c r="F64" s="20" t="s">
        <v>840</v>
      </c>
      <c r="G64" s="20" t="s">
        <v>931</v>
      </c>
      <c r="H64" s="20" t="s">
        <v>840</v>
      </c>
      <c r="I64" s="20" t="s">
        <v>842</v>
      </c>
      <c r="J64" s="20" t="s">
        <v>65</v>
      </c>
      <c r="K64" s="20" t="s">
        <v>842</v>
      </c>
      <c r="L64" s="20" t="s">
        <v>850</v>
      </c>
      <c r="M64" s="20">
        <v>4</v>
      </c>
      <c r="N64" s="283">
        <f>VLOOKUP(M64,'Controle de Datas'!A:B,2,0)</f>
        <v>46240</v>
      </c>
      <c r="O64" s="265">
        <v>46240</v>
      </c>
      <c r="P64" s="265">
        <v>46245</v>
      </c>
      <c r="Q64" s="266">
        <f t="shared" si="0"/>
        <v>-1</v>
      </c>
      <c r="R64" s="144" t="str">
        <f t="shared" si="1"/>
        <v>Entregue com Atraso</v>
      </c>
      <c r="S64" s="267" t="s">
        <v>845</v>
      </c>
      <c r="T64" s="264"/>
    </row>
    <row r="65" spans="1:20" hidden="1">
      <c r="A65" s="20">
        <v>372</v>
      </c>
      <c r="B65" s="20" t="s">
        <v>171</v>
      </c>
      <c r="C65" s="20" t="s">
        <v>172</v>
      </c>
      <c r="D65" s="20" t="s">
        <v>868</v>
      </c>
      <c r="E65" s="20" t="s">
        <v>847</v>
      </c>
      <c r="F65" s="20" t="s">
        <v>840</v>
      </c>
      <c r="G65" s="20" t="s">
        <v>932</v>
      </c>
      <c r="H65" s="20" t="s">
        <v>840</v>
      </c>
      <c r="I65" s="20" t="s">
        <v>878</v>
      </c>
      <c r="J65" s="20" t="s">
        <v>73</v>
      </c>
      <c r="K65" s="20" t="s">
        <v>842</v>
      </c>
      <c r="L65" s="20" t="s">
        <v>844</v>
      </c>
      <c r="M65" s="20">
        <v>5</v>
      </c>
      <c r="N65" s="283">
        <f>VLOOKUP(M65,'Controle de Datas'!A:B,2,0)</f>
        <v>46241</v>
      </c>
      <c r="O65" s="265">
        <v>46239</v>
      </c>
      <c r="P65" s="265">
        <v>46239</v>
      </c>
      <c r="Q65" s="266">
        <f t="shared" si="0"/>
        <v>0</v>
      </c>
      <c r="R65" s="144" t="str">
        <f t="shared" si="1"/>
        <v>Entregue</v>
      </c>
      <c r="S65" s="267" t="s">
        <v>845</v>
      </c>
      <c r="T65" s="264"/>
    </row>
    <row r="66" spans="1:20" hidden="1">
      <c r="A66" s="18">
        <v>398</v>
      </c>
      <c r="B66" s="18" t="s">
        <v>174</v>
      </c>
      <c r="C66" s="18" t="s">
        <v>175</v>
      </c>
      <c r="D66" s="18" t="s">
        <v>868</v>
      </c>
      <c r="E66" s="18" t="s">
        <v>847</v>
      </c>
      <c r="F66" s="18" t="s">
        <v>840</v>
      </c>
      <c r="G66" s="18" t="s">
        <v>933</v>
      </c>
      <c r="H66" s="18" t="s">
        <v>840</v>
      </c>
      <c r="I66" s="18" t="s">
        <v>842</v>
      </c>
      <c r="J66" s="18" t="s">
        <v>62</v>
      </c>
      <c r="K66" s="18" t="s">
        <v>842</v>
      </c>
      <c r="L66" s="18" t="s">
        <v>850</v>
      </c>
      <c r="M66" s="18">
        <v>2</v>
      </c>
      <c r="N66" s="283">
        <f>VLOOKUP(M66,'Controle de Datas'!A:B,2,0)</f>
        <v>46238</v>
      </c>
      <c r="O66" s="265">
        <v>46238</v>
      </c>
      <c r="P66" s="265">
        <v>46238</v>
      </c>
      <c r="Q66" s="266">
        <f t="shared" ref="Q66:Q129" si="2">IF(R66="Não Inicializada",1,IF(R66="Em Andamento",1,IF(R66="Entregue com Atraso",-1,IF(R66="Em Atraso",-1,0))))</f>
        <v>0</v>
      </c>
      <c r="R66" s="144" t="str">
        <f t="shared" ref="R66:R129" si="3">IF(OR(N66="",AND(O66="",P66="")),"Não Inicializada",IF(AND(O66&lt;=N66,P66=""),"Em Andamento",IF(P66&gt;N66,"Entregue com Atraso",IF(O66&gt;N66,"Em Atraso","Entregue"))))</f>
        <v>Entregue</v>
      </c>
      <c r="S66" s="267" t="s">
        <v>845</v>
      </c>
      <c r="T66" s="264"/>
    </row>
    <row r="67" spans="1:20" hidden="1">
      <c r="A67" s="20">
        <v>321</v>
      </c>
      <c r="B67" s="20" t="s">
        <v>176</v>
      </c>
      <c r="C67" s="20" t="s">
        <v>177</v>
      </c>
      <c r="D67" s="20" t="s">
        <v>868</v>
      </c>
      <c r="E67" s="20" t="s">
        <v>847</v>
      </c>
      <c r="F67" s="20" t="s">
        <v>840</v>
      </c>
      <c r="G67" s="284">
        <v>57123</v>
      </c>
      <c r="H67" s="20" t="s">
        <v>934</v>
      </c>
      <c r="I67" s="20" t="s">
        <v>842</v>
      </c>
      <c r="J67" s="20" t="s">
        <v>57</v>
      </c>
      <c r="K67" s="20" t="s">
        <v>842</v>
      </c>
      <c r="L67" s="20" t="s">
        <v>850</v>
      </c>
      <c r="M67" s="20">
        <v>7</v>
      </c>
      <c r="N67" s="283">
        <f>VLOOKUP(M67,'Controle de Datas'!A:B,2,0)</f>
        <v>46245</v>
      </c>
      <c r="O67" s="265">
        <v>46254</v>
      </c>
      <c r="P67" s="265">
        <v>46254</v>
      </c>
      <c r="Q67" s="266">
        <f t="shared" si="2"/>
        <v>-1</v>
      </c>
      <c r="R67" s="144" t="str">
        <f t="shared" si="3"/>
        <v>Entregue com Atraso</v>
      </c>
      <c r="S67" s="267" t="s">
        <v>845</v>
      </c>
      <c r="T67" s="264"/>
    </row>
    <row r="68" spans="1:20" hidden="1">
      <c r="A68" s="20">
        <v>449</v>
      </c>
      <c r="B68" s="20" t="s">
        <v>178</v>
      </c>
      <c r="C68" s="20" t="s">
        <v>179</v>
      </c>
      <c r="D68" s="20" t="s">
        <v>868</v>
      </c>
      <c r="E68" s="20" t="s">
        <v>847</v>
      </c>
      <c r="F68" s="20" t="s">
        <v>840</v>
      </c>
      <c r="G68" s="20" t="s">
        <v>936</v>
      </c>
      <c r="H68" s="20" t="s">
        <v>840</v>
      </c>
      <c r="I68" s="20" t="s">
        <v>937</v>
      </c>
      <c r="J68" s="20" t="s">
        <v>57</v>
      </c>
      <c r="K68" s="20" t="s">
        <v>842</v>
      </c>
      <c r="L68" s="20" t="s">
        <v>850</v>
      </c>
      <c r="M68" s="20">
        <v>4</v>
      </c>
      <c r="N68" s="283">
        <f>VLOOKUP(M68,'Controle de Datas'!A:B,2,0)</f>
        <v>46240</v>
      </c>
      <c r="O68" s="265">
        <v>46254</v>
      </c>
      <c r="P68" s="265">
        <v>46254</v>
      </c>
      <c r="Q68" s="266">
        <f t="shared" si="2"/>
        <v>-1</v>
      </c>
      <c r="R68" s="144" t="str">
        <f t="shared" si="3"/>
        <v>Entregue com Atraso</v>
      </c>
      <c r="S68" s="267" t="s">
        <v>845</v>
      </c>
      <c r="T68" s="264"/>
    </row>
    <row r="69" spans="1:20" hidden="1">
      <c r="A69" s="20">
        <v>730</v>
      </c>
      <c r="B69" s="20" t="s">
        <v>180</v>
      </c>
      <c r="C69" s="20" t="s">
        <v>181</v>
      </c>
      <c r="D69" s="20" t="s">
        <v>846</v>
      </c>
      <c r="E69" s="20" t="s">
        <v>847</v>
      </c>
      <c r="F69" s="20" t="s">
        <v>840</v>
      </c>
      <c r="G69" s="20" t="s">
        <v>938</v>
      </c>
      <c r="H69" s="20" t="s">
        <v>840</v>
      </c>
      <c r="I69" s="20" t="s">
        <v>842</v>
      </c>
      <c r="J69" s="20" t="s">
        <v>34</v>
      </c>
      <c r="K69" s="20" t="s">
        <v>842</v>
      </c>
      <c r="L69" s="20" t="s">
        <v>850</v>
      </c>
      <c r="M69" s="20">
        <v>2</v>
      </c>
      <c r="N69" s="283">
        <f>VLOOKUP(M69,'Controle de Datas'!A:B,2,0)</f>
        <v>46238</v>
      </c>
      <c r="O69" s="265">
        <v>46248</v>
      </c>
      <c r="P69" s="265">
        <v>46248</v>
      </c>
      <c r="Q69" s="266">
        <f t="shared" si="2"/>
        <v>-1</v>
      </c>
      <c r="R69" s="144" t="str">
        <f t="shared" si="3"/>
        <v>Entregue com Atraso</v>
      </c>
      <c r="S69" s="267" t="s">
        <v>845</v>
      </c>
      <c r="T69" s="264"/>
    </row>
    <row r="70" spans="1:20">
      <c r="A70" s="20">
        <v>365</v>
      </c>
      <c r="B70" s="20" t="s">
        <v>182</v>
      </c>
      <c r="C70" s="20" t="s">
        <v>183</v>
      </c>
      <c r="D70" s="20" t="s">
        <v>846</v>
      </c>
      <c r="E70" s="284">
        <v>558510441112</v>
      </c>
      <c r="F70" s="20" t="s">
        <v>840</v>
      </c>
      <c r="G70" s="284">
        <v>584789</v>
      </c>
      <c r="H70" s="20" t="s">
        <v>939</v>
      </c>
      <c r="I70" s="20" t="s">
        <v>842</v>
      </c>
      <c r="J70" s="20" t="s">
        <v>48</v>
      </c>
      <c r="K70" s="20" t="s">
        <v>842</v>
      </c>
      <c r="L70" s="20" t="s">
        <v>844</v>
      </c>
      <c r="M70" s="20">
        <v>7</v>
      </c>
      <c r="N70" s="283">
        <f>VLOOKUP(M70,'Controle de Datas'!A:B,2,0)</f>
        <v>46245</v>
      </c>
      <c r="O70" s="265">
        <v>46237</v>
      </c>
      <c r="P70" s="265">
        <v>46246</v>
      </c>
      <c r="Q70" s="266">
        <f t="shared" si="2"/>
        <v>-1</v>
      </c>
      <c r="R70" s="144" t="str">
        <f t="shared" si="3"/>
        <v>Entregue com Atraso</v>
      </c>
      <c r="S70" s="267" t="s">
        <v>852</v>
      </c>
      <c r="T70" s="264"/>
    </row>
    <row r="71" spans="1:20">
      <c r="A71" s="20" t="s">
        <v>184</v>
      </c>
      <c r="B71" s="20" t="s">
        <v>185</v>
      </c>
      <c r="C71" s="20" t="s">
        <v>183</v>
      </c>
      <c r="D71" s="20" t="s">
        <v>846</v>
      </c>
      <c r="E71" s="284">
        <v>127991611111</v>
      </c>
      <c r="F71" s="20" t="s">
        <v>840</v>
      </c>
      <c r="G71" s="284">
        <v>619539</v>
      </c>
      <c r="H71" s="20" t="s">
        <v>934</v>
      </c>
      <c r="I71" s="20" t="s">
        <v>842</v>
      </c>
      <c r="J71" s="20" t="s">
        <v>48</v>
      </c>
      <c r="K71" s="20" t="s">
        <v>842</v>
      </c>
      <c r="L71" s="20" t="s">
        <v>844</v>
      </c>
      <c r="M71" s="20">
        <v>7</v>
      </c>
      <c r="N71" s="283">
        <f>VLOOKUP(M71,'Controle de Datas'!A:B,2,0)</f>
        <v>46245</v>
      </c>
      <c r="O71" s="265">
        <v>46237</v>
      </c>
      <c r="P71" s="265">
        <v>46246</v>
      </c>
      <c r="Q71" s="266">
        <f t="shared" si="2"/>
        <v>-1</v>
      </c>
      <c r="R71" s="144" t="str">
        <f t="shared" si="3"/>
        <v>Entregue com Atraso</v>
      </c>
      <c r="S71" s="267" t="s">
        <v>852</v>
      </c>
      <c r="T71" s="264"/>
    </row>
    <row r="72" spans="1:20">
      <c r="A72" s="20" t="s">
        <v>186</v>
      </c>
      <c r="B72" s="20" t="s">
        <v>187</v>
      </c>
      <c r="C72" s="20" t="s">
        <v>183</v>
      </c>
      <c r="D72" s="20" t="s">
        <v>846</v>
      </c>
      <c r="E72" s="284">
        <v>558927031110</v>
      </c>
      <c r="F72" s="20" t="s">
        <v>840</v>
      </c>
      <c r="G72" s="284" t="s">
        <v>847</v>
      </c>
      <c r="H72" s="20" t="s">
        <v>939</v>
      </c>
      <c r="I72" s="20" t="s">
        <v>842</v>
      </c>
      <c r="J72" s="20" t="s">
        <v>48</v>
      </c>
      <c r="K72" s="20" t="s">
        <v>842</v>
      </c>
      <c r="L72" s="20" t="s">
        <v>844</v>
      </c>
      <c r="M72" s="20">
        <v>7</v>
      </c>
      <c r="N72" s="283">
        <f>VLOOKUP(M72,'Controle de Datas'!A:B,2,0)</f>
        <v>46245</v>
      </c>
      <c r="O72" s="265">
        <v>46237</v>
      </c>
      <c r="P72" s="265">
        <v>46246</v>
      </c>
      <c r="Q72" s="266">
        <f t="shared" si="2"/>
        <v>-1</v>
      </c>
      <c r="R72" s="144" t="str">
        <f t="shared" si="3"/>
        <v>Entregue com Atraso</v>
      </c>
      <c r="S72" s="267" t="s">
        <v>852</v>
      </c>
      <c r="T72" s="264"/>
    </row>
    <row r="73" spans="1:20" hidden="1">
      <c r="A73" s="18">
        <v>408</v>
      </c>
      <c r="B73" s="18" t="s">
        <v>188</v>
      </c>
      <c r="C73" s="18" t="s">
        <v>189</v>
      </c>
      <c r="D73" s="18" t="s">
        <v>846</v>
      </c>
      <c r="E73" s="18" t="s">
        <v>847</v>
      </c>
      <c r="F73" s="18" t="s">
        <v>840</v>
      </c>
      <c r="G73" s="18" t="s">
        <v>941</v>
      </c>
      <c r="H73" s="18" t="s">
        <v>840</v>
      </c>
      <c r="I73" s="18" t="s">
        <v>842</v>
      </c>
      <c r="J73" s="18" t="s">
        <v>65</v>
      </c>
      <c r="K73" s="18" t="s">
        <v>842</v>
      </c>
      <c r="L73" s="18" t="s">
        <v>844</v>
      </c>
      <c r="M73" s="18">
        <v>3</v>
      </c>
      <c r="N73" s="283">
        <f>VLOOKUP(M73,'Controle de Datas'!A:B,2,0)</f>
        <v>46239</v>
      </c>
      <c r="O73" s="265">
        <v>46238</v>
      </c>
      <c r="P73" s="265">
        <v>46238</v>
      </c>
      <c r="Q73" s="266">
        <f t="shared" si="2"/>
        <v>0</v>
      </c>
      <c r="R73" s="144" t="str">
        <f t="shared" si="3"/>
        <v>Entregue</v>
      </c>
      <c r="S73" s="267" t="s">
        <v>852</v>
      </c>
      <c r="T73" s="264"/>
    </row>
    <row r="74" spans="1:20" hidden="1">
      <c r="A74" s="18">
        <v>402</v>
      </c>
      <c r="B74" s="18" t="s">
        <v>190</v>
      </c>
      <c r="C74" s="18" t="s">
        <v>191</v>
      </c>
      <c r="D74" s="18" t="s">
        <v>868</v>
      </c>
      <c r="E74" s="18" t="s">
        <v>847</v>
      </c>
      <c r="F74" s="18" t="s">
        <v>840</v>
      </c>
      <c r="G74" s="18" t="s">
        <v>942</v>
      </c>
      <c r="H74" s="18" t="s">
        <v>840</v>
      </c>
      <c r="I74" s="18" t="s">
        <v>842</v>
      </c>
      <c r="J74" s="18" t="s">
        <v>73</v>
      </c>
      <c r="K74" s="18" t="s">
        <v>842</v>
      </c>
      <c r="L74" s="18" t="s">
        <v>903</v>
      </c>
      <c r="M74" s="18">
        <v>5</v>
      </c>
      <c r="N74" s="283">
        <f>VLOOKUP(M74,'Controle de Datas'!A:B,2,0)</f>
        <v>46241</v>
      </c>
      <c r="O74" s="261">
        <v>46239</v>
      </c>
      <c r="P74" s="261">
        <v>46239</v>
      </c>
      <c r="Q74" s="266">
        <f t="shared" si="2"/>
        <v>0</v>
      </c>
      <c r="R74" s="144" t="str">
        <f t="shared" si="3"/>
        <v>Entregue</v>
      </c>
      <c r="S74" s="267" t="s">
        <v>845</v>
      </c>
      <c r="T74" s="264"/>
    </row>
    <row r="75" spans="1:20" hidden="1">
      <c r="A75" s="18">
        <v>393</v>
      </c>
      <c r="B75" s="18" t="s">
        <v>193</v>
      </c>
      <c r="C75" s="18" t="s">
        <v>194</v>
      </c>
      <c r="D75" s="18" t="s">
        <v>868</v>
      </c>
      <c r="E75" s="18" t="s">
        <v>847</v>
      </c>
      <c r="F75" s="18" t="s">
        <v>840</v>
      </c>
      <c r="G75" s="18" t="s">
        <v>943</v>
      </c>
      <c r="H75" s="18" t="s">
        <v>840</v>
      </c>
      <c r="I75" s="18" t="s">
        <v>842</v>
      </c>
      <c r="J75" s="18" t="s">
        <v>65</v>
      </c>
      <c r="K75" s="18" t="s">
        <v>842</v>
      </c>
      <c r="L75" s="18" t="s">
        <v>844</v>
      </c>
      <c r="M75" s="18">
        <v>3</v>
      </c>
      <c r="N75" s="283">
        <f>VLOOKUP(M75,'Controle de Datas'!A:B,2,0)</f>
        <v>46239</v>
      </c>
      <c r="O75" s="265">
        <v>46239</v>
      </c>
      <c r="P75" s="265">
        <v>46239</v>
      </c>
      <c r="Q75" s="266">
        <f t="shared" si="2"/>
        <v>0</v>
      </c>
      <c r="R75" s="144" t="str">
        <f t="shared" si="3"/>
        <v>Entregue</v>
      </c>
      <c r="S75" s="267" t="s">
        <v>845</v>
      </c>
      <c r="T75" s="264"/>
    </row>
    <row r="76" spans="1:20" hidden="1">
      <c r="A76" s="20">
        <v>420</v>
      </c>
      <c r="B76" s="20" t="s">
        <v>195</v>
      </c>
      <c r="C76" s="20" t="s">
        <v>196</v>
      </c>
      <c r="D76" s="20" t="s">
        <v>846</v>
      </c>
      <c r="E76" s="20" t="s">
        <v>847</v>
      </c>
      <c r="F76" s="20" t="s">
        <v>840</v>
      </c>
      <c r="G76" s="20" t="s">
        <v>944</v>
      </c>
      <c r="H76" s="20" t="s">
        <v>840</v>
      </c>
      <c r="I76" s="20" t="s">
        <v>842</v>
      </c>
      <c r="J76" s="20" t="s">
        <v>34</v>
      </c>
      <c r="K76" s="20" t="s">
        <v>842</v>
      </c>
      <c r="L76" s="20" t="s">
        <v>844</v>
      </c>
      <c r="M76" s="20">
        <v>1</v>
      </c>
      <c r="N76" s="283">
        <f>VLOOKUP(M76,'Controle de Datas'!A:B,2,0)</f>
        <v>46237</v>
      </c>
      <c r="O76" s="265">
        <v>46248</v>
      </c>
      <c r="P76" s="262">
        <v>46248</v>
      </c>
      <c r="Q76" s="266">
        <f t="shared" si="2"/>
        <v>-1</v>
      </c>
      <c r="R76" s="144" t="str">
        <f t="shared" si="3"/>
        <v>Entregue com Atraso</v>
      </c>
      <c r="S76" s="267" t="s">
        <v>852</v>
      </c>
      <c r="T76" s="264"/>
    </row>
    <row r="77" spans="1:20" hidden="1">
      <c r="A77" s="20">
        <v>187</v>
      </c>
      <c r="B77" s="20" t="s">
        <v>197</v>
      </c>
      <c r="C77" s="20" t="s">
        <v>198</v>
      </c>
      <c r="D77" s="20" t="s">
        <v>882</v>
      </c>
      <c r="E77" s="20" t="s">
        <v>847</v>
      </c>
      <c r="F77" s="20" t="s">
        <v>840</v>
      </c>
      <c r="G77" s="20" t="s">
        <v>945</v>
      </c>
      <c r="H77" s="20" t="s">
        <v>840</v>
      </c>
      <c r="I77" s="20" t="s">
        <v>842</v>
      </c>
      <c r="J77" s="20" t="s">
        <v>70</v>
      </c>
      <c r="K77" s="20" t="s">
        <v>842</v>
      </c>
      <c r="L77" s="20" t="s">
        <v>850</v>
      </c>
      <c r="M77" s="20">
        <v>10</v>
      </c>
      <c r="N77" s="283">
        <f>VLOOKUP(M77,'Controle de Datas'!A:B,2,0)</f>
        <v>46248</v>
      </c>
      <c r="O77" s="265">
        <v>46238</v>
      </c>
      <c r="P77" s="265">
        <v>46238</v>
      </c>
      <c r="Q77" s="266">
        <f t="shared" si="2"/>
        <v>0</v>
      </c>
      <c r="R77" s="144" t="str">
        <f t="shared" si="3"/>
        <v>Entregue</v>
      </c>
      <c r="S77" s="267" t="s">
        <v>845</v>
      </c>
      <c r="T77" s="264"/>
    </row>
    <row r="78" spans="1:20" hidden="1">
      <c r="A78" s="20">
        <v>476</v>
      </c>
      <c r="B78" s="20" t="s">
        <v>200</v>
      </c>
      <c r="C78" s="20" t="s">
        <v>201</v>
      </c>
      <c r="D78" s="20" t="s">
        <v>868</v>
      </c>
      <c r="E78" s="20" t="s">
        <v>847</v>
      </c>
      <c r="F78" s="20" t="s">
        <v>840</v>
      </c>
      <c r="G78" s="20" t="s">
        <v>946</v>
      </c>
      <c r="H78" s="20" t="s">
        <v>840</v>
      </c>
      <c r="I78" s="20" t="s">
        <v>842</v>
      </c>
      <c r="J78" s="20" t="s">
        <v>57</v>
      </c>
      <c r="K78" s="20" t="s">
        <v>842</v>
      </c>
      <c r="L78" s="20" t="s">
        <v>850</v>
      </c>
      <c r="M78" s="20">
        <v>4</v>
      </c>
      <c r="N78" s="283">
        <f>VLOOKUP(M78,'Controle de Datas'!A:B,2,0)</f>
        <v>46240</v>
      </c>
      <c r="O78" s="265">
        <v>46254</v>
      </c>
      <c r="P78" s="265">
        <v>46254</v>
      </c>
      <c r="Q78" s="266">
        <f t="shared" si="2"/>
        <v>-1</v>
      </c>
      <c r="R78" s="144" t="str">
        <f t="shared" si="3"/>
        <v>Entregue com Atraso</v>
      </c>
      <c r="S78" s="267" t="s">
        <v>845</v>
      </c>
      <c r="T78" s="264"/>
    </row>
    <row r="79" spans="1:20" hidden="1">
      <c r="A79" s="18">
        <v>128</v>
      </c>
      <c r="B79" s="18" t="s">
        <v>202</v>
      </c>
      <c r="C79" s="18" t="s">
        <v>203</v>
      </c>
      <c r="D79" s="18" t="s">
        <v>882</v>
      </c>
      <c r="E79" s="18" t="s">
        <v>847</v>
      </c>
      <c r="F79" s="18" t="s">
        <v>840</v>
      </c>
      <c r="G79" s="18" t="s">
        <v>947</v>
      </c>
      <c r="H79" s="18" t="s">
        <v>840</v>
      </c>
      <c r="I79" s="18" t="s">
        <v>842</v>
      </c>
      <c r="J79" s="18" t="s">
        <v>73</v>
      </c>
      <c r="K79" s="18" t="s">
        <v>842</v>
      </c>
      <c r="L79" s="18" t="s">
        <v>909</v>
      </c>
      <c r="M79" s="18">
        <v>5</v>
      </c>
      <c r="N79" s="283">
        <f>VLOOKUP(M79,'Controle de Datas'!A:B,2,0)</f>
        <v>46241</v>
      </c>
      <c r="O79" s="261">
        <v>46237</v>
      </c>
      <c r="P79" s="265">
        <v>46239</v>
      </c>
      <c r="Q79" s="266">
        <f t="shared" si="2"/>
        <v>0</v>
      </c>
      <c r="R79" s="144" t="str">
        <f t="shared" si="3"/>
        <v>Entregue</v>
      </c>
      <c r="S79" s="267" t="s">
        <v>845</v>
      </c>
      <c r="T79" s="264"/>
    </row>
    <row r="80" spans="1:20" hidden="1">
      <c r="A80" s="20">
        <v>590</v>
      </c>
      <c r="B80" s="20" t="s">
        <v>204</v>
      </c>
      <c r="C80" s="20" t="s">
        <v>205</v>
      </c>
      <c r="D80" s="20" t="s">
        <v>846</v>
      </c>
      <c r="E80" s="20" t="s">
        <v>847</v>
      </c>
      <c r="F80" s="20" t="s">
        <v>840</v>
      </c>
      <c r="G80" s="20" t="s">
        <v>948</v>
      </c>
      <c r="H80" s="20" t="s">
        <v>840</v>
      </c>
      <c r="I80" s="20" t="s">
        <v>842</v>
      </c>
      <c r="J80" s="20" t="s">
        <v>57</v>
      </c>
      <c r="K80" s="20" t="s">
        <v>842</v>
      </c>
      <c r="L80" s="20" t="s">
        <v>850</v>
      </c>
      <c r="M80" s="20">
        <v>1</v>
      </c>
      <c r="N80" s="283">
        <f>VLOOKUP(M80,'Controle de Datas'!A:B,2,0)</f>
        <v>46237</v>
      </c>
      <c r="O80" s="265">
        <v>46237</v>
      </c>
      <c r="P80" s="265">
        <v>46237</v>
      </c>
      <c r="Q80" s="266">
        <f t="shared" si="2"/>
        <v>0</v>
      </c>
      <c r="R80" s="144" t="str">
        <f t="shared" si="3"/>
        <v>Entregue</v>
      </c>
      <c r="S80" s="267" t="s">
        <v>852</v>
      </c>
      <c r="T80" s="264"/>
    </row>
    <row r="81" spans="1:20" hidden="1">
      <c r="A81" s="20">
        <v>621</v>
      </c>
      <c r="B81" s="20" t="s">
        <v>206</v>
      </c>
      <c r="C81" s="20" t="s">
        <v>207</v>
      </c>
      <c r="D81" s="20" t="s">
        <v>846</v>
      </c>
      <c r="E81" s="20" t="s">
        <v>847</v>
      </c>
      <c r="F81" s="20" t="s">
        <v>949</v>
      </c>
      <c r="G81" s="20" t="s">
        <v>950</v>
      </c>
      <c r="H81" s="20" t="s">
        <v>949</v>
      </c>
      <c r="I81" s="20" t="s">
        <v>842</v>
      </c>
      <c r="J81" s="20" t="s">
        <v>70</v>
      </c>
      <c r="K81" s="20" t="s">
        <v>842</v>
      </c>
      <c r="L81" s="20" t="s">
        <v>850</v>
      </c>
      <c r="M81" s="20">
        <v>6</v>
      </c>
      <c r="N81" s="283">
        <f>VLOOKUP(M81,'Controle de Datas'!A:B,2,0)</f>
        <v>46244</v>
      </c>
      <c r="O81" s="265">
        <v>46237</v>
      </c>
      <c r="P81" s="265">
        <v>46246</v>
      </c>
      <c r="Q81" s="266">
        <f t="shared" si="2"/>
        <v>-1</v>
      </c>
      <c r="R81" s="144" t="str">
        <f t="shared" si="3"/>
        <v>Entregue com Atraso</v>
      </c>
      <c r="S81" s="267" t="s">
        <v>852</v>
      </c>
      <c r="T81" s="264"/>
    </row>
    <row r="82" spans="1:20" hidden="1">
      <c r="A82" s="20">
        <v>23</v>
      </c>
      <c r="B82" s="20" t="s">
        <v>208</v>
      </c>
      <c r="C82" s="20" t="s">
        <v>209</v>
      </c>
      <c r="D82" s="20" t="s">
        <v>846</v>
      </c>
      <c r="E82" s="284">
        <v>143880591118</v>
      </c>
      <c r="F82" s="20" t="s">
        <v>840</v>
      </c>
      <c r="G82" s="20" t="s">
        <v>951</v>
      </c>
      <c r="H82" s="20" t="s">
        <v>840</v>
      </c>
      <c r="I82" s="20" t="s">
        <v>952</v>
      </c>
      <c r="J82" s="20" t="s">
        <v>73</v>
      </c>
      <c r="K82" s="20" t="s">
        <v>842</v>
      </c>
      <c r="L82" s="20" t="s">
        <v>850</v>
      </c>
      <c r="M82" s="20">
        <v>2</v>
      </c>
      <c r="N82" s="283">
        <f>VLOOKUP(M82,'Controle de Datas'!A:B,2,0)</f>
        <v>46238</v>
      </c>
      <c r="O82" s="261">
        <v>46238</v>
      </c>
      <c r="P82" s="261">
        <v>46238</v>
      </c>
      <c r="Q82" s="266">
        <f t="shared" si="2"/>
        <v>0</v>
      </c>
      <c r="R82" s="144" t="str">
        <f t="shared" si="3"/>
        <v>Entregue</v>
      </c>
      <c r="S82" s="267" t="s">
        <v>845</v>
      </c>
      <c r="T82" s="264"/>
    </row>
    <row r="83" spans="1:20" hidden="1">
      <c r="A83" s="20">
        <v>137</v>
      </c>
      <c r="B83" s="20" t="s">
        <v>210</v>
      </c>
      <c r="C83" s="20" t="s">
        <v>211</v>
      </c>
      <c r="D83" s="20" t="s">
        <v>868</v>
      </c>
      <c r="E83" s="284">
        <v>114389183119</v>
      </c>
      <c r="F83" s="20" t="s">
        <v>840</v>
      </c>
      <c r="G83" s="20" t="s">
        <v>953</v>
      </c>
      <c r="H83" s="20" t="s">
        <v>840</v>
      </c>
      <c r="I83" s="20" t="s">
        <v>952</v>
      </c>
      <c r="J83" s="20" t="s">
        <v>73</v>
      </c>
      <c r="K83" s="20" t="s">
        <v>842</v>
      </c>
      <c r="L83" s="20" t="s">
        <v>850</v>
      </c>
      <c r="M83" s="20">
        <v>9</v>
      </c>
      <c r="N83" s="283">
        <f>VLOOKUP(M83,'Controle de Datas'!A:B,2,0)</f>
        <v>46247</v>
      </c>
      <c r="O83" s="261">
        <v>46247</v>
      </c>
      <c r="P83" s="261">
        <v>46247</v>
      </c>
      <c r="Q83" s="266">
        <f t="shared" si="2"/>
        <v>0</v>
      </c>
      <c r="R83" s="144" t="str">
        <f t="shared" si="3"/>
        <v>Entregue</v>
      </c>
      <c r="S83" s="267" t="s">
        <v>845</v>
      </c>
      <c r="T83" s="264"/>
    </row>
    <row r="84" spans="1:20" hidden="1">
      <c r="A84" s="20" t="s">
        <v>212</v>
      </c>
      <c r="B84" s="20" t="s">
        <v>213</v>
      </c>
      <c r="C84" s="20" t="s">
        <v>211</v>
      </c>
      <c r="D84" s="20" t="s">
        <v>868</v>
      </c>
      <c r="E84" s="284">
        <v>635779950110</v>
      </c>
      <c r="F84" s="20" t="s">
        <v>840</v>
      </c>
      <c r="G84" s="284">
        <v>231979</v>
      </c>
      <c r="H84" s="20" t="s">
        <v>853</v>
      </c>
      <c r="I84" s="20" t="s">
        <v>952</v>
      </c>
      <c r="J84" s="20" t="s">
        <v>73</v>
      </c>
      <c r="K84" s="20" t="s">
        <v>842</v>
      </c>
      <c r="L84" s="20" t="s">
        <v>850</v>
      </c>
      <c r="M84" s="20">
        <v>9</v>
      </c>
      <c r="N84" s="283">
        <f>VLOOKUP(M84,'Controle de Datas'!A:B,2,0)</f>
        <v>46247</v>
      </c>
      <c r="O84" s="265">
        <v>46239</v>
      </c>
      <c r="P84" s="261">
        <v>46239</v>
      </c>
      <c r="Q84" s="266">
        <f t="shared" si="2"/>
        <v>0</v>
      </c>
      <c r="R84" s="144" t="str">
        <f t="shared" si="3"/>
        <v>Entregue</v>
      </c>
      <c r="S84" s="267" t="s">
        <v>845</v>
      </c>
      <c r="T84" s="264"/>
    </row>
    <row r="85" spans="1:20" hidden="1">
      <c r="A85" s="20">
        <v>494</v>
      </c>
      <c r="B85" s="20" t="s">
        <v>214</v>
      </c>
      <c r="C85" s="20" t="s">
        <v>215</v>
      </c>
      <c r="D85" s="20" t="s">
        <v>868</v>
      </c>
      <c r="E85" s="20" t="s">
        <v>847</v>
      </c>
      <c r="F85" s="20" t="s">
        <v>840</v>
      </c>
      <c r="G85" s="20" t="s">
        <v>954</v>
      </c>
      <c r="H85" s="20" t="s">
        <v>840</v>
      </c>
      <c r="I85" s="20" t="s">
        <v>918</v>
      </c>
      <c r="J85" s="20" t="s">
        <v>70</v>
      </c>
      <c r="K85" s="20" t="s">
        <v>842</v>
      </c>
      <c r="L85" s="20" t="s">
        <v>919</v>
      </c>
      <c r="M85" s="20">
        <v>3</v>
      </c>
      <c r="N85" s="283">
        <f>VLOOKUP(M85,'Controle de Datas'!A:B,2,0)</f>
        <v>46239</v>
      </c>
      <c r="O85" s="265">
        <v>46237</v>
      </c>
      <c r="P85" s="265">
        <v>46240</v>
      </c>
      <c r="Q85" s="266">
        <f t="shared" si="2"/>
        <v>-1</v>
      </c>
      <c r="R85" s="144" t="str">
        <f t="shared" si="3"/>
        <v>Entregue com Atraso</v>
      </c>
      <c r="S85" s="267" t="s">
        <v>852</v>
      </c>
      <c r="T85" s="264"/>
    </row>
    <row r="86" spans="1:20" hidden="1">
      <c r="A86" s="20">
        <v>308</v>
      </c>
      <c r="B86" s="20" t="s">
        <v>216</v>
      </c>
      <c r="C86" s="20" t="s">
        <v>217</v>
      </c>
      <c r="D86" s="20" t="s">
        <v>839</v>
      </c>
      <c r="E86" s="284">
        <v>142641496112</v>
      </c>
      <c r="F86" s="20" t="s">
        <v>840</v>
      </c>
      <c r="G86" s="20" t="s">
        <v>955</v>
      </c>
      <c r="H86" s="20" t="s">
        <v>840</v>
      </c>
      <c r="I86" s="20" t="s">
        <v>956</v>
      </c>
      <c r="J86" s="20" t="s">
        <v>70</v>
      </c>
      <c r="K86" s="20" t="s">
        <v>842</v>
      </c>
      <c r="L86" s="20" t="s">
        <v>850</v>
      </c>
      <c r="M86" s="20">
        <v>1</v>
      </c>
      <c r="N86" s="283">
        <f>VLOOKUP(M86,'Controle de Datas'!A:B,2,0)</f>
        <v>46237</v>
      </c>
      <c r="O86" s="265">
        <v>46237</v>
      </c>
      <c r="P86" s="265">
        <v>46237</v>
      </c>
      <c r="Q86" s="266">
        <f t="shared" si="2"/>
        <v>0</v>
      </c>
      <c r="R86" s="144" t="str">
        <f t="shared" si="3"/>
        <v>Entregue</v>
      </c>
      <c r="S86" s="267" t="s">
        <v>845</v>
      </c>
      <c r="T86" s="264"/>
    </row>
    <row r="87" spans="1:20" hidden="1">
      <c r="A87" s="20">
        <v>557</v>
      </c>
      <c r="B87" s="20" t="s">
        <v>218</v>
      </c>
      <c r="C87" s="20" t="s">
        <v>219</v>
      </c>
      <c r="D87" s="20" t="s">
        <v>882</v>
      </c>
      <c r="E87" s="20" t="s">
        <v>847</v>
      </c>
      <c r="F87" s="20" t="s">
        <v>840</v>
      </c>
      <c r="G87" s="284">
        <v>3370100</v>
      </c>
      <c r="H87" s="20" t="s">
        <v>896</v>
      </c>
      <c r="I87" s="20" t="s">
        <v>897</v>
      </c>
      <c r="J87" s="20" t="s">
        <v>34</v>
      </c>
      <c r="K87" s="20" t="s">
        <v>842</v>
      </c>
      <c r="L87" s="20" t="s">
        <v>844</v>
      </c>
      <c r="M87" s="20">
        <v>5</v>
      </c>
      <c r="N87" s="283">
        <f>VLOOKUP(M87,'Controle de Datas'!A:B,2,0)</f>
        <v>46241</v>
      </c>
      <c r="O87" s="265">
        <v>46241</v>
      </c>
      <c r="P87" s="265">
        <v>46241</v>
      </c>
      <c r="Q87" s="266">
        <f t="shared" si="2"/>
        <v>0</v>
      </c>
      <c r="R87" s="144" t="str">
        <f t="shared" si="3"/>
        <v>Entregue</v>
      </c>
      <c r="S87" s="267" t="s">
        <v>845</v>
      </c>
      <c r="T87" s="264"/>
    </row>
    <row r="88" spans="1:20" hidden="1">
      <c r="A88" s="20">
        <v>181</v>
      </c>
      <c r="B88" s="20" t="s">
        <v>220</v>
      </c>
      <c r="C88" s="20" t="s">
        <v>221</v>
      </c>
      <c r="D88" s="20" t="s">
        <v>846</v>
      </c>
      <c r="E88" s="284">
        <v>708378532111</v>
      </c>
      <c r="F88" s="20" t="s">
        <v>840</v>
      </c>
      <c r="G88" s="20" t="s">
        <v>957</v>
      </c>
      <c r="H88" s="20" t="s">
        <v>958</v>
      </c>
      <c r="I88" s="20" t="s">
        <v>842</v>
      </c>
      <c r="J88" s="20" t="s">
        <v>34</v>
      </c>
      <c r="K88" s="20" t="s">
        <v>842</v>
      </c>
      <c r="L88" s="20" t="s">
        <v>888</v>
      </c>
      <c r="M88" s="20">
        <v>6</v>
      </c>
      <c r="N88" s="283">
        <f>VLOOKUP(M88,'Controle de Datas'!A:B,2,0)</f>
        <v>46244</v>
      </c>
      <c r="O88" s="265">
        <v>46248</v>
      </c>
      <c r="P88" s="265">
        <v>46248</v>
      </c>
      <c r="Q88" s="266">
        <f t="shared" si="2"/>
        <v>-1</v>
      </c>
      <c r="R88" s="144" t="str">
        <f t="shared" si="3"/>
        <v>Entregue com Atraso</v>
      </c>
      <c r="S88" s="267" t="s">
        <v>845</v>
      </c>
      <c r="T88" s="264"/>
    </row>
    <row r="89" spans="1:20" hidden="1">
      <c r="A89" s="20">
        <v>272</v>
      </c>
      <c r="B89" s="20" t="s">
        <v>222</v>
      </c>
      <c r="C89" s="20" t="s">
        <v>223</v>
      </c>
      <c r="D89" s="20" t="s">
        <v>846</v>
      </c>
      <c r="E89" s="20" t="s">
        <v>847</v>
      </c>
      <c r="F89" s="20" t="s">
        <v>840</v>
      </c>
      <c r="G89" s="20" t="s">
        <v>959</v>
      </c>
      <c r="H89" s="20" t="s">
        <v>840</v>
      </c>
      <c r="I89" s="20" t="s">
        <v>842</v>
      </c>
      <c r="J89" s="20" t="s">
        <v>62</v>
      </c>
      <c r="K89" s="20" t="s">
        <v>842</v>
      </c>
      <c r="L89" s="20" t="s">
        <v>850</v>
      </c>
      <c r="M89" s="20">
        <v>3</v>
      </c>
      <c r="N89" s="283">
        <f>VLOOKUP(M89,'Controle de Datas'!A:B,2,0)</f>
        <v>46239</v>
      </c>
      <c r="O89" s="265">
        <v>46239</v>
      </c>
      <c r="P89" s="265">
        <v>46239</v>
      </c>
      <c r="Q89" s="266">
        <f t="shared" si="2"/>
        <v>0</v>
      </c>
      <c r="R89" s="144" t="str">
        <f t="shared" si="3"/>
        <v>Entregue</v>
      </c>
      <c r="S89" s="267" t="s">
        <v>845</v>
      </c>
      <c r="T89" s="264"/>
    </row>
    <row r="90" spans="1:20" hidden="1">
      <c r="A90" s="20">
        <v>367</v>
      </c>
      <c r="B90" s="20" t="s">
        <v>224</v>
      </c>
      <c r="C90" s="20" t="s">
        <v>225</v>
      </c>
      <c r="D90" s="20" t="s">
        <v>846</v>
      </c>
      <c r="E90" s="284">
        <v>138939616118</v>
      </c>
      <c r="F90" s="20" t="s">
        <v>840</v>
      </c>
      <c r="G90" s="20" t="s">
        <v>960</v>
      </c>
      <c r="H90" s="20" t="s">
        <v>840</v>
      </c>
      <c r="I90" s="20" t="s">
        <v>961</v>
      </c>
      <c r="J90" s="20" t="s">
        <v>57</v>
      </c>
      <c r="K90" s="20" t="s">
        <v>842</v>
      </c>
      <c r="L90" s="20" t="s">
        <v>850</v>
      </c>
      <c r="M90" s="20">
        <v>5</v>
      </c>
      <c r="N90" s="283">
        <f>VLOOKUP(M90,'Controle de Datas'!A:B,2,0)</f>
        <v>46241</v>
      </c>
      <c r="O90" s="265">
        <v>46253</v>
      </c>
      <c r="P90" s="265">
        <v>46253</v>
      </c>
      <c r="Q90" s="266">
        <f t="shared" si="2"/>
        <v>-1</v>
      </c>
      <c r="R90" s="144" t="str">
        <f t="shared" si="3"/>
        <v>Entregue com Atraso</v>
      </c>
      <c r="S90" s="267" t="s">
        <v>852</v>
      </c>
      <c r="T90" s="264"/>
    </row>
    <row r="91" spans="1:20" hidden="1">
      <c r="A91" s="20">
        <v>254</v>
      </c>
      <c r="B91" s="20" t="s">
        <v>226</v>
      </c>
      <c r="C91" s="20" t="s">
        <v>227</v>
      </c>
      <c r="D91" s="20" t="s">
        <v>846</v>
      </c>
      <c r="E91" s="284">
        <v>141959492111</v>
      </c>
      <c r="F91" s="20" t="s">
        <v>840</v>
      </c>
      <c r="G91" s="20" t="s">
        <v>962</v>
      </c>
      <c r="H91" s="20" t="s">
        <v>840</v>
      </c>
      <c r="I91" s="20" t="s">
        <v>961</v>
      </c>
      <c r="J91" s="20" t="s">
        <v>57</v>
      </c>
      <c r="K91" s="20" t="s">
        <v>842</v>
      </c>
      <c r="L91" s="20" t="s">
        <v>850</v>
      </c>
      <c r="M91" s="20">
        <v>5</v>
      </c>
      <c r="N91" s="283">
        <f>VLOOKUP(M91,'Controle de Datas'!A:B,2,0)</f>
        <v>46241</v>
      </c>
      <c r="O91" s="265">
        <v>46254</v>
      </c>
      <c r="P91" s="265">
        <v>46254</v>
      </c>
      <c r="Q91" s="266">
        <f t="shared" si="2"/>
        <v>-1</v>
      </c>
      <c r="R91" s="144" t="str">
        <f t="shared" si="3"/>
        <v>Entregue com Atraso</v>
      </c>
      <c r="S91" s="267" t="s">
        <v>845</v>
      </c>
      <c r="T91" s="264"/>
    </row>
    <row r="92" spans="1:20" hidden="1">
      <c r="A92" s="20">
        <v>6</v>
      </c>
      <c r="B92" s="20" t="s">
        <v>228</v>
      </c>
      <c r="C92" s="20" t="s">
        <v>229</v>
      </c>
      <c r="D92" s="20" t="s">
        <v>846</v>
      </c>
      <c r="E92" s="20" t="s">
        <v>847</v>
      </c>
      <c r="F92" s="20" t="s">
        <v>840</v>
      </c>
      <c r="G92" s="20" t="s">
        <v>963</v>
      </c>
      <c r="H92" s="20" t="s">
        <v>840</v>
      </c>
      <c r="I92" s="20" t="s">
        <v>842</v>
      </c>
      <c r="J92" s="20" t="s">
        <v>34</v>
      </c>
      <c r="K92" s="20" t="s">
        <v>842</v>
      </c>
      <c r="L92" s="20" t="s">
        <v>844</v>
      </c>
      <c r="M92" s="20">
        <v>6</v>
      </c>
      <c r="N92" s="283">
        <f>VLOOKUP(M92,'Controle de Datas'!A:B,2,0)</f>
        <v>46244</v>
      </c>
      <c r="O92" s="265">
        <v>46248</v>
      </c>
      <c r="P92" s="265">
        <v>46248</v>
      </c>
      <c r="Q92" s="266">
        <f t="shared" si="2"/>
        <v>-1</v>
      </c>
      <c r="R92" s="144" t="str">
        <f t="shared" si="3"/>
        <v>Entregue com Atraso</v>
      </c>
      <c r="S92" s="267" t="s">
        <v>845</v>
      </c>
      <c r="T92" s="264"/>
    </row>
    <row r="93" spans="1:20" hidden="1">
      <c r="A93" s="20">
        <v>113</v>
      </c>
      <c r="B93" s="20" t="s">
        <v>230</v>
      </c>
      <c r="C93" s="20" t="s">
        <v>231</v>
      </c>
      <c r="D93" s="20" t="s">
        <v>846</v>
      </c>
      <c r="E93" s="20" t="s">
        <v>847</v>
      </c>
      <c r="F93" s="20" t="s">
        <v>840</v>
      </c>
      <c r="G93" s="20" t="s">
        <v>964</v>
      </c>
      <c r="H93" s="20" t="s">
        <v>840</v>
      </c>
      <c r="I93" s="20" t="s">
        <v>842</v>
      </c>
      <c r="J93" s="20" t="s">
        <v>62</v>
      </c>
      <c r="K93" s="20" t="s">
        <v>842</v>
      </c>
      <c r="L93" s="20" t="s">
        <v>844</v>
      </c>
      <c r="M93" s="20">
        <v>2</v>
      </c>
      <c r="N93" s="283">
        <f>VLOOKUP(M93,'Controle de Datas'!A:B,2,0)</f>
        <v>46238</v>
      </c>
      <c r="O93" s="265">
        <v>46238</v>
      </c>
      <c r="P93" s="265">
        <v>46238</v>
      </c>
      <c r="Q93" s="266">
        <f t="shared" si="2"/>
        <v>0</v>
      </c>
      <c r="R93" s="144" t="str">
        <f t="shared" si="3"/>
        <v>Entregue</v>
      </c>
      <c r="S93" s="267" t="s">
        <v>845</v>
      </c>
      <c r="T93" s="264"/>
    </row>
    <row r="94" spans="1:20" hidden="1">
      <c r="A94" s="20">
        <v>145</v>
      </c>
      <c r="B94" s="20" t="s">
        <v>232</v>
      </c>
      <c r="C94" s="20" t="s">
        <v>233</v>
      </c>
      <c r="D94" s="20" t="s">
        <v>846</v>
      </c>
      <c r="E94" s="284">
        <v>119966904110</v>
      </c>
      <c r="F94" s="20" t="s">
        <v>840</v>
      </c>
      <c r="G94" s="20" t="s">
        <v>965</v>
      </c>
      <c r="H94" s="20" t="s">
        <v>840</v>
      </c>
      <c r="I94" s="20" t="s">
        <v>966</v>
      </c>
      <c r="J94" s="20" t="s">
        <v>65</v>
      </c>
      <c r="K94" s="20" t="s">
        <v>842</v>
      </c>
      <c r="L94" s="20" t="s">
        <v>850</v>
      </c>
      <c r="M94" s="20">
        <v>6</v>
      </c>
      <c r="N94" s="283">
        <f>VLOOKUP(M94,'Controle de Datas'!A:B,2,0)</f>
        <v>46244</v>
      </c>
      <c r="O94" s="265">
        <v>46252</v>
      </c>
      <c r="P94" s="265">
        <v>46252</v>
      </c>
      <c r="Q94" s="266">
        <f t="shared" si="2"/>
        <v>-1</v>
      </c>
      <c r="R94" s="144" t="str">
        <f t="shared" si="3"/>
        <v>Entregue com Atraso</v>
      </c>
      <c r="S94" s="267" t="s">
        <v>845</v>
      </c>
      <c r="T94" s="264"/>
    </row>
    <row r="95" spans="1:20" hidden="1">
      <c r="A95" s="20">
        <v>640</v>
      </c>
      <c r="B95" s="20" t="s">
        <v>234</v>
      </c>
      <c r="C95" s="20" t="s">
        <v>235</v>
      </c>
      <c r="D95" s="20" t="s">
        <v>868</v>
      </c>
      <c r="E95" s="284" t="s">
        <v>847</v>
      </c>
      <c r="F95" s="20" t="s">
        <v>967</v>
      </c>
      <c r="G95" s="284">
        <v>6378331</v>
      </c>
      <c r="H95" s="20" t="s">
        <v>968</v>
      </c>
      <c r="I95" s="20" t="s">
        <v>842</v>
      </c>
      <c r="J95" s="20" t="s">
        <v>57</v>
      </c>
      <c r="K95" s="20" t="s">
        <v>842</v>
      </c>
      <c r="L95" s="20" t="s">
        <v>850</v>
      </c>
      <c r="M95" s="20">
        <v>4</v>
      </c>
      <c r="N95" s="283">
        <f>VLOOKUP(M95,'Controle de Datas'!A:B,2,0)</f>
        <v>46240</v>
      </c>
      <c r="O95" s="265">
        <v>46247</v>
      </c>
      <c r="P95" s="265">
        <v>46247</v>
      </c>
      <c r="Q95" s="266">
        <f t="shared" si="2"/>
        <v>-1</v>
      </c>
      <c r="R95" s="144" t="str">
        <f t="shared" si="3"/>
        <v>Entregue com Atraso</v>
      </c>
      <c r="S95" s="267" t="s">
        <v>852</v>
      </c>
      <c r="T95" s="264"/>
    </row>
    <row r="96" spans="1:20" hidden="1">
      <c r="A96" s="20">
        <v>103</v>
      </c>
      <c r="B96" s="20" t="s">
        <v>236</v>
      </c>
      <c r="C96" s="20" t="s">
        <v>237</v>
      </c>
      <c r="D96" s="20" t="s">
        <v>846</v>
      </c>
      <c r="E96" s="20" t="s">
        <v>847</v>
      </c>
      <c r="F96" s="20" t="s">
        <v>840</v>
      </c>
      <c r="G96" s="20" t="s">
        <v>969</v>
      </c>
      <c r="H96" s="20" t="s">
        <v>840</v>
      </c>
      <c r="I96" s="20" t="s">
        <v>842</v>
      </c>
      <c r="J96" s="20" t="s">
        <v>34</v>
      </c>
      <c r="K96" s="20" t="s">
        <v>842</v>
      </c>
      <c r="L96" s="20" t="s">
        <v>844</v>
      </c>
      <c r="M96" s="20">
        <v>5</v>
      </c>
      <c r="N96" s="283">
        <f>VLOOKUP(M96,'Controle de Datas'!A:B,2,0)</f>
        <v>46241</v>
      </c>
      <c r="O96" s="265">
        <v>46248</v>
      </c>
      <c r="P96" s="265">
        <v>46248</v>
      </c>
      <c r="Q96" s="266">
        <f t="shared" si="2"/>
        <v>-1</v>
      </c>
      <c r="R96" s="144" t="str">
        <f t="shared" si="3"/>
        <v>Entregue com Atraso</v>
      </c>
      <c r="S96" s="267" t="s">
        <v>845</v>
      </c>
      <c r="T96" s="264"/>
    </row>
    <row r="97" spans="1:20">
      <c r="A97" s="20">
        <v>550</v>
      </c>
      <c r="B97" s="20" t="s">
        <v>239</v>
      </c>
      <c r="C97" s="20" t="s">
        <v>240</v>
      </c>
      <c r="D97" s="20" t="s">
        <v>868</v>
      </c>
      <c r="E97" s="20" t="s">
        <v>847</v>
      </c>
      <c r="F97" s="20" t="s">
        <v>840</v>
      </c>
      <c r="G97" s="20" t="s">
        <v>970</v>
      </c>
      <c r="H97" s="20" t="s">
        <v>840</v>
      </c>
      <c r="I97" s="20" t="s">
        <v>842</v>
      </c>
      <c r="J97" s="20" t="s">
        <v>48</v>
      </c>
      <c r="K97" s="20" t="s">
        <v>842</v>
      </c>
      <c r="L97" s="20" t="s">
        <v>850</v>
      </c>
      <c r="M97" s="20">
        <v>2</v>
      </c>
      <c r="N97" s="283">
        <f>VLOOKUP(M97,'Controle de Datas'!A:B,2,0)</f>
        <v>46238</v>
      </c>
      <c r="O97" s="265">
        <v>46237</v>
      </c>
      <c r="P97" s="265">
        <v>46238</v>
      </c>
      <c r="Q97" s="266">
        <f t="shared" si="2"/>
        <v>0</v>
      </c>
      <c r="R97" s="144" t="str">
        <f t="shared" si="3"/>
        <v>Entregue</v>
      </c>
      <c r="S97" s="267" t="s">
        <v>845</v>
      </c>
      <c r="T97" s="268"/>
    </row>
    <row r="98" spans="1:20">
      <c r="A98" s="20">
        <v>169</v>
      </c>
      <c r="B98" s="20" t="s">
        <v>241</v>
      </c>
      <c r="C98" s="20" t="s">
        <v>242</v>
      </c>
      <c r="D98" s="20" t="s">
        <v>846</v>
      </c>
      <c r="E98" s="20" t="s">
        <v>847</v>
      </c>
      <c r="F98" s="20" t="s">
        <v>840</v>
      </c>
      <c r="G98" s="20" t="s">
        <v>971</v>
      </c>
      <c r="H98" s="20" t="s">
        <v>840</v>
      </c>
      <c r="I98" s="20" t="s">
        <v>842</v>
      </c>
      <c r="J98" s="20" t="s">
        <v>48</v>
      </c>
      <c r="K98" s="20" t="s">
        <v>842</v>
      </c>
      <c r="L98" s="20" t="s">
        <v>850</v>
      </c>
      <c r="M98" s="20">
        <v>3</v>
      </c>
      <c r="N98" s="283">
        <f>VLOOKUP(M98,'Controle de Datas'!A:B,2,0)</f>
        <v>46239</v>
      </c>
      <c r="O98" s="265">
        <v>46237</v>
      </c>
      <c r="P98" s="265">
        <v>46239</v>
      </c>
      <c r="Q98" s="266">
        <f t="shared" si="2"/>
        <v>0</v>
      </c>
      <c r="R98" s="144" t="str">
        <f t="shared" si="3"/>
        <v>Entregue</v>
      </c>
      <c r="S98" s="267" t="s">
        <v>845</v>
      </c>
      <c r="T98" s="264"/>
    </row>
    <row r="99" spans="1:20" hidden="1">
      <c r="A99" s="20">
        <v>643</v>
      </c>
      <c r="B99" s="20" t="s">
        <v>243</v>
      </c>
      <c r="C99" s="152" t="s">
        <v>244</v>
      </c>
      <c r="D99" s="20" t="s">
        <v>846</v>
      </c>
      <c r="E99" s="284">
        <v>159659366117</v>
      </c>
      <c r="F99" s="20" t="s">
        <v>840</v>
      </c>
      <c r="G99" s="20" t="s">
        <v>972</v>
      </c>
      <c r="H99" s="20" t="s">
        <v>840</v>
      </c>
      <c r="I99" s="20" t="s">
        <v>842</v>
      </c>
      <c r="J99" s="20" t="s">
        <v>73</v>
      </c>
      <c r="K99" s="20" t="s">
        <v>842</v>
      </c>
      <c r="L99" s="20" t="s">
        <v>850</v>
      </c>
      <c r="M99" s="20">
        <v>8</v>
      </c>
      <c r="N99" s="283">
        <f>VLOOKUP(M99,'Controle de Datas'!A:B,2,0)</f>
        <v>46246</v>
      </c>
      <c r="O99" s="265">
        <v>46244</v>
      </c>
      <c r="P99" s="265">
        <v>46244</v>
      </c>
      <c r="Q99" s="266">
        <f t="shared" si="2"/>
        <v>0</v>
      </c>
      <c r="R99" s="144" t="str">
        <f t="shared" si="3"/>
        <v>Entregue</v>
      </c>
      <c r="S99" s="267" t="s">
        <v>852</v>
      </c>
      <c r="T99" s="264"/>
    </row>
    <row r="100" spans="1:20" hidden="1">
      <c r="A100" s="20">
        <v>585</v>
      </c>
      <c r="B100" s="20" t="s">
        <v>245</v>
      </c>
      <c r="C100" s="20" t="s">
        <v>246</v>
      </c>
      <c r="D100" s="20" t="s">
        <v>846</v>
      </c>
      <c r="E100" s="284">
        <v>154244707118</v>
      </c>
      <c r="F100" s="20" t="s">
        <v>840</v>
      </c>
      <c r="G100" s="20" t="s">
        <v>974</v>
      </c>
      <c r="H100" s="20" t="s">
        <v>840</v>
      </c>
      <c r="I100" s="20" t="s">
        <v>975</v>
      </c>
      <c r="J100" s="20" t="s">
        <v>62</v>
      </c>
      <c r="K100" s="20" t="s">
        <v>842</v>
      </c>
      <c r="L100" s="20" t="s">
        <v>850</v>
      </c>
      <c r="M100" s="20">
        <v>10</v>
      </c>
      <c r="N100" s="283">
        <f>VLOOKUP(M100,'Controle de Datas'!A:B,2,0)</f>
        <v>46248</v>
      </c>
      <c r="O100" s="265">
        <v>46246</v>
      </c>
      <c r="P100" s="265">
        <v>46246</v>
      </c>
      <c r="Q100" s="266">
        <f t="shared" si="2"/>
        <v>0</v>
      </c>
      <c r="R100" s="144" t="str">
        <f t="shared" si="3"/>
        <v>Entregue</v>
      </c>
      <c r="S100" s="267" t="s">
        <v>852</v>
      </c>
      <c r="T100" s="264"/>
    </row>
    <row r="101" spans="1:20" hidden="1">
      <c r="A101" s="20">
        <v>361</v>
      </c>
      <c r="B101" s="20" t="s">
        <v>247</v>
      </c>
      <c r="C101" s="20" t="s">
        <v>248</v>
      </c>
      <c r="D101" s="20" t="s">
        <v>868</v>
      </c>
      <c r="E101" s="284" t="s">
        <v>847</v>
      </c>
      <c r="F101" s="20" t="s">
        <v>860</v>
      </c>
      <c r="G101" s="20" t="s">
        <v>976</v>
      </c>
      <c r="H101" s="20" t="s">
        <v>860</v>
      </c>
      <c r="I101" s="20" t="s">
        <v>842</v>
      </c>
      <c r="J101" s="20" t="s">
        <v>34</v>
      </c>
      <c r="K101" s="20" t="s">
        <v>842</v>
      </c>
      <c r="L101" s="20" t="s">
        <v>850</v>
      </c>
      <c r="M101" s="20">
        <v>6</v>
      </c>
      <c r="N101" s="283">
        <f>VLOOKUP(M101,'Controle de Datas'!A:B,2,0)</f>
        <v>46244</v>
      </c>
      <c r="O101" s="265">
        <v>46240</v>
      </c>
      <c r="P101" s="265">
        <v>46240</v>
      </c>
      <c r="Q101" s="266">
        <f t="shared" si="2"/>
        <v>0</v>
      </c>
      <c r="R101" s="144" t="str">
        <f t="shared" si="3"/>
        <v>Entregue</v>
      </c>
      <c r="S101" s="267" t="s">
        <v>845</v>
      </c>
      <c r="T101" s="264"/>
    </row>
    <row r="102" spans="1:20" hidden="1">
      <c r="A102" s="20">
        <v>236</v>
      </c>
      <c r="B102" s="20" t="s">
        <v>249</v>
      </c>
      <c r="C102" s="20" t="s">
        <v>250</v>
      </c>
      <c r="D102" s="20" t="s">
        <v>846</v>
      </c>
      <c r="E102" s="20" t="s">
        <v>847</v>
      </c>
      <c r="F102" s="20" t="s">
        <v>840</v>
      </c>
      <c r="G102" s="20" t="s">
        <v>977</v>
      </c>
      <c r="H102" s="20" t="s">
        <v>840</v>
      </c>
      <c r="I102" s="20" t="s">
        <v>842</v>
      </c>
      <c r="J102" s="20" t="s">
        <v>57</v>
      </c>
      <c r="K102" s="20" t="s">
        <v>842</v>
      </c>
      <c r="L102" s="20" t="s">
        <v>844</v>
      </c>
      <c r="M102" s="20">
        <v>7</v>
      </c>
      <c r="N102" s="283">
        <f>VLOOKUP(M102,'Controle de Datas'!A:B,2,0)</f>
        <v>46245</v>
      </c>
      <c r="O102" s="265">
        <v>46244</v>
      </c>
      <c r="P102" s="265">
        <v>46244</v>
      </c>
      <c r="Q102" s="266">
        <f t="shared" si="2"/>
        <v>0</v>
      </c>
      <c r="R102" s="144" t="str">
        <f t="shared" si="3"/>
        <v>Entregue</v>
      </c>
      <c r="S102" s="267" t="s">
        <v>845</v>
      </c>
      <c r="T102" s="264"/>
    </row>
    <row r="103" spans="1:20" hidden="1">
      <c r="A103" s="20">
        <v>630</v>
      </c>
      <c r="B103" s="20" t="s">
        <v>251</v>
      </c>
      <c r="C103" s="20" t="s">
        <v>252</v>
      </c>
      <c r="D103" s="20" t="s">
        <v>846</v>
      </c>
      <c r="E103" s="20" t="s">
        <v>847</v>
      </c>
      <c r="F103" s="20" t="s">
        <v>840</v>
      </c>
      <c r="G103" s="284">
        <v>667381</v>
      </c>
      <c r="H103" s="20" t="s">
        <v>978</v>
      </c>
      <c r="I103" s="20" t="s">
        <v>979</v>
      </c>
      <c r="J103" s="20" t="s">
        <v>57</v>
      </c>
      <c r="K103" s="20" t="s">
        <v>842</v>
      </c>
      <c r="L103" s="20" t="s">
        <v>850</v>
      </c>
      <c r="M103" s="20">
        <v>3</v>
      </c>
      <c r="N103" s="283">
        <f>VLOOKUP(M103,'Controle de Datas'!A:B,2,0)</f>
        <v>46239</v>
      </c>
      <c r="O103" s="265">
        <v>46238</v>
      </c>
      <c r="P103" s="265">
        <v>46238</v>
      </c>
      <c r="Q103" s="266">
        <f t="shared" si="2"/>
        <v>0</v>
      </c>
      <c r="R103" s="144" t="str">
        <f t="shared" si="3"/>
        <v>Entregue</v>
      </c>
      <c r="S103" s="267" t="s">
        <v>852</v>
      </c>
      <c r="T103" s="264"/>
    </row>
    <row r="104" spans="1:20" hidden="1">
      <c r="A104" s="20">
        <v>22</v>
      </c>
      <c r="B104" s="20" t="s">
        <v>253</v>
      </c>
      <c r="C104" s="20" t="s">
        <v>254</v>
      </c>
      <c r="D104" s="20" t="s">
        <v>846</v>
      </c>
      <c r="E104" s="284">
        <v>112121110117</v>
      </c>
      <c r="F104" s="20" t="s">
        <v>840</v>
      </c>
      <c r="G104" s="20" t="s">
        <v>981</v>
      </c>
      <c r="H104" s="20" t="s">
        <v>840</v>
      </c>
      <c r="I104" s="20" t="s">
        <v>982</v>
      </c>
      <c r="J104" s="20" t="s">
        <v>70</v>
      </c>
      <c r="K104" s="20" t="s">
        <v>842</v>
      </c>
      <c r="L104" s="20" t="s">
        <v>850</v>
      </c>
      <c r="M104" s="20">
        <v>7</v>
      </c>
      <c r="N104" s="283">
        <f>VLOOKUP(M104,'Controle de Datas'!A:B,2,0)</f>
        <v>46245</v>
      </c>
      <c r="O104" s="265">
        <v>46237</v>
      </c>
      <c r="P104" s="265">
        <v>46247</v>
      </c>
      <c r="Q104" s="266">
        <f t="shared" si="2"/>
        <v>-1</v>
      </c>
      <c r="R104" s="144" t="str">
        <f t="shared" si="3"/>
        <v>Entregue com Atraso</v>
      </c>
      <c r="S104" s="267" t="s">
        <v>845</v>
      </c>
      <c r="T104" s="264"/>
    </row>
    <row r="105" spans="1:20" hidden="1">
      <c r="A105" s="20">
        <v>60</v>
      </c>
      <c r="B105" s="20" t="s">
        <v>256</v>
      </c>
      <c r="C105" s="20" t="s">
        <v>257</v>
      </c>
      <c r="D105" s="20" t="s">
        <v>868</v>
      </c>
      <c r="E105" s="20" t="s">
        <v>847</v>
      </c>
      <c r="F105" s="20" t="s">
        <v>840</v>
      </c>
      <c r="G105" s="20" t="s">
        <v>983</v>
      </c>
      <c r="H105" s="20" t="s">
        <v>840</v>
      </c>
      <c r="I105" s="20" t="s">
        <v>842</v>
      </c>
      <c r="J105" s="20" t="s">
        <v>73</v>
      </c>
      <c r="K105" s="20" t="s">
        <v>842</v>
      </c>
      <c r="L105" s="20" t="s">
        <v>903</v>
      </c>
      <c r="M105" s="20">
        <v>8</v>
      </c>
      <c r="N105" s="283">
        <f>VLOOKUP(M105,'Controle de Datas'!A:B,2,0)</f>
        <v>46246</v>
      </c>
      <c r="O105" s="265">
        <v>46246</v>
      </c>
      <c r="P105" s="265">
        <v>46246</v>
      </c>
      <c r="Q105" s="266">
        <f t="shared" si="2"/>
        <v>0</v>
      </c>
      <c r="R105" s="144" t="str">
        <f t="shared" si="3"/>
        <v>Entregue</v>
      </c>
      <c r="S105" s="267" t="s">
        <v>845</v>
      </c>
      <c r="T105" s="264"/>
    </row>
    <row r="106" spans="1:20" hidden="1">
      <c r="A106" s="18">
        <v>356</v>
      </c>
      <c r="B106" s="18" t="s">
        <v>259</v>
      </c>
      <c r="C106" s="18" t="s">
        <v>260</v>
      </c>
      <c r="D106" s="18" t="s">
        <v>868</v>
      </c>
      <c r="E106" s="18" t="s">
        <v>847</v>
      </c>
      <c r="F106" s="18" t="s">
        <v>840</v>
      </c>
      <c r="G106" s="20" t="s">
        <v>984</v>
      </c>
      <c r="H106" s="18" t="s">
        <v>840</v>
      </c>
      <c r="I106" s="18" t="s">
        <v>842</v>
      </c>
      <c r="J106" s="18" t="s">
        <v>57</v>
      </c>
      <c r="K106" s="18" t="s">
        <v>842</v>
      </c>
      <c r="L106" s="18" t="s">
        <v>850</v>
      </c>
      <c r="M106" s="18">
        <v>7</v>
      </c>
      <c r="N106" s="283">
        <f>VLOOKUP(M106,'Controle de Datas'!A:B,2,0)</f>
        <v>46245</v>
      </c>
      <c r="O106" s="265">
        <v>46254</v>
      </c>
      <c r="P106" s="265">
        <v>46254</v>
      </c>
      <c r="Q106" s="266">
        <f t="shared" si="2"/>
        <v>-1</v>
      </c>
      <c r="R106" s="144" t="str">
        <f t="shared" si="3"/>
        <v>Entregue com Atraso</v>
      </c>
      <c r="S106" s="267" t="s">
        <v>845</v>
      </c>
      <c r="T106" s="264"/>
    </row>
    <row r="107" spans="1:20">
      <c r="A107" s="20">
        <v>501</v>
      </c>
      <c r="B107" s="20" t="s">
        <v>261</v>
      </c>
      <c r="C107" s="20" t="s">
        <v>262</v>
      </c>
      <c r="D107" s="20" t="s">
        <v>846</v>
      </c>
      <c r="E107" s="284">
        <v>587574611115</v>
      </c>
      <c r="F107" s="20" t="s">
        <v>840</v>
      </c>
      <c r="G107" s="20" t="s">
        <v>985</v>
      </c>
      <c r="H107" s="20" t="s">
        <v>986</v>
      </c>
      <c r="I107" s="20" t="s">
        <v>987</v>
      </c>
      <c r="J107" s="20" t="s">
        <v>48</v>
      </c>
      <c r="K107" s="20" t="s">
        <v>842</v>
      </c>
      <c r="L107" s="20" t="s">
        <v>909</v>
      </c>
      <c r="M107" s="20">
        <v>7</v>
      </c>
      <c r="N107" s="283">
        <f>VLOOKUP(M107,'Controle de Datas'!A:B,2,0)</f>
        <v>46245</v>
      </c>
      <c r="O107" s="265">
        <v>46237</v>
      </c>
      <c r="P107" s="265">
        <v>46253</v>
      </c>
      <c r="Q107" s="266">
        <f t="shared" si="2"/>
        <v>-1</v>
      </c>
      <c r="R107" s="144" t="str">
        <f t="shared" si="3"/>
        <v>Entregue com Atraso</v>
      </c>
      <c r="S107" s="267" t="s">
        <v>845</v>
      </c>
      <c r="T107" s="264"/>
    </row>
    <row r="108" spans="1:20" hidden="1">
      <c r="A108" s="20">
        <v>340</v>
      </c>
      <c r="B108" s="20" t="s">
        <v>263</v>
      </c>
      <c r="C108" s="20" t="s">
        <v>264</v>
      </c>
      <c r="D108" s="20" t="s">
        <v>846</v>
      </c>
      <c r="E108" s="20" t="s">
        <v>847</v>
      </c>
      <c r="F108" s="20" t="s">
        <v>988</v>
      </c>
      <c r="G108" s="284">
        <v>2044</v>
      </c>
      <c r="H108" s="20" t="s">
        <v>989</v>
      </c>
      <c r="I108" s="20" t="s">
        <v>990</v>
      </c>
      <c r="J108" s="20" t="s">
        <v>65</v>
      </c>
      <c r="K108" s="20" t="s">
        <v>842</v>
      </c>
      <c r="L108" s="20" t="s">
        <v>850</v>
      </c>
      <c r="M108" s="20">
        <v>3</v>
      </c>
      <c r="N108" s="283">
        <f>VLOOKUP(M108,'Controle de Datas'!A:B,2,0)</f>
        <v>46239</v>
      </c>
      <c r="O108" s="265">
        <v>46238</v>
      </c>
      <c r="P108" s="265">
        <v>46238</v>
      </c>
      <c r="Q108" s="266">
        <f t="shared" si="2"/>
        <v>0</v>
      </c>
      <c r="R108" s="144" t="str">
        <f t="shared" si="3"/>
        <v>Entregue</v>
      </c>
      <c r="S108" s="267" t="s">
        <v>845</v>
      </c>
      <c r="T108" s="264"/>
    </row>
    <row r="109" spans="1:20">
      <c r="A109" s="20">
        <v>381</v>
      </c>
      <c r="B109" s="20" t="s">
        <v>265</v>
      </c>
      <c r="C109" s="152" t="s">
        <v>266</v>
      </c>
      <c r="D109" s="20" t="s">
        <v>846</v>
      </c>
      <c r="E109" s="284">
        <v>116843095117</v>
      </c>
      <c r="F109" s="20" t="s">
        <v>840</v>
      </c>
      <c r="G109" s="20" t="s">
        <v>991</v>
      </c>
      <c r="H109" s="20" t="s">
        <v>840</v>
      </c>
      <c r="I109" s="20" t="s">
        <v>842</v>
      </c>
      <c r="J109" s="20" t="s">
        <v>48</v>
      </c>
      <c r="K109" s="20" t="s">
        <v>842</v>
      </c>
      <c r="L109" s="20" t="s">
        <v>844</v>
      </c>
      <c r="M109" s="20">
        <v>6</v>
      </c>
      <c r="N109" s="283">
        <f>VLOOKUP(M109,'Controle de Datas'!A:B,2,0)</f>
        <v>46244</v>
      </c>
      <c r="O109" s="265">
        <v>46237</v>
      </c>
      <c r="P109" s="265">
        <v>46245</v>
      </c>
      <c r="Q109" s="266">
        <f t="shared" si="2"/>
        <v>-1</v>
      </c>
      <c r="R109" s="144" t="str">
        <f t="shared" si="3"/>
        <v>Entregue com Atraso</v>
      </c>
      <c r="S109" s="267" t="s">
        <v>845</v>
      </c>
      <c r="T109" s="264"/>
    </row>
    <row r="110" spans="1:20">
      <c r="A110" s="20">
        <v>184</v>
      </c>
      <c r="B110" s="20" t="s">
        <v>267</v>
      </c>
      <c r="C110" s="20" t="s">
        <v>268</v>
      </c>
      <c r="D110" s="20" t="s">
        <v>846</v>
      </c>
      <c r="E110" s="284">
        <v>134193257111</v>
      </c>
      <c r="F110" s="20" t="s">
        <v>840</v>
      </c>
      <c r="G110" s="20" t="s">
        <v>992</v>
      </c>
      <c r="H110" s="20" t="s">
        <v>840</v>
      </c>
      <c r="I110" s="20" t="s">
        <v>993</v>
      </c>
      <c r="J110" s="20" t="s">
        <v>48</v>
      </c>
      <c r="K110" s="20" t="s">
        <v>842</v>
      </c>
      <c r="L110" s="20" t="s">
        <v>850</v>
      </c>
      <c r="M110" s="20">
        <v>6</v>
      </c>
      <c r="N110" s="283">
        <f>VLOOKUP(M110,'Controle de Datas'!A:B,2,0)</f>
        <v>46244</v>
      </c>
      <c r="O110" s="265">
        <v>46237</v>
      </c>
      <c r="P110" s="265">
        <v>46247</v>
      </c>
      <c r="Q110" s="266">
        <f t="shared" si="2"/>
        <v>-1</v>
      </c>
      <c r="R110" s="144" t="str">
        <f t="shared" si="3"/>
        <v>Entregue com Atraso</v>
      </c>
      <c r="S110" s="267" t="s">
        <v>845</v>
      </c>
      <c r="T110" s="264"/>
    </row>
    <row r="111" spans="1:20">
      <c r="A111" s="20">
        <v>300</v>
      </c>
      <c r="B111" s="20" t="s">
        <v>269</v>
      </c>
      <c r="C111" s="20" t="s">
        <v>270</v>
      </c>
      <c r="D111" s="20" t="s">
        <v>846</v>
      </c>
      <c r="E111" s="284">
        <v>111917408115</v>
      </c>
      <c r="F111" s="20" t="s">
        <v>840</v>
      </c>
      <c r="G111" s="20" t="s">
        <v>994</v>
      </c>
      <c r="H111" s="20" t="s">
        <v>840</v>
      </c>
      <c r="I111" s="20" t="s">
        <v>842</v>
      </c>
      <c r="J111" s="20" t="s">
        <v>48</v>
      </c>
      <c r="K111" s="20" t="s">
        <v>842</v>
      </c>
      <c r="L111" s="20" t="s">
        <v>850</v>
      </c>
      <c r="M111" s="20">
        <v>3</v>
      </c>
      <c r="N111" s="283">
        <f>VLOOKUP(M111,'Controle de Datas'!A:B,2,0)</f>
        <v>46239</v>
      </c>
      <c r="O111" s="265">
        <v>46237</v>
      </c>
      <c r="P111" s="265">
        <v>46239</v>
      </c>
      <c r="Q111" s="266">
        <f t="shared" si="2"/>
        <v>0</v>
      </c>
      <c r="R111" s="144" t="str">
        <f t="shared" si="3"/>
        <v>Entregue</v>
      </c>
      <c r="S111" s="267" t="s">
        <v>845</v>
      </c>
      <c r="T111" s="264"/>
    </row>
    <row r="112" spans="1:20" hidden="1">
      <c r="A112" s="20">
        <v>197</v>
      </c>
      <c r="B112" s="20" t="s">
        <v>271</v>
      </c>
      <c r="C112" s="20" t="s">
        <v>272</v>
      </c>
      <c r="D112" s="20" t="s">
        <v>846</v>
      </c>
      <c r="E112" s="284">
        <v>116301628116</v>
      </c>
      <c r="F112" s="20" t="s">
        <v>840</v>
      </c>
      <c r="G112" s="20" t="s">
        <v>995</v>
      </c>
      <c r="H112" s="20" t="s">
        <v>840</v>
      </c>
      <c r="I112" s="20" t="s">
        <v>913</v>
      </c>
      <c r="J112" s="20" t="s">
        <v>73</v>
      </c>
      <c r="K112" s="20" t="s">
        <v>842</v>
      </c>
      <c r="L112" s="20" t="s">
        <v>850</v>
      </c>
      <c r="M112" s="20">
        <v>1</v>
      </c>
      <c r="N112" s="283">
        <f>VLOOKUP(M112,'Controle de Datas'!A:B,2,0)</f>
        <v>46237</v>
      </c>
      <c r="O112" s="265">
        <v>46237</v>
      </c>
      <c r="P112" s="265">
        <v>46237</v>
      </c>
      <c r="Q112" s="266">
        <f t="shared" si="2"/>
        <v>0</v>
      </c>
      <c r="R112" s="144" t="str">
        <f t="shared" si="3"/>
        <v>Entregue</v>
      </c>
      <c r="S112" s="267" t="s">
        <v>845</v>
      </c>
      <c r="T112" s="264"/>
    </row>
    <row r="113" spans="1:20" hidden="1">
      <c r="A113" s="20">
        <v>4</v>
      </c>
      <c r="B113" s="20" t="s">
        <v>273</v>
      </c>
      <c r="C113" s="20" t="s">
        <v>274</v>
      </c>
      <c r="D113" s="20" t="s">
        <v>846</v>
      </c>
      <c r="E113" s="20" t="s">
        <v>847</v>
      </c>
      <c r="F113" s="20" t="s">
        <v>840</v>
      </c>
      <c r="G113" s="20" t="s">
        <v>996</v>
      </c>
      <c r="H113" s="20" t="s">
        <v>840</v>
      </c>
      <c r="I113" s="20" t="s">
        <v>842</v>
      </c>
      <c r="J113" s="20" t="s">
        <v>62</v>
      </c>
      <c r="K113" s="20" t="s">
        <v>842</v>
      </c>
      <c r="L113" s="20" t="s">
        <v>850</v>
      </c>
      <c r="M113" s="20">
        <v>4</v>
      </c>
      <c r="N113" s="283">
        <f>VLOOKUP(M113,'Controle de Datas'!A:B,2,0)</f>
        <v>46240</v>
      </c>
      <c r="O113" s="265">
        <v>46240</v>
      </c>
      <c r="P113" s="265">
        <v>46240</v>
      </c>
      <c r="Q113" s="266">
        <f t="shared" si="2"/>
        <v>0</v>
      </c>
      <c r="R113" s="144" t="str">
        <f t="shared" si="3"/>
        <v>Entregue</v>
      </c>
      <c r="S113" s="267" t="s">
        <v>845</v>
      </c>
      <c r="T113" s="264"/>
    </row>
    <row r="114" spans="1:20" hidden="1">
      <c r="A114" s="20">
        <v>479</v>
      </c>
      <c r="B114" s="20" t="s">
        <v>275</v>
      </c>
      <c r="C114" s="20" t="s">
        <v>276</v>
      </c>
      <c r="D114" s="20" t="s">
        <v>868</v>
      </c>
      <c r="E114" s="284">
        <v>118220476119</v>
      </c>
      <c r="F114" s="20" t="s">
        <v>840</v>
      </c>
      <c r="G114" s="20" t="s">
        <v>997</v>
      </c>
      <c r="H114" s="20" t="s">
        <v>840</v>
      </c>
      <c r="I114" s="20" t="s">
        <v>872</v>
      </c>
      <c r="J114" s="20" t="s">
        <v>70</v>
      </c>
      <c r="K114" s="20" t="s">
        <v>842</v>
      </c>
      <c r="L114" s="20" t="s">
        <v>850</v>
      </c>
      <c r="M114" s="20">
        <v>3</v>
      </c>
      <c r="N114" s="283">
        <f>VLOOKUP(M114,'Controle de Datas'!A:B,2,0)</f>
        <v>46239</v>
      </c>
      <c r="O114" s="265">
        <v>46237</v>
      </c>
      <c r="P114" s="265">
        <v>46240</v>
      </c>
      <c r="Q114" s="266">
        <f t="shared" si="2"/>
        <v>-1</v>
      </c>
      <c r="R114" s="144" t="str">
        <f t="shared" si="3"/>
        <v>Entregue com Atraso</v>
      </c>
      <c r="S114" s="267" t="s">
        <v>845</v>
      </c>
      <c r="T114" s="264"/>
    </row>
    <row r="115" spans="1:20" hidden="1">
      <c r="A115" s="20">
        <v>622</v>
      </c>
      <c r="B115" s="20" t="s">
        <v>277</v>
      </c>
      <c r="C115" s="20" t="s">
        <v>278</v>
      </c>
      <c r="D115" s="20" t="s">
        <v>882</v>
      </c>
      <c r="E115" s="284">
        <v>148327827110</v>
      </c>
      <c r="F115" s="20" t="s">
        <v>840</v>
      </c>
      <c r="G115" s="20" t="s">
        <v>998</v>
      </c>
      <c r="H115" s="20" t="s">
        <v>840</v>
      </c>
      <c r="I115" s="20" t="s">
        <v>999</v>
      </c>
      <c r="J115" s="20" t="s">
        <v>73</v>
      </c>
      <c r="K115" s="20" t="s">
        <v>842</v>
      </c>
      <c r="L115" s="20" t="s">
        <v>850</v>
      </c>
      <c r="M115" s="20">
        <v>8</v>
      </c>
      <c r="N115" s="283">
        <f>VLOOKUP(M115,'Controle de Datas'!A:B,2,0)</f>
        <v>46246</v>
      </c>
      <c r="O115" s="265">
        <v>46237</v>
      </c>
      <c r="P115" s="265">
        <v>46246</v>
      </c>
      <c r="Q115" s="266">
        <f t="shared" si="2"/>
        <v>0</v>
      </c>
      <c r="R115" s="144" t="str">
        <f t="shared" si="3"/>
        <v>Entregue</v>
      </c>
      <c r="S115" s="267" t="s">
        <v>845</v>
      </c>
      <c r="T115" s="264"/>
    </row>
    <row r="116" spans="1:20">
      <c r="A116" s="20">
        <v>582</v>
      </c>
      <c r="B116" s="20" t="s">
        <v>279</v>
      </c>
      <c r="C116" s="20" t="s">
        <v>280</v>
      </c>
      <c r="D116" s="20" t="s">
        <v>882</v>
      </c>
      <c r="E116" s="20" t="s">
        <v>847</v>
      </c>
      <c r="F116" s="20" t="s">
        <v>840</v>
      </c>
      <c r="G116" s="20" t="s">
        <v>1000</v>
      </c>
      <c r="H116" s="20" t="s">
        <v>840</v>
      </c>
      <c r="I116" s="20" t="s">
        <v>842</v>
      </c>
      <c r="J116" s="20" t="s">
        <v>48</v>
      </c>
      <c r="K116" s="20" t="s">
        <v>842</v>
      </c>
      <c r="L116" s="20" t="s">
        <v>844</v>
      </c>
      <c r="M116" s="20">
        <v>5</v>
      </c>
      <c r="N116" s="283">
        <f>VLOOKUP(M116,'Controle de Datas'!A:B,2,0)</f>
        <v>46241</v>
      </c>
      <c r="O116" s="265">
        <v>46237</v>
      </c>
      <c r="P116" s="265">
        <v>46248</v>
      </c>
      <c r="Q116" s="266">
        <f t="shared" si="2"/>
        <v>-1</v>
      </c>
      <c r="R116" s="144" t="str">
        <f t="shared" si="3"/>
        <v>Entregue com Atraso</v>
      </c>
      <c r="S116" s="267" t="s">
        <v>845</v>
      </c>
      <c r="T116" s="264"/>
    </row>
    <row r="117" spans="1:20" hidden="1">
      <c r="A117" s="20">
        <v>368</v>
      </c>
      <c r="B117" s="20" t="s">
        <v>281</v>
      </c>
      <c r="C117" s="20" t="s">
        <v>282</v>
      </c>
      <c r="D117" s="20" t="s">
        <v>868</v>
      </c>
      <c r="E117" s="284">
        <v>138959741113</v>
      </c>
      <c r="F117" s="20" t="s">
        <v>840</v>
      </c>
      <c r="G117" s="20" t="s">
        <v>1001</v>
      </c>
      <c r="H117" s="20" t="s">
        <v>840</v>
      </c>
      <c r="I117" s="20" t="s">
        <v>1002</v>
      </c>
      <c r="J117" s="20" t="s">
        <v>65</v>
      </c>
      <c r="K117" s="20" t="s">
        <v>842</v>
      </c>
      <c r="L117" s="20" t="s">
        <v>850</v>
      </c>
      <c r="M117" s="20">
        <v>9</v>
      </c>
      <c r="N117" s="283">
        <f>VLOOKUP(M117,'Controle de Datas'!A:B,2,0)</f>
        <v>46247</v>
      </c>
      <c r="O117" s="265">
        <v>46253</v>
      </c>
      <c r="P117" s="265">
        <v>46254</v>
      </c>
      <c r="Q117" s="266">
        <f t="shared" si="2"/>
        <v>-1</v>
      </c>
      <c r="R117" s="144" t="str">
        <f t="shared" si="3"/>
        <v>Entregue com Atraso</v>
      </c>
      <c r="S117" s="267" t="s">
        <v>852</v>
      </c>
      <c r="T117" s="264"/>
    </row>
    <row r="118" spans="1:20">
      <c r="A118" s="20">
        <v>503</v>
      </c>
      <c r="B118" s="20" t="s">
        <v>283</v>
      </c>
      <c r="C118" s="20" t="s">
        <v>284</v>
      </c>
      <c r="D118" s="20" t="s">
        <v>846</v>
      </c>
      <c r="E118" s="20" t="s">
        <v>847</v>
      </c>
      <c r="F118" s="20" t="s">
        <v>840</v>
      </c>
      <c r="G118" s="284">
        <v>93969</v>
      </c>
      <c r="H118" s="20" t="s">
        <v>1003</v>
      </c>
      <c r="I118" s="20" t="s">
        <v>842</v>
      </c>
      <c r="J118" s="20" t="s">
        <v>48</v>
      </c>
      <c r="K118" s="20" t="s">
        <v>842</v>
      </c>
      <c r="L118" s="20" t="s">
        <v>850</v>
      </c>
      <c r="M118" s="20">
        <v>2</v>
      </c>
      <c r="N118" s="283">
        <f>VLOOKUP(M118,'Controle de Datas'!A:B,2,0)</f>
        <v>46238</v>
      </c>
      <c r="O118" s="265">
        <v>46237</v>
      </c>
      <c r="P118" s="265">
        <v>46239</v>
      </c>
      <c r="Q118" s="266">
        <f t="shared" si="2"/>
        <v>-1</v>
      </c>
      <c r="R118" s="144" t="str">
        <f t="shared" si="3"/>
        <v>Entregue com Atraso</v>
      </c>
      <c r="S118" s="267" t="s">
        <v>845</v>
      </c>
      <c r="T118" s="264"/>
    </row>
    <row r="119" spans="1:20" hidden="1">
      <c r="A119" s="20">
        <v>42</v>
      </c>
      <c r="B119" s="20" t="s">
        <v>285</v>
      </c>
      <c r="C119" s="20" t="s">
        <v>286</v>
      </c>
      <c r="D119" s="20" t="s">
        <v>846</v>
      </c>
      <c r="E119" s="20" t="s">
        <v>847</v>
      </c>
      <c r="F119" s="20" t="s">
        <v>840</v>
      </c>
      <c r="G119" s="20" t="s">
        <v>1005</v>
      </c>
      <c r="H119" s="20" t="s">
        <v>840</v>
      </c>
      <c r="I119" s="20" t="s">
        <v>842</v>
      </c>
      <c r="J119" s="20" t="s">
        <v>62</v>
      </c>
      <c r="K119" s="20" t="s">
        <v>842</v>
      </c>
      <c r="L119" s="20" t="s">
        <v>844</v>
      </c>
      <c r="M119" s="20">
        <v>3</v>
      </c>
      <c r="N119" s="283">
        <f>VLOOKUP(M119,'Controle de Datas'!A:B,2,0)</f>
        <v>46239</v>
      </c>
      <c r="O119" s="265">
        <v>46239</v>
      </c>
      <c r="P119" s="265">
        <v>46239</v>
      </c>
      <c r="Q119" s="266">
        <f t="shared" si="2"/>
        <v>0</v>
      </c>
      <c r="R119" s="144" t="str">
        <f t="shared" si="3"/>
        <v>Entregue</v>
      </c>
      <c r="S119" s="267" t="s">
        <v>845</v>
      </c>
      <c r="T119" s="264"/>
    </row>
    <row r="120" spans="1:20" hidden="1">
      <c r="A120" s="20">
        <v>424</v>
      </c>
      <c r="B120" s="20" t="s">
        <v>287</v>
      </c>
      <c r="C120" s="20" t="s">
        <v>288</v>
      </c>
      <c r="D120" s="20" t="s">
        <v>846</v>
      </c>
      <c r="E120" s="20" t="s">
        <v>847</v>
      </c>
      <c r="F120" s="20" t="s">
        <v>840</v>
      </c>
      <c r="G120" s="284">
        <v>53890</v>
      </c>
      <c r="H120" s="20" t="s">
        <v>1006</v>
      </c>
      <c r="I120" s="20" t="s">
        <v>1007</v>
      </c>
      <c r="J120" s="20" t="s">
        <v>34</v>
      </c>
      <c r="K120" s="20" t="s">
        <v>842</v>
      </c>
      <c r="L120" s="20" t="s">
        <v>850</v>
      </c>
      <c r="M120" s="20">
        <v>10</v>
      </c>
      <c r="N120" s="283">
        <f>VLOOKUP(M120,'Controle de Datas'!A:B,2,0)</f>
        <v>46248</v>
      </c>
      <c r="O120" s="265"/>
      <c r="P120" s="265"/>
      <c r="Q120" s="266">
        <f t="shared" si="2"/>
        <v>1</v>
      </c>
      <c r="R120" s="144" t="str">
        <f t="shared" si="3"/>
        <v>Não Inicializada</v>
      </c>
      <c r="S120" s="267" t="s">
        <v>845</v>
      </c>
      <c r="T120" s="264"/>
    </row>
    <row r="121" spans="1:20" hidden="1">
      <c r="A121" s="20">
        <v>315</v>
      </c>
      <c r="B121" s="20" t="s">
        <v>289</v>
      </c>
      <c r="C121" s="20" t="s">
        <v>290</v>
      </c>
      <c r="D121" s="20" t="s">
        <v>846</v>
      </c>
      <c r="E121" s="20" t="s">
        <v>847</v>
      </c>
      <c r="F121" s="20" t="s">
        <v>840</v>
      </c>
      <c r="G121" s="284">
        <v>151186</v>
      </c>
      <c r="H121" s="20" t="s">
        <v>871</v>
      </c>
      <c r="I121" s="20" t="s">
        <v>1008</v>
      </c>
      <c r="J121" s="20" t="s">
        <v>62</v>
      </c>
      <c r="K121" s="20" t="s">
        <v>842</v>
      </c>
      <c r="L121" s="20" t="s">
        <v>850</v>
      </c>
      <c r="M121" s="20">
        <v>3</v>
      </c>
      <c r="N121" s="283">
        <f>VLOOKUP(M121,'Controle de Datas'!A:B,2,0)</f>
        <v>46239</v>
      </c>
      <c r="O121" s="265">
        <v>46239</v>
      </c>
      <c r="P121" s="265">
        <v>46239</v>
      </c>
      <c r="Q121" s="266">
        <f t="shared" si="2"/>
        <v>0</v>
      </c>
      <c r="R121" s="144" t="str">
        <f t="shared" si="3"/>
        <v>Entregue</v>
      </c>
      <c r="S121" s="267" t="s">
        <v>845</v>
      </c>
      <c r="T121" s="264"/>
    </row>
    <row r="122" spans="1:20" hidden="1">
      <c r="A122" s="20">
        <v>567</v>
      </c>
      <c r="B122" s="20" t="s">
        <v>291</v>
      </c>
      <c r="C122" s="20" t="s">
        <v>292</v>
      </c>
      <c r="D122" s="20" t="s">
        <v>868</v>
      </c>
      <c r="E122" s="20" t="s">
        <v>847</v>
      </c>
      <c r="F122" s="20" t="s">
        <v>840</v>
      </c>
      <c r="G122" s="284">
        <v>4904997</v>
      </c>
      <c r="H122" s="20" t="s">
        <v>896</v>
      </c>
      <c r="I122" s="20" t="s">
        <v>897</v>
      </c>
      <c r="J122" s="20" t="s">
        <v>34</v>
      </c>
      <c r="K122" s="20" t="s">
        <v>842</v>
      </c>
      <c r="L122" s="20" t="s">
        <v>844</v>
      </c>
      <c r="M122" s="20">
        <v>8</v>
      </c>
      <c r="N122" s="283">
        <f>VLOOKUP(M122,'Controle de Datas'!A:B,2,0)</f>
        <v>46246</v>
      </c>
      <c r="O122" s="265">
        <v>46254</v>
      </c>
      <c r="P122" s="265">
        <v>46254</v>
      </c>
      <c r="Q122" s="266">
        <f t="shared" si="2"/>
        <v>-1</v>
      </c>
      <c r="R122" s="144" t="str">
        <f t="shared" si="3"/>
        <v>Entregue com Atraso</v>
      </c>
      <c r="S122" s="267" t="s">
        <v>845</v>
      </c>
      <c r="T122" s="264"/>
    </row>
    <row r="123" spans="1:20" hidden="1">
      <c r="A123" s="20">
        <v>294</v>
      </c>
      <c r="B123" s="20" t="s">
        <v>293</v>
      </c>
      <c r="C123" s="20" t="s">
        <v>294</v>
      </c>
      <c r="D123" s="20" t="s">
        <v>868</v>
      </c>
      <c r="E123" s="284">
        <v>131338680119</v>
      </c>
      <c r="F123" s="20" t="s">
        <v>840</v>
      </c>
      <c r="G123" s="20" t="s">
        <v>1009</v>
      </c>
      <c r="H123" s="20" t="s">
        <v>840</v>
      </c>
      <c r="I123" s="20" t="s">
        <v>842</v>
      </c>
      <c r="J123" s="20" t="s">
        <v>45</v>
      </c>
      <c r="K123" s="20" t="s">
        <v>842</v>
      </c>
      <c r="L123" s="20" t="s">
        <v>850</v>
      </c>
      <c r="M123" s="20">
        <v>6</v>
      </c>
      <c r="N123" s="283">
        <f>VLOOKUP(M123,'Controle de Datas'!A:B,2,0)</f>
        <v>46244</v>
      </c>
      <c r="O123" s="265"/>
      <c r="P123" s="265"/>
      <c r="Q123" s="266">
        <f t="shared" si="2"/>
        <v>1</v>
      </c>
      <c r="R123" s="144" t="str">
        <f t="shared" si="3"/>
        <v>Não Inicializada</v>
      </c>
      <c r="S123" s="267" t="s">
        <v>845</v>
      </c>
      <c r="T123" s="264"/>
    </row>
    <row r="124" spans="1:20" hidden="1">
      <c r="A124" s="20">
        <v>75</v>
      </c>
      <c r="B124" s="20" t="s">
        <v>296</v>
      </c>
      <c r="C124" s="20" t="s">
        <v>297</v>
      </c>
      <c r="D124" s="20" t="s">
        <v>846</v>
      </c>
      <c r="E124" s="284">
        <v>115163550116</v>
      </c>
      <c r="F124" s="20" t="s">
        <v>840</v>
      </c>
      <c r="G124" s="20" t="s">
        <v>1010</v>
      </c>
      <c r="H124" s="20" t="s">
        <v>840</v>
      </c>
      <c r="I124" s="20" t="s">
        <v>902</v>
      </c>
      <c r="J124" s="20" t="s">
        <v>62</v>
      </c>
      <c r="K124" s="20" t="s">
        <v>842</v>
      </c>
      <c r="L124" s="20" t="s">
        <v>844</v>
      </c>
      <c r="M124" s="20">
        <v>2</v>
      </c>
      <c r="N124" s="283">
        <f>VLOOKUP(M124,'Controle de Datas'!A:B,2,0)</f>
        <v>46238</v>
      </c>
      <c r="O124" s="265">
        <v>46238</v>
      </c>
      <c r="P124" s="265">
        <v>46238</v>
      </c>
      <c r="Q124" s="266">
        <f t="shared" si="2"/>
        <v>0</v>
      </c>
      <c r="R124" s="144" t="str">
        <f t="shared" si="3"/>
        <v>Entregue</v>
      </c>
      <c r="S124" s="267" t="s">
        <v>845</v>
      </c>
      <c r="T124" s="264"/>
    </row>
    <row r="125" spans="1:20" hidden="1">
      <c r="A125" s="20">
        <v>626</v>
      </c>
      <c r="B125" s="20" t="s">
        <v>298</v>
      </c>
      <c r="C125" s="20" t="s">
        <v>299</v>
      </c>
      <c r="D125" s="20" t="s">
        <v>882</v>
      </c>
      <c r="E125" s="284">
        <v>112450220117</v>
      </c>
      <c r="F125" s="20" t="s">
        <v>840</v>
      </c>
      <c r="G125" s="20" t="s">
        <v>1011</v>
      </c>
      <c r="H125" s="20" t="s">
        <v>840</v>
      </c>
      <c r="I125" s="20" t="s">
        <v>999</v>
      </c>
      <c r="J125" s="20" t="s">
        <v>73</v>
      </c>
      <c r="K125" s="20" t="s">
        <v>842</v>
      </c>
      <c r="L125" s="20" t="s">
        <v>850</v>
      </c>
      <c r="M125" s="20">
        <v>8</v>
      </c>
      <c r="N125" s="283">
        <f>VLOOKUP(M125,'Controle de Datas'!A:B,2,0)</f>
        <v>46246</v>
      </c>
      <c r="O125" s="265">
        <v>46246</v>
      </c>
      <c r="P125" s="265">
        <v>46248</v>
      </c>
      <c r="Q125" s="266">
        <f t="shared" si="2"/>
        <v>-1</v>
      </c>
      <c r="R125" s="144" t="str">
        <f t="shared" si="3"/>
        <v>Entregue com Atraso</v>
      </c>
      <c r="S125" s="267" t="s">
        <v>845</v>
      </c>
      <c r="T125" s="264"/>
    </row>
    <row r="126" spans="1:20" hidden="1">
      <c r="A126" s="20">
        <v>625</v>
      </c>
      <c r="B126" s="20" t="s">
        <v>300</v>
      </c>
      <c r="C126" s="20" t="s">
        <v>301</v>
      </c>
      <c r="D126" s="20" t="s">
        <v>868</v>
      </c>
      <c r="E126" s="284">
        <v>128161589119</v>
      </c>
      <c r="F126" s="20" t="s">
        <v>840</v>
      </c>
      <c r="G126" s="20" t="s">
        <v>1012</v>
      </c>
      <c r="H126" s="20" t="s">
        <v>840</v>
      </c>
      <c r="I126" s="20" t="s">
        <v>999</v>
      </c>
      <c r="J126" s="20" t="s">
        <v>73</v>
      </c>
      <c r="K126" s="20" t="s">
        <v>842</v>
      </c>
      <c r="L126" s="20" t="s">
        <v>850</v>
      </c>
      <c r="M126" s="20">
        <v>8</v>
      </c>
      <c r="N126" s="283">
        <f>VLOOKUP(M126,'Controle de Datas'!A:B,2,0)</f>
        <v>46246</v>
      </c>
      <c r="O126" s="265">
        <v>46246</v>
      </c>
      <c r="P126" s="265">
        <v>46246</v>
      </c>
      <c r="Q126" s="266">
        <f t="shared" si="2"/>
        <v>0</v>
      </c>
      <c r="R126" s="144" t="str">
        <f t="shared" si="3"/>
        <v>Entregue</v>
      </c>
      <c r="S126" s="267" t="s">
        <v>845</v>
      </c>
      <c r="T126" s="264"/>
    </row>
    <row r="127" spans="1:20" hidden="1">
      <c r="A127" s="20">
        <v>309</v>
      </c>
      <c r="B127" s="20" t="s">
        <v>302</v>
      </c>
      <c r="C127" s="20" t="s">
        <v>303</v>
      </c>
      <c r="D127" s="20" t="s">
        <v>846</v>
      </c>
      <c r="E127" s="284">
        <v>149272237117</v>
      </c>
      <c r="F127" s="20" t="s">
        <v>840</v>
      </c>
      <c r="G127" s="20" t="s">
        <v>1013</v>
      </c>
      <c r="H127" s="20" t="s">
        <v>840</v>
      </c>
      <c r="I127" s="20" t="s">
        <v>1014</v>
      </c>
      <c r="J127" s="20" t="s">
        <v>65</v>
      </c>
      <c r="K127" s="20" t="s">
        <v>842</v>
      </c>
      <c r="L127" s="20" t="s">
        <v>850</v>
      </c>
      <c r="M127" s="20">
        <v>8</v>
      </c>
      <c r="N127" s="283">
        <f>VLOOKUP(M127,'Controle de Datas'!A:B,2,0)</f>
        <v>46246</v>
      </c>
      <c r="O127" s="265">
        <v>46242</v>
      </c>
      <c r="P127" s="265">
        <v>46244</v>
      </c>
      <c r="Q127" s="266">
        <f t="shared" si="2"/>
        <v>0</v>
      </c>
      <c r="R127" s="144" t="str">
        <f t="shared" si="3"/>
        <v>Entregue</v>
      </c>
      <c r="S127" s="267" t="s">
        <v>845</v>
      </c>
      <c r="T127" s="264"/>
    </row>
    <row r="128" spans="1:20" hidden="1">
      <c r="A128" s="20">
        <v>481</v>
      </c>
      <c r="B128" s="20" t="s">
        <v>304</v>
      </c>
      <c r="C128" s="152" t="s">
        <v>305</v>
      </c>
      <c r="D128" s="20" t="s">
        <v>846</v>
      </c>
      <c r="E128" s="284">
        <v>636578504116</v>
      </c>
      <c r="F128" s="20" t="s">
        <v>840</v>
      </c>
      <c r="G128" s="284">
        <v>140488</v>
      </c>
      <c r="H128" s="20" t="s">
        <v>871</v>
      </c>
      <c r="I128" s="20" t="s">
        <v>874</v>
      </c>
      <c r="J128" s="20" t="s">
        <v>73</v>
      </c>
      <c r="K128" s="20" t="s">
        <v>842</v>
      </c>
      <c r="L128" s="20" t="s">
        <v>850</v>
      </c>
      <c r="M128" s="20">
        <v>8</v>
      </c>
      <c r="N128" s="283">
        <f>VLOOKUP(M128,'Controle de Datas'!A:B,2,0)</f>
        <v>46246</v>
      </c>
      <c r="O128" s="265">
        <v>46252</v>
      </c>
      <c r="P128" s="265">
        <v>46252</v>
      </c>
      <c r="Q128" s="266">
        <f t="shared" si="2"/>
        <v>-1</v>
      </c>
      <c r="R128" s="144" t="str">
        <f t="shared" si="3"/>
        <v>Entregue com Atraso</v>
      </c>
      <c r="S128" s="267" t="s">
        <v>845</v>
      </c>
      <c r="T128" s="264"/>
    </row>
    <row r="129" spans="1:20" hidden="1">
      <c r="A129" s="20">
        <v>555</v>
      </c>
      <c r="B129" s="20" t="s">
        <v>306</v>
      </c>
      <c r="C129" s="20" t="s">
        <v>307</v>
      </c>
      <c r="D129" s="20" t="s">
        <v>882</v>
      </c>
      <c r="E129" s="284">
        <v>278123380110</v>
      </c>
      <c r="F129" s="20" t="s">
        <v>840</v>
      </c>
      <c r="G129" s="284">
        <v>6006441</v>
      </c>
      <c r="H129" s="20" t="s">
        <v>1015</v>
      </c>
      <c r="I129" s="20" t="s">
        <v>897</v>
      </c>
      <c r="J129" s="20" t="s">
        <v>34</v>
      </c>
      <c r="K129" s="20" t="s">
        <v>842</v>
      </c>
      <c r="L129" s="20" t="s">
        <v>844</v>
      </c>
      <c r="M129" s="20">
        <v>5</v>
      </c>
      <c r="N129" s="283">
        <f>VLOOKUP(M129,'Controle de Datas'!A:B,2,0)</f>
        <v>46241</v>
      </c>
      <c r="O129" s="265"/>
      <c r="P129" s="265"/>
      <c r="Q129" s="266">
        <f t="shared" si="2"/>
        <v>1</v>
      </c>
      <c r="R129" s="144" t="str">
        <f t="shared" si="3"/>
        <v>Não Inicializada</v>
      </c>
      <c r="S129" s="267" t="s">
        <v>845</v>
      </c>
      <c r="T129" s="264"/>
    </row>
    <row r="130" spans="1:20" hidden="1">
      <c r="A130" s="20" t="s">
        <v>309</v>
      </c>
      <c r="B130" s="20" t="s">
        <v>310</v>
      </c>
      <c r="C130" s="20" t="s">
        <v>307</v>
      </c>
      <c r="D130" s="20" t="s">
        <v>882</v>
      </c>
      <c r="E130" s="284">
        <v>278745112111</v>
      </c>
      <c r="F130" s="20" t="s">
        <v>840</v>
      </c>
      <c r="G130" s="284" t="s">
        <v>940</v>
      </c>
      <c r="H130" s="20" t="s">
        <v>1015</v>
      </c>
      <c r="I130" s="20" t="s">
        <v>897</v>
      </c>
      <c r="J130" s="20" t="s">
        <v>34</v>
      </c>
      <c r="K130" s="20" t="s">
        <v>842</v>
      </c>
      <c r="L130" s="20" t="s">
        <v>844</v>
      </c>
      <c r="M130" s="20">
        <v>5</v>
      </c>
      <c r="N130" s="283">
        <f>VLOOKUP(M130,'Controle de Datas'!A:B,2,0)</f>
        <v>46241</v>
      </c>
      <c r="O130" s="265"/>
      <c r="P130" s="265"/>
      <c r="Q130" s="266">
        <f t="shared" ref="Q130:Q193" si="4">IF(R130="Não Inicializada",1,IF(R130="Em Andamento",1,IF(R130="Entregue com Atraso",-1,IF(R130="Em Atraso",-1,0))))</f>
        <v>1</v>
      </c>
      <c r="R130" s="144" t="str">
        <f t="shared" ref="R130:R193" si="5">IF(OR(N130="",AND(O130="",P130="")),"Não Inicializada",IF(AND(O130&lt;=N130,P130=""),"Em Andamento",IF(P130&gt;N130,"Entregue com Atraso",IF(O130&gt;N130,"Em Atraso","Entregue"))))</f>
        <v>Não Inicializada</v>
      </c>
      <c r="S130" s="267" t="s">
        <v>845</v>
      </c>
      <c r="T130" s="264"/>
    </row>
    <row r="131" spans="1:20" hidden="1">
      <c r="A131" s="20">
        <v>271</v>
      </c>
      <c r="B131" s="20" t="s">
        <v>311</v>
      </c>
      <c r="C131" s="20" t="s">
        <v>312</v>
      </c>
      <c r="D131" s="20" t="s">
        <v>846</v>
      </c>
      <c r="E131" s="20" t="s">
        <v>847</v>
      </c>
      <c r="F131" s="20" t="s">
        <v>840</v>
      </c>
      <c r="G131" s="20" t="s">
        <v>1017</v>
      </c>
      <c r="H131" s="20" t="s">
        <v>840</v>
      </c>
      <c r="I131" s="20" t="s">
        <v>842</v>
      </c>
      <c r="J131" s="20" t="s">
        <v>62</v>
      </c>
      <c r="K131" s="20" t="s">
        <v>842</v>
      </c>
      <c r="L131" s="20" t="s">
        <v>850</v>
      </c>
      <c r="M131" s="20">
        <v>6</v>
      </c>
      <c r="N131" s="283">
        <f>VLOOKUP(M131,'Controle de Datas'!A:B,2,0)</f>
        <v>46244</v>
      </c>
      <c r="O131" s="265">
        <v>46244</v>
      </c>
      <c r="P131" s="265">
        <v>46244</v>
      </c>
      <c r="Q131" s="266">
        <f t="shared" si="4"/>
        <v>0</v>
      </c>
      <c r="R131" s="144" t="str">
        <f t="shared" si="5"/>
        <v>Entregue</v>
      </c>
      <c r="S131" s="267" t="s">
        <v>845</v>
      </c>
      <c r="T131" s="264"/>
    </row>
    <row r="132" spans="1:20" hidden="1">
      <c r="A132" s="20">
        <v>584</v>
      </c>
      <c r="B132" s="20" t="s">
        <v>313</v>
      </c>
      <c r="C132" s="20" t="s">
        <v>314</v>
      </c>
      <c r="D132" s="20" t="s">
        <v>868</v>
      </c>
      <c r="E132" s="20" t="s">
        <v>847</v>
      </c>
      <c r="F132" s="20" t="s">
        <v>840</v>
      </c>
      <c r="G132" s="20" t="s">
        <v>1018</v>
      </c>
      <c r="H132" s="20" t="s">
        <v>840</v>
      </c>
      <c r="I132" s="20" t="s">
        <v>842</v>
      </c>
      <c r="J132" s="20" t="s">
        <v>57</v>
      </c>
      <c r="K132" s="20" t="s">
        <v>842</v>
      </c>
      <c r="L132" s="20" t="s">
        <v>844</v>
      </c>
      <c r="M132" s="20">
        <v>5</v>
      </c>
      <c r="N132" s="283">
        <f>VLOOKUP(M132,'Controle de Datas'!A:B,2,0)</f>
        <v>46241</v>
      </c>
      <c r="O132" s="265">
        <v>46255</v>
      </c>
      <c r="P132" s="265">
        <v>46255</v>
      </c>
      <c r="Q132" s="266">
        <f t="shared" si="4"/>
        <v>-1</v>
      </c>
      <c r="R132" s="144" t="str">
        <f t="shared" si="5"/>
        <v>Entregue com Atraso</v>
      </c>
      <c r="S132" s="267" t="s">
        <v>845</v>
      </c>
      <c r="T132" s="264"/>
    </row>
    <row r="133" spans="1:20">
      <c r="A133" s="20">
        <v>298</v>
      </c>
      <c r="B133" s="20" t="s">
        <v>315</v>
      </c>
      <c r="C133" s="20" t="s">
        <v>316</v>
      </c>
      <c r="D133" s="20" t="s">
        <v>882</v>
      </c>
      <c r="E133" s="284">
        <v>128477442110</v>
      </c>
      <c r="F133" s="20" t="s">
        <v>840</v>
      </c>
      <c r="G133" s="20" t="s">
        <v>1019</v>
      </c>
      <c r="H133" s="20" t="s">
        <v>840</v>
      </c>
      <c r="I133" s="20" t="s">
        <v>842</v>
      </c>
      <c r="J133" s="20" t="s">
        <v>48</v>
      </c>
      <c r="K133" s="20" t="s">
        <v>842</v>
      </c>
      <c r="L133" s="20" t="s">
        <v>850</v>
      </c>
      <c r="M133" s="20">
        <v>8</v>
      </c>
      <c r="N133" s="283">
        <f>VLOOKUP(M133,'Controle de Datas'!A:B,2,0)</f>
        <v>46246</v>
      </c>
      <c r="O133" s="265">
        <v>46237</v>
      </c>
      <c r="P133" s="265">
        <v>46245</v>
      </c>
      <c r="Q133" s="266">
        <f t="shared" si="4"/>
        <v>0</v>
      </c>
      <c r="R133" s="144" t="str">
        <f t="shared" si="5"/>
        <v>Entregue</v>
      </c>
      <c r="S133" s="267" t="s">
        <v>845</v>
      </c>
      <c r="T133" s="264"/>
    </row>
    <row r="134" spans="1:20" hidden="1">
      <c r="A134" s="20">
        <v>500</v>
      </c>
      <c r="B134" s="20" t="s">
        <v>317</v>
      </c>
      <c r="C134" s="20" t="s">
        <v>318</v>
      </c>
      <c r="D134" s="20" t="s">
        <v>868</v>
      </c>
      <c r="E134" s="284">
        <v>112292457112</v>
      </c>
      <c r="F134" s="20" t="s">
        <v>840</v>
      </c>
      <c r="G134" s="20" t="s">
        <v>1020</v>
      </c>
      <c r="H134" s="20" t="s">
        <v>840</v>
      </c>
      <c r="I134" s="20" t="s">
        <v>842</v>
      </c>
      <c r="J134" s="20" t="s">
        <v>73</v>
      </c>
      <c r="K134" s="20" t="s">
        <v>842</v>
      </c>
      <c r="L134" s="20" t="s">
        <v>844</v>
      </c>
      <c r="M134" s="20">
        <v>7</v>
      </c>
      <c r="N134" s="283">
        <f>VLOOKUP(M134,'Controle de Datas'!A:B,2,0)</f>
        <v>46245</v>
      </c>
      <c r="O134" s="265">
        <v>46245</v>
      </c>
      <c r="P134" s="265">
        <v>46245</v>
      </c>
      <c r="Q134" s="266">
        <f t="shared" si="4"/>
        <v>0</v>
      </c>
      <c r="R134" s="144" t="str">
        <f t="shared" si="5"/>
        <v>Entregue</v>
      </c>
      <c r="S134" s="267" t="s">
        <v>845</v>
      </c>
      <c r="T134" s="264"/>
    </row>
    <row r="135" spans="1:20" hidden="1">
      <c r="A135" s="20">
        <v>232</v>
      </c>
      <c r="B135" s="20" t="s">
        <v>319</v>
      </c>
      <c r="C135" s="20" t="s">
        <v>320</v>
      </c>
      <c r="D135" s="20" t="s">
        <v>846</v>
      </c>
      <c r="E135" s="284">
        <v>140250142119</v>
      </c>
      <c r="F135" s="20" t="s">
        <v>840</v>
      </c>
      <c r="G135" s="20" t="s">
        <v>1021</v>
      </c>
      <c r="H135" s="20" t="s">
        <v>840</v>
      </c>
      <c r="I135" s="20" t="s">
        <v>842</v>
      </c>
      <c r="J135" s="20" t="s">
        <v>65</v>
      </c>
      <c r="K135" s="20" t="s">
        <v>842</v>
      </c>
      <c r="L135" s="20" t="s">
        <v>850</v>
      </c>
      <c r="M135" s="20">
        <v>5</v>
      </c>
      <c r="N135" s="283">
        <f>VLOOKUP(M135,'Controle de Datas'!A:B,2,0)</f>
        <v>46241</v>
      </c>
      <c r="O135" s="265">
        <v>46241</v>
      </c>
      <c r="P135" s="265">
        <v>46241</v>
      </c>
      <c r="Q135" s="266">
        <f t="shared" si="4"/>
        <v>0</v>
      </c>
      <c r="R135" s="144" t="str">
        <f t="shared" si="5"/>
        <v>Entregue</v>
      </c>
      <c r="S135" s="267" t="s">
        <v>845</v>
      </c>
      <c r="T135" s="264"/>
    </row>
    <row r="136" spans="1:20" hidden="1">
      <c r="A136" s="20">
        <v>49</v>
      </c>
      <c r="B136" s="20" t="s">
        <v>321</v>
      </c>
      <c r="C136" s="20" t="s">
        <v>322</v>
      </c>
      <c r="D136" s="20" t="s">
        <v>868</v>
      </c>
      <c r="E136" s="20" t="s">
        <v>847</v>
      </c>
      <c r="F136" s="20" t="s">
        <v>840</v>
      </c>
      <c r="G136" s="20" t="s">
        <v>1022</v>
      </c>
      <c r="H136" s="20" t="s">
        <v>840</v>
      </c>
      <c r="I136" s="20" t="s">
        <v>1023</v>
      </c>
      <c r="J136" s="20" t="s">
        <v>65</v>
      </c>
      <c r="K136" s="20" t="s">
        <v>842</v>
      </c>
      <c r="L136" s="20" t="s">
        <v>850</v>
      </c>
      <c r="M136" s="20">
        <v>9</v>
      </c>
      <c r="N136" s="283">
        <f>VLOOKUP(M136,'Controle de Datas'!A:B,2,0)</f>
        <v>46247</v>
      </c>
      <c r="O136" s="265">
        <v>46255</v>
      </c>
      <c r="P136" s="265">
        <v>46255</v>
      </c>
      <c r="Q136" s="266">
        <f t="shared" si="4"/>
        <v>-1</v>
      </c>
      <c r="R136" s="144" t="str">
        <f t="shared" si="5"/>
        <v>Entregue com Atraso</v>
      </c>
      <c r="S136" s="267" t="s">
        <v>845</v>
      </c>
      <c r="T136" s="264"/>
    </row>
    <row r="137" spans="1:20">
      <c r="A137" s="20">
        <v>579</v>
      </c>
      <c r="B137" s="20" t="s">
        <v>323</v>
      </c>
      <c r="C137" s="20" t="s">
        <v>324</v>
      </c>
      <c r="D137" s="20" t="s">
        <v>868</v>
      </c>
      <c r="E137" s="20" t="s">
        <v>847</v>
      </c>
      <c r="F137" s="20" t="s">
        <v>840</v>
      </c>
      <c r="G137" s="20" t="s">
        <v>1024</v>
      </c>
      <c r="H137" s="20" t="s">
        <v>840</v>
      </c>
      <c r="I137" s="20" t="s">
        <v>842</v>
      </c>
      <c r="J137" s="20" t="s">
        <v>48</v>
      </c>
      <c r="K137" s="20" t="s">
        <v>842</v>
      </c>
      <c r="L137" s="20" t="s">
        <v>850</v>
      </c>
      <c r="M137" s="20">
        <v>5</v>
      </c>
      <c r="N137" s="283">
        <f>VLOOKUP(M137,'Controle de Datas'!A:B,2,0)</f>
        <v>46241</v>
      </c>
      <c r="O137" s="265">
        <v>46237</v>
      </c>
      <c r="P137" s="265">
        <v>46241</v>
      </c>
      <c r="Q137" s="266">
        <f t="shared" si="4"/>
        <v>0</v>
      </c>
      <c r="R137" s="144" t="str">
        <f t="shared" si="5"/>
        <v>Entregue</v>
      </c>
      <c r="S137" s="267" t="s">
        <v>852</v>
      </c>
      <c r="T137" s="264"/>
    </row>
    <row r="138" spans="1:20">
      <c r="A138" s="20">
        <v>101</v>
      </c>
      <c r="B138" s="20" t="s">
        <v>325</v>
      </c>
      <c r="C138" s="20" t="s">
        <v>326</v>
      </c>
      <c r="D138" s="20" t="s">
        <v>846</v>
      </c>
      <c r="E138" s="284">
        <v>147025153114</v>
      </c>
      <c r="F138" s="20" t="s">
        <v>840</v>
      </c>
      <c r="G138" s="20" t="s">
        <v>1025</v>
      </c>
      <c r="H138" s="20" t="s">
        <v>840</v>
      </c>
      <c r="I138" s="20" t="s">
        <v>842</v>
      </c>
      <c r="J138" s="20" t="s">
        <v>48</v>
      </c>
      <c r="K138" s="20" t="s">
        <v>842</v>
      </c>
      <c r="L138" s="20" t="s">
        <v>850</v>
      </c>
      <c r="M138" s="20">
        <v>3</v>
      </c>
      <c r="N138" s="283">
        <f>VLOOKUP(M138,'Controle de Datas'!A:B,2,0)</f>
        <v>46239</v>
      </c>
      <c r="O138" s="265">
        <v>46237</v>
      </c>
      <c r="P138" s="265">
        <v>46239</v>
      </c>
      <c r="Q138" s="266">
        <f t="shared" si="4"/>
        <v>0</v>
      </c>
      <c r="R138" s="144" t="str">
        <f t="shared" si="5"/>
        <v>Entregue</v>
      </c>
      <c r="S138" s="267" t="s">
        <v>845</v>
      </c>
      <c r="T138" s="264"/>
    </row>
    <row r="139" spans="1:20">
      <c r="A139" s="20">
        <v>331</v>
      </c>
      <c r="B139" s="20" t="s">
        <v>327</v>
      </c>
      <c r="C139" s="20" t="s">
        <v>328</v>
      </c>
      <c r="D139" s="20" t="s">
        <v>846</v>
      </c>
      <c r="E139" s="284">
        <v>133116268111</v>
      </c>
      <c r="F139" s="20" t="s">
        <v>840</v>
      </c>
      <c r="G139" s="20" t="s">
        <v>1026</v>
      </c>
      <c r="H139" s="20" t="s">
        <v>840</v>
      </c>
      <c r="I139" s="20" t="s">
        <v>842</v>
      </c>
      <c r="J139" s="20" t="s">
        <v>48</v>
      </c>
      <c r="K139" s="20" t="s">
        <v>842</v>
      </c>
      <c r="L139" s="20" t="s">
        <v>844</v>
      </c>
      <c r="M139" s="20">
        <v>2</v>
      </c>
      <c r="N139" s="283">
        <f>VLOOKUP(M139,'Controle de Datas'!A:B,2,0)</f>
        <v>46238</v>
      </c>
      <c r="O139" s="265">
        <v>46237</v>
      </c>
      <c r="P139" s="265">
        <v>46239</v>
      </c>
      <c r="Q139" s="266">
        <f t="shared" si="4"/>
        <v>-1</v>
      </c>
      <c r="R139" s="144" t="str">
        <f t="shared" si="5"/>
        <v>Entregue com Atraso</v>
      </c>
      <c r="S139" s="267" t="s">
        <v>845</v>
      </c>
      <c r="T139" s="264"/>
    </row>
    <row r="140" spans="1:20">
      <c r="A140" s="20">
        <v>448</v>
      </c>
      <c r="B140" s="20" t="s">
        <v>329</v>
      </c>
      <c r="C140" s="20" t="s">
        <v>330</v>
      </c>
      <c r="D140" s="20" t="s">
        <v>846</v>
      </c>
      <c r="E140" s="284">
        <v>145014697112</v>
      </c>
      <c r="F140" s="20" t="s">
        <v>840</v>
      </c>
      <c r="G140" s="20" t="s">
        <v>1027</v>
      </c>
      <c r="H140" s="20" t="s">
        <v>840</v>
      </c>
      <c r="I140" s="20" t="s">
        <v>842</v>
      </c>
      <c r="J140" s="20" t="s">
        <v>48</v>
      </c>
      <c r="K140" s="20" t="s">
        <v>842</v>
      </c>
      <c r="L140" s="20" t="s">
        <v>850</v>
      </c>
      <c r="M140" s="20">
        <v>2</v>
      </c>
      <c r="N140" s="283">
        <f>VLOOKUP(M140,'Controle de Datas'!A:B,2,0)</f>
        <v>46238</v>
      </c>
      <c r="O140" s="265">
        <v>46237</v>
      </c>
      <c r="P140" s="265">
        <v>46240</v>
      </c>
      <c r="Q140" s="266">
        <f t="shared" si="4"/>
        <v>-1</v>
      </c>
      <c r="R140" s="144" t="str">
        <f t="shared" si="5"/>
        <v>Entregue com Atraso</v>
      </c>
      <c r="S140" s="267" t="s">
        <v>845</v>
      </c>
      <c r="T140" s="264"/>
    </row>
    <row r="141" spans="1:20">
      <c r="A141" s="20">
        <v>95</v>
      </c>
      <c r="B141" s="20" t="s">
        <v>331</v>
      </c>
      <c r="C141" s="20" t="s">
        <v>332</v>
      </c>
      <c r="D141" s="20" t="s">
        <v>846</v>
      </c>
      <c r="E141" s="20" t="s">
        <v>847</v>
      </c>
      <c r="F141" s="20" t="s">
        <v>840</v>
      </c>
      <c r="G141" s="20" t="s">
        <v>1028</v>
      </c>
      <c r="H141" s="20" t="s">
        <v>840</v>
      </c>
      <c r="I141" s="20" t="s">
        <v>842</v>
      </c>
      <c r="J141" s="20" t="s">
        <v>48</v>
      </c>
      <c r="K141" s="20" t="s">
        <v>842</v>
      </c>
      <c r="L141" s="20" t="s">
        <v>850</v>
      </c>
      <c r="M141" s="20">
        <v>3</v>
      </c>
      <c r="N141" s="283">
        <f>VLOOKUP(M141,'Controle de Datas'!A:B,2,0)</f>
        <v>46239</v>
      </c>
      <c r="O141" s="265">
        <v>46237</v>
      </c>
      <c r="P141" s="265">
        <v>46240</v>
      </c>
      <c r="Q141" s="266">
        <f t="shared" si="4"/>
        <v>-1</v>
      </c>
      <c r="R141" s="144" t="str">
        <f t="shared" si="5"/>
        <v>Entregue com Atraso</v>
      </c>
      <c r="S141" s="267" t="s">
        <v>845</v>
      </c>
      <c r="T141" s="264"/>
    </row>
    <row r="142" spans="1:20" hidden="1">
      <c r="A142" s="20">
        <v>641</v>
      </c>
      <c r="B142" s="20" t="s">
        <v>333</v>
      </c>
      <c r="C142" s="20" t="s">
        <v>334</v>
      </c>
      <c r="D142" s="20" t="s">
        <v>846</v>
      </c>
      <c r="E142" s="20" t="s">
        <v>847</v>
      </c>
      <c r="F142" s="20" t="s">
        <v>840</v>
      </c>
      <c r="G142" s="20" t="s">
        <v>1029</v>
      </c>
      <c r="H142" s="20" t="s">
        <v>840</v>
      </c>
      <c r="I142" s="20" t="s">
        <v>842</v>
      </c>
      <c r="J142" s="20" t="s">
        <v>65</v>
      </c>
      <c r="K142" s="20" t="s">
        <v>842</v>
      </c>
      <c r="L142" s="20" t="s">
        <v>850</v>
      </c>
      <c r="M142" s="20">
        <v>3</v>
      </c>
      <c r="N142" s="283">
        <f>VLOOKUP(M142,'Controle de Datas'!A:B,2,0)</f>
        <v>46239</v>
      </c>
      <c r="O142" s="265">
        <v>46239</v>
      </c>
      <c r="P142" s="265">
        <v>46240</v>
      </c>
      <c r="Q142" s="266">
        <f t="shared" si="4"/>
        <v>-1</v>
      </c>
      <c r="R142" s="144" t="str">
        <f t="shared" si="5"/>
        <v>Entregue com Atraso</v>
      </c>
      <c r="S142" s="267" t="s">
        <v>852</v>
      </c>
      <c r="T142" s="264"/>
    </row>
    <row r="143" spans="1:20">
      <c r="A143" s="20">
        <v>15</v>
      </c>
      <c r="B143" s="20" t="s">
        <v>335</v>
      </c>
      <c r="C143" s="20" t="s">
        <v>336</v>
      </c>
      <c r="D143" s="20" t="s">
        <v>846</v>
      </c>
      <c r="E143" s="284">
        <v>116364851118</v>
      </c>
      <c r="F143" s="20" t="s">
        <v>840</v>
      </c>
      <c r="G143" s="20" t="s">
        <v>1030</v>
      </c>
      <c r="H143" s="20" t="s">
        <v>840</v>
      </c>
      <c r="I143" s="20" t="s">
        <v>842</v>
      </c>
      <c r="J143" s="20" t="s">
        <v>48</v>
      </c>
      <c r="K143" s="20" t="s">
        <v>842</v>
      </c>
      <c r="L143" s="20" t="s">
        <v>850</v>
      </c>
      <c r="M143" s="20">
        <v>5</v>
      </c>
      <c r="N143" s="283">
        <f>VLOOKUP(M143,'Controle de Datas'!A:B,2,0)</f>
        <v>46241</v>
      </c>
      <c r="O143" s="265">
        <v>46237</v>
      </c>
      <c r="P143" s="265">
        <v>46241</v>
      </c>
      <c r="Q143" s="266">
        <f t="shared" si="4"/>
        <v>0</v>
      </c>
      <c r="R143" s="144" t="str">
        <f t="shared" si="5"/>
        <v>Entregue</v>
      </c>
      <c r="S143" s="267" t="s">
        <v>845</v>
      </c>
      <c r="T143" s="264"/>
    </row>
    <row r="144" spans="1:20" hidden="1">
      <c r="A144" s="20">
        <v>592</v>
      </c>
      <c r="B144" s="20" t="s">
        <v>337</v>
      </c>
      <c r="C144" s="20" t="s">
        <v>338</v>
      </c>
      <c r="D144" s="20" t="s">
        <v>868</v>
      </c>
      <c r="E144" s="20" t="s">
        <v>847</v>
      </c>
      <c r="F144" s="20" t="s">
        <v>840</v>
      </c>
      <c r="G144" s="20" t="s">
        <v>1031</v>
      </c>
      <c r="H144" s="20" t="s">
        <v>896</v>
      </c>
      <c r="I144" s="20" t="s">
        <v>897</v>
      </c>
      <c r="J144" s="20" t="s">
        <v>34</v>
      </c>
      <c r="K144" s="20" t="s">
        <v>842</v>
      </c>
      <c r="L144" s="20" t="s">
        <v>850</v>
      </c>
      <c r="M144" s="20">
        <v>5</v>
      </c>
      <c r="N144" s="283">
        <f>VLOOKUP(M144,'Controle de Datas'!A:B,2,0)</f>
        <v>46241</v>
      </c>
      <c r="O144" s="265">
        <v>46240</v>
      </c>
      <c r="P144" s="265">
        <v>46240</v>
      </c>
      <c r="Q144" s="266">
        <f t="shared" si="4"/>
        <v>0</v>
      </c>
      <c r="R144" s="144" t="str">
        <f t="shared" si="5"/>
        <v>Entregue</v>
      </c>
      <c r="S144" s="267" t="s">
        <v>845</v>
      </c>
      <c r="T144" s="264"/>
    </row>
    <row r="145" spans="1:20" hidden="1">
      <c r="A145" s="20" t="s">
        <v>339</v>
      </c>
      <c r="B145" s="20" t="s">
        <v>340</v>
      </c>
      <c r="C145" s="20" t="s">
        <v>338</v>
      </c>
      <c r="D145" s="20" t="s">
        <v>868</v>
      </c>
      <c r="E145" s="20" t="s">
        <v>847</v>
      </c>
      <c r="F145" s="20" t="s">
        <v>840</v>
      </c>
      <c r="G145" s="20" t="s">
        <v>847</v>
      </c>
      <c r="H145" s="20" t="s">
        <v>1032</v>
      </c>
      <c r="I145" s="20" t="s">
        <v>897</v>
      </c>
      <c r="J145" s="20" t="s">
        <v>34</v>
      </c>
      <c r="K145" s="20" t="s">
        <v>842</v>
      </c>
      <c r="L145" s="20" t="s">
        <v>850</v>
      </c>
      <c r="M145" s="20">
        <v>5</v>
      </c>
      <c r="N145" s="283">
        <f>VLOOKUP(M145,'Controle de Datas'!A:B,2,0)</f>
        <v>46241</v>
      </c>
      <c r="O145" s="265">
        <v>46240</v>
      </c>
      <c r="P145" s="265">
        <v>46240</v>
      </c>
      <c r="Q145" s="266">
        <f t="shared" si="4"/>
        <v>0</v>
      </c>
      <c r="R145" s="144" t="str">
        <f t="shared" si="5"/>
        <v>Entregue</v>
      </c>
      <c r="S145" s="267" t="s">
        <v>845</v>
      </c>
      <c r="T145" s="264"/>
    </row>
    <row r="146" spans="1:20" hidden="1">
      <c r="A146" s="20" t="s">
        <v>341</v>
      </c>
      <c r="B146" s="20" t="s">
        <v>342</v>
      </c>
      <c r="C146" s="20" t="s">
        <v>338</v>
      </c>
      <c r="D146" s="20" t="s">
        <v>868</v>
      </c>
      <c r="E146" s="20" t="s">
        <v>847</v>
      </c>
      <c r="F146" s="20" t="s">
        <v>840</v>
      </c>
      <c r="G146" s="284">
        <v>124404</v>
      </c>
      <c r="H146" s="20" t="s">
        <v>1033</v>
      </c>
      <c r="I146" s="20" t="s">
        <v>897</v>
      </c>
      <c r="J146" s="20" t="s">
        <v>34</v>
      </c>
      <c r="K146" s="20" t="s">
        <v>842</v>
      </c>
      <c r="L146" s="20" t="s">
        <v>850</v>
      </c>
      <c r="M146" s="20">
        <v>5</v>
      </c>
      <c r="N146" s="283">
        <f>VLOOKUP(M146,'Controle de Datas'!A:B,2,0)</f>
        <v>46241</v>
      </c>
      <c r="O146" s="265">
        <v>46240</v>
      </c>
      <c r="P146" s="265">
        <v>46240</v>
      </c>
      <c r="Q146" s="266">
        <f t="shared" si="4"/>
        <v>0</v>
      </c>
      <c r="R146" s="144" t="str">
        <f t="shared" si="5"/>
        <v>Entregue</v>
      </c>
      <c r="S146" s="267" t="s">
        <v>845</v>
      </c>
      <c r="T146" s="264"/>
    </row>
    <row r="147" spans="1:20" s="273" customFormat="1" hidden="1">
      <c r="A147" s="152">
        <v>575</v>
      </c>
      <c r="B147" s="152" t="s">
        <v>343</v>
      </c>
      <c r="C147" s="152" t="s">
        <v>344</v>
      </c>
      <c r="D147" s="152" t="s">
        <v>846</v>
      </c>
      <c r="E147" s="152" t="s">
        <v>847</v>
      </c>
      <c r="F147" s="152" t="s">
        <v>840</v>
      </c>
      <c r="G147" s="152" t="s">
        <v>1034</v>
      </c>
      <c r="H147" s="152" t="s">
        <v>840</v>
      </c>
      <c r="I147" s="152" t="s">
        <v>842</v>
      </c>
      <c r="J147" s="152" t="s">
        <v>57</v>
      </c>
      <c r="K147" s="152" t="s">
        <v>842</v>
      </c>
      <c r="L147" s="152" t="s">
        <v>850</v>
      </c>
      <c r="M147" s="152">
        <v>4</v>
      </c>
      <c r="N147" s="283">
        <f>VLOOKUP(M147,'Controle de Datas'!A:B,2,0)</f>
        <v>46240</v>
      </c>
      <c r="O147" s="270">
        <v>46252</v>
      </c>
      <c r="P147" s="270">
        <v>46252</v>
      </c>
      <c r="Q147" s="271">
        <f t="shared" si="4"/>
        <v>-1</v>
      </c>
      <c r="R147" s="269" t="str">
        <f t="shared" si="5"/>
        <v>Entregue com Atraso</v>
      </c>
      <c r="S147" s="272" t="s">
        <v>845</v>
      </c>
      <c r="T147" s="264"/>
    </row>
    <row r="148" spans="1:20" hidden="1">
      <c r="A148" s="20">
        <v>467</v>
      </c>
      <c r="B148" s="20" t="s">
        <v>345</v>
      </c>
      <c r="C148" s="20" t="s">
        <v>346</v>
      </c>
      <c r="D148" s="20" t="s">
        <v>868</v>
      </c>
      <c r="E148" s="20" t="s">
        <v>847</v>
      </c>
      <c r="F148" s="20" t="s">
        <v>840</v>
      </c>
      <c r="G148" s="20" t="s">
        <v>1035</v>
      </c>
      <c r="H148" s="20" t="s">
        <v>840</v>
      </c>
      <c r="I148" s="20" t="s">
        <v>842</v>
      </c>
      <c r="J148" s="20" t="s">
        <v>70</v>
      </c>
      <c r="K148" s="20" t="s">
        <v>842</v>
      </c>
      <c r="L148" s="20" t="s">
        <v>850</v>
      </c>
      <c r="M148" s="20">
        <v>10</v>
      </c>
      <c r="N148" s="283">
        <f>VLOOKUP(M148,'Controle de Datas'!A:B,2,0)</f>
        <v>46248</v>
      </c>
      <c r="O148" s="265">
        <v>46237</v>
      </c>
      <c r="P148" s="265">
        <v>46247</v>
      </c>
      <c r="Q148" s="266">
        <f t="shared" si="4"/>
        <v>0</v>
      </c>
      <c r="R148" s="144" t="str">
        <f t="shared" si="5"/>
        <v>Entregue</v>
      </c>
      <c r="S148" s="267" t="s">
        <v>852</v>
      </c>
      <c r="T148" s="264"/>
    </row>
    <row r="149" spans="1:20" hidden="1">
      <c r="A149" s="20">
        <v>599</v>
      </c>
      <c r="B149" s="20" t="s">
        <v>347</v>
      </c>
      <c r="C149" s="20" t="s">
        <v>348</v>
      </c>
      <c r="D149" s="20" t="s">
        <v>868</v>
      </c>
      <c r="E149" s="284">
        <v>154166566110</v>
      </c>
      <c r="F149" s="20" t="s">
        <v>840</v>
      </c>
      <c r="G149" s="20" t="s">
        <v>1036</v>
      </c>
      <c r="H149" s="20" t="s">
        <v>840</v>
      </c>
      <c r="I149" s="20" t="s">
        <v>1037</v>
      </c>
      <c r="J149" s="20" t="s">
        <v>57</v>
      </c>
      <c r="K149" s="20" t="s">
        <v>842</v>
      </c>
      <c r="L149" s="20" t="s">
        <v>850</v>
      </c>
      <c r="M149" s="20">
        <v>8</v>
      </c>
      <c r="N149" s="283">
        <f>VLOOKUP(M149,'Controle de Datas'!A:B,2,0)</f>
        <v>46246</v>
      </c>
      <c r="O149" s="265">
        <v>46253</v>
      </c>
      <c r="P149" s="265" t="s">
        <v>2699</v>
      </c>
      <c r="Q149" s="266">
        <f t="shared" si="4"/>
        <v>-1</v>
      </c>
      <c r="R149" s="144" t="str">
        <f t="shared" si="5"/>
        <v>Entregue com Atraso</v>
      </c>
      <c r="S149" s="267" t="s">
        <v>852</v>
      </c>
      <c r="T149" s="264"/>
    </row>
    <row r="150" spans="1:20" hidden="1">
      <c r="A150" s="18">
        <v>391</v>
      </c>
      <c r="B150" s="18" t="s">
        <v>349</v>
      </c>
      <c r="C150" s="18" t="s">
        <v>350</v>
      </c>
      <c r="D150" s="18" t="s">
        <v>846</v>
      </c>
      <c r="E150" s="18" t="s">
        <v>847</v>
      </c>
      <c r="F150" s="18" t="s">
        <v>840</v>
      </c>
      <c r="G150" s="285">
        <v>337765</v>
      </c>
      <c r="H150" s="18" t="s">
        <v>1038</v>
      </c>
      <c r="I150" s="18" t="s">
        <v>842</v>
      </c>
      <c r="J150" s="18" t="s">
        <v>34</v>
      </c>
      <c r="K150" s="18" t="s">
        <v>842</v>
      </c>
      <c r="L150" s="18" t="s">
        <v>850</v>
      </c>
      <c r="M150" s="18">
        <v>1</v>
      </c>
      <c r="N150" s="283">
        <f>VLOOKUP(M150,'Controle de Datas'!A:B,2,0)</f>
        <v>46237</v>
      </c>
      <c r="O150" s="265"/>
      <c r="P150" s="265"/>
      <c r="Q150" s="266">
        <f t="shared" si="4"/>
        <v>1</v>
      </c>
      <c r="R150" s="144" t="str">
        <f t="shared" si="5"/>
        <v>Não Inicializada</v>
      </c>
      <c r="S150" s="267" t="s">
        <v>852</v>
      </c>
      <c r="T150" s="264"/>
    </row>
    <row r="151" spans="1:20" hidden="1">
      <c r="A151" s="18">
        <v>571</v>
      </c>
      <c r="B151" s="18" t="s">
        <v>351</v>
      </c>
      <c r="C151" s="18" t="s">
        <v>352</v>
      </c>
      <c r="D151" s="18" t="s">
        <v>868</v>
      </c>
      <c r="E151" s="285">
        <v>442761077116</v>
      </c>
      <c r="F151" s="18" t="s">
        <v>840</v>
      </c>
      <c r="G151" s="285">
        <v>139411</v>
      </c>
      <c r="H151" s="18" t="s">
        <v>1033</v>
      </c>
      <c r="I151" s="18" t="s">
        <v>872</v>
      </c>
      <c r="J151" s="18" t="s">
        <v>70</v>
      </c>
      <c r="K151" s="18" t="s">
        <v>1039</v>
      </c>
      <c r="L151" s="18" t="s">
        <v>850</v>
      </c>
      <c r="M151" s="18">
        <v>10</v>
      </c>
      <c r="N151" s="283">
        <f>VLOOKUP(M151,'Controle de Datas'!A:B,2,0)</f>
        <v>46248</v>
      </c>
      <c r="O151" s="265">
        <v>46237</v>
      </c>
      <c r="P151" s="265">
        <v>46253</v>
      </c>
      <c r="Q151" s="266">
        <f t="shared" si="4"/>
        <v>-1</v>
      </c>
      <c r="R151" s="144" t="str">
        <f t="shared" si="5"/>
        <v>Entregue com Atraso</v>
      </c>
      <c r="S151" s="267" t="s">
        <v>845</v>
      </c>
      <c r="T151" s="264"/>
    </row>
    <row r="152" spans="1:20" hidden="1">
      <c r="A152" s="18">
        <v>603</v>
      </c>
      <c r="B152" s="18" t="s">
        <v>353</v>
      </c>
      <c r="C152" s="18" t="s">
        <v>354</v>
      </c>
      <c r="D152" s="18" t="s">
        <v>882</v>
      </c>
      <c r="E152" s="285" t="s">
        <v>847</v>
      </c>
      <c r="F152" s="18" t="s">
        <v>1040</v>
      </c>
      <c r="G152" s="285">
        <v>3098885</v>
      </c>
      <c r="H152" s="18" t="s">
        <v>1041</v>
      </c>
      <c r="I152" s="18" t="s">
        <v>1042</v>
      </c>
      <c r="J152" s="18" t="s">
        <v>34</v>
      </c>
      <c r="K152" s="18" t="s">
        <v>842</v>
      </c>
      <c r="L152" s="18" t="s">
        <v>850</v>
      </c>
      <c r="M152" s="18">
        <v>7</v>
      </c>
      <c r="N152" s="283">
        <f>VLOOKUP(M152,'Controle de Datas'!A:B,2,0)</f>
        <v>46245</v>
      </c>
      <c r="O152" s="261">
        <v>46240</v>
      </c>
      <c r="P152" s="265">
        <v>46240</v>
      </c>
      <c r="Q152" s="266">
        <f t="shared" si="4"/>
        <v>0</v>
      </c>
      <c r="R152" s="144" t="str">
        <f t="shared" si="5"/>
        <v>Entregue</v>
      </c>
      <c r="S152" s="267" t="s">
        <v>852</v>
      </c>
      <c r="T152" s="264"/>
    </row>
    <row r="153" spans="1:20" hidden="1">
      <c r="A153" s="18">
        <v>601</v>
      </c>
      <c r="B153" s="18" t="s">
        <v>355</v>
      </c>
      <c r="C153" s="18" t="s">
        <v>356</v>
      </c>
      <c r="D153" s="18" t="s">
        <v>868</v>
      </c>
      <c r="E153" s="285" t="s">
        <v>847</v>
      </c>
      <c r="F153" s="18" t="s">
        <v>840</v>
      </c>
      <c r="G153" s="285">
        <v>7081197</v>
      </c>
      <c r="H153" s="18" t="s">
        <v>1044</v>
      </c>
      <c r="I153" s="18" t="s">
        <v>1042</v>
      </c>
      <c r="J153" s="18" t="s">
        <v>34</v>
      </c>
      <c r="K153" s="18" t="s">
        <v>842</v>
      </c>
      <c r="L153" s="18" t="s">
        <v>850</v>
      </c>
      <c r="M153" s="18">
        <v>10</v>
      </c>
      <c r="N153" s="283">
        <f>VLOOKUP(M153,'Controle de Datas'!A:B,2,0)</f>
        <v>46248</v>
      </c>
      <c r="O153" s="261"/>
      <c r="P153" s="265"/>
      <c r="Q153" s="266">
        <f t="shared" si="4"/>
        <v>1</v>
      </c>
      <c r="R153" s="144" t="str">
        <f t="shared" si="5"/>
        <v>Não Inicializada</v>
      </c>
      <c r="S153" s="267" t="s">
        <v>852</v>
      </c>
      <c r="T153" s="264"/>
    </row>
    <row r="154" spans="1:20" hidden="1">
      <c r="A154" s="18">
        <v>133</v>
      </c>
      <c r="B154" s="18" t="s">
        <v>357</v>
      </c>
      <c r="C154" s="18" t="s">
        <v>358</v>
      </c>
      <c r="D154" s="18" t="s">
        <v>846</v>
      </c>
      <c r="E154" s="18" t="s">
        <v>847</v>
      </c>
      <c r="F154" s="18" t="s">
        <v>840</v>
      </c>
      <c r="G154" s="285">
        <v>251061</v>
      </c>
      <c r="H154" s="18" t="s">
        <v>1038</v>
      </c>
      <c r="I154" s="18" t="s">
        <v>842</v>
      </c>
      <c r="J154" s="18" t="s">
        <v>57</v>
      </c>
      <c r="K154" s="18" t="s">
        <v>842</v>
      </c>
      <c r="L154" s="18" t="s">
        <v>850</v>
      </c>
      <c r="M154" s="18">
        <v>4</v>
      </c>
      <c r="N154" s="283">
        <f>VLOOKUP(M154,'Controle de Datas'!A:B,2,0)</f>
        <v>46240</v>
      </c>
      <c r="O154" s="261">
        <v>46244</v>
      </c>
      <c r="P154" s="265">
        <v>46244</v>
      </c>
      <c r="Q154" s="266">
        <f t="shared" si="4"/>
        <v>-1</v>
      </c>
      <c r="R154" s="144" t="str">
        <f t="shared" si="5"/>
        <v>Entregue com Atraso</v>
      </c>
      <c r="S154" s="267" t="s">
        <v>845</v>
      </c>
      <c r="T154" s="264"/>
    </row>
    <row r="155" spans="1:20" hidden="1">
      <c r="A155" s="20">
        <v>229</v>
      </c>
      <c r="B155" s="20" t="s">
        <v>360</v>
      </c>
      <c r="C155" s="20" t="s">
        <v>361</v>
      </c>
      <c r="D155" s="20" t="s">
        <v>846</v>
      </c>
      <c r="E155" s="20" t="s">
        <v>847</v>
      </c>
      <c r="F155" s="20" t="s">
        <v>860</v>
      </c>
      <c r="G155" s="20" t="s">
        <v>1046</v>
      </c>
      <c r="H155" s="20" t="s">
        <v>862</v>
      </c>
      <c r="I155" s="20" t="s">
        <v>842</v>
      </c>
      <c r="J155" s="20" t="s">
        <v>65</v>
      </c>
      <c r="K155" s="20" t="s">
        <v>842</v>
      </c>
      <c r="L155" s="20" t="s">
        <v>850</v>
      </c>
      <c r="M155" s="20">
        <v>6</v>
      </c>
      <c r="N155" s="283">
        <f>VLOOKUP(M155,'Controle de Datas'!A:B,2,0)</f>
        <v>46244</v>
      </c>
      <c r="O155" s="265">
        <v>46244</v>
      </c>
      <c r="P155" s="265">
        <v>46244</v>
      </c>
      <c r="Q155" s="266">
        <f t="shared" si="4"/>
        <v>0</v>
      </c>
      <c r="R155" s="144" t="str">
        <f t="shared" si="5"/>
        <v>Entregue</v>
      </c>
      <c r="S155" s="267" t="s">
        <v>845</v>
      </c>
      <c r="T155" s="264"/>
    </row>
    <row r="156" spans="1:20" hidden="1">
      <c r="A156" s="20">
        <v>439</v>
      </c>
      <c r="B156" s="20" t="s">
        <v>362</v>
      </c>
      <c r="C156" s="20" t="s">
        <v>363</v>
      </c>
      <c r="D156" s="20" t="s">
        <v>846</v>
      </c>
      <c r="E156" s="284">
        <v>132284618118</v>
      </c>
      <c r="F156" s="20" t="s">
        <v>840</v>
      </c>
      <c r="G156" s="20" t="s">
        <v>1047</v>
      </c>
      <c r="H156" s="20" t="s">
        <v>840</v>
      </c>
      <c r="I156" s="20" t="s">
        <v>842</v>
      </c>
      <c r="J156" s="20" t="s">
        <v>57</v>
      </c>
      <c r="K156" s="20" t="s">
        <v>842</v>
      </c>
      <c r="L156" s="20" t="s">
        <v>844</v>
      </c>
      <c r="M156" s="20">
        <v>6</v>
      </c>
      <c r="N156" s="283">
        <f>VLOOKUP(M156,'Controle de Datas'!A:B,2,0)</f>
        <v>46244</v>
      </c>
      <c r="O156" s="265">
        <v>46244</v>
      </c>
      <c r="P156" s="265">
        <v>46244</v>
      </c>
      <c r="Q156" s="266">
        <f t="shared" si="4"/>
        <v>0</v>
      </c>
      <c r="R156" s="144" t="str">
        <f t="shared" si="5"/>
        <v>Entregue</v>
      </c>
      <c r="S156" s="267" t="s">
        <v>852</v>
      </c>
      <c r="T156" s="264"/>
    </row>
    <row r="157" spans="1:20" hidden="1">
      <c r="A157" s="20">
        <v>558</v>
      </c>
      <c r="B157" s="20" t="s">
        <v>364</v>
      </c>
      <c r="C157" s="20" t="s">
        <v>365</v>
      </c>
      <c r="D157" s="20" t="s">
        <v>868</v>
      </c>
      <c r="E157" s="284">
        <v>206807803110</v>
      </c>
      <c r="F157" s="20" t="s">
        <v>840</v>
      </c>
      <c r="G157" s="20" t="s">
        <v>847</v>
      </c>
      <c r="H157" s="20" t="s">
        <v>896</v>
      </c>
      <c r="I157" s="20" t="s">
        <v>897</v>
      </c>
      <c r="J157" s="20" t="s">
        <v>34</v>
      </c>
      <c r="K157" s="20" t="s">
        <v>842</v>
      </c>
      <c r="L157" s="20" t="s">
        <v>844</v>
      </c>
      <c r="M157" s="20">
        <v>5</v>
      </c>
      <c r="N157" s="283">
        <f>VLOOKUP(M157,'Controle de Datas'!A:B,2,0)</f>
        <v>46241</v>
      </c>
      <c r="O157" s="265">
        <v>46240</v>
      </c>
      <c r="P157" s="265">
        <v>46240</v>
      </c>
      <c r="Q157" s="266">
        <f t="shared" si="4"/>
        <v>0</v>
      </c>
      <c r="R157" s="144" t="str">
        <f t="shared" si="5"/>
        <v>Entregue</v>
      </c>
      <c r="S157" s="267" t="s">
        <v>845</v>
      </c>
      <c r="T157" s="264"/>
    </row>
    <row r="158" spans="1:20" hidden="1">
      <c r="A158" s="20">
        <v>610</v>
      </c>
      <c r="B158" s="20" t="s">
        <v>366</v>
      </c>
      <c r="C158" s="20" t="s">
        <v>367</v>
      </c>
      <c r="D158" s="20" t="s">
        <v>846</v>
      </c>
      <c r="E158" s="284">
        <v>138179685110</v>
      </c>
      <c r="F158" s="20" t="s">
        <v>840</v>
      </c>
      <c r="G158" s="20" t="s">
        <v>1048</v>
      </c>
      <c r="H158" s="20" t="s">
        <v>840</v>
      </c>
      <c r="I158" s="20" t="s">
        <v>842</v>
      </c>
      <c r="J158" s="20" t="s">
        <v>65</v>
      </c>
      <c r="K158" s="20" t="s">
        <v>842</v>
      </c>
      <c r="L158" s="18" t="s">
        <v>844</v>
      </c>
      <c r="M158" s="20">
        <v>5</v>
      </c>
      <c r="N158" s="283">
        <f>VLOOKUP(M158,'Controle de Datas'!A:B,2,0)</f>
        <v>46241</v>
      </c>
      <c r="O158" s="265">
        <v>46241</v>
      </c>
      <c r="P158" s="265">
        <v>46241</v>
      </c>
      <c r="Q158" s="266">
        <f t="shared" si="4"/>
        <v>0</v>
      </c>
      <c r="R158" s="144" t="str">
        <f t="shared" si="5"/>
        <v>Entregue</v>
      </c>
      <c r="S158" s="267" t="s">
        <v>852</v>
      </c>
      <c r="T158" s="264"/>
    </row>
    <row r="159" spans="1:20" hidden="1">
      <c r="A159" s="20">
        <v>478</v>
      </c>
      <c r="B159" s="20" t="s">
        <v>368</v>
      </c>
      <c r="C159" s="20" t="s">
        <v>369</v>
      </c>
      <c r="D159" s="20" t="s">
        <v>868</v>
      </c>
      <c r="E159" s="284">
        <v>141551865117</v>
      </c>
      <c r="F159" s="20" t="s">
        <v>840</v>
      </c>
      <c r="G159" s="20" t="s">
        <v>1049</v>
      </c>
      <c r="H159" s="20" t="s">
        <v>840</v>
      </c>
      <c r="I159" s="20" t="s">
        <v>872</v>
      </c>
      <c r="J159" s="20" t="s">
        <v>70</v>
      </c>
      <c r="K159" s="20" t="s">
        <v>842</v>
      </c>
      <c r="L159" s="20" t="s">
        <v>850</v>
      </c>
      <c r="M159" s="20">
        <v>3</v>
      </c>
      <c r="N159" s="283">
        <f>VLOOKUP(M159,'Controle de Datas'!A:B,2,0)</f>
        <v>46239</v>
      </c>
      <c r="O159" s="265">
        <v>46237</v>
      </c>
      <c r="P159" s="265">
        <v>46240</v>
      </c>
      <c r="Q159" s="266">
        <f t="shared" si="4"/>
        <v>-1</v>
      </c>
      <c r="R159" s="144" t="str">
        <f t="shared" si="5"/>
        <v>Entregue com Atraso</v>
      </c>
      <c r="S159" s="267" t="s">
        <v>845</v>
      </c>
      <c r="T159" s="264"/>
    </row>
    <row r="160" spans="1:20" hidden="1">
      <c r="A160" s="20">
        <v>121</v>
      </c>
      <c r="B160" s="20" t="s">
        <v>370</v>
      </c>
      <c r="C160" s="152" t="s">
        <v>371</v>
      </c>
      <c r="D160" s="20" t="s">
        <v>846</v>
      </c>
      <c r="E160" s="284">
        <v>118134064110</v>
      </c>
      <c r="F160" s="20" t="s">
        <v>840</v>
      </c>
      <c r="G160" s="20" t="s">
        <v>1050</v>
      </c>
      <c r="H160" s="20" t="s">
        <v>840</v>
      </c>
      <c r="I160" s="20" t="s">
        <v>952</v>
      </c>
      <c r="J160" s="20" t="s">
        <v>73</v>
      </c>
      <c r="K160" s="20" t="s">
        <v>842</v>
      </c>
      <c r="L160" s="20" t="s">
        <v>850</v>
      </c>
      <c r="M160" s="20">
        <v>8</v>
      </c>
      <c r="N160" s="283">
        <f>VLOOKUP(M160,'Controle de Datas'!A:B,2,0)</f>
        <v>46246</v>
      </c>
      <c r="O160" s="265">
        <v>46248</v>
      </c>
      <c r="P160" s="265">
        <v>46248</v>
      </c>
      <c r="Q160" s="266">
        <f t="shared" si="4"/>
        <v>-1</v>
      </c>
      <c r="R160" s="144" t="str">
        <f t="shared" si="5"/>
        <v>Entregue com Atraso</v>
      </c>
      <c r="S160" s="267" t="s">
        <v>845</v>
      </c>
      <c r="T160" s="264"/>
    </row>
    <row r="161" spans="1:20" hidden="1">
      <c r="A161" s="20">
        <v>515</v>
      </c>
      <c r="B161" s="20" t="s">
        <v>372</v>
      </c>
      <c r="C161" s="152" t="s">
        <v>373</v>
      </c>
      <c r="D161" s="20" t="s">
        <v>846</v>
      </c>
      <c r="E161" s="284">
        <v>138260437117</v>
      </c>
      <c r="F161" s="20" t="s">
        <v>840</v>
      </c>
      <c r="G161" s="20" t="s">
        <v>1051</v>
      </c>
      <c r="H161" s="20" t="s">
        <v>840</v>
      </c>
      <c r="I161" s="20" t="s">
        <v>878</v>
      </c>
      <c r="J161" s="20" t="s">
        <v>73</v>
      </c>
      <c r="K161" s="20" t="s">
        <v>842</v>
      </c>
      <c r="L161" s="20" t="s">
        <v>844</v>
      </c>
      <c r="M161" s="20">
        <v>5</v>
      </c>
      <c r="N161" s="283">
        <f>VLOOKUP(M161,'Controle de Datas'!A:B,2,0)</f>
        <v>46241</v>
      </c>
      <c r="O161" s="265">
        <v>46239</v>
      </c>
      <c r="P161" s="265">
        <v>46239</v>
      </c>
      <c r="Q161" s="266">
        <f t="shared" si="4"/>
        <v>0</v>
      </c>
      <c r="R161" s="144" t="str">
        <f t="shared" si="5"/>
        <v>Entregue</v>
      </c>
      <c r="S161" s="267" t="s">
        <v>845</v>
      </c>
      <c r="T161" s="264"/>
    </row>
    <row r="162" spans="1:20" hidden="1">
      <c r="A162" s="20">
        <v>634</v>
      </c>
      <c r="B162" s="20" t="s">
        <v>374</v>
      </c>
      <c r="C162" s="20" t="s">
        <v>375</v>
      </c>
      <c r="D162" s="20" t="s">
        <v>846</v>
      </c>
      <c r="E162" s="284">
        <v>154209993118</v>
      </c>
      <c r="F162" s="20" t="s">
        <v>840</v>
      </c>
      <c r="G162" s="20" t="s">
        <v>1052</v>
      </c>
      <c r="H162" s="20" t="s">
        <v>840</v>
      </c>
      <c r="I162" s="20" t="s">
        <v>1053</v>
      </c>
      <c r="J162" s="20" t="s">
        <v>62</v>
      </c>
      <c r="K162" s="20" t="s">
        <v>842</v>
      </c>
      <c r="L162" s="20" t="s">
        <v>850</v>
      </c>
      <c r="M162" s="20">
        <v>5</v>
      </c>
      <c r="N162" s="283">
        <f>VLOOKUP(M162,'Controle de Datas'!A:B,2,0)</f>
        <v>46241</v>
      </c>
      <c r="O162" s="265">
        <v>46244</v>
      </c>
      <c r="P162" s="265">
        <v>46244</v>
      </c>
      <c r="Q162" s="266">
        <f t="shared" si="4"/>
        <v>-1</v>
      </c>
      <c r="R162" s="144" t="str">
        <f t="shared" si="5"/>
        <v>Entregue com Atraso</v>
      </c>
      <c r="S162" s="267" t="s">
        <v>852</v>
      </c>
      <c r="T162" s="264"/>
    </row>
    <row r="163" spans="1:20" hidden="1">
      <c r="A163" s="20">
        <v>224</v>
      </c>
      <c r="B163" s="20" t="s">
        <v>376</v>
      </c>
      <c r="C163" s="20" t="s">
        <v>377</v>
      </c>
      <c r="D163" s="20" t="s">
        <v>846</v>
      </c>
      <c r="E163" s="284">
        <v>129659270119</v>
      </c>
      <c r="F163" s="20" t="s">
        <v>840</v>
      </c>
      <c r="G163" s="20" t="s">
        <v>1054</v>
      </c>
      <c r="H163" s="20" t="s">
        <v>840</v>
      </c>
      <c r="I163" s="20" t="s">
        <v>1014</v>
      </c>
      <c r="J163" s="20" t="s">
        <v>65</v>
      </c>
      <c r="K163" s="20" t="s">
        <v>842</v>
      </c>
      <c r="L163" s="20" t="s">
        <v>850</v>
      </c>
      <c r="M163" s="20">
        <v>8</v>
      </c>
      <c r="N163" s="283">
        <f>VLOOKUP(M163,'Controle de Datas'!A:B,2,0)</f>
        <v>46246</v>
      </c>
      <c r="O163" s="265">
        <v>46242</v>
      </c>
      <c r="P163" s="265">
        <v>46244</v>
      </c>
      <c r="Q163" s="266">
        <f t="shared" si="4"/>
        <v>0</v>
      </c>
      <c r="R163" s="144" t="str">
        <f t="shared" si="5"/>
        <v>Entregue</v>
      </c>
      <c r="S163" s="267" t="s">
        <v>845</v>
      </c>
      <c r="T163" s="264"/>
    </row>
    <row r="164" spans="1:20" s="273" customFormat="1" hidden="1">
      <c r="A164" s="152">
        <v>192</v>
      </c>
      <c r="B164" s="152" t="s">
        <v>378</v>
      </c>
      <c r="C164" s="152" t="s">
        <v>379</v>
      </c>
      <c r="D164" s="152" t="s">
        <v>846</v>
      </c>
      <c r="E164" s="152" t="s">
        <v>847</v>
      </c>
      <c r="F164" s="152" t="s">
        <v>840</v>
      </c>
      <c r="G164" s="152" t="s">
        <v>1055</v>
      </c>
      <c r="H164" s="152" t="s">
        <v>840</v>
      </c>
      <c r="I164" s="152" t="s">
        <v>842</v>
      </c>
      <c r="J164" s="152" t="s">
        <v>62</v>
      </c>
      <c r="K164" s="152" t="s">
        <v>842</v>
      </c>
      <c r="L164" s="152" t="s">
        <v>903</v>
      </c>
      <c r="M164" s="152">
        <v>1</v>
      </c>
      <c r="N164" s="283">
        <f>VLOOKUP(M164,'Controle de Datas'!A:B,2,0)</f>
        <v>46237</v>
      </c>
      <c r="O164" s="270">
        <v>46237</v>
      </c>
      <c r="P164" s="270">
        <v>46237</v>
      </c>
      <c r="Q164" s="271">
        <f t="shared" si="4"/>
        <v>0</v>
      </c>
      <c r="R164" s="269" t="str">
        <f t="shared" si="5"/>
        <v>Entregue</v>
      </c>
      <c r="S164" s="272" t="s">
        <v>845</v>
      </c>
      <c r="T164" s="264"/>
    </row>
    <row r="165" spans="1:20" hidden="1">
      <c r="A165" s="20">
        <v>637</v>
      </c>
      <c r="B165" s="20" t="s">
        <v>381</v>
      </c>
      <c r="C165" s="20" t="s">
        <v>382</v>
      </c>
      <c r="D165" s="20" t="s">
        <v>868</v>
      </c>
      <c r="E165" s="284">
        <v>159386731115</v>
      </c>
      <c r="F165" s="20" t="s">
        <v>840</v>
      </c>
      <c r="G165" s="20" t="s">
        <v>1056</v>
      </c>
      <c r="H165" s="20" t="s">
        <v>840</v>
      </c>
      <c r="I165" s="20" t="s">
        <v>878</v>
      </c>
      <c r="J165" s="20" t="s">
        <v>73</v>
      </c>
      <c r="K165" s="20" t="s">
        <v>842</v>
      </c>
      <c r="L165" s="20" t="s">
        <v>844</v>
      </c>
      <c r="M165" s="20">
        <v>5</v>
      </c>
      <c r="N165" s="283">
        <f>VLOOKUP(M165,'Controle de Datas'!A:B,2,0)</f>
        <v>46241</v>
      </c>
      <c r="O165" s="265">
        <v>46239</v>
      </c>
      <c r="P165" s="265">
        <v>46239</v>
      </c>
      <c r="Q165" s="266">
        <f t="shared" si="4"/>
        <v>0</v>
      </c>
      <c r="R165" s="144" t="str">
        <f t="shared" si="5"/>
        <v>Entregue</v>
      </c>
      <c r="S165" s="267" t="s">
        <v>852</v>
      </c>
      <c r="T165" s="264"/>
    </row>
    <row r="166" spans="1:20" hidden="1">
      <c r="A166" s="20">
        <v>513</v>
      </c>
      <c r="B166" s="20" t="s">
        <v>383</v>
      </c>
      <c r="C166" s="20" t="s">
        <v>384</v>
      </c>
      <c r="D166" s="20" t="s">
        <v>868</v>
      </c>
      <c r="E166" s="284">
        <v>116693970119</v>
      </c>
      <c r="F166" s="20" t="s">
        <v>840</v>
      </c>
      <c r="G166" s="20" t="s">
        <v>1058</v>
      </c>
      <c r="H166" s="20" t="s">
        <v>840</v>
      </c>
      <c r="I166" s="20" t="s">
        <v>878</v>
      </c>
      <c r="J166" s="20" t="s">
        <v>73</v>
      </c>
      <c r="K166" s="20" t="s">
        <v>842</v>
      </c>
      <c r="L166" s="20" t="s">
        <v>844</v>
      </c>
      <c r="M166" s="20">
        <v>5</v>
      </c>
      <c r="N166" s="283">
        <f>VLOOKUP(M166,'Controle de Datas'!A:B,2,0)</f>
        <v>46241</v>
      </c>
      <c r="O166" s="265">
        <v>46237</v>
      </c>
      <c r="P166" s="265">
        <v>46240</v>
      </c>
      <c r="Q166" s="266">
        <f t="shared" si="4"/>
        <v>0</v>
      </c>
      <c r="R166" s="144" t="str">
        <f t="shared" si="5"/>
        <v>Entregue</v>
      </c>
      <c r="S166" s="267" t="s">
        <v>845</v>
      </c>
      <c r="T166" s="264"/>
    </row>
    <row r="167" spans="1:20" hidden="1">
      <c r="A167" s="20">
        <v>518</v>
      </c>
      <c r="B167" s="20" t="s">
        <v>385</v>
      </c>
      <c r="C167" s="152" t="s">
        <v>386</v>
      </c>
      <c r="D167" s="20" t="s">
        <v>846</v>
      </c>
      <c r="E167" s="284">
        <v>141896589110</v>
      </c>
      <c r="F167" s="20" t="s">
        <v>840</v>
      </c>
      <c r="G167" s="20" t="s">
        <v>1059</v>
      </c>
      <c r="H167" s="20" t="s">
        <v>840</v>
      </c>
      <c r="I167" s="20" t="s">
        <v>878</v>
      </c>
      <c r="J167" s="20" t="s">
        <v>73</v>
      </c>
      <c r="K167" s="20" t="s">
        <v>842</v>
      </c>
      <c r="L167" s="20" t="s">
        <v>844</v>
      </c>
      <c r="M167" s="20">
        <v>5</v>
      </c>
      <c r="N167" s="283">
        <f>VLOOKUP(M167,'Controle de Datas'!A:B,2,0)</f>
        <v>46241</v>
      </c>
      <c r="O167" s="265">
        <v>46239</v>
      </c>
      <c r="P167" s="265">
        <v>46239</v>
      </c>
      <c r="Q167" s="266">
        <f t="shared" si="4"/>
        <v>0</v>
      </c>
      <c r="R167" s="144" t="str">
        <f t="shared" si="5"/>
        <v>Entregue</v>
      </c>
      <c r="S167" s="267" t="s">
        <v>845</v>
      </c>
      <c r="T167" s="264"/>
    </row>
    <row r="168" spans="1:20">
      <c r="A168" s="20">
        <v>488</v>
      </c>
      <c r="B168" s="20" t="s">
        <v>387</v>
      </c>
      <c r="C168" s="20" t="s">
        <v>388</v>
      </c>
      <c r="D168" s="20" t="s">
        <v>846</v>
      </c>
      <c r="E168" s="284">
        <v>125707794112</v>
      </c>
      <c r="F168" s="20" t="s">
        <v>840</v>
      </c>
      <c r="G168" s="284">
        <v>341245</v>
      </c>
      <c r="H168" s="20" t="s">
        <v>1038</v>
      </c>
      <c r="I168" s="20" t="s">
        <v>842</v>
      </c>
      <c r="J168" s="20" t="s">
        <v>48</v>
      </c>
      <c r="K168" s="20" t="s">
        <v>842</v>
      </c>
      <c r="L168" s="20" t="s">
        <v>909</v>
      </c>
      <c r="M168" s="20">
        <v>6</v>
      </c>
      <c r="N168" s="283">
        <f>VLOOKUP(M168,'Controle de Datas'!A:B,2,0)</f>
        <v>46244</v>
      </c>
      <c r="O168" s="265">
        <v>46237</v>
      </c>
      <c r="P168" s="265">
        <v>46246</v>
      </c>
      <c r="Q168" s="266">
        <f t="shared" si="4"/>
        <v>-1</v>
      </c>
      <c r="R168" s="144" t="str">
        <f t="shared" si="5"/>
        <v>Entregue com Atraso</v>
      </c>
      <c r="S168" s="267" t="s">
        <v>852</v>
      </c>
      <c r="T168" s="264"/>
    </row>
    <row r="169" spans="1:20" hidden="1">
      <c r="A169" s="20">
        <v>156</v>
      </c>
      <c r="B169" s="20" t="s">
        <v>389</v>
      </c>
      <c r="C169" s="20" t="s">
        <v>390</v>
      </c>
      <c r="D169" s="20" t="s">
        <v>868</v>
      </c>
      <c r="E169" s="284">
        <v>336695233115</v>
      </c>
      <c r="F169" s="20" t="s">
        <v>840</v>
      </c>
      <c r="G169" s="284">
        <v>106242</v>
      </c>
      <c r="H169" s="20" t="s">
        <v>934</v>
      </c>
      <c r="I169" s="20" t="s">
        <v>842</v>
      </c>
      <c r="J169" s="20" t="s">
        <v>34</v>
      </c>
      <c r="K169" s="20" t="s">
        <v>842</v>
      </c>
      <c r="L169" s="20" t="s">
        <v>844</v>
      </c>
      <c r="M169" s="20">
        <v>7</v>
      </c>
      <c r="N169" s="283">
        <f>VLOOKUP(M169,'Controle de Datas'!A:B,2,0)</f>
        <v>46245</v>
      </c>
      <c r="O169" s="265">
        <v>46240</v>
      </c>
      <c r="P169" s="265">
        <v>46240</v>
      </c>
      <c r="Q169" s="266">
        <f t="shared" si="4"/>
        <v>0</v>
      </c>
      <c r="R169" s="144" t="str">
        <f t="shared" si="5"/>
        <v>Entregue</v>
      </c>
      <c r="S169" s="267" t="s">
        <v>845</v>
      </c>
      <c r="T169" s="264"/>
    </row>
    <row r="170" spans="1:20" hidden="1">
      <c r="A170" s="20">
        <v>369</v>
      </c>
      <c r="B170" s="20" t="s">
        <v>391</v>
      </c>
      <c r="C170" s="20" t="s">
        <v>392</v>
      </c>
      <c r="D170" s="20" t="s">
        <v>868</v>
      </c>
      <c r="E170" s="284">
        <v>124661578115</v>
      </c>
      <c r="F170" s="20" t="s">
        <v>840</v>
      </c>
      <c r="G170" s="20" t="s">
        <v>1060</v>
      </c>
      <c r="H170" s="20" t="s">
        <v>840</v>
      </c>
      <c r="I170" s="20" t="s">
        <v>956</v>
      </c>
      <c r="J170" s="20" t="s">
        <v>70</v>
      </c>
      <c r="K170" s="20" t="s">
        <v>842</v>
      </c>
      <c r="L170" s="20" t="s">
        <v>850</v>
      </c>
      <c r="M170" s="20">
        <v>6</v>
      </c>
      <c r="N170" s="283">
        <f>VLOOKUP(M170,'Controle de Datas'!A:B,2,0)</f>
        <v>46244</v>
      </c>
      <c r="O170" s="265">
        <v>46237</v>
      </c>
      <c r="P170" s="265">
        <v>46253</v>
      </c>
      <c r="Q170" s="266">
        <f t="shared" si="4"/>
        <v>-1</v>
      </c>
      <c r="R170" s="144" t="str">
        <f t="shared" si="5"/>
        <v>Entregue com Atraso</v>
      </c>
      <c r="S170" s="267" t="s">
        <v>845</v>
      </c>
      <c r="T170" s="264"/>
    </row>
    <row r="171" spans="1:20" hidden="1">
      <c r="A171" s="20">
        <v>162</v>
      </c>
      <c r="B171" s="20" t="s">
        <v>393</v>
      </c>
      <c r="C171" s="20" t="s">
        <v>394</v>
      </c>
      <c r="D171" s="20" t="s">
        <v>846</v>
      </c>
      <c r="E171" s="284">
        <v>123895510113</v>
      </c>
      <c r="F171" s="20" t="s">
        <v>840</v>
      </c>
      <c r="G171" s="20" t="s">
        <v>1061</v>
      </c>
      <c r="H171" s="20" t="s">
        <v>840</v>
      </c>
      <c r="I171" s="20" t="s">
        <v>956</v>
      </c>
      <c r="J171" s="20" t="s">
        <v>70</v>
      </c>
      <c r="K171" s="20" t="s">
        <v>842</v>
      </c>
      <c r="L171" s="20" t="s">
        <v>850</v>
      </c>
      <c r="M171" s="20">
        <v>6</v>
      </c>
      <c r="N171" s="283">
        <f>VLOOKUP(M171,'Controle de Datas'!A:B,2,0)</f>
        <v>46244</v>
      </c>
      <c r="O171" s="265">
        <v>46237</v>
      </c>
      <c r="P171" s="265">
        <v>46241</v>
      </c>
      <c r="Q171" s="266">
        <f t="shared" si="4"/>
        <v>0</v>
      </c>
      <c r="R171" s="144" t="str">
        <f t="shared" si="5"/>
        <v>Entregue</v>
      </c>
      <c r="S171" s="267" t="s">
        <v>845</v>
      </c>
      <c r="T171" s="264"/>
    </row>
    <row r="172" spans="1:20" hidden="1">
      <c r="A172" s="20">
        <v>606</v>
      </c>
      <c r="B172" s="20" t="s">
        <v>395</v>
      </c>
      <c r="C172" s="20" t="s">
        <v>396</v>
      </c>
      <c r="D172" s="20" t="s">
        <v>846</v>
      </c>
      <c r="E172" s="284">
        <v>155543568115</v>
      </c>
      <c r="F172" s="20" t="s">
        <v>840</v>
      </c>
      <c r="G172" s="20" t="s">
        <v>1062</v>
      </c>
      <c r="H172" s="20" t="s">
        <v>840</v>
      </c>
      <c r="I172" s="20" t="s">
        <v>956</v>
      </c>
      <c r="J172" s="20" t="s">
        <v>70</v>
      </c>
      <c r="K172" s="20" t="s">
        <v>842</v>
      </c>
      <c r="L172" s="20" t="s">
        <v>850</v>
      </c>
      <c r="M172" s="20">
        <v>6</v>
      </c>
      <c r="N172" s="283">
        <f>VLOOKUP(M172,'Controle de Datas'!A:B,2,0)</f>
        <v>46244</v>
      </c>
      <c r="O172" s="265">
        <v>46237</v>
      </c>
      <c r="P172" s="265">
        <v>46241</v>
      </c>
      <c r="Q172" s="266">
        <f t="shared" si="4"/>
        <v>0</v>
      </c>
      <c r="R172" s="144" t="str">
        <f t="shared" si="5"/>
        <v>Entregue</v>
      </c>
      <c r="S172" s="267" t="s">
        <v>845</v>
      </c>
      <c r="T172" s="264"/>
    </row>
    <row r="173" spans="1:20" hidden="1">
      <c r="A173" s="20">
        <v>110</v>
      </c>
      <c r="B173" s="20" t="s">
        <v>397</v>
      </c>
      <c r="C173" s="20" t="s">
        <v>398</v>
      </c>
      <c r="D173" s="20" t="s">
        <v>868</v>
      </c>
      <c r="E173" s="284">
        <v>111904830115</v>
      </c>
      <c r="F173" s="20" t="s">
        <v>840</v>
      </c>
      <c r="G173" s="20" t="s">
        <v>1063</v>
      </c>
      <c r="H173" s="20" t="s">
        <v>840</v>
      </c>
      <c r="I173" s="20" t="s">
        <v>956</v>
      </c>
      <c r="J173" s="20" t="s">
        <v>70</v>
      </c>
      <c r="K173" s="20" t="s">
        <v>842</v>
      </c>
      <c r="L173" s="20" t="s">
        <v>850</v>
      </c>
      <c r="M173" s="20">
        <v>10</v>
      </c>
      <c r="N173" s="283">
        <f>VLOOKUP(M173,'Controle de Datas'!A:B,2,0)</f>
        <v>46248</v>
      </c>
      <c r="O173" s="265">
        <v>46237</v>
      </c>
      <c r="P173" s="265">
        <v>46252</v>
      </c>
      <c r="Q173" s="266">
        <f t="shared" si="4"/>
        <v>-1</v>
      </c>
      <c r="R173" s="144" t="str">
        <f t="shared" si="5"/>
        <v>Entregue com Atraso</v>
      </c>
      <c r="S173" s="267" t="s">
        <v>845</v>
      </c>
      <c r="T173" s="264"/>
    </row>
    <row r="174" spans="1:20" hidden="1">
      <c r="A174" s="20">
        <v>65</v>
      </c>
      <c r="B174" s="20" t="s">
        <v>400</v>
      </c>
      <c r="C174" s="20" t="s">
        <v>401</v>
      </c>
      <c r="D174" s="20" t="s">
        <v>868</v>
      </c>
      <c r="E174" s="284">
        <v>116365538114</v>
      </c>
      <c r="F174" s="20" t="s">
        <v>840</v>
      </c>
      <c r="G174" s="20" t="s">
        <v>1064</v>
      </c>
      <c r="H174" s="20" t="s">
        <v>840</v>
      </c>
      <c r="I174" s="20" t="s">
        <v>1065</v>
      </c>
      <c r="J174" s="20" t="s">
        <v>57</v>
      </c>
      <c r="K174" s="20" t="s">
        <v>842</v>
      </c>
      <c r="L174" s="20" t="s">
        <v>909</v>
      </c>
      <c r="M174" s="20">
        <v>10</v>
      </c>
      <c r="N174" s="283">
        <f>VLOOKUP(M174,'Controle de Datas'!A:B,2,0)</f>
        <v>46248</v>
      </c>
      <c r="O174" s="265">
        <v>46246</v>
      </c>
      <c r="P174" s="265">
        <v>46246</v>
      </c>
      <c r="Q174" s="266">
        <f t="shared" si="4"/>
        <v>0</v>
      </c>
      <c r="R174" s="144" t="str">
        <f t="shared" si="5"/>
        <v>Entregue</v>
      </c>
      <c r="S174" s="267" t="s">
        <v>845</v>
      </c>
      <c r="T174" s="264"/>
    </row>
    <row r="175" spans="1:20">
      <c r="A175" s="18">
        <v>107</v>
      </c>
      <c r="B175" s="18" t="s">
        <v>403</v>
      </c>
      <c r="C175" s="18" t="s">
        <v>404</v>
      </c>
      <c r="D175" s="18" t="s">
        <v>882</v>
      </c>
      <c r="E175" s="18" t="s">
        <v>847</v>
      </c>
      <c r="F175" s="18" t="s">
        <v>840</v>
      </c>
      <c r="G175" s="18" t="s">
        <v>1066</v>
      </c>
      <c r="H175" s="18" t="s">
        <v>840</v>
      </c>
      <c r="I175" s="18" t="s">
        <v>842</v>
      </c>
      <c r="J175" s="18" t="s">
        <v>48</v>
      </c>
      <c r="K175" s="18" t="s">
        <v>842</v>
      </c>
      <c r="L175" s="18" t="s">
        <v>903</v>
      </c>
      <c r="M175" s="18">
        <v>1</v>
      </c>
      <c r="N175" s="283">
        <f>VLOOKUP(M175,'Controle de Datas'!A:B,2,0)</f>
        <v>46237</v>
      </c>
      <c r="O175" s="261">
        <v>46237</v>
      </c>
      <c r="P175" s="265">
        <v>46238</v>
      </c>
      <c r="Q175" s="266">
        <f t="shared" si="4"/>
        <v>-1</v>
      </c>
      <c r="R175" s="144" t="str">
        <f t="shared" si="5"/>
        <v>Entregue com Atraso</v>
      </c>
      <c r="S175" s="267" t="s">
        <v>845</v>
      </c>
      <c r="T175" s="264"/>
    </row>
    <row r="176" spans="1:20" hidden="1">
      <c r="A176" s="20">
        <v>385</v>
      </c>
      <c r="B176" s="20" t="s">
        <v>405</v>
      </c>
      <c r="C176" s="20" t="s">
        <v>406</v>
      </c>
      <c r="D176" s="20" t="s">
        <v>882</v>
      </c>
      <c r="E176" s="284">
        <v>799929769116</v>
      </c>
      <c r="F176" s="20" t="s">
        <v>840</v>
      </c>
      <c r="G176" s="284">
        <v>363804</v>
      </c>
      <c r="H176" s="20" t="s">
        <v>853</v>
      </c>
      <c r="I176" s="18" t="s">
        <v>1067</v>
      </c>
      <c r="J176" s="20" t="s">
        <v>73</v>
      </c>
      <c r="K176" s="20" t="s">
        <v>842</v>
      </c>
      <c r="L176" s="20" t="s">
        <v>844</v>
      </c>
      <c r="M176" s="20">
        <v>10</v>
      </c>
      <c r="N176" s="283">
        <f>VLOOKUP(M176,'Controle de Datas'!A:B,2,0)</f>
        <v>46248</v>
      </c>
      <c r="O176" s="265"/>
      <c r="P176" s="265"/>
      <c r="Q176" s="266">
        <f t="shared" si="4"/>
        <v>1</v>
      </c>
      <c r="R176" s="144" t="str">
        <f t="shared" si="5"/>
        <v>Não Inicializada</v>
      </c>
      <c r="S176" s="267" t="s">
        <v>852</v>
      </c>
      <c r="T176" s="264"/>
    </row>
    <row r="177" spans="1:20" hidden="1">
      <c r="A177" s="20">
        <v>311</v>
      </c>
      <c r="B177" s="20" t="s">
        <v>407</v>
      </c>
      <c r="C177" s="20" t="s">
        <v>408</v>
      </c>
      <c r="D177" s="20" t="s">
        <v>868</v>
      </c>
      <c r="E177" s="284">
        <v>128172873112</v>
      </c>
      <c r="F177" s="20" t="s">
        <v>890</v>
      </c>
      <c r="G177" s="20" t="s">
        <v>1069</v>
      </c>
      <c r="H177" s="20" t="s">
        <v>892</v>
      </c>
      <c r="I177" s="20" t="s">
        <v>893</v>
      </c>
      <c r="J177" s="20" t="s">
        <v>65</v>
      </c>
      <c r="K177" s="20" t="s">
        <v>842</v>
      </c>
      <c r="L177" s="20" t="s">
        <v>850</v>
      </c>
      <c r="M177" s="20">
        <v>7</v>
      </c>
      <c r="N177" s="283">
        <f>VLOOKUP(M177,'Controle de Datas'!A:B,2,0)</f>
        <v>46245</v>
      </c>
      <c r="O177" s="265">
        <v>46248</v>
      </c>
      <c r="P177" s="265">
        <v>46248</v>
      </c>
      <c r="Q177" s="266">
        <f t="shared" si="4"/>
        <v>-1</v>
      </c>
      <c r="R177" s="144" t="str">
        <f t="shared" si="5"/>
        <v>Entregue com Atraso</v>
      </c>
      <c r="S177" s="267" t="s">
        <v>845</v>
      </c>
      <c r="T177" s="264"/>
    </row>
    <row r="178" spans="1:20" hidden="1">
      <c r="A178" s="20">
        <v>426</v>
      </c>
      <c r="B178" s="20" t="s">
        <v>409</v>
      </c>
      <c r="C178" s="20" t="s">
        <v>410</v>
      </c>
      <c r="D178" s="20" t="s">
        <v>846</v>
      </c>
      <c r="E178" s="284">
        <v>278624315114</v>
      </c>
      <c r="F178" s="20" t="s">
        <v>840</v>
      </c>
      <c r="G178" s="284">
        <v>6041842</v>
      </c>
      <c r="H178" s="20" t="s">
        <v>1015</v>
      </c>
      <c r="I178" s="20" t="s">
        <v>1007</v>
      </c>
      <c r="J178" s="20" t="s">
        <v>57</v>
      </c>
      <c r="K178" s="20" t="s">
        <v>842</v>
      </c>
      <c r="L178" s="20" t="s">
        <v>850</v>
      </c>
      <c r="M178" s="20">
        <v>10</v>
      </c>
      <c r="N178" s="283">
        <f>VLOOKUP(M178,'Controle de Datas'!A:B,2,0)</f>
        <v>46248</v>
      </c>
      <c r="O178" s="265">
        <v>46254</v>
      </c>
      <c r="P178" s="265">
        <v>46254</v>
      </c>
      <c r="Q178" s="266">
        <f t="shared" si="4"/>
        <v>-1</v>
      </c>
      <c r="R178" s="144" t="str">
        <f t="shared" si="5"/>
        <v>Entregue com Atraso</v>
      </c>
      <c r="S178" s="267" t="s">
        <v>845</v>
      </c>
      <c r="T178" s="264"/>
    </row>
    <row r="179" spans="1:20" hidden="1">
      <c r="A179" s="20">
        <v>430</v>
      </c>
      <c r="B179" s="20" t="s">
        <v>411</v>
      </c>
      <c r="C179" s="20" t="s">
        <v>412</v>
      </c>
      <c r="D179" s="20" t="s">
        <v>882</v>
      </c>
      <c r="E179" s="284">
        <v>278409887111</v>
      </c>
      <c r="F179" s="20" t="s">
        <v>840</v>
      </c>
      <c r="G179" s="284">
        <v>6022683</v>
      </c>
      <c r="H179" s="20" t="s">
        <v>1015</v>
      </c>
      <c r="I179" s="20" t="s">
        <v>1007</v>
      </c>
      <c r="J179" s="20" t="s">
        <v>45</v>
      </c>
      <c r="K179" s="20" t="s">
        <v>842</v>
      </c>
      <c r="L179" s="20" t="s">
        <v>850</v>
      </c>
      <c r="M179" s="20">
        <v>10</v>
      </c>
      <c r="N179" s="283">
        <f>VLOOKUP(M179,'Controle de Datas'!A:B,2,0)</f>
        <v>46248</v>
      </c>
      <c r="O179" s="265"/>
      <c r="P179" s="265"/>
      <c r="Q179" s="266">
        <f t="shared" si="4"/>
        <v>1</v>
      </c>
      <c r="R179" s="144" t="str">
        <f t="shared" si="5"/>
        <v>Não Inicializada</v>
      </c>
      <c r="S179" s="267" t="s">
        <v>845</v>
      </c>
      <c r="T179" s="264"/>
    </row>
    <row r="180" spans="1:20" hidden="1">
      <c r="A180" s="18" t="s">
        <v>414</v>
      </c>
      <c r="B180" s="18" t="s">
        <v>415</v>
      </c>
      <c r="C180" s="18" t="s">
        <v>412</v>
      </c>
      <c r="D180" s="18" t="s">
        <v>882</v>
      </c>
      <c r="E180" s="285">
        <v>733022463114</v>
      </c>
      <c r="F180" s="18" t="s">
        <v>840</v>
      </c>
      <c r="G180" s="285">
        <v>2788</v>
      </c>
      <c r="H180" s="18" t="s">
        <v>1070</v>
      </c>
      <c r="I180" s="18" t="s">
        <v>1007</v>
      </c>
      <c r="J180" s="18" t="s">
        <v>45</v>
      </c>
      <c r="K180" s="18" t="s">
        <v>842</v>
      </c>
      <c r="L180" s="18" t="s">
        <v>850</v>
      </c>
      <c r="M180" s="18">
        <v>10</v>
      </c>
      <c r="N180" s="283">
        <f>VLOOKUP(M180,'Controle de Datas'!A:B,2,0)</f>
        <v>46248</v>
      </c>
      <c r="O180" s="261"/>
      <c r="P180" s="261"/>
      <c r="Q180" s="266">
        <f t="shared" si="4"/>
        <v>1</v>
      </c>
      <c r="R180" s="144" t="str">
        <f t="shared" si="5"/>
        <v>Não Inicializada</v>
      </c>
      <c r="S180" s="267" t="s">
        <v>845</v>
      </c>
      <c r="T180" s="264"/>
    </row>
    <row r="181" spans="1:20" hidden="1">
      <c r="A181" s="20" t="s">
        <v>416</v>
      </c>
      <c r="B181" s="20" t="s">
        <v>417</v>
      </c>
      <c r="C181" s="20" t="s">
        <v>412</v>
      </c>
      <c r="D181" s="20" t="s">
        <v>882</v>
      </c>
      <c r="E181" s="284" t="s">
        <v>1071</v>
      </c>
      <c r="F181" s="20" t="s">
        <v>967</v>
      </c>
      <c r="G181" s="284">
        <v>1010046</v>
      </c>
      <c r="H181" s="20" t="s">
        <v>1072</v>
      </c>
      <c r="I181" s="20" t="s">
        <v>1007</v>
      </c>
      <c r="J181" s="20" t="s">
        <v>45</v>
      </c>
      <c r="K181" s="20" t="s">
        <v>842</v>
      </c>
      <c r="L181" s="20" t="s">
        <v>850</v>
      </c>
      <c r="M181" s="20">
        <v>10</v>
      </c>
      <c r="N181" s="283">
        <f>VLOOKUP(M181,'Controle de Datas'!A:B,2,0)</f>
        <v>46248</v>
      </c>
      <c r="O181" s="265"/>
      <c r="P181" s="265"/>
      <c r="Q181" s="266">
        <f t="shared" si="4"/>
        <v>1</v>
      </c>
      <c r="R181" s="144" t="str">
        <f t="shared" si="5"/>
        <v>Não Inicializada</v>
      </c>
      <c r="S181" s="267" t="s">
        <v>845</v>
      </c>
      <c r="T181" s="264"/>
    </row>
    <row r="182" spans="1:20" hidden="1">
      <c r="A182" s="20" t="s">
        <v>419</v>
      </c>
      <c r="B182" s="20" t="s">
        <v>420</v>
      </c>
      <c r="C182" s="20" t="s">
        <v>412</v>
      </c>
      <c r="D182" s="20" t="s">
        <v>882</v>
      </c>
      <c r="E182" s="284" t="s">
        <v>1073</v>
      </c>
      <c r="F182" s="20" t="s">
        <v>1040</v>
      </c>
      <c r="G182" s="284">
        <v>65081</v>
      </c>
      <c r="H182" s="20" t="s">
        <v>1074</v>
      </c>
      <c r="I182" s="20" t="s">
        <v>1007</v>
      </c>
      <c r="J182" s="20" t="s">
        <v>45</v>
      </c>
      <c r="K182" s="20" t="s">
        <v>842</v>
      </c>
      <c r="L182" s="20" t="s">
        <v>850</v>
      </c>
      <c r="M182" s="20">
        <v>10</v>
      </c>
      <c r="N182" s="283">
        <f>VLOOKUP(M182,'Controle de Datas'!A:B,2,0)</f>
        <v>46248</v>
      </c>
      <c r="O182" s="265"/>
      <c r="P182" s="265"/>
      <c r="Q182" s="266">
        <f t="shared" si="4"/>
        <v>1</v>
      </c>
      <c r="R182" s="144" t="str">
        <f t="shared" si="5"/>
        <v>Não Inicializada</v>
      </c>
      <c r="S182" s="267" t="s">
        <v>845</v>
      </c>
      <c r="T182" s="264"/>
    </row>
    <row r="183" spans="1:20" hidden="1">
      <c r="A183" s="20" t="s">
        <v>422</v>
      </c>
      <c r="B183" s="20" t="s">
        <v>423</v>
      </c>
      <c r="C183" s="20" t="s">
        <v>412</v>
      </c>
      <c r="D183" s="20" t="s">
        <v>882</v>
      </c>
      <c r="E183" s="284" t="s">
        <v>1075</v>
      </c>
      <c r="F183" s="20" t="s">
        <v>1040</v>
      </c>
      <c r="G183" s="284" t="s">
        <v>847</v>
      </c>
      <c r="H183" s="20" t="s">
        <v>1076</v>
      </c>
      <c r="I183" s="20" t="s">
        <v>1007</v>
      </c>
      <c r="J183" s="20" t="s">
        <v>45</v>
      </c>
      <c r="K183" s="20" t="s">
        <v>842</v>
      </c>
      <c r="L183" s="20" t="s">
        <v>850</v>
      </c>
      <c r="M183" s="20">
        <v>10</v>
      </c>
      <c r="N183" s="283">
        <f>VLOOKUP(M183,'Controle de Datas'!A:B,2,0)</f>
        <v>46248</v>
      </c>
      <c r="O183" s="265"/>
      <c r="P183" s="265"/>
      <c r="Q183" s="266">
        <f t="shared" si="4"/>
        <v>1</v>
      </c>
      <c r="R183" s="144" t="str">
        <f t="shared" si="5"/>
        <v>Não Inicializada</v>
      </c>
      <c r="S183" s="267" t="s">
        <v>845</v>
      </c>
      <c r="T183" s="264"/>
    </row>
    <row r="184" spans="1:20" hidden="1">
      <c r="A184" s="20">
        <v>466</v>
      </c>
      <c r="B184" s="20" t="s">
        <v>424</v>
      </c>
      <c r="C184" s="20" t="s">
        <v>425</v>
      </c>
      <c r="D184" s="20" t="s">
        <v>882</v>
      </c>
      <c r="E184" s="284">
        <v>121572858110</v>
      </c>
      <c r="F184" s="20" t="s">
        <v>840</v>
      </c>
      <c r="G184" s="20" t="s">
        <v>1077</v>
      </c>
      <c r="H184" s="20" t="s">
        <v>840</v>
      </c>
      <c r="I184" s="20" t="s">
        <v>872</v>
      </c>
      <c r="J184" s="20" t="s">
        <v>70</v>
      </c>
      <c r="K184" s="20" t="s">
        <v>842</v>
      </c>
      <c r="L184" s="20" t="s">
        <v>850</v>
      </c>
      <c r="M184" s="20">
        <v>10</v>
      </c>
      <c r="N184" s="283">
        <f>VLOOKUP(M184,'Controle de Datas'!A:B,2,0)</f>
        <v>46248</v>
      </c>
      <c r="O184" s="265"/>
      <c r="P184" s="265"/>
      <c r="Q184" s="266">
        <f t="shared" si="4"/>
        <v>1</v>
      </c>
      <c r="R184" s="144" t="str">
        <f t="shared" si="5"/>
        <v>Não Inicializada</v>
      </c>
      <c r="S184" s="267" t="s">
        <v>845</v>
      </c>
      <c r="T184" s="264"/>
    </row>
    <row r="185" spans="1:20" hidden="1">
      <c r="A185" s="20">
        <v>423</v>
      </c>
      <c r="B185" s="20" t="s">
        <v>427</v>
      </c>
      <c r="C185" s="20" t="s">
        <v>428</v>
      </c>
      <c r="D185" s="20" t="s">
        <v>882</v>
      </c>
      <c r="E185" s="20" t="s">
        <v>847</v>
      </c>
      <c r="F185" s="20" t="s">
        <v>840</v>
      </c>
      <c r="G185" s="20" t="s">
        <v>1078</v>
      </c>
      <c r="H185" s="20" t="s">
        <v>840</v>
      </c>
      <c r="I185" s="20" t="s">
        <v>842</v>
      </c>
      <c r="J185" s="20" t="s">
        <v>34</v>
      </c>
      <c r="K185" s="20" t="s">
        <v>842</v>
      </c>
      <c r="L185" s="20" t="s">
        <v>850</v>
      </c>
      <c r="M185" s="20">
        <v>1</v>
      </c>
      <c r="N185" s="283">
        <f>VLOOKUP(M185,'Controle de Datas'!A:B,2,0)</f>
        <v>46237</v>
      </c>
      <c r="O185" s="265">
        <v>46237</v>
      </c>
      <c r="P185" s="265">
        <v>46248</v>
      </c>
      <c r="Q185" s="266">
        <f t="shared" si="4"/>
        <v>-1</v>
      </c>
      <c r="R185" s="144" t="str">
        <f t="shared" si="5"/>
        <v>Entregue com Atraso</v>
      </c>
      <c r="S185" s="267" t="s">
        <v>852</v>
      </c>
      <c r="T185" s="264"/>
    </row>
    <row r="186" spans="1:20" hidden="1">
      <c r="A186" s="20">
        <v>257</v>
      </c>
      <c r="B186" s="20" t="s">
        <v>429</v>
      </c>
      <c r="C186" s="20" t="s">
        <v>430</v>
      </c>
      <c r="D186" s="20" t="s">
        <v>846</v>
      </c>
      <c r="E186" s="20" t="s">
        <v>847</v>
      </c>
      <c r="F186" s="20" t="s">
        <v>840</v>
      </c>
      <c r="G186" s="20" t="s">
        <v>1079</v>
      </c>
      <c r="H186" s="20" t="s">
        <v>840</v>
      </c>
      <c r="I186" s="20" t="s">
        <v>842</v>
      </c>
      <c r="J186" s="20" t="s">
        <v>34</v>
      </c>
      <c r="K186" s="20" t="s">
        <v>842</v>
      </c>
      <c r="L186" s="20" t="s">
        <v>850</v>
      </c>
      <c r="M186" s="20">
        <v>3</v>
      </c>
      <c r="N186" s="283">
        <f>VLOOKUP(M186,'Controle de Datas'!A:B,2,0)</f>
        <v>46239</v>
      </c>
      <c r="O186" s="265"/>
      <c r="P186" s="265"/>
      <c r="Q186" s="266">
        <f t="shared" si="4"/>
        <v>1</v>
      </c>
      <c r="R186" s="144" t="str">
        <f t="shared" si="5"/>
        <v>Não Inicializada</v>
      </c>
      <c r="S186" s="267" t="s">
        <v>845</v>
      </c>
      <c r="T186" s="264"/>
    </row>
    <row r="187" spans="1:20" hidden="1">
      <c r="A187" s="20">
        <v>627</v>
      </c>
      <c r="B187" s="20" t="s">
        <v>431</v>
      </c>
      <c r="C187" s="20" t="s">
        <v>432</v>
      </c>
      <c r="D187" s="20" t="s">
        <v>846</v>
      </c>
      <c r="E187" s="20" t="s">
        <v>847</v>
      </c>
      <c r="F187" s="20" t="s">
        <v>840</v>
      </c>
      <c r="G187" s="20" t="s">
        <v>1080</v>
      </c>
      <c r="H187" s="20" t="s">
        <v>840</v>
      </c>
      <c r="I187" s="20" t="s">
        <v>842</v>
      </c>
      <c r="J187" s="20" t="s">
        <v>62</v>
      </c>
      <c r="K187" s="20" t="s">
        <v>842</v>
      </c>
      <c r="L187" s="20" t="s">
        <v>850</v>
      </c>
      <c r="M187" s="20">
        <v>2</v>
      </c>
      <c r="N187" s="283">
        <f>VLOOKUP(M187,'Controle de Datas'!A:B,2,0)</f>
        <v>46238</v>
      </c>
      <c r="O187" s="265">
        <v>46238</v>
      </c>
      <c r="P187" s="265">
        <v>46238</v>
      </c>
      <c r="Q187" s="266">
        <f t="shared" si="4"/>
        <v>0</v>
      </c>
      <c r="R187" s="144" t="str">
        <f t="shared" si="5"/>
        <v>Entregue</v>
      </c>
      <c r="S187" s="267" t="s">
        <v>852</v>
      </c>
      <c r="T187" s="264"/>
    </row>
    <row r="188" spans="1:20" hidden="1">
      <c r="A188" s="20">
        <v>624</v>
      </c>
      <c r="B188" s="20" t="s">
        <v>433</v>
      </c>
      <c r="C188" s="20" t="s">
        <v>434</v>
      </c>
      <c r="D188" s="20" t="s">
        <v>868</v>
      </c>
      <c r="E188" s="284">
        <v>145186433111</v>
      </c>
      <c r="F188" s="20" t="s">
        <v>840</v>
      </c>
      <c r="G188" s="20" t="s">
        <v>1081</v>
      </c>
      <c r="H188" s="20" t="s">
        <v>840</v>
      </c>
      <c r="I188" s="20" t="s">
        <v>999</v>
      </c>
      <c r="J188" s="20" t="s">
        <v>73</v>
      </c>
      <c r="K188" s="20" t="s">
        <v>842</v>
      </c>
      <c r="L188" s="20" t="s">
        <v>850</v>
      </c>
      <c r="M188" s="20">
        <v>8</v>
      </c>
      <c r="N188" s="283">
        <f>VLOOKUP(M188,'Controle de Datas'!A:B,2,0)</f>
        <v>46246</v>
      </c>
      <c r="O188" s="265">
        <v>46246</v>
      </c>
      <c r="P188" s="265">
        <v>46246</v>
      </c>
      <c r="Q188" s="266">
        <f t="shared" si="4"/>
        <v>0</v>
      </c>
      <c r="R188" s="144" t="str">
        <f t="shared" si="5"/>
        <v>Entregue</v>
      </c>
      <c r="S188" s="267" t="s">
        <v>845</v>
      </c>
      <c r="T188" s="264"/>
    </row>
    <row r="189" spans="1:20" hidden="1">
      <c r="A189" s="20">
        <v>538</v>
      </c>
      <c r="B189" s="20" t="s">
        <v>435</v>
      </c>
      <c r="C189" s="20" t="s">
        <v>436</v>
      </c>
      <c r="D189" s="20" t="s">
        <v>882</v>
      </c>
      <c r="E189" s="284">
        <v>286145797113</v>
      </c>
      <c r="F189" s="20" t="s">
        <v>840</v>
      </c>
      <c r="G189" s="284">
        <v>24140</v>
      </c>
      <c r="H189" s="20" t="s">
        <v>1082</v>
      </c>
      <c r="I189" s="20" t="s">
        <v>1083</v>
      </c>
      <c r="J189" s="20" t="s">
        <v>70</v>
      </c>
      <c r="K189" s="20" t="s">
        <v>842</v>
      </c>
      <c r="L189" s="20" t="s">
        <v>844</v>
      </c>
      <c r="M189" s="20">
        <v>10</v>
      </c>
      <c r="N189" s="283">
        <f>VLOOKUP(M189,'Controle de Datas'!A:B,2,0)</f>
        <v>46248</v>
      </c>
      <c r="O189" s="265"/>
      <c r="P189" s="265"/>
      <c r="Q189" s="266">
        <f t="shared" si="4"/>
        <v>1</v>
      </c>
      <c r="R189" s="144" t="str">
        <f t="shared" si="5"/>
        <v>Não Inicializada</v>
      </c>
      <c r="S189" s="267" t="s">
        <v>845</v>
      </c>
      <c r="T189" s="264"/>
    </row>
    <row r="190" spans="1:20" hidden="1">
      <c r="A190" s="20" t="s">
        <v>438</v>
      </c>
      <c r="B190" s="20" t="s">
        <v>439</v>
      </c>
      <c r="C190" s="20" t="s">
        <v>436</v>
      </c>
      <c r="D190" s="20" t="s">
        <v>882</v>
      </c>
      <c r="E190" s="284" t="s">
        <v>1085</v>
      </c>
      <c r="F190" s="20" t="s">
        <v>949</v>
      </c>
      <c r="G190" s="284">
        <v>45032</v>
      </c>
      <c r="H190" s="20" t="s">
        <v>1086</v>
      </c>
      <c r="I190" s="20" t="s">
        <v>1083</v>
      </c>
      <c r="J190" s="20" t="s">
        <v>70</v>
      </c>
      <c r="K190" s="20" t="s">
        <v>842</v>
      </c>
      <c r="L190" s="20" t="s">
        <v>844</v>
      </c>
      <c r="M190" s="20">
        <v>10</v>
      </c>
      <c r="N190" s="283">
        <f>VLOOKUP(M190,'Controle de Datas'!A:B,2,0)</f>
        <v>46248</v>
      </c>
      <c r="O190" s="265"/>
      <c r="P190" s="265"/>
      <c r="Q190" s="266">
        <f t="shared" si="4"/>
        <v>1</v>
      </c>
      <c r="R190" s="144" t="str">
        <f t="shared" si="5"/>
        <v>Não Inicializada</v>
      </c>
      <c r="S190" s="267" t="s">
        <v>845</v>
      </c>
      <c r="T190" s="264"/>
    </row>
    <row r="191" spans="1:20" hidden="1">
      <c r="A191" s="20">
        <v>589</v>
      </c>
      <c r="B191" s="20" t="s">
        <v>441</v>
      </c>
      <c r="C191" s="20" t="s">
        <v>442</v>
      </c>
      <c r="D191" s="20" t="s">
        <v>846</v>
      </c>
      <c r="E191" s="284" t="s">
        <v>1087</v>
      </c>
      <c r="F191" s="20" t="s">
        <v>949</v>
      </c>
      <c r="G191" s="284">
        <v>48953</v>
      </c>
      <c r="H191" s="20" t="s">
        <v>1086</v>
      </c>
      <c r="I191" s="20" t="s">
        <v>1083</v>
      </c>
      <c r="J191" s="20" t="s">
        <v>70</v>
      </c>
      <c r="K191" s="20" t="s">
        <v>842</v>
      </c>
      <c r="L191" s="20" t="s">
        <v>844</v>
      </c>
      <c r="M191" s="20">
        <v>10</v>
      </c>
      <c r="N191" s="283">
        <f>VLOOKUP(M191,'Controle de Datas'!A:B,2,0)</f>
        <v>46248</v>
      </c>
      <c r="O191" s="265">
        <v>46237</v>
      </c>
      <c r="P191" s="265">
        <v>46244</v>
      </c>
      <c r="Q191" s="266">
        <f t="shared" si="4"/>
        <v>0</v>
      </c>
      <c r="R191" s="144" t="str">
        <f t="shared" si="5"/>
        <v>Entregue</v>
      </c>
      <c r="S191" s="267" t="s">
        <v>845</v>
      </c>
      <c r="T191" s="264"/>
    </row>
    <row r="192" spans="1:20" hidden="1">
      <c r="A192" s="20">
        <v>270</v>
      </c>
      <c r="B192" s="20" t="s">
        <v>443</v>
      </c>
      <c r="C192" s="20" t="s">
        <v>444</v>
      </c>
      <c r="D192" s="20" t="s">
        <v>846</v>
      </c>
      <c r="E192" s="20" t="s">
        <v>847</v>
      </c>
      <c r="F192" s="20" t="s">
        <v>840</v>
      </c>
      <c r="G192" s="284">
        <v>293705</v>
      </c>
      <c r="H192" s="20" t="s">
        <v>1038</v>
      </c>
      <c r="I192" s="20" t="s">
        <v>857</v>
      </c>
      <c r="J192" s="20" t="s">
        <v>45</v>
      </c>
      <c r="K192" s="20" t="s">
        <v>842</v>
      </c>
      <c r="L192" s="20" t="s">
        <v>844</v>
      </c>
      <c r="M192" s="20">
        <v>3</v>
      </c>
      <c r="N192" s="283">
        <f>VLOOKUP(M192,'Controle de Datas'!A:B,2,0)</f>
        <v>46239</v>
      </c>
      <c r="O192" s="265"/>
      <c r="P192" s="265"/>
      <c r="Q192" s="266">
        <f t="shared" si="4"/>
        <v>1</v>
      </c>
      <c r="R192" s="144" t="str">
        <f t="shared" si="5"/>
        <v>Não Inicializada</v>
      </c>
      <c r="S192" s="267" t="s">
        <v>845</v>
      </c>
      <c r="T192" s="264"/>
    </row>
    <row r="193" spans="1:20" hidden="1">
      <c r="A193" s="18">
        <v>647</v>
      </c>
      <c r="B193" s="18" t="s">
        <v>445</v>
      </c>
      <c r="C193" s="18" t="s">
        <v>446</v>
      </c>
      <c r="D193" s="18" t="s">
        <v>846</v>
      </c>
      <c r="E193" s="285">
        <v>160174549111</v>
      </c>
      <c r="F193" s="18" t="s">
        <v>840</v>
      </c>
      <c r="G193" s="285">
        <v>179963</v>
      </c>
      <c r="H193" s="18" t="s">
        <v>1089</v>
      </c>
      <c r="I193" s="18" t="s">
        <v>842</v>
      </c>
      <c r="J193" s="18" t="s">
        <v>34</v>
      </c>
      <c r="K193" s="18" t="s">
        <v>842</v>
      </c>
      <c r="L193" s="18" t="s">
        <v>850</v>
      </c>
      <c r="M193" s="18">
        <v>5</v>
      </c>
      <c r="N193" s="283">
        <f>VLOOKUP(M193,'Controle de Datas'!A:B,2,0)</f>
        <v>46241</v>
      </c>
      <c r="O193" s="261"/>
      <c r="P193" s="265"/>
      <c r="Q193" s="266">
        <f t="shared" si="4"/>
        <v>1</v>
      </c>
      <c r="R193" s="144" t="str">
        <f t="shared" si="5"/>
        <v>Não Inicializada</v>
      </c>
      <c r="S193" s="267" t="s">
        <v>852</v>
      </c>
      <c r="T193" s="264"/>
    </row>
    <row r="194" spans="1:20" hidden="1">
      <c r="A194" s="18">
        <v>174</v>
      </c>
      <c r="B194" s="18" t="s">
        <v>447</v>
      </c>
      <c r="C194" s="18" t="s">
        <v>448</v>
      </c>
      <c r="D194" s="18" t="s">
        <v>846</v>
      </c>
      <c r="E194" s="18" t="s">
        <v>847</v>
      </c>
      <c r="F194" s="18" t="s">
        <v>840</v>
      </c>
      <c r="G194" s="18" t="s">
        <v>1090</v>
      </c>
      <c r="H194" s="18" t="s">
        <v>840</v>
      </c>
      <c r="I194" s="18" t="s">
        <v>842</v>
      </c>
      <c r="J194" s="18" t="s">
        <v>57</v>
      </c>
      <c r="K194" s="18" t="s">
        <v>842</v>
      </c>
      <c r="L194" s="18" t="s">
        <v>844</v>
      </c>
      <c r="M194" s="18">
        <v>4</v>
      </c>
      <c r="N194" s="283">
        <f>VLOOKUP(M194,'Controle de Datas'!A:B,2,0)</f>
        <v>46240</v>
      </c>
      <c r="O194" s="261">
        <v>46239</v>
      </c>
      <c r="P194" s="265">
        <v>46239</v>
      </c>
      <c r="Q194" s="266">
        <f t="shared" ref="Q194:Q257" si="6">IF(R194="Não Inicializada",1,IF(R194="Em Andamento",1,IF(R194="Entregue com Atraso",-1,IF(R194="Em Atraso",-1,0))))</f>
        <v>0</v>
      </c>
      <c r="R194" s="144" t="str">
        <f t="shared" ref="R194:R257" si="7">IF(OR(N194="",AND(O194="",P194="")),"Não Inicializada",IF(AND(O194&lt;=N194,P194=""),"Em Andamento",IF(P194&gt;N194,"Entregue com Atraso",IF(O194&gt;N194,"Em Atraso","Entregue"))))</f>
        <v>Entregue</v>
      </c>
      <c r="S194" s="267" t="s">
        <v>845</v>
      </c>
      <c r="T194" s="264"/>
    </row>
    <row r="195" spans="1:20" hidden="1">
      <c r="A195" s="18">
        <v>588</v>
      </c>
      <c r="B195" s="18" t="s">
        <v>449</v>
      </c>
      <c r="C195" s="18" t="s">
        <v>450</v>
      </c>
      <c r="D195" s="18" t="s">
        <v>846</v>
      </c>
      <c r="E195" s="18" t="s">
        <v>847</v>
      </c>
      <c r="F195" s="18" t="s">
        <v>840</v>
      </c>
      <c r="G195" s="285">
        <v>55185</v>
      </c>
      <c r="H195" s="18" t="s">
        <v>1082</v>
      </c>
      <c r="I195" s="18" t="s">
        <v>1083</v>
      </c>
      <c r="J195" s="18" t="s">
        <v>70</v>
      </c>
      <c r="K195" s="18" t="s">
        <v>842</v>
      </c>
      <c r="L195" s="18" t="s">
        <v>844</v>
      </c>
      <c r="M195" s="18">
        <v>10</v>
      </c>
      <c r="N195" s="283">
        <f>VLOOKUP(M195,'Controle de Datas'!A:B,2,0)</f>
        <v>46248</v>
      </c>
      <c r="O195" s="261">
        <v>46244</v>
      </c>
      <c r="P195" s="265">
        <v>46244</v>
      </c>
      <c r="Q195" s="266">
        <f t="shared" si="6"/>
        <v>0</v>
      </c>
      <c r="R195" s="144" t="str">
        <f t="shared" si="7"/>
        <v>Entregue</v>
      </c>
      <c r="S195" s="267" t="s">
        <v>845</v>
      </c>
      <c r="T195" s="264"/>
    </row>
    <row r="196" spans="1:20" hidden="1">
      <c r="A196" s="18">
        <v>613</v>
      </c>
      <c r="B196" s="18" t="s">
        <v>451</v>
      </c>
      <c r="C196" s="18" t="s">
        <v>452</v>
      </c>
      <c r="D196" s="18" t="s">
        <v>846</v>
      </c>
      <c r="E196" s="18" t="s">
        <v>847</v>
      </c>
      <c r="F196" s="18" t="s">
        <v>840</v>
      </c>
      <c r="G196" s="285">
        <v>374638</v>
      </c>
      <c r="H196" s="18" t="s">
        <v>1038</v>
      </c>
      <c r="I196" s="18" t="s">
        <v>842</v>
      </c>
      <c r="J196" s="18" t="s">
        <v>65</v>
      </c>
      <c r="K196" s="18" t="s">
        <v>842</v>
      </c>
      <c r="L196" s="18" t="s">
        <v>850</v>
      </c>
      <c r="M196" s="18">
        <v>3</v>
      </c>
      <c r="N196" s="283">
        <f>VLOOKUP(M196,'Controle de Datas'!A:B,2,0)</f>
        <v>46239</v>
      </c>
      <c r="O196" s="261">
        <v>46239</v>
      </c>
      <c r="P196" s="265">
        <v>46239</v>
      </c>
      <c r="Q196" s="266">
        <f t="shared" si="6"/>
        <v>0</v>
      </c>
      <c r="R196" s="144" t="str">
        <f t="shared" si="7"/>
        <v>Entregue</v>
      </c>
      <c r="S196" s="267" t="s">
        <v>852</v>
      </c>
      <c r="T196" s="264"/>
    </row>
    <row r="197" spans="1:20" hidden="1">
      <c r="A197" s="20">
        <v>292</v>
      </c>
      <c r="B197" s="20" t="s">
        <v>453</v>
      </c>
      <c r="C197" s="20" t="s">
        <v>454</v>
      </c>
      <c r="D197" s="20" t="s">
        <v>868</v>
      </c>
      <c r="E197" s="20" t="s">
        <v>847</v>
      </c>
      <c r="F197" s="20" t="s">
        <v>840</v>
      </c>
      <c r="G197" s="20" t="s">
        <v>1091</v>
      </c>
      <c r="H197" s="20" t="s">
        <v>840</v>
      </c>
      <c r="I197" s="20" t="s">
        <v>842</v>
      </c>
      <c r="J197" s="20" t="s">
        <v>73</v>
      </c>
      <c r="K197" s="20" t="s">
        <v>842</v>
      </c>
      <c r="L197" s="20" t="s">
        <v>844</v>
      </c>
      <c r="M197" s="20">
        <v>8</v>
      </c>
      <c r="N197" s="283">
        <f>VLOOKUP(M197,'Controle de Datas'!A:B,2,0)</f>
        <v>46246</v>
      </c>
      <c r="O197" s="265">
        <v>46246</v>
      </c>
      <c r="P197" s="265">
        <v>46246</v>
      </c>
      <c r="Q197" s="266">
        <f t="shared" si="6"/>
        <v>0</v>
      </c>
      <c r="R197" s="144" t="str">
        <f t="shared" si="7"/>
        <v>Entregue</v>
      </c>
      <c r="S197" s="267" t="s">
        <v>845</v>
      </c>
      <c r="T197" s="264"/>
    </row>
    <row r="198" spans="1:20" hidden="1">
      <c r="A198" s="20">
        <v>358</v>
      </c>
      <c r="B198" s="20" t="s">
        <v>455</v>
      </c>
      <c r="C198" s="20" t="s">
        <v>456</v>
      </c>
      <c r="D198" s="20" t="s">
        <v>868</v>
      </c>
      <c r="E198" s="20" t="s">
        <v>847</v>
      </c>
      <c r="F198" s="20" t="s">
        <v>840</v>
      </c>
      <c r="G198" s="20" t="s">
        <v>1092</v>
      </c>
      <c r="H198" s="20" t="s">
        <v>840</v>
      </c>
      <c r="I198" s="20" t="s">
        <v>842</v>
      </c>
      <c r="J198" s="20" t="s">
        <v>73</v>
      </c>
      <c r="K198" s="20" t="s">
        <v>842</v>
      </c>
      <c r="L198" s="20" t="s">
        <v>850</v>
      </c>
      <c r="M198" s="20">
        <v>6</v>
      </c>
      <c r="N198" s="283">
        <f>VLOOKUP(M198,'Controle de Datas'!A:B,2,0)</f>
        <v>46244</v>
      </c>
      <c r="O198" s="265">
        <v>46237</v>
      </c>
      <c r="P198" s="265">
        <v>46244</v>
      </c>
      <c r="Q198" s="266">
        <f t="shared" si="6"/>
        <v>0</v>
      </c>
      <c r="R198" s="144" t="str">
        <f t="shared" si="7"/>
        <v>Entregue</v>
      </c>
      <c r="S198" s="267" t="s">
        <v>845</v>
      </c>
      <c r="T198" s="264"/>
    </row>
    <row r="199" spans="1:20" hidden="1">
      <c r="A199" s="20">
        <v>39</v>
      </c>
      <c r="B199" s="20" t="s">
        <v>457</v>
      </c>
      <c r="C199" s="20" t="s">
        <v>458</v>
      </c>
      <c r="D199" s="20" t="s">
        <v>868</v>
      </c>
      <c r="E199" s="20" t="s">
        <v>847</v>
      </c>
      <c r="F199" s="20" t="s">
        <v>840</v>
      </c>
      <c r="G199" s="20" t="s">
        <v>1093</v>
      </c>
      <c r="H199" s="20" t="s">
        <v>840</v>
      </c>
      <c r="I199" s="20" t="s">
        <v>857</v>
      </c>
      <c r="J199" s="20" t="s">
        <v>34</v>
      </c>
      <c r="K199" s="20" t="s">
        <v>842</v>
      </c>
      <c r="L199" s="20" t="s">
        <v>844</v>
      </c>
      <c r="M199" s="20">
        <v>3</v>
      </c>
      <c r="N199" s="283">
        <f>VLOOKUP(M199,'Controle de Datas'!A:B,2,0)</f>
        <v>46239</v>
      </c>
      <c r="O199" s="265">
        <v>46240</v>
      </c>
      <c r="P199" s="265">
        <v>46240</v>
      </c>
      <c r="Q199" s="266">
        <f t="shared" si="6"/>
        <v>-1</v>
      </c>
      <c r="R199" s="144" t="str">
        <f t="shared" si="7"/>
        <v>Entregue com Atraso</v>
      </c>
      <c r="S199" s="267" t="s">
        <v>845</v>
      </c>
      <c r="T199" s="264"/>
    </row>
    <row r="200" spans="1:20" hidden="1">
      <c r="A200" s="20">
        <v>281</v>
      </c>
      <c r="B200" s="20" t="s">
        <v>459</v>
      </c>
      <c r="C200" s="20" t="s">
        <v>460</v>
      </c>
      <c r="D200" s="20" t="s">
        <v>868</v>
      </c>
      <c r="E200" s="284">
        <v>115414711117</v>
      </c>
      <c r="F200" s="20" t="s">
        <v>840</v>
      </c>
      <c r="G200" s="20" t="s">
        <v>1094</v>
      </c>
      <c r="H200" s="20" t="s">
        <v>840</v>
      </c>
      <c r="I200" s="20" t="s">
        <v>842</v>
      </c>
      <c r="J200" s="20" t="s">
        <v>65</v>
      </c>
      <c r="K200" s="20" t="s">
        <v>842</v>
      </c>
      <c r="L200" s="20" t="s">
        <v>850</v>
      </c>
      <c r="M200" s="20">
        <v>10</v>
      </c>
      <c r="N200" s="283">
        <f>VLOOKUP(M200,'Controle de Datas'!A:B,2,0)</f>
        <v>46248</v>
      </c>
      <c r="O200" s="265">
        <v>46248</v>
      </c>
      <c r="P200" s="265">
        <v>46252</v>
      </c>
      <c r="Q200" s="266">
        <f t="shared" si="6"/>
        <v>-1</v>
      </c>
      <c r="R200" s="144" t="str">
        <f t="shared" si="7"/>
        <v>Entregue com Atraso</v>
      </c>
      <c r="S200" s="267" t="s">
        <v>845</v>
      </c>
      <c r="T200" s="264"/>
    </row>
    <row r="201" spans="1:20" hidden="1">
      <c r="A201" s="20">
        <v>324</v>
      </c>
      <c r="B201" s="20" t="s">
        <v>462</v>
      </c>
      <c r="C201" s="20" t="s">
        <v>463</v>
      </c>
      <c r="D201" s="20" t="s">
        <v>846</v>
      </c>
      <c r="E201" s="284">
        <v>149319330116</v>
      </c>
      <c r="F201" s="20" t="s">
        <v>840</v>
      </c>
      <c r="G201" s="20" t="s">
        <v>1095</v>
      </c>
      <c r="H201" s="20" t="s">
        <v>840</v>
      </c>
      <c r="I201" s="20" t="s">
        <v>842</v>
      </c>
      <c r="J201" s="20" t="s">
        <v>62</v>
      </c>
      <c r="K201" s="20" t="s">
        <v>842</v>
      </c>
      <c r="L201" s="20" t="s">
        <v>844</v>
      </c>
      <c r="M201" s="20">
        <v>3</v>
      </c>
      <c r="N201" s="283">
        <f>VLOOKUP(M201,'Controle de Datas'!A:B,2,0)</f>
        <v>46239</v>
      </c>
      <c r="O201" s="265">
        <v>46239</v>
      </c>
      <c r="P201" s="265">
        <v>46239</v>
      </c>
      <c r="Q201" s="266">
        <f t="shared" si="6"/>
        <v>0</v>
      </c>
      <c r="R201" s="144" t="str">
        <f t="shared" si="7"/>
        <v>Entregue</v>
      </c>
      <c r="S201" s="267" t="s">
        <v>845</v>
      </c>
      <c r="T201" s="264"/>
    </row>
    <row r="202" spans="1:20" hidden="1">
      <c r="A202" s="20">
        <v>394</v>
      </c>
      <c r="B202" s="20" t="s">
        <v>464</v>
      </c>
      <c r="C202" s="20" t="s">
        <v>465</v>
      </c>
      <c r="D202" s="20" t="s">
        <v>868</v>
      </c>
      <c r="E202" s="284">
        <v>123264584112</v>
      </c>
      <c r="F202" s="20" t="s">
        <v>840</v>
      </c>
      <c r="G202" s="20" t="s">
        <v>1096</v>
      </c>
      <c r="H202" s="20" t="s">
        <v>840</v>
      </c>
      <c r="I202" s="20" t="s">
        <v>913</v>
      </c>
      <c r="J202" s="20" t="s">
        <v>73</v>
      </c>
      <c r="K202" s="20" t="s">
        <v>842</v>
      </c>
      <c r="L202" s="20" t="s">
        <v>850</v>
      </c>
      <c r="M202" s="20">
        <v>10</v>
      </c>
      <c r="N202" s="283">
        <f>VLOOKUP(M202,'Controle de Datas'!A:B,2,0)</f>
        <v>46248</v>
      </c>
      <c r="O202" s="265">
        <v>46251</v>
      </c>
      <c r="P202" s="265">
        <v>46252</v>
      </c>
      <c r="Q202" s="266">
        <f t="shared" si="6"/>
        <v>-1</v>
      </c>
      <c r="R202" s="144" t="str">
        <f t="shared" si="7"/>
        <v>Entregue com Atraso</v>
      </c>
      <c r="S202" s="267" t="s">
        <v>852</v>
      </c>
      <c r="T202" s="264"/>
    </row>
    <row r="203" spans="1:20" hidden="1">
      <c r="A203" s="20">
        <v>446</v>
      </c>
      <c r="B203" s="20" t="s">
        <v>466</v>
      </c>
      <c r="C203" s="20" t="s">
        <v>467</v>
      </c>
      <c r="D203" s="20" t="s">
        <v>868</v>
      </c>
      <c r="E203" s="20" t="s">
        <v>847</v>
      </c>
      <c r="F203" s="20" t="s">
        <v>840</v>
      </c>
      <c r="G203" s="20" t="s">
        <v>1097</v>
      </c>
      <c r="H203" s="20" t="s">
        <v>840</v>
      </c>
      <c r="I203" s="20" t="s">
        <v>842</v>
      </c>
      <c r="J203" s="20" t="s">
        <v>65</v>
      </c>
      <c r="K203" s="20" t="s">
        <v>842</v>
      </c>
      <c r="L203" s="20" t="s">
        <v>844</v>
      </c>
      <c r="M203" s="20">
        <v>9</v>
      </c>
      <c r="N203" s="283">
        <f>VLOOKUP(M203,'Controle de Datas'!A:B,2,0)</f>
        <v>46247</v>
      </c>
      <c r="O203" s="265">
        <v>46254</v>
      </c>
      <c r="P203" s="265">
        <v>46254</v>
      </c>
      <c r="Q203" s="266">
        <f t="shared" si="6"/>
        <v>-1</v>
      </c>
      <c r="R203" s="144" t="str">
        <f t="shared" si="7"/>
        <v>Entregue com Atraso</v>
      </c>
      <c r="S203" s="267" t="s">
        <v>852</v>
      </c>
      <c r="T203" s="264"/>
    </row>
    <row r="204" spans="1:20" hidden="1">
      <c r="A204" s="18">
        <v>80</v>
      </c>
      <c r="B204" s="18" t="s">
        <v>468</v>
      </c>
      <c r="C204" s="18" t="s">
        <v>469</v>
      </c>
      <c r="D204" s="18" t="s">
        <v>868</v>
      </c>
      <c r="E204" s="285">
        <v>128344665111</v>
      </c>
      <c r="F204" s="18" t="s">
        <v>840</v>
      </c>
      <c r="G204" s="18" t="s">
        <v>1098</v>
      </c>
      <c r="H204" s="18" t="s">
        <v>840</v>
      </c>
      <c r="I204" s="18" t="s">
        <v>842</v>
      </c>
      <c r="J204" s="18" t="s">
        <v>65</v>
      </c>
      <c r="K204" s="18" t="s">
        <v>842</v>
      </c>
      <c r="L204" s="18" t="s">
        <v>844</v>
      </c>
      <c r="M204" s="18">
        <v>5</v>
      </c>
      <c r="N204" s="283">
        <f>VLOOKUP(M204,'Controle de Datas'!A:B,2,0)</f>
        <v>46241</v>
      </c>
      <c r="O204" s="261">
        <v>46252</v>
      </c>
      <c r="P204" s="265">
        <v>46253</v>
      </c>
      <c r="Q204" s="266">
        <f t="shared" si="6"/>
        <v>-1</v>
      </c>
      <c r="R204" s="144" t="str">
        <f t="shared" si="7"/>
        <v>Entregue com Atraso</v>
      </c>
      <c r="S204" s="267" t="s">
        <v>845</v>
      </c>
      <c r="T204" s="264"/>
    </row>
    <row r="205" spans="1:20">
      <c r="A205" s="20">
        <v>348</v>
      </c>
      <c r="B205" s="20" t="s">
        <v>470</v>
      </c>
      <c r="C205" s="20" t="s">
        <v>471</v>
      </c>
      <c r="D205" s="20" t="s">
        <v>868</v>
      </c>
      <c r="E205" s="20" t="s">
        <v>847</v>
      </c>
      <c r="F205" s="20" t="s">
        <v>840</v>
      </c>
      <c r="G205" s="284">
        <v>1152</v>
      </c>
      <c r="H205" s="20" t="s">
        <v>1099</v>
      </c>
      <c r="I205" s="20" t="s">
        <v>987</v>
      </c>
      <c r="J205" s="20" t="s">
        <v>48</v>
      </c>
      <c r="K205" s="20" t="s">
        <v>842</v>
      </c>
      <c r="L205" s="20" t="s">
        <v>844</v>
      </c>
      <c r="M205" s="20">
        <v>8</v>
      </c>
      <c r="N205" s="283">
        <f>VLOOKUP(M205,'Controle de Datas'!A:B,2,0)</f>
        <v>46246</v>
      </c>
      <c r="O205" s="265">
        <v>46235</v>
      </c>
      <c r="P205" s="265">
        <v>46254</v>
      </c>
      <c r="Q205" s="266">
        <f t="shared" si="6"/>
        <v>-1</v>
      </c>
      <c r="R205" s="144" t="str">
        <f t="shared" si="7"/>
        <v>Entregue com Atraso</v>
      </c>
      <c r="S205" s="267" t="s">
        <v>845</v>
      </c>
      <c r="T205" s="264"/>
    </row>
    <row r="206" spans="1:20" hidden="1">
      <c r="A206" s="20">
        <v>341</v>
      </c>
      <c r="B206" s="20" t="s">
        <v>473</v>
      </c>
      <c r="C206" s="20" t="s">
        <v>474</v>
      </c>
      <c r="D206" s="20" t="s">
        <v>868</v>
      </c>
      <c r="E206" s="20" t="s">
        <v>847</v>
      </c>
      <c r="F206" s="20" t="s">
        <v>988</v>
      </c>
      <c r="G206" s="20">
        <v>128</v>
      </c>
      <c r="H206" s="20" t="s">
        <v>989</v>
      </c>
      <c r="I206" s="20" t="s">
        <v>990</v>
      </c>
      <c r="J206" s="20" t="s">
        <v>65</v>
      </c>
      <c r="K206" s="20" t="s">
        <v>842</v>
      </c>
      <c r="L206" s="20" t="s">
        <v>850</v>
      </c>
      <c r="M206" s="20">
        <v>4</v>
      </c>
      <c r="N206" s="283">
        <f>VLOOKUP(M206,'Controle de Datas'!A:B,2,0)</f>
        <v>46240</v>
      </c>
      <c r="O206" s="265">
        <v>46241</v>
      </c>
      <c r="P206" s="265">
        <v>46246</v>
      </c>
      <c r="Q206" s="266">
        <f t="shared" si="6"/>
        <v>-1</v>
      </c>
      <c r="R206" s="144" t="str">
        <f t="shared" si="7"/>
        <v>Entregue com Atraso</v>
      </c>
      <c r="S206" s="267" t="s">
        <v>845</v>
      </c>
      <c r="T206" s="264"/>
    </row>
    <row r="207" spans="1:20" hidden="1">
      <c r="A207" s="20" t="s">
        <v>475</v>
      </c>
      <c r="B207" s="20" t="s">
        <v>476</v>
      </c>
      <c r="C207" s="20" t="s">
        <v>474</v>
      </c>
      <c r="D207" s="20" t="s">
        <v>868</v>
      </c>
      <c r="E207" s="20" t="s">
        <v>847</v>
      </c>
      <c r="F207" s="20" t="s">
        <v>988</v>
      </c>
      <c r="G207" s="20">
        <v>755</v>
      </c>
      <c r="H207" s="20" t="s">
        <v>1100</v>
      </c>
      <c r="I207" s="20" t="s">
        <v>990</v>
      </c>
      <c r="J207" s="20" t="s">
        <v>65</v>
      </c>
      <c r="K207" s="20" t="s">
        <v>842</v>
      </c>
      <c r="L207" s="20" t="s">
        <v>850</v>
      </c>
      <c r="M207" s="20">
        <v>4</v>
      </c>
      <c r="N207" s="283">
        <f>VLOOKUP(M207,'Controle de Datas'!A:B,2,0)</f>
        <v>46240</v>
      </c>
      <c r="O207" s="265">
        <v>46241</v>
      </c>
      <c r="P207" s="265">
        <v>46241</v>
      </c>
      <c r="Q207" s="266">
        <f t="shared" si="6"/>
        <v>-1</v>
      </c>
      <c r="R207" s="144" t="str">
        <f t="shared" si="7"/>
        <v>Entregue com Atraso</v>
      </c>
      <c r="S207" s="267" t="s">
        <v>845</v>
      </c>
      <c r="T207" s="264"/>
    </row>
    <row r="208" spans="1:20" hidden="1">
      <c r="A208" s="20">
        <v>406</v>
      </c>
      <c r="B208" s="20" t="s">
        <v>477</v>
      </c>
      <c r="C208" s="152" t="s">
        <v>478</v>
      </c>
      <c r="D208" s="20" t="s">
        <v>846</v>
      </c>
      <c r="E208" s="284">
        <v>123264584112</v>
      </c>
      <c r="F208" s="20" t="s">
        <v>840</v>
      </c>
      <c r="G208" s="20" t="s">
        <v>1101</v>
      </c>
      <c r="H208" s="20" t="s">
        <v>840</v>
      </c>
      <c r="I208" s="20" t="s">
        <v>913</v>
      </c>
      <c r="J208" s="20" t="s">
        <v>73</v>
      </c>
      <c r="K208" s="20" t="s">
        <v>842</v>
      </c>
      <c r="L208" s="20" t="s">
        <v>850</v>
      </c>
      <c r="M208" s="20">
        <v>8</v>
      </c>
      <c r="N208" s="283">
        <f>VLOOKUP(M208,'Controle de Datas'!A:B,2,0)</f>
        <v>46246</v>
      </c>
      <c r="O208" s="265">
        <v>46245</v>
      </c>
      <c r="P208" s="265">
        <v>46245</v>
      </c>
      <c r="Q208" s="266">
        <f t="shared" si="6"/>
        <v>0</v>
      </c>
      <c r="R208" s="144" t="str">
        <f t="shared" si="7"/>
        <v>Entregue</v>
      </c>
      <c r="S208" s="267" t="s">
        <v>845</v>
      </c>
      <c r="T208" s="264"/>
    </row>
    <row r="209" spans="1:20" hidden="1">
      <c r="A209" s="20">
        <v>629</v>
      </c>
      <c r="B209" s="20" t="s">
        <v>479</v>
      </c>
      <c r="C209" s="20" t="s">
        <v>480</v>
      </c>
      <c r="D209" s="20" t="s">
        <v>846</v>
      </c>
      <c r="E209" s="284" t="s">
        <v>847</v>
      </c>
      <c r="F209" s="20" t="s">
        <v>840</v>
      </c>
      <c r="G209" s="284">
        <v>216505</v>
      </c>
      <c r="H209" s="20" t="s">
        <v>855</v>
      </c>
      <c r="I209" s="20" t="s">
        <v>842</v>
      </c>
      <c r="J209" s="20" t="s">
        <v>62</v>
      </c>
      <c r="K209" s="20" t="s">
        <v>842</v>
      </c>
      <c r="L209" s="20" t="s">
        <v>850</v>
      </c>
      <c r="M209" s="20">
        <v>3</v>
      </c>
      <c r="N209" s="283">
        <f>VLOOKUP(M209,'Controle de Datas'!A:B,2,0)</f>
        <v>46239</v>
      </c>
      <c r="O209" s="265">
        <v>46240</v>
      </c>
      <c r="P209" s="265">
        <v>46240</v>
      </c>
      <c r="Q209" s="266">
        <f t="shared" si="6"/>
        <v>-1</v>
      </c>
      <c r="R209" s="144" t="str">
        <f t="shared" si="7"/>
        <v>Entregue com Atraso</v>
      </c>
      <c r="S209" s="267" t="s">
        <v>852</v>
      </c>
      <c r="T209" s="264"/>
    </row>
    <row r="210" spans="1:20" hidden="1">
      <c r="A210" s="20">
        <v>395</v>
      </c>
      <c r="B210" s="20" t="s">
        <v>481</v>
      </c>
      <c r="C210" s="20" t="s">
        <v>482</v>
      </c>
      <c r="D210" s="20" t="s">
        <v>868</v>
      </c>
      <c r="E210" s="20" t="s">
        <v>847</v>
      </c>
      <c r="F210" s="20" t="s">
        <v>840</v>
      </c>
      <c r="G210" s="20" t="s">
        <v>1102</v>
      </c>
      <c r="H210" s="20" t="s">
        <v>840</v>
      </c>
      <c r="I210" s="20" t="s">
        <v>1103</v>
      </c>
      <c r="J210" s="20" t="s">
        <v>73</v>
      </c>
      <c r="K210" s="20" t="s">
        <v>842</v>
      </c>
      <c r="L210" s="20" t="s">
        <v>909</v>
      </c>
      <c r="M210" s="20">
        <v>9</v>
      </c>
      <c r="N210" s="283">
        <f>VLOOKUP(M210,'Controle de Datas'!A:B,2,0)</f>
        <v>46247</v>
      </c>
      <c r="O210" s="265">
        <v>46247</v>
      </c>
      <c r="P210" s="265">
        <v>46247</v>
      </c>
      <c r="Q210" s="266">
        <f t="shared" si="6"/>
        <v>0</v>
      </c>
      <c r="R210" s="144" t="str">
        <f t="shared" si="7"/>
        <v>Entregue</v>
      </c>
      <c r="S210" s="267" t="s">
        <v>852</v>
      </c>
      <c r="T210" s="264"/>
    </row>
    <row r="211" spans="1:20" hidden="1">
      <c r="A211" s="20">
        <v>559</v>
      </c>
      <c r="B211" s="20" t="s">
        <v>483</v>
      </c>
      <c r="C211" s="152" t="s">
        <v>484</v>
      </c>
      <c r="D211" s="20" t="s">
        <v>1104</v>
      </c>
      <c r="E211" s="284">
        <v>126619170117</v>
      </c>
      <c r="F211" s="20" t="s">
        <v>840</v>
      </c>
      <c r="G211" s="20" t="s">
        <v>1105</v>
      </c>
      <c r="H211" s="20" t="s">
        <v>840</v>
      </c>
      <c r="I211" s="20" t="s">
        <v>975</v>
      </c>
      <c r="J211" s="20" t="s">
        <v>62</v>
      </c>
      <c r="K211" s="20" t="s">
        <v>842</v>
      </c>
      <c r="L211" s="20" t="s">
        <v>850</v>
      </c>
      <c r="M211" s="20">
        <v>9</v>
      </c>
      <c r="N211" s="283">
        <f>VLOOKUP(M211,'Controle de Datas'!A:B,2,0)</f>
        <v>46247</v>
      </c>
      <c r="O211" s="265">
        <v>46246</v>
      </c>
      <c r="P211" s="265">
        <v>46248</v>
      </c>
      <c r="Q211" s="266">
        <f t="shared" si="6"/>
        <v>-1</v>
      </c>
      <c r="R211" s="144" t="str">
        <f t="shared" si="7"/>
        <v>Entregue com Atraso</v>
      </c>
      <c r="S211" s="267" t="s">
        <v>852</v>
      </c>
      <c r="T211" s="264"/>
    </row>
    <row r="212" spans="1:20" hidden="1">
      <c r="A212" s="20">
        <v>310</v>
      </c>
      <c r="B212" s="20" t="s">
        <v>486</v>
      </c>
      <c r="C212" s="20" t="s">
        <v>487</v>
      </c>
      <c r="D212" s="20" t="s">
        <v>846</v>
      </c>
      <c r="E212" s="284">
        <v>134831537110</v>
      </c>
      <c r="F212" s="20" t="s">
        <v>840</v>
      </c>
      <c r="G212" s="20" t="s">
        <v>1106</v>
      </c>
      <c r="H212" s="20" t="s">
        <v>840</v>
      </c>
      <c r="I212" s="20" t="s">
        <v>842</v>
      </c>
      <c r="J212" s="20" t="s">
        <v>65</v>
      </c>
      <c r="K212" s="20" t="s">
        <v>842</v>
      </c>
      <c r="L212" s="20" t="s">
        <v>1107</v>
      </c>
      <c r="M212" s="20">
        <v>6</v>
      </c>
      <c r="N212" s="283">
        <f>VLOOKUP(M212,'Controle de Datas'!A:B,2,0)</f>
        <v>46244</v>
      </c>
      <c r="O212" s="265">
        <v>46254</v>
      </c>
      <c r="P212" s="265"/>
      <c r="Q212" s="266">
        <f t="shared" si="6"/>
        <v>-1</v>
      </c>
      <c r="R212" s="144" t="str">
        <f t="shared" si="7"/>
        <v>Em Atraso</v>
      </c>
      <c r="S212" s="267" t="s">
        <v>845</v>
      </c>
      <c r="T212" s="264"/>
    </row>
    <row r="213" spans="1:20" hidden="1">
      <c r="A213" s="20">
        <v>639</v>
      </c>
      <c r="B213" s="20" t="s">
        <v>488</v>
      </c>
      <c r="C213" s="152" t="s">
        <v>489</v>
      </c>
      <c r="D213" s="20" t="s">
        <v>846</v>
      </c>
      <c r="E213" s="284">
        <v>382308656119</v>
      </c>
      <c r="F213" s="20" t="s">
        <v>840</v>
      </c>
      <c r="G213" s="284">
        <v>146162</v>
      </c>
      <c r="H213" s="20" t="s">
        <v>1108</v>
      </c>
      <c r="I213" s="20" t="s">
        <v>1109</v>
      </c>
      <c r="J213" s="20" t="s">
        <v>62</v>
      </c>
      <c r="K213" s="20" t="s">
        <v>842</v>
      </c>
      <c r="L213" s="20" t="s">
        <v>850</v>
      </c>
      <c r="M213" s="20">
        <v>8</v>
      </c>
      <c r="N213" s="283">
        <f>VLOOKUP(M213,'Controle de Datas'!A:B,2,0)</f>
        <v>46246</v>
      </c>
      <c r="O213" s="261">
        <v>46245</v>
      </c>
      <c r="P213" s="265">
        <v>46245</v>
      </c>
      <c r="Q213" s="266">
        <f t="shared" si="6"/>
        <v>0</v>
      </c>
      <c r="R213" s="144" t="str">
        <f t="shared" si="7"/>
        <v>Entregue</v>
      </c>
      <c r="S213" s="267" t="s">
        <v>852</v>
      </c>
      <c r="T213" s="264"/>
    </row>
    <row r="214" spans="1:20" hidden="1">
      <c r="A214" s="20">
        <v>632</v>
      </c>
      <c r="B214" s="20" t="s">
        <v>490</v>
      </c>
      <c r="C214" s="20" t="s">
        <v>491</v>
      </c>
      <c r="D214" s="20" t="s">
        <v>846</v>
      </c>
      <c r="E214" s="284" t="s">
        <v>847</v>
      </c>
      <c r="F214" s="20" t="s">
        <v>840</v>
      </c>
      <c r="G214" s="20" t="s">
        <v>1110</v>
      </c>
      <c r="H214" s="20" t="s">
        <v>840</v>
      </c>
      <c r="I214" s="20" t="s">
        <v>842</v>
      </c>
      <c r="J214" s="20" t="s">
        <v>62</v>
      </c>
      <c r="K214" s="20" t="s">
        <v>842</v>
      </c>
      <c r="L214" s="20" t="s">
        <v>850</v>
      </c>
      <c r="M214" s="20">
        <v>4</v>
      </c>
      <c r="N214" s="283">
        <f>VLOOKUP(M214,'Controle de Datas'!A:B,2,0)</f>
        <v>46240</v>
      </c>
      <c r="O214" s="261">
        <v>46240</v>
      </c>
      <c r="P214" s="265">
        <v>46240</v>
      </c>
      <c r="Q214" s="266">
        <f t="shared" si="6"/>
        <v>0</v>
      </c>
      <c r="R214" s="144" t="str">
        <f t="shared" si="7"/>
        <v>Entregue</v>
      </c>
      <c r="S214" s="267" t="s">
        <v>852</v>
      </c>
      <c r="T214" s="264"/>
    </row>
    <row r="215" spans="1:20">
      <c r="A215" s="20">
        <v>507</v>
      </c>
      <c r="B215" s="20" t="s">
        <v>492</v>
      </c>
      <c r="C215" s="20" t="s">
        <v>493</v>
      </c>
      <c r="D215" s="20" t="s">
        <v>846</v>
      </c>
      <c r="E215" s="284">
        <v>136090525118</v>
      </c>
      <c r="F215" s="20" t="s">
        <v>840</v>
      </c>
      <c r="G215" s="20" t="s">
        <v>1111</v>
      </c>
      <c r="H215" s="20" t="s">
        <v>840</v>
      </c>
      <c r="I215" s="20" t="s">
        <v>842</v>
      </c>
      <c r="J215" s="20" t="s">
        <v>48</v>
      </c>
      <c r="K215" s="20" t="s">
        <v>842</v>
      </c>
      <c r="L215" s="20" t="s">
        <v>850</v>
      </c>
      <c r="M215" s="20">
        <v>2</v>
      </c>
      <c r="N215" s="283">
        <f>VLOOKUP(M215,'Controle de Datas'!A:B,2,0)</f>
        <v>46238</v>
      </c>
      <c r="O215" s="261">
        <v>46237</v>
      </c>
      <c r="P215" s="265">
        <v>46240</v>
      </c>
      <c r="Q215" s="266">
        <f t="shared" si="6"/>
        <v>-1</v>
      </c>
      <c r="R215" s="144" t="str">
        <f t="shared" si="7"/>
        <v>Entregue com Atraso</v>
      </c>
      <c r="S215" s="267" t="s">
        <v>852</v>
      </c>
      <c r="T215" s="264"/>
    </row>
    <row r="216" spans="1:20" hidden="1">
      <c r="A216" s="20">
        <v>482</v>
      </c>
      <c r="B216" s="20" t="s">
        <v>494</v>
      </c>
      <c r="C216" s="20" t="s">
        <v>495</v>
      </c>
      <c r="D216" s="20" t="s">
        <v>882</v>
      </c>
      <c r="E216" s="284">
        <v>635216440114</v>
      </c>
      <c r="F216" s="20" t="s">
        <v>840</v>
      </c>
      <c r="G216" s="284">
        <v>602515</v>
      </c>
      <c r="H216" s="20" t="s">
        <v>853</v>
      </c>
      <c r="I216" s="20" t="s">
        <v>1067</v>
      </c>
      <c r="J216" s="20" t="s">
        <v>73</v>
      </c>
      <c r="K216" s="20" t="s">
        <v>842</v>
      </c>
      <c r="L216" s="20" t="s">
        <v>850</v>
      </c>
      <c r="M216" s="20">
        <v>10</v>
      </c>
      <c r="N216" s="283">
        <f>VLOOKUP(M216,'Controle de Datas'!A:B,2,0)</f>
        <v>46248</v>
      </c>
      <c r="O216" s="265"/>
      <c r="P216" s="265"/>
      <c r="Q216" s="266">
        <f t="shared" si="6"/>
        <v>1</v>
      </c>
      <c r="R216" s="144" t="str">
        <f t="shared" si="7"/>
        <v>Não Inicializada</v>
      </c>
      <c r="S216" s="267" t="s">
        <v>845</v>
      </c>
      <c r="T216" s="264"/>
    </row>
    <row r="217" spans="1:20" hidden="1">
      <c r="A217" s="20">
        <v>214</v>
      </c>
      <c r="B217" s="20" t="s">
        <v>496</v>
      </c>
      <c r="C217" s="20" t="s">
        <v>497</v>
      </c>
      <c r="D217" s="20" t="s">
        <v>868</v>
      </c>
      <c r="E217" s="20" t="s">
        <v>847</v>
      </c>
      <c r="F217" s="20" t="s">
        <v>840</v>
      </c>
      <c r="G217" s="284">
        <v>580893</v>
      </c>
      <c r="H217" s="20" t="s">
        <v>978</v>
      </c>
      <c r="I217" s="20" t="s">
        <v>979</v>
      </c>
      <c r="J217" s="20" t="s">
        <v>57</v>
      </c>
      <c r="K217" s="20" t="s">
        <v>842</v>
      </c>
      <c r="L217" s="20" t="s">
        <v>844</v>
      </c>
      <c r="M217" s="20">
        <v>10</v>
      </c>
      <c r="N217" s="283">
        <f>VLOOKUP(M217,'Controle de Datas'!A:B,2,0)</f>
        <v>46248</v>
      </c>
      <c r="O217" s="265">
        <v>46244</v>
      </c>
      <c r="P217" s="265">
        <v>46244</v>
      </c>
      <c r="Q217" s="266">
        <f t="shared" si="6"/>
        <v>0</v>
      </c>
      <c r="R217" s="144" t="str">
        <f t="shared" si="7"/>
        <v>Entregue</v>
      </c>
      <c r="S217" s="267" t="s">
        <v>845</v>
      </c>
      <c r="T217" s="264"/>
    </row>
    <row r="218" spans="1:20" hidden="1">
      <c r="A218" s="20">
        <v>614</v>
      </c>
      <c r="B218" s="20" t="s">
        <v>499</v>
      </c>
      <c r="C218" s="20" t="s">
        <v>500</v>
      </c>
      <c r="D218" s="20" t="s">
        <v>868</v>
      </c>
      <c r="E218" s="20" t="s">
        <v>847</v>
      </c>
      <c r="F218" s="20" t="s">
        <v>840</v>
      </c>
      <c r="G218" s="284" t="s">
        <v>1112</v>
      </c>
      <c r="H218" s="20" t="s">
        <v>840</v>
      </c>
      <c r="I218" s="20" t="s">
        <v>913</v>
      </c>
      <c r="J218" s="20" t="s">
        <v>73</v>
      </c>
      <c r="K218" s="20" t="s">
        <v>842</v>
      </c>
      <c r="L218" s="20" t="s">
        <v>850</v>
      </c>
      <c r="M218" s="20">
        <v>8</v>
      </c>
      <c r="N218" s="283">
        <f>VLOOKUP(M218,'Controle de Datas'!A:B,2,0)</f>
        <v>46246</v>
      </c>
      <c r="O218" s="265">
        <v>46245</v>
      </c>
      <c r="P218" s="265">
        <v>46245</v>
      </c>
      <c r="Q218" s="266">
        <f t="shared" si="6"/>
        <v>0</v>
      </c>
      <c r="R218" s="144" t="str">
        <f t="shared" si="7"/>
        <v>Entregue</v>
      </c>
      <c r="S218" s="267" t="s">
        <v>845</v>
      </c>
      <c r="T218" s="264"/>
    </row>
    <row r="219" spans="1:20" hidden="1">
      <c r="A219" s="20">
        <v>611</v>
      </c>
      <c r="B219" s="20" t="s">
        <v>501</v>
      </c>
      <c r="C219" s="20" t="s">
        <v>502</v>
      </c>
      <c r="D219" s="20" t="s">
        <v>868</v>
      </c>
      <c r="E219" s="20" t="s">
        <v>847</v>
      </c>
      <c r="F219" s="20" t="s">
        <v>1040</v>
      </c>
      <c r="G219" s="284">
        <v>3831736</v>
      </c>
      <c r="H219" s="20" t="s">
        <v>1041</v>
      </c>
      <c r="I219" s="20" t="s">
        <v>1042</v>
      </c>
      <c r="J219" s="20" t="s">
        <v>34</v>
      </c>
      <c r="K219" s="20" t="s">
        <v>842</v>
      </c>
      <c r="L219" s="20" t="s">
        <v>850</v>
      </c>
      <c r="M219" s="20">
        <v>6</v>
      </c>
      <c r="N219" s="283">
        <f>VLOOKUP(M219,'Controle de Datas'!A:B,2,0)</f>
        <v>46244</v>
      </c>
      <c r="O219" s="265">
        <v>46240</v>
      </c>
      <c r="P219" s="265">
        <v>46240</v>
      </c>
      <c r="Q219" s="266">
        <f t="shared" si="6"/>
        <v>0</v>
      </c>
      <c r="R219" s="144" t="str">
        <f t="shared" si="7"/>
        <v>Entregue</v>
      </c>
      <c r="S219" s="267" t="s">
        <v>845</v>
      </c>
      <c r="T219" s="264"/>
    </row>
    <row r="220" spans="1:20" hidden="1">
      <c r="A220" s="20">
        <v>366</v>
      </c>
      <c r="B220" s="20" t="s">
        <v>503</v>
      </c>
      <c r="C220" s="152" t="s">
        <v>504</v>
      </c>
      <c r="D220" s="20" t="s">
        <v>846</v>
      </c>
      <c r="E220" s="284">
        <v>149621598114</v>
      </c>
      <c r="F220" s="20" t="s">
        <v>840</v>
      </c>
      <c r="G220" s="20" t="s">
        <v>1113</v>
      </c>
      <c r="H220" s="20" t="s">
        <v>840</v>
      </c>
      <c r="I220" s="20" t="s">
        <v>878</v>
      </c>
      <c r="J220" s="20" t="s">
        <v>73</v>
      </c>
      <c r="K220" s="20" t="s">
        <v>842</v>
      </c>
      <c r="L220" s="20" t="s">
        <v>850</v>
      </c>
      <c r="M220" s="20">
        <v>5</v>
      </c>
      <c r="N220" s="283">
        <f>VLOOKUP(M220,'Controle de Datas'!A:B,2,0)</f>
        <v>46241</v>
      </c>
      <c r="O220" s="265">
        <v>46241</v>
      </c>
      <c r="P220" s="265">
        <v>46241</v>
      </c>
      <c r="Q220" s="266">
        <f t="shared" si="6"/>
        <v>0</v>
      </c>
      <c r="R220" s="144" t="str">
        <f t="shared" si="7"/>
        <v>Entregue</v>
      </c>
      <c r="S220" s="267" t="s">
        <v>845</v>
      </c>
      <c r="T220" s="264"/>
    </row>
    <row r="221" spans="1:20" hidden="1">
      <c r="A221" s="20">
        <v>248</v>
      </c>
      <c r="B221" s="20" t="s">
        <v>506</v>
      </c>
      <c r="C221" s="152" t="s">
        <v>507</v>
      </c>
      <c r="D221" s="20" t="s">
        <v>846</v>
      </c>
      <c r="E221" s="20" t="s">
        <v>847</v>
      </c>
      <c r="F221" s="20" t="s">
        <v>840</v>
      </c>
      <c r="G221" s="20" t="s">
        <v>1114</v>
      </c>
      <c r="H221" s="20" t="s">
        <v>840</v>
      </c>
      <c r="I221" s="20" t="s">
        <v>1103</v>
      </c>
      <c r="J221" s="20" t="s">
        <v>73</v>
      </c>
      <c r="K221" s="20" t="s">
        <v>842</v>
      </c>
      <c r="L221" s="20" t="s">
        <v>909</v>
      </c>
      <c r="M221" s="20">
        <v>8</v>
      </c>
      <c r="N221" s="283">
        <f>VLOOKUP(M221,'Controle de Datas'!A:B,2,0)</f>
        <v>46246</v>
      </c>
      <c r="O221" s="261">
        <v>46245</v>
      </c>
      <c r="P221" s="265">
        <v>46245</v>
      </c>
      <c r="Q221" s="266">
        <f t="shared" si="6"/>
        <v>0</v>
      </c>
      <c r="R221" s="144" t="str">
        <f t="shared" si="7"/>
        <v>Entregue</v>
      </c>
      <c r="S221" s="267" t="s">
        <v>845</v>
      </c>
      <c r="T221" s="264"/>
    </row>
    <row r="222" spans="1:20" hidden="1">
      <c r="A222" s="20">
        <v>32</v>
      </c>
      <c r="B222" s="20" t="s">
        <v>508</v>
      </c>
      <c r="C222" s="20" t="s">
        <v>509</v>
      </c>
      <c r="D222" s="20" t="s">
        <v>846</v>
      </c>
      <c r="E222" s="20" t="s">
        <v>847</v>
      </c>
      <c r="F222" s="20" t="s">
        <v>840</v>
      </c>
      <c r="G222" s="20" t="s">
        <v>1115</v>
      </c>
      <c r="H222" s="20" t="s">
        <v>840</v>
      </c>
      <c r="I222" s="20" t="s">
        <v>842</v>
      </c>
      <c r="J222" s="20" t="s">
        <v>62</v>
      </c>
      <c r="K222" s="20" t="s">
        <v>842</v>
      </c>
      <c r="L222" s="20" t="s">
        <v>850</v>
      </c>
      <c r="M222" s="20">
        <v>2</v>
      </c>
      <c r="N222" s="283">
        <f>VLOOKUP(M222,'Controle de Datas'!A:B,2,0)</f>
        <v>46238</v>
      </c>
      <c r="O222" s="265">
        <v>46238</v>
      </c>
      <c r="P222" s="265">
        <v>46238</v>
      </c>
      <c r="Q222" s="266">
        <f t="shared" si="6"/>
        <v>0</v>
      </c>
      <c r="R222" s="144" t="str">
        <f t="shared" si="7"/>
        <v>Entregue</v>
      </c>
      <c r="S222" s="267" t="s">
        <v>845</v>
      </c>
      <c r="T222" s="264"/>
    </row>
    <row r="223" spans="1:20" hidden="1">
      <c r="A223" s="18">
        <v>600</v>
      </c>
      <c r="B223" s="18" t="s">
        <v>511</v>
      </c>
      <c r="C223" s="18" t="s">
        <v>512</v>
      </c>
      <c r="D223" s="18" t="s">
        <v>846</v>
      </c>
      <c r="E223" s="285" t="s">
        <v>847</v>
      </c>
      <c r="F223" s="18" t="s">
        <v>840</v>
      </c>
      <c r="G223" s="285">
        <v>7851200</v>
      </c>
      <c r="H223" s="18" t="s">
        <v>1044</v>
      </c>
      <c r="I223" s="18" t="s">
        <v>1042</v>
      </c>
      <c r="J223" s="18" t="s">
        <v>34</v>
      </c>
      <c r="K223" s="18" t="s">
        <v>842</v>
      </c>
      <c r="L223" s="18" t="s">
        <v>850</v>
      </c>
      <c r="M223" s="18">
        <v>4</v>
      </c>
      <c r="N223" s="283">
        <f>VLOOKUP(M223,'Controle de Datas'!A:B,2,0)</f>
        <v>46240</v>
      </c>
      <c r="O223" s="261"/>
      <c r="P223" s="265"/>
      <c r="Q223" s="266">
        <f t="shared" si="6"/>
        <v>1</v>
      </c>
      <c r="R223" s="144" t="str">
        <f t="shared" si="7"/>
        <v>Não Inicializada</v>
      </c>
      <c r="S223" s="267" t="s">
        <v>852</v>
      </c>
      <c r="T223" s="264"/>
    </row>
    <row r="224" spans="1:20">
      <c r="A224" s="18">
        <v>301</v>
      </c>
      <c r="B224" s="18" t="s">
        <v>513</v>
      </c>
      <c r="C224" s="18" t="s">
        <v>514</v>
      </c>
      <c r="D224" s="18" t="s">
        <v>846</v>
      </c>
      <c r="E224" s="285" t="s">
        <v>847</v>
      </c>
      <c r="F224" s="18" t="s">
        <v>840</v>
      </c>
      <c r="G224" s="285" t="s">
        <v>1116</v>
      </c>
      <c r="H224" s="18" t="s">
        <v>840</v>
      </c>
      <c r="I224" s="18" t="s">
        <v>842</v>
      </c>
      <c r="J224" s="18" t="s">
        <v>48</v>
      </c>
      <c r="K224" s="18" t="s">
        <v>842</v>
      </c>
      <c r="L224" s="18" t="s">
        <v>850</v>
      </c>
      <c r="M224" s="18">
        <v>3</v>
      </c>
      <c r="N224" s="283">
        <f>VLOOKUP(M224,'Controle de Datas'!A:B,2,0)</f>
        <v>46239</v>
      </c>
      <c r="O224" s="265">
        <v>46237</v>
      </c>
      <c r="P224" s="265">
        <v>46241</v>
      </c>
      <c r="Q224" s="266">
        <f t="shared" si="6"/>
        <v>-1</v>
      </c>
      <c r="R224" s="144" t="str">
        <f t="shared" si="7"/>
        <v>Entregue com Atraso</v>
      </c>
      <c r="S224" s="267" t="s">
        <v>852</v>
      </c>
      <c r="T224" s="264"/>
    </row>
    <row r="225" spans="1:20" hidden="1">
      <c r="A225" s="18">
        <v>620</v>
      </c>
      <c r="B225" s="18" t="s">
        <v>515</v>
      </c>
      <c r="C225" s="18" t="s">
        <v>516</v>
      </c>
      <c r="D225" s="18" t="s">
        <v>846</v>
      </c>
      <c r="E225" s="285" t="s">
        <v>847</v>
      </c>
      <c r="F225" s="18" t="s">
        <v>840</v>
      </c>
      <c r="G225" s="285" t="s">
        <v>1117</v>
      </c>
      <c r="H225" s="18" t="s">
        <v>840</v>
      </c>
      <c r="I225" s="18" t="s">
        <v>842</v>
      </c>
      <c r="J225" s="18" t="s">
        <v>34</v>
      </c>
      <c r="K225" s="18" t="s">
        <v>842</v>
      </c>
      <c r="L225" s="18" t="s">
        <v>850</v>
      </c>
      <c r="M225" s="18">
        <v>3</v>
      </c>
      <c r="N225" s="283">
        <f>VLOOKUP(M225,'Controle de Datas'!A:B,2,0)</f>
        <v>46239</v>
      </c>
      <c r="O225" s="261"/>
      <c r="P225" s="265"/>
      <c r="Q225" s="266">
        <f t="shared" si="6"/>
        <v>1</v>
      </c>
      <c r="R225" s="144" t="str">
        <f t="shared" si="7"/>
        <v>Não Inicializada</v>
      </c>
      <c r="S225" s="267" t="s">
        <v>852</v>
      </c>
      <c r="T225" s="264"/>
    </row>
    <row r="226" spans="1:20" hidden="1">
      <c r="A226" s="18">
        <v>375</v>
      </c>
      <c r="B226" s="18" t="s">
        <v>517</v>
      </c>
      <c r="C226" s="18" t="s">
        <v>518</v>
      </c>
      <c r="D226" s="18" t="s">
        <v>868</v>
      </c>
      <c r="E226" s="18" t="s">
        <v>847</v>
      </c>
      <c r="F226" s="18" t="s">
        <v>840</v>
      </c>
      <c r="G226" s="18" t="s">
        <v>1118</v>
      </c>
      <c r="H226" s="18" t="s">
        <v>840</v>
      </c>
      <c r="I226" s="18" t="s">
        <v>842</v>
      </c>
      <c r="J226" s="18" t="s">
        <v>62</v>
      </c>
      <c r="K226" s="18" t="s">
        <v>842</v>
      </c>
      <c r="L226" s="18" t="s">
        <v>844</v>
      </c>
      <c r="M226" s="18">
        <v>3</v>
      </c>
      <c r="N226" s="283">
        <f>VLOOKUP(M226,'Controle de Datas'!A:B,2,0)</f>
        <v>46239</v>
      </c>
      <c r="O226" s="261">
        <v>46240</v>
      </c>
      <c r="P226" s="265">
        <v>46240</v>
      </c>
      <c r="Q226" s="266">
        <f t="shared" si="6"/>
        <v>-1</v>
      </c>
      <c r="R226" s="144" t="str">
        <f t="shared" si="7"/>
        <v>Entregue com Atraso</v>
      </c>
      <c r="S226" s="267" t="s">
        <v>852</v>
      </c>
      <c r="T226" s="264"/>
    </row>
    <row r="227" spans="1:20" hidden="1">
      <c r="A227" s="20">
        <v>146</v>
      </c>
      <c r="B227" s="20" t="s">
        <v>520</v>
      </c>
      <c r="C227" s="20" t="s">
        <v>521</v>
      </c>
      <c r="D227" s="20" t="s">
        <v>868</v>
      </c>
      <c r="E227" s="284">
        <v>145726864116</v>
      </c>
      <c r="F227" s="20" t="s">
        <v>840</v>
      </c>
      <c r="G227" s="20" t="s">
        <v>1119</v>
      </c>
      <c r="H227" s="20" t="s">
        <v>840</v>
      </c>
      <c r="I227" s="20" t="s">
        <v>842</v>
      </c>
      <c r="J227" s="20" t="s">
        <v>73</v>
      </c>
      <c r="K227" s="20" t="s">
        <v>842</v>
      </c>
      <c r="L227" s="20" t="s">
        <v>850</v>
      </c>
      <c r="M227" s="20">
        <v>10</v>
      </c>
      <c r="N227" s="283">
        <f>VLOOKUP(M227,'Controle de Datas'!A:B,2,0)</f>
        <v>46248</v>
      </c>
      <c r="O227" s="265">
        <v>46237</v>
      </c>
      <c r="P227" s="265"/>
      <c r="Q227" s="266">
        <f t="shared" si="6"/>
        <v>1</v>
      </c>
      <c r="R227" s="144" t="str">
        <f t="shared" si="7"/>
        <v>Em Andamento</v>
      </c>
      <c r="S227" s="267" t="s">
        <v>845</v>
      </c>
      <c r="T227" s="264"/>
    </row>
    <row r="228" spans="1:20" hidden="1">
      <c r="A228" s="20">
        <v>484</v>
      </c>
      <c r="B228" s="20" t="s">
        <v>523</v>
      </c>
      <c r="C228" s="20" t="s">
        <v>524</v>
      </c>
      <c r="D228" s="20" t="s">
        <v>846</v>
      </c>
      <c r="E228" s="20" t="s">
        <v>847</v>
      </c>
      <c r="F228" s="20" t="s">
        <v>840</v>
      </c>
      <c r="G228" s="284">
        <v>171630</v>
      </c>
      <c r="H228" s="20" t="s">
        <v>855</v>
      </c>
      <c r="I228" s="20" t="s">
        <v>842</v>
      </c>
      <c r="J228" s="20" t="s">
        <v>65</v>
      </c>
      <c r="K228" s="20" t="s">
        <v>842</v>
      </c>
      <c r="L228" s="20" t="s">
        <v>850</v>
      </c>
      <c r="M228" s="20">
        <v>2</v>
      </c>
      <c r="N228" s="283">
        <f>VLOOKUP(M228,'Controle de Datas'!A:B,2,0)</f>
        <v>46238</v>
      </c>
      <c r="O228" s="261">
        <v>46238</v>
      </c>
      <c r="P228" s="265">
        <v>46238</v>
      </c>
      <c r="Q228" s="266">
        <f t="shared" si="6"/>
        <v>0</v>
      </c>
      <c r="R228" s="144" t="str">
        <f t="shared" si="7"/>
        <v>Entregue</v>
      </c>
      <c r="S228" s="267" t="s">
        <v>852</v>
      </c>
      <c r="T228" s="264"/>
    </row>
    <row r="229" spans="1:20" hidden="1">
      <c r="A229" s="20">
        <v>569</v>
      </c>
      <c r="B229" s="20" t="s">
        <v>525</v>
      </c>
      <c r="C229" s="20" t="s">
        <v>526</v>
      </c>
      <c r="D229" s="20" t="s">
        <v>868</v>
      </c>
      <c r="E229" s="20" t="s">
        <v>847</v>
      </c>
      <c r="F229" s="20" t="s">
        <v>840</v>
      </c>
      <c r="G229" s="20" t="s">
        <v>1120</v>
      </c>
      <c r="H229" s="20" t="s">
        <v>840</v>
      </c>
      <c r="I229" s="20" t="s">
        <v>842</v>
      </c>
      <c r="J229" s="20" t="s">
        <v>57</v>
      </c>
      <c r="K229" s="20" t="s">
        <v>842</v>
      </c>
      <c r="L229" s="20" t="s">
        <v>844</v>
      </c>
      <c r="M229" s="20">
        <v>6</v>
      </c>
      <c r="N229" s="283">
        <f>VLOOKUP(M229,'Controle de Datas'!A:B,2,0)</f>
        <v>46244</v>
      </c>
      <c r="O229" s="265">
        <v>46255</v>
      </c>
      <c r="P229" s="265">
        <v>46255</v>
      </c>
      <c r="Q229" s="266">
        <f t="shared" si="6"/>
        <v>-1</v>
      </c>
      <c r="R229" s="144" t="str">
        <f t="shared" si="7"/>
        <v>Entregue com Atraso</v>
      </c>
      <c r="S229" s="267" t="s">
        <v>852</v>
      </c>
      <c r="T229" s="264"/>
    </row>
    <row r="230" spans="1:20" hidden="1">
      <c r="A230" s="18">
        <v>605</v>
      </c>
      <c r="B230" s="18" t="s">
        <v>527</v>
      </c>
      <c r="C230" s="18" t="s">
        <v>528</v>
      </c>
      <c r="D230" s="18" t="s">
        <v>846</v>
      </c>
      <c r="E230" s="18" t="s">
        <v>847</v>
      </c>
      <c r="F230" s="18" t="s">
        <v>840</v>
      </c>
      <c r="G230" s="285">
        <v>31508</v>
      </c>
      <c r="H230" s="18" t="s">
        <v>1121</v>
      </c>
      <c r="I230" s="18" t="s">
        <v>1122</v>
      </c>
      <c r="J230" s="18" t="s">
        <v>65</v>
      </c>
      <c r="K230" s="18" t="s">
        <v>842</v>
      </c>
      <c r="L230" s="18" t="s">
        <v>850</v>
      </c>
      <c r="M230" s="18">
        <v>3</v>
      </c>
      <c r="N230" s="283">
        <f>VLOOKUP(M230,'Controle de Datas'!A:B,2,0)</f>
        <v>46239</v>
      </c>
      <c r="O230" s="261">
        <v>46238</v>
      </c>
      <c r="P230" s="265">
        <v>46238</v>
      </c>
      <c r="Q230" s="266">
        <f t="shared" si="6"/>
        <v>0</v>
      </c>
      <c r="R230" s="144" t="str">
        <f t="shared" si="7"/>
        <v>Entregue</v>
      </c>
      <c r="S230" s="267" t="s">
        <v>845</v>
      </c>
      <c r="T230" s="264"/>
    </row>
    <row r="231" spans="1:20" hidden="1">
      <c r="A231" s="18">
        <v>24</v>
      </c>
      <c r="B231" s="18" t="s">
        <v>529</v>
      </c>
      <c r="C231" s="18" t="s">
        <v>530</v>
      </c>
      <c r="D231" s="18" t="s">
        <v>846</v>
      </c>
      <c r="E231" s="18" t="s">
        <v>847</v>
      </c>
      <c r="F231" s="18" t="s">
        <v>840</v>
      </c>
      <c r="G231" s="18" t="s">
        <v>1123</v>
      </c>
      <c r="H231" s="18" t="s">
        <v>840</v>
      </c>
      <c r="I231" s="18" t="s">
        <v>842</v>
      </c>
      <c r="J231" s="18" t="s">
        <v>34</v>
      </c>
      <c r="K231" s="18" t="s">
        <v>842</v>
      </c>
      <c r="L231" s="18" t="s">
        <v>903</v>
      </c>
      <c r="M231" s="18">
        <v>5</v>
      </c>
      <c r="N231" s="283">
        <f>VLOOKUP(M231,'Controle de Datas'!A:B,2,0)</f>
        <v>46241</v>
      </c>
      <c r="O231" s="261"/>
      <c r="P231" s="265"/>
      <c r="Q231" s="266">
        <f t="shared" si="6"/>
        <v>1</v>
      </c>
      <c r="R231" s="144" t="str">
        <f t="shared" si="7"/>
        <v>Não Inicializada</v>
      </c>
      <c r="S231" s="267" t="s">
        <v>845</v>
      </c>
      <c r="T231" s="264"/>
    </row>
    <row r="232" spans="1:20" hidden="1">
      <c r="A232" s="20">
        <v>142</v>
      </c>
      <c r="B232" s="20" t="s">
        <v>531</v>
      </c>
      <c r="C232" s="152" t="s">
        <v>532</v>
      </c>
      <c r="D232" s="20" t="s">
        <v>846</v>
      </c>
      <c r="E232" s="284">
        <v>116202141110</v>
      </c>
      <c r="F232" s="20" t="s">
        <v>840</v>
      </c>
      <c r="G232" s="20" t="s">
        <v>1124</v>
      </c>
      <c r="H232" s="20" t="s">
        <v>840</v>
      </c>
      <c r="I232" s="20" t="s">
        <v>842</v>
      </c>
      <c r="J232" s="20" t="s">
        <v>34</v>
      </c>
      <c r="K232" s="20" t="s">
        <v>842</v>
      </c>
      <c r="L232" s="20" t="s">
        <v>903</v>
      </c>
      <c r="M232" s="20">
        <v>8</v>
      </c>
      <c r="N232" s="283">
        <f>VLOOKUP(M232,'Controle de Datas'!A:B,2,0)</f>
        <v>46246</v>
      </c>
      <c r="O232" s="265">
        <v>46246</v>
      </c>
      <c r="P232" s="265">
        <v>46246</v>
      </c>
      <c r="Q232" s="266">
        <f t="shared" si="6"/>
        <v>0</v>
      </c>
      <c r="R232" s="144" t="str">
        <f t="shared" si="7"/>
        <v>Entregue</v>
      </c>
      <c r="S232" s="267" t="s">
        <v>845</v>
      </c>
      <c r="T232" s="264"/>
    </row>
    <row r="233" spans="1:20" hidden="1">
      <c r="A233" s="20">
        <v>371</v>
      </c>
      <c r="B233" s="20" t="s">
        <v>533</v>
      </c>
      <c r="C233" s="20" t="s">
        <v>534</v>
      </c>
      <c r="D233" s="20" t="s">
        <v>846</v>
      </c>
      <c r="E233" s="20" t="s">
        <v>847</v>
      </c>
      <c r="F233" s="20" t="s">
        <v>840</v>
      </c>
      <c r="G233" s="20" t="s">
        <v>1125</v>
      </c>
      <c r="H233" s="20" t="s">
        <v>840</v>
      </c>
      <c r="I233" s="20" t="s">
        <v>842</v>
      </c>
      <c r="J233" s="18" t="s">
        <v>34</v>
      </c>
      <c r="K233" s="20" t="s">
        <v>842</v>
      </c>
      <c r="L233" s="20" t="s">
        <v>850</v>
      </c>
      <c r="M233" s="20">
        <v>6</v>
      </c>
      <c r="N233" s="283">
        <f>VLOOKUP(M233,'Controle de Datas'!A:B,2,0)</f>
        <v>46244</v>
      </c>
      <c r="O233" s="265"/>
      <c r="P233" s="265"/>
      <c r="Q233" s="266">
        <f t="shared" si="6"/>
        <v>1</v>
      </c>
      <c r="R233" s="144" t="str">
        <f t="shared" si="7"/>
        <v>Não Inicializada</v>
      </c>
      <c r="S233" s="267" t="s">
        <v>852</v>
      </c>
      <c r="T233" s="264"/>
    </row>
    <row r="234" spans="1:20">
      <c r="A234" s="20">
        <v>444</v>
      </c>
      <c r="B234" s="20" t="s">
        <v>535</v>
      </c>
      <c r="C234" s="20" t="s">
        <v>536</v>
      </c>
      <c r="D234" s="20" t="s">
        <v>846</v>
      </c>
      <c r="E234" s="20" t="s">
        <v>847</v>
      </c>
      <c r="F234" s="20" t="s">
        <v>840</v>
      </c>
      <c r="G234" s="20" t="s">
        <v>1126</v>
      </c>
      <c r="H234" s="20" t="s">
        <v>840</v>
      </c>
      <c r="I234" s="20" t="s">
        <v>842</v>
      </c>
      <c r="J234" s="20" t="s">
        <v>48</v>
      </c>
      <c r="K234" s="20" t="s">
        <v>842</v>
      </c>
      <c r="L234" s="20" t="s">
        <v>850</v>
      </c>
      <c r="M234" s="20">
        <v>2</v>
      </c>
      <c r="N234" s="283">
        <f>VLOOKUP(M234,'Controle de Datas'!A:B,2,0)</f>
        <v>46238</v>
      </c>
      <c r="O234" s="265">
        <v>46237</v>
      </c>
      <c r="P234" s="265">
        <v>46241</v>
      </c>
      <c r="Q234" s="266">
        <f t="shared" si="6"/>
        <v>-1</v>
      </c>
      <c r="R234" s="144" t="str">
        <f t="shared" si="7"/>
        <v>Entregue com Atraso</v>
      </c>
      <c r="S234" s="267" t="s">
        <v>845</v>
      </c>
      <c r="T234" s="264"/>
    </row>
    <row r="235" spans="1:20" hidden="1">
      <c r="A235" s="20">
        <v>185</v>
      </c>
      <c r="B235" s="20" t="s">
        <v>537</v>
      </c>
      <c r="C235" s="20" t="s">
        <v>538</v>
      </c>
      <c r="D235" s="20" t="s">
        <v>846</v>
      </c>
      <c r="E235" s="20" t="s">
        <v>847</v>
      </c>
      <c r="F235" s="20" t="s">
        <v>840</v>
      </c>
      <c r="G235" s="20" t="s">
        <v>1127</v>
      </c>
      <c r="H235" s="20" t="s">
        <v>840</v>
      </c>
      <c r="I235" s="20" t="s">
        <v>842</v>
      </c>
      <c r="J235" s="18" t="s">
        <v>34</v>
      </c>
      <c r="K235" s="20" t="s">
        <v>842</v>
      </c>
      <c r="L235" s="20" t="s">
        <v>850</v>
      </c>
      <c r="M235" s="20">
        <v>2</v>
      </c>
      <c r="N235" s="283">
        <f>VLOOKUP(M235,'Controle de Datas'!A:B,2,0)</f>
        <v>46238</v>
      </c>
      <c r="O235" s="265"/>
      <c r="P235" s="265"/>
      <c r="Q235" s="266">
        <f t="shared" si="6"/>
        <v>1</v>
      </c>
      <c r="R235" s="144" t="str">
        <f t="shared" si="7"/>
        <v>Não Inicializada</v>
      </c>
      <c r="S235" s="267" t="s">
        <v>845</v>
      </c>
      <c r="T235" s="264"/>
    </row>
    <row r="236" spans="1:20">
      <c r="A236" s="20">
        <v>565</v>
      </c>
      <c r="B236" s="20" t="s">
        <v>539</v>
      </c>
      <c r="C236" s="20" t="s">
        <v>540</v>
      </c>
      <c r="D236" s="20" t="s">
        <v>846</v>
      </c>
      <c r="E236" s="284">
        <v>286920197110</v>
      </c>
      <c r="F236" s="20" t="s">
        <v>840</v>
      </c>
      <c r="G236" s="284">
        <v>100261</v>
      </c>
      <c r="H236" s="20" t="s">
        <v>1082</v>
      </c>
      <c r="I236" s="20" t="s">
        <v>842</v>
      </c>
      <c r="J236" s="20" t="s">
        <v>48</v>
      </c>
      <c r="K236" s="20" t="s">
        <v>842</v>
      </c>
      <c r="L236" s="20" t="s">
        <v>850</v>
      </c>
      <c r="M236" s="20">
        <v>5</v>
      </c>
      <c r="N236" s="283">
        <f>VLOOKUP(M236,'Controle de Datas'!A:B,2,0)</f>
        <v>46241</v>
      </c>
      <c r="O236" s="265">
        <v>46237</v>
      </c>
      <c r="P236" s="265">
        <v>46241</v>
      </c>
      <c r="Q236" s="266">
        <f t="shared" si="6"/>
        <v>0</v>
      </c>
      <c r="R236" s="144" t="str">
        <f t="shared" si="7"/>
        <v>Entregue</v>
      </c>
      <c r="S236" s="267" t="s">
        <v>852</v>
      </c>
      <c r="T236" s="264"/>
    </row>
    <row r="237" spans="1:20" hidden="1">
      <c r="A237" s="20">
        <v>251</v>
      </c>
      <c r="B237" s="20" t="s">
        <v>541</v>
      </c>
      <c r="C237" s="20" t="s">
        <v>542</v>
      </c>
      <c r="D237" s="20" t="s">
        <v>846</v>
      </c>
      <c r="E237" s="284">
        <v>141243168110</v>
      </c>
      <c r="F237" s="20" t="s">
        <v>840</v>
      </c>
      <c r="G237" s="20" t="s">
        <v>1128</v>
      </c>
      <c r="H237" s="20" t="s">
        <v>840</v>
      </c>
      <c r="I237" s="20" t="s">
        <v>1129</v>
      </c>
      <c r="J237" s="20" t="s">
        <v>70</v>
      </c>
      <c r="K237" s="20" t="s">
        <v>842</v>
      </c>
      <c r="L237" s="20" t="s">
        <v>850</v>
      </c>
      <c r="M237" s="20">
        <v>7</v>
      </c>
      <c r="N237" s="283">
        <f>VLOOKUP(M237,'Controle de Datas'!A:B,2,0)</f>
        <v>46245</v>
      </c>
      <c r="O237" s="265">
        <v>46237</v>
      </c>
      <c r="P237" s="265">
        <v>46246</v>
      </c>
      <c r="Q237" s="266">
        <f t="shared" si="6"/>
        <v>-1</v>
      </c>
      <c r="R237" s="144" t="str">
        <f t="shared" si="7"/>
        <v>Entregue com Atraso</v>
      </c>
      <c r="S237" s="267" t="s">
        <v>845</v>
      </c>
      <c r="T237" s="264"/>
    </row>
    <row r="238" spans="1:20" hidden="1">
      <c r="A238" s="20">
        <v>459</v>
      </c>
      <c r="B238" s="20" t="s">
        <v>543</v>
      </c>
      <c r="C238" s="20" t="s">
        <v>544</v>
      </c>
      <c r="D238" s="20" t="s">
        <v>868</v>
      </c>
      <c r="E238" s="284">
        <v>119825488110</v>
      </c>
      <c r="F238" s="20" t="s">
        <v>840</v>
      </c>
      <c r="G238" s="20" t="s">
        <v>1130</v>
      </c>
      <c r="H238" s="20" t="s">
        <v>840</v>
      </c>
      <c r="I238" s="20" t="s">
        <v>1131</v>
      </c>
      <c r="J238" s="20" t="s">
        <v>65</v>
      </c>
      <c r="K238" s="20" t="s">
        <v>842</v>
      </c>
      <c r="L238" s="20" t="s">
        <v>850</v>
      </c>
      <c r="M238" s="20">
        <v>3</v>
      </c>
      <c r="N238" s="283">
        <f>VLOOKUP(M238,'Controle de Datas'!A:B,2,0)</f>
        <v>46239</v>
      </c>
      <c r="O238" s="265">
        <v>46240</v>
      </c>
      <c r="P238" s="265">
        <v>46240</v>
      </c>
      <c r="Q238" s="266">
        <f t="shared" si="6"/>
        <v>-1</v>
      </c>
      <c r="R238" s="144" t="str">
        <f t="shared" si="7"/>
        <v>Entregue com Atraso</v>
      </c>
      <c r="S238" s="267" t="s">
        <v>852</v>
      </c>
      <c r="T238" s="264"/>
    </row>
    <row r="239" spans="1:20" hidden="1">
      <c r="A239" s="20">
        <v>387</v>
      </c>
      <c r="B239" s="20" t="s">
        <v>546</v>
      </c>
      <c r="C239" s="20" t="s">
        <v>547</v>
      </c>
      <c r="D239" s="20" t="s">
        <v>868</v>
      </c>
      <c r="E239" s="20" t="s">
        <v>847</v>
      </c>
      <c r="F239" s="20" t="s">
        <v>840</v>
      </c>
      <c r="G239" s="284">
        <v>324791</v>
      </c>
      <c r="H239" s="20" t="s">
        <v>1038</v>
      </c>
      <c r="I239" s="20" t="s">
        <v>842</v>
      </c>
      <c r="J239" s="20" t="s">
        <v>34</v>
      </c>
      <c r="K239" s="20" t="s">
        <v>842</v>
      </c>
      <c r="L239" s="20" t="s">
        <v>844</v>
      </c>
      <c r="M239" s="20">
        <v>4</v>
      </c>
      <c r="N239" s="283">
        <f>VLOOKUP(M239,'Controle de Datas'!A:B,2,0)</f>
        <v>46240</v>
      </c>
      <c r="O239" s="265">
        <v>46240</v>
      </c>
      <c r="P239" s="265">
        <v>46240</v>
      </c>
      <c r="Q239" s="266">
        <f t="shared" si="6"/>
        <v>0</v>
      </c>
      <c r="R239" s="144" t="str">
        <f t="shared" si="7"/>
        <v>Entregue</v>
      </c>
      <c r="S239" s="267" t="s">
        <v>852</v>
      </c>
      <c r="T239" s="264"/>
    </row>
    <row r="240" spans="1:20" hidden="1">
      <c r="A240" s="20">
        <v>159</v>
      </c>
      <c r="B240" s="20" t="s">
        <v>548</v>
      </c>
      <c r="C240" s="20" t="s">
        <v>549</v>
      </c>
      <c r="D240" s="20" t="s">
        <v>846</v>
      </c>
      <c r="E240" s="284">
        <v>144224777113</v>
      </c>
      <c r="F240" s="20" t="s">
        <v>840</v>
      </c>
      <c r="G240" s="20" t="s">
        <v>1132</v>
      </c>
      <c r="H240" s="20" t="s">
        <v>840</v>
      </c>
      <c r="I240" s="20" t="s">
        <v>842</v>
      </c>
      <c r="J240" s="20" t="s">
        <v>65</v>
      </c>
      <c r="K240" s="20" t="s">
        <v>842</v>
      </c>
      <c r="L240" s="20" t="s">
        <v>844</v>
      </c>
      <c r="M240" s="20">
        <v>6</v>
      </c>
      <c r="N240" s="283">
        <f>VLOOKUP(M240,'Controle de Datas'!A:B,2,0)</f>
        <v>46244</v>
      </c>
      <c r="O240" s="265">
        <v>46246</v>
      </c>
      <c r="P240" s="265">
        <v>46247</v>
      </c>
      <c r="Q240" s="266">
        <f t="shared" si="6"/>
        <v>-1</v>
      </c>
      <c r="R240" s="144" t="str">
        <f t="shared" si="7"/>
        <v>Entregue com Atraso</v>
      </c>
      <c r="S240" s="267" t="s">
        <v>845</v>
      </c>
      <c r="T240" s="264"/>
    </row>
    <row r="241" spans="1:20" hidden="1">
      <c r="A241" s="20">
        <v>247</v>
      </c>
      <c r="B241" s="20" t="s">
        <v>550</v>
      </c>
      <c r="C241" s="20" t="s">
        <v>551</v>
      </c>
      <c r="D241" s="20" t="s">
        <v>846</v>
      </c>
      <c r="E241" s="20" t="s">
        <v>847</v>
      </c>
      <c r="F241" s="20" t="s">
        <v>840</v>
      </c>
      <c r="G241" s="20" t="s">
        <v>1133</v>
      </c>
      <c r="H241" s="20" t="s">
        <v>840</v>
      </c>
      <c r="I241" s="20" t="s">
        <v>842</v>
      </c>
      <c r="J241" s="20" t="s">
        <v>62</v>
      </c>
      <c r="K241" s="20" t="s">
        <v>842</v>
      </c>
      <c r="L241" s="20" t="s">
        <v>850</v>
      </c>
      <c r="M241" s="20">
        <v>2</v>
      </c>
      <c r="N241" s="283">
        <f>VLOOKUP(M241,'Controle de Datas'!A:B,2,0)</f>
        <v>46238</v>
      </c>
      <c r="O241" s="261">
        <v>46238</v>
      </c>
      <c r="P241" s="265">
        <v>46238</v>
      </c>
      <c r="Q241" s="266">
        <f t="shared" si="6"/>
        <v>0</v>
      </c>
      <c r="R241" s="144" t="str">
        <f t="shared" si="7"/>
        <v>Entregue</v>
      </c>
      <c r="S241" s="267" t="s">
        <v>845</v>
      </c>
      <c r="T241" s="264"/>
    </row>
    <row r="242" spans="1:20">
      <c r="A242" s="18">
        <v>349</v>
      </c>
      <c r="B242" s="18" t="s">
        <v>553</v>
      </c>
      <c r="C242" s="18" t="s">
        <v>554</v>
      </c>
      <c r="D242" s="18" t="s">
        <v>846</v>
      </c>
      <c r="E242" s="285">
        <v>149872119119</v>
      </c>
      <c r="F242" s="18" t="s">
        <v>840</v>
      </c>
      <c r="G242" s="18" t="s">
        <v>1134</v>
      </c>
      <c r="H242" s="18" t="s">
        <v>840</v>
      </c>
      <c r="I242" s="18" t="s">
        <v>993</v>
      </c>
      <c r="J242" s="18" t="s">
        <v>48</v>
      </c>
      <c r="K242" s="18" t="s">
        <v>842</v>
      </c>
      <c r="L242" s="18" t="s">
        <v>844</v>
      </c>
      <c r="M242" s="18">
        <v>6</v>
      </c>
      <c r="N242" s="283">
        <f>VLOOKUP(M242,'Controle de Datas'!A:B,2,0)</f>
        <v>46244</v>
      </c>
      <c r="O242" s="261">
        <v>46237</v>
      </c>
      <c r="P242" s="265">
        <v>46247</v>
      </c>
      <c r="Q242" s="266">
        <f t="shared" si="6"/>
        <v>-1</v>
      </c>
      <c r="R242" s="144" t="str">
        <f t="shared" si="7"/>
        <v>Entregue com Atraso</v>
      </c>
      <c r="S242" s="267" t="s">
        <v>845</v>
      </c>
      <c r="T242" s="264"/>
    </row>
    <row r="243" spans="1:20" hidden="1">
      <c r="A243" s="20">
        <v>380</v>
      </c>
      <c r="B243" s="20" t="s">
        <v>555</v>
      </c>
      <c r="C243" s="20" t="s">
        <v>556</v>
      </c>
      <c r="D243" s="20" t="s">
        <v>868</v>
      </c>
      <c r="E243" s="20" t="s">
        <v>847</v>
      </c>
      <c r="F243" s="20" t="s">
        <v>840</v>
      </c>
      <c r="G243" s="20" t="s">
        <v>1135</v>
      </c>
      <c r="H243" s="20" t="s">
        <v>840</v>
      </c>
      <c r="I243" s="20" t="s">
        <v>842</v>
      </c>
      <c r="J243" s="20" t="s">
        <v>62</v>
      </c>
      <c r="K243" s="20" t="s">
        <v>842</v>
      </c>
      <c r="L243" s="20" t="s">
        <v>850</v>
      </c>
      <c r="M243" s="20">
        <v>1</v>
      </c>
      <c r="N243" s="283">
        <f>VLOOKUP(M243,'Controle de Datas'!A:B,2,0)</f>
        <v>46237</v>
      </c>
      <c r="O243" s="265">
        <v>46237</v>
      </c>
      <c r="P243" s="265">
        <v>46237</v>
      </c>
      <c r="Q243" s="266">
        <f t="shared" si="6"/>
        <v>0</v>
      </c>
      <c r="R243" s="144" t="str">
        <f t="shared" si="7"/>
        <v>Entregue</v>
      </c>
      <c r="S243" s="267" t="s">
        <v>845</v>
      </c>
      <c r="T243" s="264"/>
    </row>
    <row r="244" spans="1:20" hidden="1">
      <c r="A244" s="20">
        <v>241</v>
      </c>
      <c r="B244" s="20" t="s">
        <v>557</v>
      </c>
      <c r="C244" s="20" t="s">
        <v>558</v>
      </c>
      <c r="D244" s="20" t="s">
        <v>882</v>
      </c>
      <c r="E244" s="20" t="s">
        <v>847</v>
      </c>
      <c r="F244" s="20" t="s">
        <v>840</v>
      </c>
      <c r="G244" s="20" t="s">
        <v>1136</v>
      </c>
      <c r="H244" s="20" t="s">
        <v>840</v>
      </c>
      <c r="I244" s="20" t="s">
        <v>842</v>
      </c>
      <c r="J244" s="20" t="s">
        <v>62</v>
      </c>
      <c r="K244" s="20" t="s">
        <v>842</v>
      </c>
      <c r="L244" s="20" t="s">
        <v>850</v>
      </c>
      <c r="M244" s="20">
        <v>5</v>
      </c>
      <c r="N244" s="283">
        <f>VLOOKUP(M244,'Controle de Datas'!A:B,2,0)</f>
        <v>46241</v>
      </c>
      <c r="O244" s="265">
        <v>46240</v>
      </c>
      <c r="P244" s="265">
        <v>46240</v>
      </c>
      <c r="Q244" s="266">
        <f t="shared" si="6"/>
        <v>0</v>
      </c>
      <c r="R244" s="144" t="str">
        <f t="shared" si="7"/>
        <v>Entregue</v>
      </c>
      <c r="S244" s="267" t="s">
        <v>845</v>
      </c>
      <c r="T244" s="264"/>
    </row>
    <row r="245" spans="1:20" hidden="1">
      <c r="A245" s="20">
        <v>173</v>
      </c>
      <c r="B245" s="20" t="s">
        <v>559</v>
      </c>
      <c r="C245" s="20" t="s">
        <v>560</v>
      </c>
      <c r="D245" s="20" t="s">
        <v>846</v>
      </c>
      <c r="E245" s="20" t="s">
        <v>847</v>
      </c>
      <c r="F245" s="20" t="s">
        <v>840</v>
      </c>
      <c r="G245" s="284">
        <v>121228</v>
      </c>
      <c r="H245" s="20" t="s">
        <v>871</v>
      </c>
      <c r="I245" s="20" t="s">
        <v>842</v>
      </c>
      <c r="J245" s="20" t="s">
        <v>62</v>
      </c>
      <c r="K245" s="20" t="s">
        <v>842</v>
      </c>
      <c r="L245" s="20" t="s">
        <v>850</v>
      </c>
      <c r="M245" s="20">
        <v>3</v>
      </c>
      <c r="N245" s="283">
        <f>VLOOKUP(M245,'Controle de Datas'!A:B,2,0)</f>
        <v>46239</v>
      </c>
      <c r="O245" s="265">
        <v>46240</v>
      </c>
      <c r="P245" s="265">
        <v>46240</v>
      </c>
      <c r="Q245" s="266">
        <f t="shared" si="6"/>
        <v>-1</v>
      </c>
      <c r="R245" s="144" t="str">
        <f t="shared" si="7"/>
        <v>Entregue com Atraso</v>
      </c>
      <c r="S245" s="267" t="s">
        <v>845</v>
      </c>
      <c r="T245" s="264"/>
    </row>
    <row r="246" spans="1:20" hidden="1">
      <c r="A246" s="20">
        <v>516</v>
      </c>
      <c r="B246" s="20" t="s">
        <v>561</v>
      </c>
      <c r="C246" s="20" t="s">
        <v>562</v>
      </c>
      <c r="D246" s="20" t="s">
        <v>882</v>
      </c>
      <c r="E246" s="284">
        <v>115285451110</v>
      </c>
      <c r="F246" s="20" t="s">
        <v>840</v>
      </c>
      <c r="G246" s="20" t="s">
        <v>1137</v>
      </c>
      <c r="H246" s="20" t="s">
        <v>840</v>
      </c>
      <c r="I246" s="20" t="s">
        <v>878</v>
      </c>
      <c r="J246" s="20" t="s">
        <v>73</v>
      </c>
      <c r="K246" s="20" t="s">
        <v>842</v>
      </c>
      <c r="L246" s="20" t="s">
        <v>844</v>
      </c>
      <c r="M246" s="20">
        <v>5</v>
      </c>
      <c r="N246" s="283">
        <f>VLOOKUP(M246,'Controle de Datas'!A:B,2,0)</f>
        <v>46241</v>
      </c>
      <c r="O246" s="265">
        <v>46237</v>
      </c>
      <c r="P246" s="265">
        <v>46240</v>
      </c>
      <c r="Q246" s="266">
        <f t="shared" si="6"/>
        <v>0</v>
      </c>
      <c r="R246" s="144" t="str">
        <f t="shared" si="7"/>
        <v>Entregue</v>
      </c>
      <c r="S246" s="267" t="s">
        <v>845</v>
      </c>
      <c r="T246" s="264"/>
    </row>
    <row r="247" spans="1:20" hidden="1">
      <c r="A247" s="20">
        <v>570</v>
      </c>
      <c r="B247" s="20" t="s">
        <v>564</v>
      </c>
      <c r="C247" s="20" t="s">
        <v>565</v>
      </c>
      <c r="D247" s="20" t="s">
        <v>868</v>
      </c>
      <c r="E247" s="284">
        <v>123956510119</v>
      </c>
      <c r="F247" s="20" t="s">
        <v>840</v>
      </c>
      <c r="G247" s="20" t="s">
        <v>1138</v>
      </c>
      <c r="H247" s="20" t="s">
        <v>840</v>
      </c>
      <c r="I247" s="20" t="s">
        <v>897</v>
      </c>
      <c r="J247" s="20" t="s">
        <v>34</v>
      </c>
      <c r="K247" s="20" t="s">
        <v>842</v>
      </c>
      <c r="L247" s="20" t="s">
        <v>844</v>
      </c>
      <c r="M247" s="20">
        <v>6</v>
      </c>
      <c r="N247" s="283">
        <f>VLOOKUP(M247,'Controle de Datas'!A:B,2,0)</f>
        <v>46244</v>
      </c>
      <c r="O247" s="265">
        <v>46239</v>
      </c>
      <c r="P247" s="265"/>
      <c r="Q247" s="266">
        <f t="shared" si="6"/>
        <v>1</v>
      </c>
      <c r="R247" s="144" t="str">
        <f t="shared" si="7"/>
        <v>Em Andamento</v>
      </c>
      <c r="S247" s="267" t="s">
        <v>845</v>
      </c>
      <c r="T247" s="264"/>
    </row>
    <row r="248" spans="1:20" hidden="1">
      <c r="A248" s="18">
        <v>457</v>
      </c>
      <c r="B248" s="18" t="s">
        <v>566</v>
      </c>
      <c r="C248" s="18" t="s">
        <v>567</v>
      </c>
      <c r="D248" s="18" t="s">
        <v>846</v>
      </c>
      <c r="E248" s="18" t="s">
        <v>847</v>
      </c>
      <c r="F248" s="18" t="s">
        <v>840</v>
      </c>
      <c r="G248" s="18" t="s">
        <v>1139</v>
      </c>
      <c r="H248" s="18" t="s">
        <v>840</v>
      </c>
      <c r="I248" s="18" t="s">
        <v>1131</v>
      </c>
      <c r="J248" s="18" t="s">
        <v>65</v>
      </c>
      <c r="K248" s="18" t="s">
        <v>842</v>
      </c>
      <c r="L248" s="18" t="s">
        <v>850</v>
      </c>
      <c r="M248" s="18">
        <v>1</v>
      </c>
      <c r="N248" s="283">
        <f>VLOOKUP(M248,'Controle de Datas'!A:B,2,0)</f>
        <v>46237</v>
      </c>
      <c r="O248" s="265">
        <v>46237</v>
      </c>
      <c r="P248" s="265">
        <v>46238</v>
      </c>
      <c r="Q248" s="266">
        <f t="shared" si="6"/>
        <v>-1</v>
      </c>
      <c r="R248" s="144" t="str">
        <f t="shared" si="7"/>
        <v>Entregue com Atraso</v>
      </c>
      <c r="S248" s="267" t="s">
        <v>852</v>
      </c>
      <c r="T248" s="264"/>
    </row>
    <row r="249" spans="1:20" hidden="1">
      <c r="A249" s="20">
        <v>595</v>
      </c>
      <c r="B249" s="20" t="s">
        <v>568</v>
      </c>
      <c r="C249" s="20" t="s">
        <v>569</v>
      </c>
      <c r="D249" s="20" t="s">
        <v>868</v>
      </c>
      <c r="E249" s="20" t="s">
        <v>847</v>
      </c>
      <c r="F249" s="20" t="s">
        <v>840</v>
      </c>
      <c r="G249" s="284">
        <v>205443</v>
      </c>
      <c r="H249" s="20" t="s">
        <v>934</v>
      </c>
      <c r="I249" s="20" t="s">
        <v>842</v>
      </c>
      <c r="J249" s="20" t="s">
        <v>65</v>
      </c>
      <c r="K249" s="20" t="s">
        <v>842</v>
      </c>
      <c r="L249" s="20" t="s">
        <v>844</v>
      </c>
      <c r="M249" s="20">
        <v>10</v>
      </c>
      <c r="N249" s="283">
        <f>VLOOKUP(M249,'Controle de Datas'!A:B,2,0)</f>
        <v>46248</v>
      </c>
      <c r="O249" s="265">
        <v>46254</v>
      </c>
      <c r="P249" s="265">
        <v>46254</v>
      </c>
      <c r="Q249" s="266">
        <f t="shared" si="6"/>
        <v>-1</v>
      </c>
      <c r="R249" s="144" t="str">
        <f t="shared" si="7"/>
        <v>Entregue com Atraso</v>
      </c>
      <c r="S249" s="267" t="s">
        <v>845</v>
      </c>
      <c r="T249" s="264"/>
    </row>
    <row r="250" spans="1:20" hidden="1">
      <c r="A250" s="20">
        <v>168</v>
      </c>
      <c r="B250" s="20" t="s">
        <v>570</v>
      </c>
      <c r="C250" s="20" t="s">
        <v>571</v>
      </c>
      <c r="D250" s="20" t="s">
        <v>846</v>
      </c>
      <c r="E250" s="20" t="s">
        <v>847</v>
      </c>
      <c r="F250" s="20" t="s">
        <v>840</v>
      </c>
      <c r="G250" s="20" t="s">
        <v>1140</v>
      </c>
      <c r="H250" s="20" t="s">
        <v>840</v>
      </c>
      <c r="I250" s="20" t="s">
        <v>842</v>
      </c>
      <c r="J250" s="20" t="s">
        <v>65</v>
      </c>
      <c r="K250" s="20" t="s">
        <v>842</v>
      </c>
      <c r="L250" s="20" t="s">
        <v>850</v>
      </c>
      <c r="M250" s="20">
        <v>5</v>
      </c>
      <c r="N250" s="283">
        <f>VLOOKUP(M250,'Controle de Datas'!A:B,2,0)</f>
        <v>46241</v>
      </c>
      <c r="O250" s="265">
        <v>46245</v>
      </c>
      <c r="P250" s="265">
        <v>46245</v>
      </c>
      <c r="Q250" s="266">
        <f t="shared" si="6"/>
        <v>-1</v>
      </c>
      <c r="R250" s="144" t="str">
        <f t="shared" si="7"/>
        <v>Entregue com Atraso</v>
      </c>
      <c r="S250" s="267" t="s">
        <v>845</v>
      </c>
      <c r="T250" s="264"/>
    </row>
    <row r="251" spans="1:20" hidden="1">
      <c r="A251" s="20">
        <v>51</v>
      </c>
      <c r="B251" s="20" t="s">
        <v>573</v>
      </c>
      <c r="C251" s="20" t="s">
        <v>574</v>
      </c>
      <c r="D251" s="20" t="s">
        <v>868</v>
      </c>
      <c r="E251" s="20" t="s">
        <v>847</v>
      </c>
      <c r="F251" s="20" t="s">
        <v>840</v>
      </c>
      <c r="G251" s="284">
        <v>47050</v>
      </c>
      <c r="H251" s="20" t="s">
        <v>1003</v>
      </c>
      <c r="I251" s="20" t="s">
        <v>842</v>
      </c>
      <c r="J251" s="20" t="s">
        <v>73</v>
      </c>
      <c r="K251" s="20" t="s">
        <v>842</v>
      </c>
      <c r="L251" s="20" t="s">
        <v>844</v>
      </c>
      <c r="M251" s="20">
        <v>1</v>
      </c>
      <c r="N251" s="283">
        <f>VLOOKUP(M251,'Controle de Datas'!A:B,2,0)</f>
        <v>46237</v>
      </c>
      <c r="O251" s="265">
        <v>46237</v>
      </c>
      <c r="P251" s="265">
        <v>46237</v>
      </c>
      <c r="Q251" s="266">
        <f t="shared" si="6"/>
        <v>0</v>
      </c>
      <c r="R251" s="144" t="str">
        <f t="shared" si="7"/>
        <v>Entregue</v>
      </c>
      <c r="S251" s="267" t="s">
        <v>845</v>
      </c>
      <c r="T251" s="264"/>
    </row>
    <row r="252" spans="1:20" s="273" customFormat="1" hidden="1">
      <c r="A252" s="152">
        <v>163</v>
      </c>
      <c r="B252" s="152" t="s">
        <v>575</v>
      </c>
      <c r="C252" s="152" t="s">
        <v>576</v>
      </c>
      <c r="D252" s="152" t="s">
        <v>846</v>
      </c>
      <c r="E252" s="288">
        <v>123945475115</v>
      </c>
      <c r="F252" s="152" t="s">
        <v>840</v>
      </c>
      <c r="G252" s="152" t="s">
        <v>1141</v>
      </c>
      <c r="H252" s="152" t="s">
        <v>840</v>
      </c>
      <c r="I252" s="152" t="s">
        <v>842</v>
      </c>
      <c r="J252" s="152" t="s">
        <v>57</v>
      </c>
      <c r="K252" s="152" t="s">
        <v>842</v>
      </c>
      <c r="L252" s="152" t="s">
        <v>850</v>
      </c>
      <c r="M252" s="152">
        <v>4</v>
      </c>
      <c r="N252" s="283">
        <f>VLOOKUP(M252,'Controle de Datas'!A:B,2,0)</f>
        <v>46240</v>
      </c>
      <c r="O252" s="270">
        <v>46238</v>
      </c>
      <c r="P252" s="270">
        <v>46238</v>
      </c>
      <c r="Q252" s="271">
        <f t="shared" si="6"/>
        <v>0</v>
      </c>
      <c r="R252" s="269" t="str">
        <f t="shared" si="7"/>
        <v>Entregue</v>
      </c>
      <c r="S252" s="272" t="s">
        <v>845</v>
      </c>
      <c r="T252" s="264"/>
    </row>
    <row r="253" spans="1:20" hidden="1">
      <c r="A253" s="20">
        <v>43</v>
      </c>
      <c r="B253" s="20" t="s">
        <v>577</v>
      </c>
      <c r="C253" s="20" t="s">
        <v>578</v>
      </c>
      <c r="D253" s="20" t="s">
        <v>846</v>
      </c>
      <c r="E253" s="284">
        <v>111103730118</v>
      </c>
      <c r="F253" s="20" t="s">
        <v>840</v>
      </c>
      <c r="G253" s="20" t="s">
        <v>1142</v>
      </c>
      <c r="H253" s="20" t="s">
        <v>840</v>
      </c>
      <c r="I253" s="20" t="s">
        <v>842</v>
      </c>
      <c r="J253" s="20" t="s">
        <v>65</v>
      </c>
      <c r="K253" s="20" t="s">
        <v>842</v>
      </c>
      <c r="L253" s="20" t="s">
        <v>903</v>
      </c>
      <c r="M253" s="20">
        <v>6</v>
      </c>
      <c r="N253" s="283">
        <f>VLOOKUP(M253,'Controle de Datas'!A:B,2,0)</f>
        <v>46244</v>
      </c>
      <c r="O253" s="265">
        <v>46244</v>
      </c>
      <c r="P253" s="265">
        <v>46244</v>
      </c>
      <c r="Q253" s="266">
        <f t="shared" si="6"/>
        <v>0</v>
      </c>
      <c r="R253" s="144" t="str">
        <f t="shared" si="7"/>
        <v>Entregue</v>
      </c>
      <c r="S253" s="267" t="s">
        <v>845</v>
      </c>
      <c r="T253" s="264"/>
    </row>
    <row r="254" spans="1:20" hidden="1">
      <c r="A254" s="20">
        <v>79</v>
      </c>
      <c r="B254" s="20" t="s">
        <v>579</v>
      </c>
      <c r="C254" s="20" t="s">
        <v>580</v>
      </c>
      <c r="D254" s="20" t="s">
        <v>846</v>
      </c>
      <c r="E254" s="284">
        <v>142382170116</v>
      </c>
      <c r="F254" s="20" t="s">
        <v>840</v>
      </c>
      <c r="G254" s="20" t="s">
        <v>1143</v>
      </c>
      <c r="H254" s="20" t="s">
        <v>840</v>
      </c>
      <c r="I254" s="20" t="s">
        <v>842</v>
      </c>
      <c r="J254" s="20" t="s">
        <v>62</v>
      </c>
      <c r="K254" s="20" t="s">
        <v>842</v>
      </c>
      <c r="L254" s="20" t="s">
        <v>844</v>
      </c>
      <c r="M254" s="20">
        <v>2</v>
      </c>
      <c r="N254" s="283">
        <f>VLOOKUP(M254,'Controle de Datas'!A:B,2,0)</f>
        <v>46238</v>
      </c>
      <c r="O254" s="265">
        <v>46238</v>
      </c>
      <c r="P254" s="265">
        <v>46238</v>
      </c>
      <c r="Q254" s="266">
        <f t="shared" si="6"/>
        <v>0</v>
      </c>
      <c r="R254" s="144" t="str">
        <f t="shared" si="7"/>
        <v>Entregue</v>
      </c>
      <c r="S254" s="267" t="s">
        <v>845</v>
      </c>
      <c r="T254" s="264"/>
    </row>
    <row r="255" spans="1:20" hidden="1">
      <c r="A255" s="20">
        <v>405</v>
      </c>
      <c r="B255" s="20" t="s">
        <v>581</v>
      </c>
      <c r="C255" s="20" t="s">
        <v>582</v>
      </c>
      <c r="D255" s="20" t="s">
        <v>846</v>
      </c>
      <c r="E255" s="20" t="s">
        <v>847</v>
      </c>
      <c r="F255" s="20" t="s">
        <v>840</v>
      </c>
      <c r="G255" s="20" t="s">
        <v>1144</v>
      </c>
      <c r="H255" s="20" t="s">
        <v>840</v>
      </c>
      <c r="I255" s="20" t="s">
        <v>1145</v>
      </c>
      <c r="J255" s="20" t="s">
        <v>34</v>
      </c>
      <c r="K255" s="20" t="s">
        <v>842</v>
      </c>
      <c r="L255" s="20" t="s">
        <v>844</v>
      </c>
      <c r="M255" s="20">
        <v>7</v>
      </c>
      <c r="N255" s="283">
        <f>VLOOKUP(M255,'Controle de Datas'!A:B,2,0)</f>
        <v>46245</v>
      </c>
      <c r="O255" s="265"/>
      <c r="P255" s="265"/>
      <c r="Q255" s="266">
        <f t="shared" si="6"/>
        <v>1</v>
      </c>
      <c r="R255" s="144" t="str">
        <f t="shared" si="7"/>
        <v>Não Inicializada</v>
      </c>
      <c r="S255" s="267" t="s">
        <v>845</v>
      </c>
      <c r="T255" s="264"/>
    </row>
    <row r="256" spans="1:20" hidden="1">
      <c r="A256" s="20">
        <v>564</v>
      </c>
      <c r="B256" s="20" t="s">
        <v>583</v>
      </c>
      <c r="C256" s="20" t="s">
        <v>584</v>
      </c>
      <c r="D256" s="20" t="s">
        <v>846</v>
      </c>
      <c r="E256" s="20" t="s">
        <v>847</v>
      </c>
      <c r="F256" s="20" t="s">
        <v>840</v>
      </c>
      <c r="G256" s="20" t="s">
        <v>1146</v>
      </c>
      <c r="H256" s="20" t="s">
        <v>840</v>
      </c>
      <c r="I256" s="20" t="s">
        <v>1145</v>
      </c>
      <c r="J256" s="20" t="s">
        <v>34</v>
      </c>
      <c r="K256" s="20" t="s">
        <v>842</v>
      </c>
      <c r="L256" s="20" t="s">
        <v>850</v>
      </c>
      <c r="M256" s="20">
        <v>6</v>
      </c>
      <c r="N256" s="283">
        <f>VLOOKUP(M256,'Controle de Datas'!A:B,2,0)</f>
        <v>46244</v>
      </c>
      <c r="O256" s="265"/>
      <c r="P256" s="265"/>
      <c r="Q256" s="266">
        <f t="shared" si="6"/>
        <v>1</v>
      </c>
      <c r="R256" s="144" t="str">
        <f t="shared" si="7"/>
        <v>Não Inicializada</v>
      </c>
      <c r="S256" s="267" t="s">
        <v>852</v>
      </c>
      <c r="T256" s="264"/>
    </row>
    <row r="257" spans="1:20" hidden="1">
      <c r="A257" s="20">
        <v>94</v>
      </c>
      <c r="B257" s="20" t="s">
        <v>585</v>
      </c>
      <c r="C257" s="20" t="s">
        <v>586</v>
      </c>
      <c r="D257" s="20" t="s">
        <v>846</v>
      </c>
      <c r="E257" s="284">
        <v>109917636113</v>
      </c>
      <c r="F257" s="20" t="s">
        <v>840</v>
      </c>
      <c r="G257" s="20" t="s">
        <v>1147</v>
      </c>
      <c r="H257" s="20" t="s">
        <v>840</v>
      </c>
      <c r="I257" s="20" t="s">
        <v>842</v>
      </c>
      <c r="J257" s="20" t="s">
        <v>62</v>
      </c>
      <c r="K257" s="20" t="s">
        <v>842</v>
      </c>
      <c r="L257" s="20" t="s">
        <v>850</v>
      </c>
      <c r="M257" s="20">
        <v>1</v>
      </c>
      <c r="N257" s="283">
        <f>VLOOKUP(M257,'Controle de Datas'!A:B,2,0)</f>
        <v>46237</v>
      </c>
      <c r="O257" s="265">
        <v>46237</v>
      </c>
      <c r="P257" s="265">
        <v>46237</v>
      </c>
      <c r="Q257" s="266">
        <f t="shared" si="6"/>
        <v>0</v>
      </c>
      <c r="R257" s="144" t="str">
        <f t="shared" si="7"/>
        <v>Entregue</v>
      </c>
      <c r="S257" s="267" t="s">
        <v>845</v>
      </c>
      <c r="T257" s="264"/>
    </row>
    <row r="258" spans="1:20" hidden="1">
      <c r="A258" s="20">
        <v>577</v>
      </c>
      <c r="B258" s="20" t="s">
        <v>588</v>
      </c>
      <c r="C258" s="20" t="s">
        <v>589</v>
      </c>
      <c r="D258" s="20" t="s">
        <v>846</v>
      </c>
      <c r="E258" s="284">
        <v>115240750111</v>
      </c>
      <c r="F258" s="20" t="s">
        <v>840</v>
      </c>
      <c r="G258" s="20" t="s">
        <v>1148</v>
      </c>
      <c r="H258" s="20" t="s">
        <v>840</v>
      </c>
      <c r="I258" s="20" t="s">
        <v>842</v>
      </c>
      <c r="J258" s="20" t="s">
        <v>34</v>
      </c>
      <c r="K258" s="20" t="s">
        <v>842</v>
      </c>
      <c r="L258" s="20" t="s">
        <v>844</v>
      </c>
      <c r="M258" s="20">
        <v>7</v>
      </c>
      <c r="N258" s="283">
        <f>VLOOKUP(M258,'Controle de Datas'!A:B,2,0)</f>
        <v>46245</v>
      </c>
      <c r="O258" s="265"/>
      <c r="P258" s="265"/>
      <c r="Q258" s="266">
        <f t="shared" ref="Q258:Q321" si="8">IF(R258="Não Inicializada",1,IF(R258="Em Andamento",1,IF(R258="Entregue com Atraso",-1,IF(R258="Em Atraso",-1,0))))</f>
        <v>1</v>
      </c>
      <c r="R258" s="144" t="str">
        <f t="shared" ref="R258:R321" si="9">IF(OR(N258="",AND(O258="",P258="")),"Não Inicializada",IF(AND(O258&lt;=N258,P258=""),"Em Andamento",IF(P258&gt;N258,"Entregue com Atraso",IF(O258&gt;N258,"Em Atraso","Entregue"))))</f>
        <v>Não Inicializada</v>
      </c>
      <c r="S258" s="267" t="s">
        <v>845</v>
      </c>
      <c r="T258" s="264"/>
    </row>
    <row r="259" spans="1:20" hidden="1">
      <c r="A259" s="20">
        <v>573</v>
      </c>
      <c r="B259" s="20" t="s">
        <v>590</v>
      </c>
      <c r="C259" s="20" t="s">
        <v>591</v>
      </c>
      <c r="D259" s="20" t="s">
        <v>846</v>
      </c>
      <c r="E259" s="284">
        <v>136367856119</v>
      </c>
      <c r="F259" s="20" t="s">
        <v>840</v>
      </c>
      <c r="G259" s="20" t="s">
        <v>1149</v>
      </c>
      <c r="H259" s="20" t="s">
        <v>840</v>
      </c>
      <c r="I259" s="20" t="s">
        <v>1037</v>
      </c>
      <c r="J259" s="20" t="s">
        <v>57</v>
      </c>
      <c r="K259" s="20" t="s">
        <v>842</v>
      </c>
      <c r="L259" s="20" t="s">
        <v>850</v>
      </c>
      <c r="M259" s="20">
        <v>6</v>
      </c>
      <c r="N259" s="283">
        <f>VLOOKUP(M259,'Controle de Datas'!A:B,2,0)</f>
        <v>46244</v>
      </c>
      <c r="O259" s="265">
        <v>46253</v>
      </c>
      <c r="P259" s="265">
        <v>46254</v>
      </c>
      <c r="Q259" s="266">
        <f t="shared" si="8"/>
        <v>-1</v>
      </c>
      <c r="R259" s="144" t="str">
        <f t="shared" si="9"/>
        <v>Entregue com Atraso</v>
      </c>
      <c r="S259" s="267" t="s">
        <v>852</v>
      </c>
      <c r="T259" s="264"/>
    </row>
    <row r="260" spans="1:20">
      <c r="A260" s="20">
        <v>90</v>
      </c>
      <c r="B260" s="20" t="s">
        <v>592</v>
      </c>
      <c r="C260" s="152" t="s">
        <v>593</v>
      </c>
      <c r="D260" s="20" t="s">
        <v>846</v>
      </c>
      <c r="E260" s="20" t="s">
        <v>847</v>
      </c>
      <c r="F260" s="20" t="s">
        <v>840</v>
      </c>
      <c r="G260" s="20" t="s">
        <v>1150</v>
      </c>
      <c r="H260" s="20" t="s">
        <v>840</v>
      </c>
      <c r="I260" s="20" t="s">
        <v>842</v>
      </c>
      <c r="J260" s="20" t="s">
        <v>48</v>
      </c>
      <c r="K260" s="20" t="s">
        <v>842</v>
      </c>
      <c r="L260" s="20" t="s">
        <v>844</v>
      </c>
      <c r="M260" s="20">
        <v>6</v>
      </c>
      <c r="N260" s="283">
        <f>VLOOKUP(M260,'Controle de Datas'!A:B,2,0)</f>
        <v>46244</v>
      </c>
      <c r="O260" s="265">
        <v>46237</v>
      </c>
      <c r="P260" s="265">
        <v>46246</v>
      </c>
      <c r="Q260" s="266">
        <f t="shared" si="8"/>
        <v>-1</v>
      </c>
      <c r="R260" s="144" t="str">
        <f t="shared" si="9"/>
        <v>Entregue com Atraso</v>
      </c>
      <c r="S260" s="267" t="s">
        <v>845</v>
      </c>
      <c r="T260" s="264"/>
    </row>
    <row r="261" spans="1:20" hidden="1">
      <c r="A261" s="18">
        <v>636</v>
      </c>
      <c r="B261" s="18" t="s">
        <v>595</v>
      </c>
      <c r="C261" s="18" t="s">
        <v>596</v>
      </c>
      <c r="D261" s="18" t="s">
        <v>846</v>
      </c>
      <c r="E261" s="285">
        <v>159142025116</v>
      </c>
      <c r="F261" s="18" t="s">
        <v>840</v>
      </c>
      <c r="G261" s="18" t="s">
        <v>1151</v>
      </c>
      <c r="H261" s="18" t="s">
        <v>840</v>
      </c>
      <c r="I261" s="18" t="s">
        <v>1002</v>
      </c>
      <c r="J261" s="18" t="s">
        <v>65</v>
      </c>
      <c r="K261" s="18" t="s">
        <v>842</v>
      </c>
      <c r="L261" s="18" t="s">
        <v>850</v>
      </c>
      <c r="M261" s="18">
        <v>7</v>
      </c>
      <c r="N261" s="283">
        <f>VLOOKUP(M261,'Controle de Datas'!A:B,2,0)</f>
        <v>46245</v>
      </c>
      <c r="O261" s="261">
        <v>46253</v>
      </c>
      <c r="P261" s="265">
        <v>46253</v>
      </c>
      <c r="Q261" s="266">
        <f t="shared" si="8"/>
        <v>-1</v>
      </c>
      <c r="R261" s="144" t="str">
        <f t="shared" si="9"/>
        <v>Entregue com Atraso</v>
      </c>
      <c r="S261" s="267" t="s">
        <v>852</v>
      </c>
      <c r="T261" s="264"/>
    </row>
    <row r="262" spans="1:20" hidden="1">
      <c r="A262" s="18">
        <v>152</v>
      </c>
      <c r="B262" s="18" t="s">
        <v>597</v>
      </c>
      <c r="C262" s="18" t="s">
        <v>598</v>
      </c>
      <c r="D262" s="18" t="s">
        <v>846</v>
      </c>
      <c r="E262" s="285">
        <v>109768668110</v>
      </c>
      <c r="F262" s="18" t="s">
        <v>840</v>
      </c>
      <c r="G262" s="18" t="s">
        <v>1152</v>
      </c>
      <c r="H262" s="18" t="s">
        <v>840</v>
      </c>
      <c r="I262" s="18" t="s">
        <v>842</v>
      </c>
      <c r="J262" s="18" t="s">
        <v>65</v>
      </c>
      <c r="K262" s="18" t="s">
        <v>842</v>
      </c>
      <c r="L262" s="18" t="s">
        <v>903</v>
      </c>
      <c r="M262" s="18">
        <v>6</v>
      </c>
      <c r="N262" s="283">
        <f>VLOOKUP(M262,'Controle de Datas'!A:B,2,0)</f>
        <v>46244</v>
      </c>
      <c r="O262" s="261">
        <v>46245</v>
      </c>
      <c r="P262" s="265">
        <v>46245</v>
      </c>
      <c r="Q262" s="266">
        <f t="shared" si="8"/>
        <v>-1</v>
      </c>
      <c r="R262" s="144" t="str">
        <f t="shared" si="9"/>
        <v>Entregue com Atraso</v>
      </c>
      <c r="S262" s="267" t="s">
        <v>845</v>
      </c>
      <c r="T262" s="264"/>
    </row>
    <row r="263" spans="1:20" hidden="1">
      <c r="A263" s="18">
        <v>87</v>
      </c>
      <c r="B263" s="18" t="s">
        <v>599</v>
      </c>
      <c r="C263" s="18" t="s">
        <v>600</v>
      </c>
      <c r="D263" s="18" t="s">
        <v>882</v>
      </c>
      <c r="E263" s="18" t="s">
        <v>847</v>
      </c>
      <c r="F263" s="18" t="s">
        <v>840</v>
      </c>
      <c r="G263" s="18" t="s">
        <v>1153</v>
      </c>
      <c r="H263" s="18" t="s">
        <v>840</v>
      </c>
      <c r="I263" s="18" t="s">
        <v>842</v>
      </c>
      <c r="J263" s="18" t="s">
        <v>70</v>
      </c>
      <c r="K263" s="18" t="s">
        <v>842</v>
      </c>
      <c r="L263" s="18" t="s">
        <v>844</v>
      </c>
      <c r="M263" s="18">
        <v>4</v>
      </c>
      <c r="N263" s="283">
        <f>VLOOKUP(M263,'Controle de Datas'!A:B,2,0)</f>
        <v>46240</v>
      </c>
      <c r="O263" s="265">
        <v>46237</v>
      </c>
      <c r="P263" s="265">
        <v>46247</v>
      </c>
      <c r="Q263" s="266">
        <f t="shared" si="8"/>
        <v>-1</v>
      </c>
      <c r="R263" s="144" t="str">
        <f t="shared" si="9"/>
        <v>Entregue com Atraso</v>
      </c>
      <c r="S263" s="267" t="s">
        <v>845</v>
      </c>
      <c r="T263" s="264"/>
    </row>
    <row r="264" spans="1:20">
      <c r="A264" s="20">
        <v>566</v>
      </c>
      <c r="B264" s="20" t="s">
        <v>601</v>
      </c>
      <c r="C264" s="152" t="s">
        <v>602</v>
      </c>
      <c r="D264" s="20" t="s">
        <v>846</v>
      </c>
      <c r="E264" s="20" t="s">
        <v>847</v>
      </c>
      <c r="F264" s="20" t="s">
        <v>840</v>
      </c>
      <c r="G264" s="284">
        <v>468095</v>
      </c>
      <c r="H264" s="20" t="s">
        <v>1154</v>
      </c>
      <c r="I264" s="20" t="s">
        <v>842</v>
      </c>
      <c r="J264" s="20" t="s">
        <v>48</v>
      </c>
      <c r="K264" s="20" t="s">
        <v>842</v>
      </c>
      <c r="L264" s="20" t="s">
        <v>844</v>
      </c>
      <c r="M264" s="20">
        <v>6</v>
      </c>
      <c r="N264" s="283">
        <f>VLOOKUP(M264,'Controle de Datas'!A:B,2,0)</f>
        <v>46244</v>
      </c>
      <c r="O264" s="265">
        <v>46238</v>
      </c>
      <c r="P264" s="265">
        <v>46247</v>
      </c>
      <c r="Q264" s="266">
        <f t="shared" si="8"/>
        <v>-1</v>
      </c>
      <c r="R264" s="144" t="str">
        <f t="shared" si="9"/>
        <v>Entregue com Atraso</v>
      </c>
      <c r="S264" s="267" t="s">
        <v>852</v>
      </c>
      <c r="T264" s="264"/>
    </row>
    <row r="265" spans="1:20">
      <c r="A265" s="20">
        <v>428</v>
      </c>
      <c r="B265" s="20" t="s">
        <v>603</v>
      </c>
      <c r="C265" s="20" t="s">
        <v>604</v>
      </c>
      <c r="D265" s="20" t="s">
        <v>868</v>
      </c>
      <c r="E265" s="284">
        <v>278409887111</v>
      </c>
      <c r="F265" s="20" t="s">
        <v>840</v>
      </c>
      <c r="G265" s="284">
        <v>6024646</v>
      </c>
      <c r="H265" s="20" t="s">
        <v>1015</v>
      </c>
      <c r="I265" s="20" t="s">
        <v>1007</v>
      </c>
      <c r="J265" s="20" t="s">
        <v>48</v>
      </c>
      <c r="K265" s="20" t="s">
        <v>842</v>
      </c>
      <c r="L265" s="20" t="s">
        <v>850</v>
      </c>
      <c r="M265" s="20">
        <v>10</v>
      </c>
      <c r="N265" s="283">
        <f>VLOOKUP(M265,'Controle de Datas'!A:B,2,0)</f>
        <v>46248</v>
      </c>
      <c r="O265" s="265">
        <v>46238</v>
      </c>
      <c r="P265" s="265">
        <v>46254</v>
      </c>
      <c r="Q265" s="266">
        <f t="shared" si="8"/>
        <v>-1</v>
      </c>
      <c r="R265" s="144" t="str">
        <f t="shared" si="9"/>
        <v>Entregue com Atraso</v>
      </c>
      <c r="S265" s="267" t="s">
        <v>845</v>
      </c>
      <c r="T265" s="264"/>
    </row>
    <row r="266" spans="1:20">
      <c r="A266" s="20">
        <v>487</v>
      </c>
      <c r="B266" s="20" t="s">
        <v>605</v>
      </c>
      <c r="C266" s="20" t="s">
        <v>606</v>
      </c>
      <c r="D266" s="20" t="s">
        <v>846</v>
      </c>
      <c r="E266" s="20" t="s">
        <v>847</v>
      </c>
      <c r="F266" s="20" t="s">
        <v>840</v>
      </c>
      <c r="G266" s="20" t="s">
        <v>1155</v>
      </c>
      <c r="H266" s="20" t="s">
        <v>840</v>
      </c>
      <c r="I266" s="20" t="s">
        <v>842</v>
      </c>
      <c r="J266" s="20" t="s">
        <v>48</v>
      </c>
      <c r="K266" s="20" t="s">
        <v>842</v>
      </c>
      <c r="L266" s="20" t="s">
        <v>850</v>
      </c>
      <c r="M266" s="20">
        <v>3</v>
      </c>
      <c r="N266" s="283">
        <f>VLOOKUP(M266,'Controle de Datas'!A:B,2,0)</f>
        <v>46239</v>
      </c>
      <c r="O266" s="265">
        <v>46237</v>
      </c>
      <c r="P266" s="265">
        <v>46247</v>
      </c>
      <c r="Q266" s="266">
        <f t="shared" si="8"/>
        <v>-1</v>
      </c>
      <c r="R266" s="144" t="str">
        <f t="shared" si="9"/>
        <v>Entregue com Atraso</v>
      </c>
      <c r="S266" s="267" t="s">
        <v>845</v>
      </c>
      <c r="T266" s="264"/>
    </row>
    <row r="267" spans="1:20" hidden="1">
      <c r="A267" s="18">
        <v>623</v>
      </c>
      <c r="B267" s="18" t="s">
        <v>607</v>
      </c>
      <c r="C267" s="18" t="s">
        <v>608</v>
      </c>
      <c r="D267" s="18" t="s">
        <v>868</v>
      </c>
      <c r="E267" s="285">
        <v>142436795113</v>
      </c>
      <c r="F267" s="18" t="s">
        <v>840</v>
      </c>
      <c r="G267" s="285" t="s">
        <v>1156</v>
      </c>
      <c r="H267" s="18" t="s">
        <v>840</v>
      </c>
      <c r="I267" s="18" t="s">
        <v>999</v>
      </c>
      <c r="J267" s="18" t="s">
        <v>73</v>
      </c>
      <c r="K267" s="18" t="s">
        <v>842</v>
      </c>
      <c r="L267" s="18" t="s">
        <v>850</v>
      </c>
      <c r="M267" s="18">
        <v>8</v>
      </c>
      <c r="N267" s="283">
        <f>VLOOKUP(M267,'Controle de Datas'!A:B,2,0)</f>
        <v>46246</v>
      </c>
      <c r="O267" s="261">
        <v>46246</v>
      </c>
      <c r="P267" s="265">
        <v>46246</v>
      </c>
      <c r="Q267" s="266">
        <v>46246</v>
      </c>
      <c r="R267" s="144" t="str">
        <f t="shared" si="9"/>
        <v>Entregue</v>
      </c>
      <c r="S267" s="267" t="s">
        <v>845</v>
      </c>
      <c r="T267" s="264"/>
    </row>
    <row r="268" spans="1:20" hidden="1">
      <c r="A268" s="20">
        <v>235</v>
      </c>
      <c r="B268" s="20" t="s">
        <v>609</v>
      </c>
      <c r="C268" s="20" t="s">
        <v>610</v>
      </c>
      <c r="D268" s="20" t="s">
        <v>868</v>
      </c>
      <c r="E268" s="20" t="s">
        <v>847</v>
      </c>
      <c r="F268" s="20" t="s">
        <v>840</v>
      </c>
      <c r="G268" s="284">
        <v>74569</v>
      </c>
      <c r="H268" s="20" t="s">
        <v>1003</v>
      </c>
      <c r="I268" s="20" t="s">
        <v>842</v>
      </c>
      <c r="J268" s="20" t="s">
        <v>34</v>
      </c>
      <c r="K268" s="20" t="s">
        <v>842</v>
      </c>
      <c r="L268" s="20" t="s">
        <v>850</v>
      </c>
      <c r="M268" s="20">
        <v>7</v>
      </c>
      <c r="N268" s="283">
        <f>VLOOKUP(M268,'Controle de Datas'!A:B,2,0)</f>
        <v>46245</v>
      </c>
      <c r="O268" s="265">
        <v>46240</v>
      </c>
      <c r="P268" s="265">
        <v>46240</v>
      </c>
      <c r="Q268" s="266">
        <f t="shared" si="8"/>
        <v>0</v>
      </c>
      <c r="R268" s="144" t="str">
        <f t="shared" si="9"/>
        <v>Entregue</v>
      </c>
      <c r="S268" s="267" t="s">
        <v>845</v>
      </c>
      <c r="T268" s="264"/>
    </row>
    <row r="269" spans="1:20" hidden="1">
      <c r="A269" s="20">
        <v>238</v>
      </c>
      <c r="B269" s="20" t="s">
        <v>611</v>
      </c>
      <c r="C269" s="20" t="s">
        <v>612</v>
      </c>
      <c r="D269" s="20" t="s">
        <v>868</v>
      </c>
      <c r="E269" s="20" t="s">
        <v>847</v>
      </c>
      <c r="F269" s="20" t="s">
        <v>840</v>
      </c>
      <c r="G269" s="20" t="s">
        <v>1157</v>
      </c>
      <c r="H269" s="20" t="s">
        <v>1158</v>
      </c>
      <c r="I269" s="20" t="s">
        <v>1159</v>
      </c>
      <c r="J269" s="20" t="s">
        <v>34</v>
      </c>
      <c r="K269" s="20" t="s">
        <v>842</v>
      </c>
      <c r="L269" s="20" t="s">
        <v>850</v>
      </c>
      <c r="M269" s="20">
        <v>7</v>
      </c>
      <c r="N269" s="283">
        <f>VLOOKUP(M269,'Controle de Datas'!A:B,2,0)</f>
        <v>46245</v>
      </c>
      <c r="O269" s="265">
        <v>46240</v>
      </c>
      <c r="P269" s="265">
        <v>46240</v>
      </c>
      <c r="Q269" s="266">
        <f t="shared" si="8"/>
        <v>0</v>
      </c>
      <c r="R269" s="144" t="str">
        <f t="shared" si="9"/>
        <v>Entregue</v>
      </c>
      <c r="S269" s="267" t="s">
        <v>845</v>
      </c>
      <c r="T269" s="264"/>
    </row>
    <row r="270" spans="1:20" hidden="1">
      <c r="A270" s="20">
        <v>234</v>
      </c>
      <c r="B270" s="20" t="s">
        <v>613</v>
      </c>
      <c r="C270" s="20" t="s">
        <v>614</v>
      </c>
      <c r="D270" s="20" t="s">
        <v>868</v>
      </c>
      <c r="E270" s="20" t="s">
        <v>847</v>
      </c>
      <c r="F270" s="20" t="s">
        <v>840</v>
      </c>
      <c r="G270" s="20" t="s">
        <v>1160</v>
      </c>
      <c r="H270" s="20" t="s">
        <v>840</v>
      </c>
      <c r="I270" s="20" t="s">
        <v>1159</v>
      </c>
      <c r="J270" s="20" t="s">
        <v>34</v>
      </c>
      <c r="K270" s="20" t="s">
        <v>842</v>
      </c>
      <c r="L270" s="20" t="s">
        <v>850</v>
      </c>
      <c r="M270" s="20">
        <v>7</v>
      </c>
      <c r="N270" s="283">
        <f>VLOOKUP(M270,'Controle de Datas'!A:B,2,0)</f>
        <v>46245</v>
      </c>
      <c r="O270" s="265">
        <v>46240</v>
      </c>
      <c r="P270" s="265">
        <v>46241</v>
      </c>
      <c r="Q270" s="266">
        <f t="shared" si="8"/>
        <v>0</v>
      </c>
      <c r="R270" s="144" t="str">
        <f t="shared" si="9"/>
        <v>Entregue</v>
      </c>
      <c r="S270" s="267" t="s">
        <v>845</v>
      </c>
      <c r="T270" s="264"/>
    </row>
    <row r="271" spans="1:20" hidden="1">
      <c r="A271" s="20">
        <v>283</v>
      </c>
      <c r="B271" s="20" t="s">
        <v>615</v>
      </c>
      <c r="C271" s="20" t="s">
        <v>616</v>
      </c>
      <c r="D271" s="20" t="s">
        <v>868</v>
      </c>
      <c r="E271" s="20" t="s">
        <v>847</v>
      </c>
      <c r="F271" s="20" t="s">
        <v>840</v>
      </c>
      <c r="G271" s="284">
        <v>142371</v>
      </c>
      <c r="H271" s="20" t="s">
        <v>1161</v>
      </c>
      <c r="I271" s="20" t="s">
        <v>1162</v>
      </c>
      <c r="J271" s="20" t="s">
        <v>73</v>
      </c>
      <c r="K271" s="20" t="s">
        <v>842</v>
      </c>
      <c r="L271" s="20" t="s">
        <v>850</v>
      </c>
      <c r="M271" s="20">
        <v>7</v>
      </c>
      <c r="N271" s="283">
        <f>VLOOKUP(M271,'Controle de Datas'!A:B,2,0)</f>
        <v>46245</v>
      </c>
      <c r="O271" s="265">
        <v>46237</v>
      </c>
      <c r="P271" s="265">
        <v>46253</v>
      </c>
      <c r="Q271" s="266">
        <f t="shared" si="8"/>
        <v>-1</v>
      </c>
      <c r="R271" s="144" t="str">
        <f t="shared" si="9"/>
        <v>Entregue com Atraso</v>
      </c>
      <c r="S271" s="267" t="s">
        <v>845</v>
      </c>
      <c r="T271" s="264"/>
    </row>
    <row r="272" spans="1:20" hidden="1">
      <c r="A272" s="20">
        <v>633</v>
      </c>
      <c r="B272" s="20" t="s">
        <v>618</v>
      </c>
      <c r="C272" s="20" t="s">
        <v>619</v>
      </c>
      <c r="D272" s="20" t="s">
        <v>868</v>
      </c>
      <c r="E272" s="20" t="s">
        <v>847</v>
      </c>
      <c r="F272" s="20" t="s">
        <v>840</v>
      </c>
      <c r="G272" s="284"/>
      <c r="H272" s="20" t="s">
        <v>1003</v>
      </c>
      <c r="I272" s="20" t="s">
        <v>1163</v>
      </c>
      <c r="J272" s="20" t="s">
        <v>70</v>
      </c>
      <c r="K272" s="20" t="s">
        <v>842</v>
      </c>
      <c r="L272" s="20" t="s">
        <v>850</v>
      </c>
      <c r="M272" s="20">
        <v>10</v>
      </c>
      <c r="N272" s="283">
        <f>VLOOKUP(M272,'Controle de Datas'!A:B,2,0)</f>
        <v>46248</v>
      </c>
      <c r="O272" s="265">
        <v>46237</v>
      </c>
      <c r="P272" s="265"/>
      <c r="Q272" s="266">
        <f t="shared" si="8"/>
        <v>1</v>
      </c>
      <c r="R272" s="144" t="str">
        <f t="shared" si="9"/>
        <v>Em Andamento</v>
      </c>
      <c r="S272" s="267" t="s">
        <v>845</v>
      </c>
      <c r="T272" s="264"/>
    </row>
    <row r="273" spans="1:20" hidden="1">
      <c r="A273" s="20">
        <v>474</v>
      </c>
      <c r="B273" s="20" t="s">
        <v>620</v>
      </c>
      <c r="C273" s="20" t="s">
        <v>621</v>
      </c>
      <c r="D273" s="20" t="s">
        <v>846</v>
      </c>
      <c r="E273" s="284">
        <v>148581133114</v>
      </c>
      <c r="F273" s="20" t="s">
        <v>840</v>
      </c>
      <c r="G273" s="20" t="s">
        <v>1165</v>
      </c>
      <c r="H273" s="20" t="s">
        <v>840</v>
      </c>
      <c r="I273" s="20" t="s">
        <v>842</v>
      </c>
      <c r="J273" s="20" t="s">
        <v>65</v>
      </c>
      <c r="K273" s="20" t="s">
        <v>842</v>
      </c>
      <c r="L273" s="20" t="s">
        <v>844</v>
      </c>
      <c r="M273" s="20">
        <v>10</v>
      </c>
      <c r="N273" s="283">
        <f>VLOOKUP(M273,'Controle de Datas'!A:B,2,0)</f>
        <v>46248</v>
      </c>
      <c r="O273" s="265">
        <v>46248</v>
      </c>
      <c r="P273" s="265">
        <v>46251</v>
      </c>
      <c r="Q273" s="266">
        <f t="shared" si="8"/>
        <v>-1</v>
      </c>
      <c r="R273" s="144" t="str">
        <f t="shared" si="9"/>
        <v>Entregue com Atraso</v>
      </c>
      <c r="S273" s="267" t="s">
        <v>845</v>
      </c>
      <c r="T273" s="264"/>
    </row>
    <row r="274" spans="1:20">
      <c r="A274" s="20">
        <v>485</v>
      </c>
      <c r="B274" s="20" t="s">
        <v>622</v>
      </c>
      <c r="C274" s="20" t="s">
        <v>623</v>
      </c>
      <c r="D274" s="20" t="s">
        <v>846</v>
      </c>
      <c r="E274" s="284">
        <v>151640150112</v>
      </c>
      <c r="F274" s="20" t="s">
        <v>840</v>
      </c>
      <c r="G274" s="20" t="s">
        <v>1166</v>
      </c>
      <c r="H274" s="20" t="s">
        <v>840</v>
      </c>
      <c r="I274" s="20" t="s">
        <v>842</v>
      </c>
      <c r="J274" s="20" t="s">
        <v>48</v>
      </c>
      <c r="K274" s="20" t="s">
        <v>842</v>
      </c>
      <c r="L274" s="20" t="s">
        <v>850</v>
      </c>
      <c r="M274" s="20">
        <v>2</v>
      </c>
      <c r="N274" s="283">
        <f>VLOOKUP(M274,'Controle de Datas'!A:B,2,0)</f>
        <v>46238</v>
      </c>
      <c r="O274" s="265">
        <v>46237</v>
      </c>
      <c r="P274" s="265">
        <v>46246</v>
      </c>
      <c r="Q274" s="266">
        <f t="shared" si="8"/>
        <v>-1</v>
      </c>
      <c r="R274" s="144" t="str">
        <f t="shared" si="9"/>
        <v>Entregue com Atraso</v>
      </c>
      <c r="S274" s="267" t="s">
        <v>852</v>
      </c>
      <c r="T274" s="264"/>
    </row>
    <row r="275" spans="1:20" hidden="1">
      <c r="A275" s="20">
        <v>464</v>
      </c>
      <c r="B275" s="20" t="s">
        <v>624</v>
      </c>
      <c r="C275" s="152" t="s">
        <v>625</v>
      </c>
      <c r="D275" s="20" t="s">
        <v>846</v>
      </c>
      <c r="E275" s="284">
        <v>138274395114</v>
      </c>
      <c r="F275" s="20" t="s">
        <v>840</v>
      </c>
      <c r="G275" s="20" t="s">
        <v>1167</v>
      </c>
      <c r="H275" s="20" t="s">
        <v>840</v>
      </c>
      <c r="I275" s="20" t="s">
        <v>842</v>
      </c>
      <c r="J275" s="20" t="s">
        <v>73</v>
      </c>
      <c r="K275" s="20" t="s">
        <v>842</v>
      </c>
      <c r="L275" s="20" t="s">
        <v>850</v>
      </c>
      <c r="M275" s="20">
        <v>5</v>
      </c>
      <c r="N275" s="283">
        <f>VLOOKUP(M275,'Controle de Datas'!A:B,2,0)</f>
        <v>46241</v>
      </c>
      <c r="O275" s="265">
        <v>46240</v>
      </c>
      <c r="P275" s="265">
        <v>46240</v>
      </c>
      <c r="Q275" s="266">
        <f t="shared" si="8"/>
        <v>0</v>
      </c>
      <c r="R275" s="144" t="str">
        <f t="shared" si="9"/>
        <v>Entregue</v>
      </c>
      <c r="S275" s="267" t="s">
        <v>852</v>
      </c>
      <c r="T275" s="264"/>
    </row>
    <row r="276" spans="1:20" hidden="1">
      <c r="A276" s="20">
        <v>378</v>
      </c>
      <c r="B276" s="20" t="s">
        <v>626</v>
      </c>
      <c r="C276" s="152" t="s">
        <v>627</v>
      </c>
      <c r="D276" s="20" t="s">
        <v>846</v>
      </c>
      <c r="E276" s="20" t="s">
        <v>847</v>
      </c>
      <c r="F276" s="20" t="s">
        <v>840</v>
      </c>
      <c r="G276" s="20" t="s">
        <v>1168</v>
      </c>
      <c r="H276" s="20" t="s">
        <v>840</v>
      </c>
      <c r="I276" s="20" t="s">
        <v>842</v>
      </c>
      <c r="J276" s="20" t="s">
        <v>73</v>
      </c>
      <c r="K276" s="20" t="s">
        <v>842</v>
      </c>
      <c r="L276" s="20" t="s">
        <v>850</v>
      </c>
      <c r="M276" s="20">
        <v>8</v>
      </c>
      <c r="N276" s="283">
        <f>VLOOKUP(M276,'Controle de Datas'!A:B,2,0)</f>
        <v>46246</v>
      </c>
      <c r="O276" s="265">
        <v>46245</v>
      </c>
      <c r="P276" s="265">
        <v>46245</v>
      </c>
      <c r="Q276" s="266">
        <f t="shared" si="8"/>
        <v>0</v>
      </c>
      <c r="R276" s="144" t="str">
        <f t="shared" si="9"/>
        <v>Entregue</v>
      </c>
      <c r="S276" s="267" t="s">
        <v>852</v>
      </c>
      <c r="T276" s="264"/>
    </row>
    <row r="277" spans="1:20" hidden="1">
      <c r="A277" s="20">
        <v>296</v>
      </c>
      <c r="B277" s="20" t="s">
        <v>628</v>
      </c>
      <c r="C277" s="20" t="s">
        <v>629</v>
      </c>
      <c r="D277" s="20" t="s">
        <v>846</v>
      </c>
      <c r="E277" s="20" t="s">
        <v>847</v>
      </c>
      <c r="F277" s="20" t="s">
        <v>840</v>
      </c>
      <c r="G277" s="20" t="s">
        <v>1169</v>
      </c>
      <c r="H277" s="20" t="s">
        <v>840</v>
      </c>
      <c r="I277" s="20" t="s">
        <v>842</v>
      </c>
      <c r="J277" s="20" t="s">
        <v>62</v>
      </c>
      <c r="K277" s="20" t="s">
        <v>842</v>
      </c>
      <c r="L277" s="20" t="s">
        <v>903</v>
      </c>
      <c r="M277" s="20">
        <v>3</v>
      </c>
      <c r="N277" s="283">
        <f>VLOOKUP(M277,'Controle de Datas'!A:B,2,0)</f>
        <v>46239</v>
      </c>
      <c r="O277" s="265">
        <v>46238</v>
      </c>
      <c r="P277" s="265">
        <v>46238</v>
      </c>
      <c r="Q277" s="266">
        <f t="shared" si="8"/>
        <v>0</v>
      </c>
      <c r="R277" s="144" t="str">
        <f t="shared" si="9"/>
        <v>Entregue</v>
      </c>
      <c r="S277" s="267" t="s">
        <v>845</v>
      </c>
      <c r="T277" s="264"/>
    </row>
    <row r="278" spans="1:20">
      <c r="A278" s="20">
        <v>108</v>
      </c>
      <c r="B278" s="20" t="s">
        <v>630</v>
      </c>
      <c r="C278" s="20" t="s">
        <v>631</v>
      </c>
      <c r="D278" s="20" t="s">
        <v>846</v>
      </c>
      <c r="E278" s="20" t="s">
        <v>847</v>
      </c>
      <c r="F278" s="20" t="s">
        <v>840</v>
      </c>
      <c r="G278" s="284">
        <v>3824960</v>
      </c>
      <c r="H278" s="20" t="s">
        <v>858</v>
      </c>
      <c r="I278" s="20" t="s">
        <v>842</v>
      </c>
      <c r="J278" s="20" t="s">
        <v>48</v>
      </c>
      <c r="K278" s="20" t="s">
        <v>842</v>
      </c>
      <c r="L278" s="20" t="s">
        <v>844</v>
      </c>
      <c r="M278" s="20">
        <v>1</v>
      </c>
      <c r="N278" s="283">
        <f>VLOOKUP(M278,'Controle de Datas'!A:B,2,0)</f>
        <v>46237</v>
      </c>
      <c r="O278" s="265">
        <v>46238</v>
      </c>
      <c r="P278" s="265">
        <v>46238</v>
      </c>
      <c r="Q278" s="266">
        <f t="shared" si="8"/>
        <v>-1</v>
      </c>
      <c r="R278" s="144" t="str">
        <f t="shared" si="9"/>
        <v>Entregue com Atraso</v>
      </c>
      <c r="S278" s="267" t="s">
        <v>845</v>
      </c>
      <c r="T278" s="264"/>
    </row>
    <row r="279" spans="1:20" hidden="1">
      <c r="A279" s="20">
        <v>205</v>
      </c>
      <c r="B279" s="20" t="s">
        <v>632</v>
      </c>
      <c r="C279" s="20" t="s">
        <v>633</v>
      </c>
      <c r="D279" s="20" t="s">
        <v>846</v>
      </c>
      <c r="E279" s="284">
        <v>114006442111</v>
      </c>
      <c r="F279" s="20" t="s">
        <v>840</v>
      </c>
      <c r="G279" s="20" t="s">
        <v>1170</v>
      </c>
      <c r="H279" s="20" t="s">
        <v>840</v>
      </c>
      <c r="I279" s="20" t="s">
        <v>842</v>
      </c>
      <c r="J279" s="20" t="s">
        <v>57</v>
      </c>
      <c r="K279" s="20" t="s">
        <v>842</v>
      </c>
      <c r="L279" s="20" t="s">
        <v>850</v>
      </c>
      <c r="M279" s="20">
        <v>6</v>
      </c>
      <c r="N279" s="283">
        <f>VLOOKUP(M279,'Controle de Datas'!A:B,2,0)</f>
        <v>46244</v>
      </c>
      <c r="O279" s="265">
        <v>46244</v>
      </c>
      <c r="P279" s="265">
        <v>46244</v>
      </c>
      <c r="Q279" s="266">
        <f t="shared" si="8"/>
        <v>0</v>
      </c>
      <c r="R279" s="144" t="str">
        <f t="shared" si="9"/>
        <v>Entregue</v>
      </c>
      <c r="S279" s="267" t="s">
        <v>845</v>
      </c>
      <c r="T279" s="264"/>
    </row>
    <row r="280" spans="1:20">
      <c r="A280" s="20">
        <v>339</v>
      </c>
      <c r="B280" s="20" t="s">
        <v>635</v>
      </c>
      <c r="C280" s="20" t="s">
        <v>636</v>
      </c>
      <c r="D280" s="20" t="s">
        <v>868</v>
      </c>
      <c r="E280" s="20" t="s">
        <v>847</v>
      </c>
      <c r="F280" s="20" t="s">
        <v>840</v>
      </c>
      <c r="G280" s="20" t="s">
        <v>1171</v>
      </c>
      <c r="H280" s="20" t="s">
        <v>840</v>
      </c>
      <c r="I280" s="20" t="s">
        <v>987</v>
      </c>
      <c r="J280" s="20" t="s">
        <v>48</v>
      </c>
      <c r="K280" s="20" t="s">
        <v>842</v>
      </c>
      <c r="L280" s="20" t="s">
        <v>850</v>
      </c>
      <c r="M280" s="20">
        <v>1</v>
      </c>
      <c r="N280" s="283">
        <f>VLOOKUP(M280,'Controle de Datas'!A:B,2,0)</f>
        <v>46237</v>
      </c>
      <c r="O280" s="265">
        <v>46237</v>
      </c>
      <c r="P280" s="265">
        <v>46238</v>
      </c>
      <c r="Q280" s="266">
        <f t="shared" si="8"/>
        <v>-1</v>
      </c>
      <c r="R280" s="144" t="str">
        <f t="shared" si="9"/>
        <v>Entregue com Atraso</v>
      </c>
      <c r="S280" s="267" t="s">
        <v>845</v>
      </c>
      <c r="T280" s="264"/>
    </row>
    <row r="281" spans="1:20" hidden="1">
      <c r="A281" s="18">
        <v>193</v>
      </c>
      <c r="B281" s="18" t="s">
        <v>637</v>
      </c>
      <c r="C281" s="18" t="s">
        <v>638</v>
      </c>
      <c r="D281" s="18" t="s">
        <v>846</v>
      </c>
      <c r="E281" s="18" t="s">
        <v>847</v>
      </c>
      <c r="F281" s="18" t="s">
        <v>840</v>
      </c>
      <c r="G281" s="18" t="s">
        <v>1172</v>
      </c>
      <c r="H281" s="18" t="s">
        <v>840</v>
      </c>
      <c r="I281" s="20" t="s">
        <v>1109</v>
      </c>
      <c r="J281" s="18" t="s">
        <v>62</v>
      </c>
      <c r="K281" s="18" t="s">
        <v>842</v>
      </c>
      <c r="L281" s="18" t="s">
        <v>850</v>
      </c>
      <c r="M281" s="18">
        <v>5</v>
      </c>
      <c r="N281" s="283">
        <f>VLOOKUP(M281,'Controle de Datas'!A:B,2,0)</f>
        <v>46241</v>
      </c>
      <c r="O281" s="261">
        <v>46240</v>
      </c>
      <c r="P281" s="265">
        <v>46240</v>
      </c>
      <c r="Q281" s="266">
        <f t="shared" si="8"/>
        <v>0</v>
      </c>
      <c r="R281" s="144" t="str">
        <f t="shared" si="9"/>
        <v>Entregue</v>
      </c>
      <c r="S281" s="267" t="s">
        <v>852</v>
      </c>
      <c r="T281" s="264"/>
    </row>
    <row r="282" spans="1:20" hidden="1">
      <c r="A282" s="20">
        <v>264</v>
      </c>
      <c r="B282" s="20" t="s">
        <v>639</v>
      </c>
      <c r="C282" s="20" t="s">
        <v>640</v>
      </c>
      <c r="D282" s="20" t="s">
        <v>846</v>
      </c>
      <c r="E282" s="284">
        <v>111103730118</v>
      </c>
      <c r="F282" s="20" t="s">
        <v>840</v>
      </c>
      <c r="G282" s="20" t="s">
        <v>1173</v>
      </c>
      <c r="H282" s="20" t="s">
        <v>840</v>
      </c>
      <c r="I282" s="20" t="s">
        <v>842</v>
      </c>
      <c r="J282" s="20" t="s">
        <v>57</v>
      </c>
      <c r="K282" s="20" t="s">
        <v>842</v>
      </c>
      <c r="L282" s="20" t="s">
        <v>844</v>
      </c>
      <c r="M282" s="20">
        <v>4</v>
      </c>
      <c r="N282" s="283">
        <f>VLOOKUP(M282,'Controle de Datas'!A:B,2,0)</f>
        <v>46240</v>
      </c>
      <c r="O282" s="265">
        <v>46244</v>
      </c>
      <c r="P282" s="265">
        <v>46244</v>
      </c>
      <c r="Q282" s="266">
        <f t="shared" si="8"/>
        <v>-1</v>
      </c>
      <c r="R282" s="144" t="str">
        <f t="shared" si="9"/>
        <v>Entregue com Atraso</v>
      </c>
      <c r="S282" s="267" t="s">
        <v>845</v>
      </c>
      <c r="T282" s="264"/>
    </row>
    <row r="283" spans="1:20">
      <c r="A283" s="20">
        <v>7</v>
      </c>
      <c r="B283" s="20" t="s">
        <v>641</v>
      </c>
      <c r="C283" s="20" t="s">
        <v>642</v>
      </c>
      <c r="D283" s="20" t="s">
        <v>846</v>
      </c>
      <c r="E283" s="284">
        <v>142686072118</v>
      </c>
      <c r="F283" s="20" t="s">
        <v>840</v>
      </c>
      <c r="G283" s="20" t="s">
        <v>1174</v>
      </c>
      <c r="H283" s="20" t="s">
        <v>840</v>
      </c>
      <c r="I283" s="20" t="s">
        <v>993</v>
      </c>
      <c r="J283" s="20" t="s">
        <v>48</v>
      </c>
      <c r="K283" s="20" t="s">
        <v>842</v>
      </c>
      <c r="L283" s="20" t="s">
        <v>844</v>
      </c>
      <c r="M283" s="20">
        <v>6</v>
      </c>
      <c r="N283" s="283">
        <f>VLOOKUP(M283,'Controle de Datas'!A:B,2,0)</f>
        <v>46244</v>
      </c>
      <c r="O283" s="265">
        <v>46237</v>
      </c>
      <c r="P283" s="265">
        <v>46247</v>
      </c>
      <c r="Q283" s="266">
        <f t="shared" si="8"/>
        <v>-1</v>
      </c>
      <c r="R283" s="144" t="str">
        <f t="shared" si="9"/>
        <v>Entregue com Atraso</v>
      </c>
      <c r="S283" s="267" t="s">
        <v>845</v>
      </c>
      <c r="T283" s="264"/>
    </row>
    <row r="284" spans="1:20" hidden="1">
      <c r="A284" s="20">
        <v>297</v>
      </c>
      <c r="B284" s="20" t="s">
        <v>643</v>
      </c>
      <c r="C284" s="20" t="s">
        <v>644</v>
      </c>
      <c r="D284" s="20" t="s">
        <v>846</v>
      </c>
      <c r="E284" s="284">
        <v>118758555115</v>
      </c>
      <c r="F284" s="20" t="s">
        <v>840</v>
      </c>
      <c r="G284" s="20" t="s">
        <v>1175</v>
      </c>
      <c r="H284" s="20" t="s">
        <v>840</v>
      </c>
      <c r="I284" s="20" t="s">
        <v>1176</v>
      </c>
      <c r="J284" s="20" t="s">
        <v>34</v>
      </c>
      <c r="K284" s="20" t="s">
        <v>842</v>
      </c>
      <c r="L284" s="20" t="s">
        <v>850</v>
      </c>
      <c r="M284" s="20">
        <v>5</v>
      </c>
      <c r="N284" s="283">
        <f>VLOOKUP(M284,'Controle de Datas'!A:B,2,0)</f>
        <v>46241</v>
      </c>
      <c r="O284" s="265"/>
      <c r="P284" s="265"/>
      <c r="Q284" s="266">
        <f t="shared" si="8"/>
        <v>1</v>
      </c>
      <c r="R284" s="144" t="str">
        <f t="shared" si="9"/>
        <v>Não Inicializada</v>
      </c>
      <c r="S284" s="267" t="s">
        <v>845</v>
      </c>
      <c r="T284" s="264"/>
    </row>
    <row r="285" spans="1:20" hidden="1">
      <c r="A285" s="20">
        <v>473</v>
      </c>
      <c r="B285" s="20" t="s">
        <v>645</v>
      </c>
      <c r="C285" s="20" t="s">
        <v>646</v>
      </c>
      <c r="D285" s="20" t="s">
        <v>846</v>
      </c>
      <c r="E285" s="284">
        <v>143295810114</v>
      </c>
      <c r="F285" s="20" t="s">
        <v>840</v>
      </c>
      <c r="G285" s="20" t="s">
        <v>1177</v>
      </c>
      <c r="H285" s="20" t="s">
        <v>840</v>
      </c>
      <c r="I285" s="20" t="s">
        <v>1176</v>
      </c>
      <c r="J285" s="20" t="s">
        <v>34</v>
      </c>
      <c r="K285" s="20" t="s">
        <v>842</v>
      </c>
      <c r="L285" s="20" t="s">
        <v>850</v>
      </c>
      <c r="M285" s="20">
        <v>8</v>
      </c>
      <c r="N285" s="283">
        <f>VLOOKUP(M285,'Controle de Datas'!A:B,2,0)</f>
        <v>46246</v>
      </c>
      <c r="O285" s="265"/>
      <c r="P285" s="265"/>
      <c r="Q285" s="266">
        <f t="shared" si="8"/>
        <v>1</v>
      </c>
      <c r="R285" s="144" t="str">
        <f t="shared" si="9"/>
        <v>Não Inicializada</v>
      </c>
      <c r="S285" s="267" t="s">
        <v>845</v>
      </c>
      <c r="T285" s="264"/>
    </row>
    <row r="286" spans="1:20">
      <c r="A286" s="20">
        <v>612</v>
      </c>
      <c r="B286" s="20" t="s">
        <v>647</v>
      </c>
      <c r="C286" s="20" t="s">
        <v>648</v>
      </c>
      <c r="D286" s="20" t="s">
        <v>868</v>
      </c>
      <c r="E286" s="284" t="s">
        <v>847</v>
      </c>
      <c r="F286" s="20" t="s">
        <v>860</v>
      </c>
      <c r="G286" s="20" t="s">
        <v>1178</v>
      </c>
      <c r="H286" s="20" t="s">
        <v>862</v>
      </c>
      <c r="I286" s="20" t="s">
        <v>842</v>
      </c>
      <c r="J286" s="20" t="s">
        <v>48</v>
      </c>
      <c r="K286" s="20" t="s">
        <v>842</v>
      </c>
      <c r="L286" s="20" t="s">
        <v>850</v>
      </c>
      <c r="M286" s="20">
        <v>5</v>
      </c>
      <c r="N286" s="283">
        <f>VLOOKUP(M286,'Controle de Datas'!A:B,2,0)</f>
        <v>46241</v>
      </c>
      <c r="O286" s="265">
        <v>46248</v>
      </c>
      <c r="P286" s="265">
        <v>46248</v>
      </c>
      <c r="Q286" s="266">
        <f t="shared" si="8"/>
        <v>-1</v>
      </c>
      <c r="R286" s="144" t="str">
        <f t="shared" si="9"/>
        <v>Entregue com Atraso</v>
      </c>
      <c r="S286" s="267" t="s">
        <v>852</v>
      </c>
      <c r="T286" s="264"/>
    </row>
    <row r="287" spans="1:20" hidden="1">
      <c r="A287" s="20">
        <v>471</v>
      </c>
      <c r="B287" s="20" t="s">
        <v>649</v>
      </c>
      <c r="C287" s="20" t="s">
        <v>650</v>
      </c>
      <c r="D287" s="20" t="s">
        <v>846</v>
      </c>
      <c r="E287" s="20" t="s">
        <v>847</v>
      </c>
      <c r="F287" s="20" t="s">
        <v>840</v>
      </c>
      <c r="G287" s="284">
        <v>350434</v>
      </c>
      <c r="H287" s="20" t="s">
        <v>1038</v>
      </c>
      <c r="I287" s="20" t="s">
        <v>842</v>
      </c>
      <c r="J287" s="20" t="s">
        <v>57</v>
      </c>
      <c r="K287" s="20" t="s">
        <v>842</v>
      </c>
      <c r="L287" s="20" t="s">
        <v>850</v>
      </c>
      <c r="M287" s="20">
        <v>2</v>
      </c>
      <c r="N287" s="283">
        <f>VLOOKUP(M287,'Controle de Datas'!A:B,2,0)</f>
        <v>46238</v>
      </c>
      <c r="O287" s="265">
        <v>46237</v>
      </c>
      <c r="P287" s="265">
        <v>46237</v>
      </c>
      <c r="Q287" s="266">
        <f t="shared" si="8"/>
        <v>0</v>
      </c>
      <c r="R287" s="144" t="str">
        <f t="shared" si="9"/>
        <v>Entregue</v>
      </c>
      <c r="S287" s="267" t="s">
        <v>852</v>
      </c>
      <c r="T287" s="264"/>
    </row>
    <row r="288" spans="1:20" hidden="1">
      <c r="A288" s="20">
        <v>604</v>
      </c>
      <c r="B288" s="20" t="s">
        <v>651</v>
      </c>
      <c r="C288" s="20" t="s">
        <v>652</v>
      </c>
      <c r="D288" s="20" t="s">
        <v>868</v>
      </c>
      <c r="E288" s="20" t="s">
        <v>847</v>
      </c>
      <c r="F288" s="20" t="s">
        <v>840</v>
      </c>
      <c r="G288" s="284">
        <v>28247</v>
      </c>
      <c r="H288" s="20" t="s">
        <v>1121</v>
      </c>
      <c r="I288" s="20" t="s">
        <v>1122</v>
      </c>
      <c r="J288" s="20" t="s">
        <v>65</v>
      </c>
      <c r="K288" s="20" t="s">
        <v>842</v>
      </c>
      <c r="L288" s="20" t="s">
        <v>850</v>
      </c>
      <c r="M288" s="20">
        <v>3</v>
      </c>
      <c r="N288" s="283">
        <f>VLOOKUP(M288,'Controle de Datas'!A:B,2,0)</f>
        <v>46239</v>
      </c>
      <c r="O288" s="265">
        <v>46240</v>
      </c>
      <c r="P288" s="265">
        <v>46240</v>
      </c>
      <c r="Q288" s="266">
        <f t="shared" si="8"/>
        <v>-1</v>
      </c>
      <c r="R288" s="144" t="str">
        <f t="shared" si="9"/>
        <v>Entregue com Atraso</v>
      </c>
      <c r="S288" s="267" t="s">
        <v>845</v>
      </c>
      <c r="T288" s="264"/>
    </row>
    <row r="289" spans="1:20" s="273" customFormat="1" hidden="1">
      <c r="A289" s="152">
        <v>618</v>
      </c>
      <c r="B289" s="152" t="s">
        <v>653</v>
      </c>
      <c r="C289" s="152" t="s">
        <v>654</v>
      </c>
      <c r="D289" s="152" t="s">
        <v>846</v>
      </c>
      <c r="E289" s="152" t="s">
        <v>847</v>
      </c>
      <c r="F289" s="152" t="s">
        <v>840</v>
      </c>
      <c r="G289" s="288">
        <v>37261</v>
      </c>
      <c r="H289" s="152" t="s">
        <v>1121</v>
      </c>
      <c r="I289" s="152" t="s">
        <v>1122</v>
      </c>
      <c r="J289" s="152" t="s">
        <v>65</v>
      </c>
      <c r="K289" s="152" t="s">
        <v>842</v>
      </c>
      <c r="L289" s="152" t="s">
        <v>850</v>
      </c>
      <c r="M289" s="152">
        <v>3</v>
      </c>
      <c r="N289" s="283">
        <f>VLOOKUP(M289,'Controle de Datas'!A:B,2,0)</f>
        <v>46239</v>
      </c>
      <c r="O289" s="270">
        <v>46240</v>
      </c>
      <c r="P289" s="270">
        <v>46240</v>
      </c>
      <c r="Q289" s="271">
        <f t="shared" si="8"/>
        <v>-1</v>
      </c>
      <c r="R289" s="269" t="str">
        <f t="shared" si="9"/>
        <v>Entregue com Atraso</v>
      </c>
      <c r="S289" s="272" t="s">
        <v>845</v>
      </c>
      <c r="T289" s="274"/>
    </row>
    <row r="290" spans="1:20" hidden="1">
      <c r="A290" s="20">
        <v>581</v>
      </c>
      <c r="B290" s="20" t="s">
        <v>655</v>
      </c>
      <c r="C290" s="20" t="s">
        <v>656</v>
      </c>
      <c r="D290" s="20" t="s">
        <v>846</v>
      </c>
      <c r="E290" s="20" t="s">
        <v>847</v>
      </c>
      <c r="F290" s="20" t="s">
        <v>1179</v>
      </c>
      <c r="G290" s="284">
        <v>101106069</v>
      </c>
      <c r="H290" s="20" t="s">
        <v>1180</v>
      </c>
      <c r="I290" s="20" t="s">
        <v>842</v>
      </c>
      <c r="J290" s="20" t="s">
        <v>70</v>
      </c>
      <c r="K290" s="20" t="s">
        <v>842</v>
      </c>
      <c r="L290" s="20" t="s">
        <v>850</v>
      </c>
      <c r="M290" s="20">
        <v>5</v>
      </c>
      <c r="N290" s="283">
        <f>VLOOKUP(M290,'Controle de Datas'!A:B,2,0)</f>
        <v>46241</v>
      </c>
      <c r="O290" s="265">
        <v>46237</v>
      </c>
      <c r="P290" s="265">
        <v>46246</v>
      </c>
      <c r="Q290" s="266">
        <f t="shared" si="8"/>
        <v>-1</v>
      </c>
      <c r="R290" s="144" t="str">
        <f t="shared" si="9"/>
        <v>Entregue com Atraso</v>
      </c>
      <c r="S290" s="267" t="s">
        <v>845</v>
      </c>
      <c r="T290" s="264"/>
    </row>
    <row r="291" spans="1:20" hidden="1">
      <c r="A291" s="20">
        <v>66</v>
      </c>
      <c r="B291" s="20" t="s">
        <v>657</v>
      </c>
      <c r="C291" s="20" t="s">
        <v>658</v>
      </c>
      <c r="D291" s="20" t="s">
        <v>846</v>
      </c>
      <c r="E291" s="20" t="s">
        <v>847</v>
      </c>
      <c r="F291" s="20" t="s">
        <v>840</v>
      </c>
      <c r="G291" s="20" t="s">
        <v>1181</v>
      </c>
      <c r="H291" s="20" t="s">
        <v>840</v>
      </c>
      <c r="I291" s="20" t="s">
        <v>842</v>
      </c>
      <c r="J291" s="20" t="s">
        <v>62</v>
      </c>
      <c r="K291" s="20" t="s">
        <v>842</v>
      </c>
      <c r="L291" s="20" t="s">
        <v>850</v>
      </c>
      <c r="M291" s="20">
        <v>5</v>
      </c>
      <c r="N291" s="283">
        <f>VLOOKUP(M291,'Controle de Datas'!A:B,2,0)</f>
        <v>46241</v>
      </c>
      <c r="O291" s="265" t="s">
        <v>2701</v>
      </c>
      <c r="P291" s="265" t="s">
        <v>2701</v>
      </c>
      <c r="Q291" s="266">
        <f t="shared" si="8"/>
        <v>-1</v>
      </c>
      <c r="R291" s="144" t="str">
        <f t="shared" si="9"/>
        <v>Entregue com Atraso</v>
      </c>
      <c r="S291" s="267" t="s">
        <v>845</v>
      </c>
      <c r="T291" s="264"/>
    </row>
    <row r="292" spans="1:20" hidden="1">
      <c r="A292" s="20">
        <v>497</v>
      </c>
      <c r="B292" s="20" t="s">
        <v>659</v>
      </c>
      <c r="C292" s="20" t="s">
        <v>660</v>
      </c>
      <c r="D292" s="20" t="s">
        <v>846</v>
      </c>
      <c r="E292" s="284">
        <v>150936710113</v>
      </c>
      <c r="F292" s="20" t="s">
        <v>840</v>
      </c>
      <c r="G292" s="20" t="s">
        <v>1182</v>
      </c>
      <c r="H292" s="20" t="s">
        <v>840</v>
      </c>
      <c r="I292" s="20" t="s">
        <v>982</v>
      </c>
      <c r="J292" s="20" t="s">
        <v>70</v>
      </c>
      <c r="K292" s="20" t="s">
        <v>842</v>
      </c>
      <c r="L292" s="20" t="s">
        <v>850</v>
      </c>
      <c r="M292" s="20">
        <v>7</v>
      </c>
      <c r="N292" s="283">
        <f>VLOOKUP(M292,'Controle de Datas'!A:B,2,0)</f>
        <v>46245</v>
      </c>
      <c r="O292" s="265">
        <v>46237</v>
      </c>
      <c r="P292" s="265">
        <v>46246</v>
      </c>
      <c r="Q292" s="266">
        <f t="shared" si="8"/>
        <v>-1</v>
      </c>
      <c r="R292" s="144" t="str">
        <f t="shared" si="9"/>
        <v>Entregue com Atraso</v>
      </c>
      <c r="S292" s="267" t="s">
        <v>845</v>
      </c>
      <c r="T292" s="264"/>
    </row>
    <row r="293" spans="1:20" hidden="1">
      <c r="A293" s="18">
        <v>144</v>
      </c>
      <c r="B293" s="18" t="s">
        <v>661</v>
      </c>
      <c r="C293" s="18" t="s">
        <v>662</v>
      </c>
      <c r="D293" s="18" t="s">
        <v>868</v>
      </c>
      <c r="E293" s="18" t="s">
        <v>847</v>
      </c>
      <c r="F293" s="18" t="s">
        <v>840</v>
      </c>
      <c r="G293" s="18" t="s">
        <v>1183</v>
      </c>
      <c r="H293" s="18" t="s">
        <v>840</v>
      </c>
      <c r="I293" s="18" t="s">
        <v>842</v>
      </c>
      <c r="J293" s="18" t="s">
        <v>34</v>
      </c>
      <c r="K293" s="18" t="s">
        <v>842</v>
      </c>
      <c r="L293" s="18" t="s">
        <v>850</v>
      </c>
      <c r="M293" s="18">
        <v>2</v>
      </c>
      <c r="N293" s="283">
        <f>VLOOKUP(M293,'Controle de Datas'!A:B,2,0)</f>
        <v>46238</v>
      </c>
      <c r="O293" s="265">
        <v>46240</v>
      </c>
      <c r="P293" s="265">
        <v>46240</v>
      </c>
      <c r="Q293" s="266">
        <f t="shared" si="8"/>
        <v>-1</v>
      </c>
      <c r="R293" s="144" t="str">
        <f t="shared" si="9"/>
        <v>Entregue com Atraso</v>
      </c>
      <c r="S293" s="267" t="s">
        <v>845</v>
      </c>
      <c r="T293" s="264"/>
    </row>
    <row r="294" spans="1:20" hidden="1">
      <c r="A294" s="20">
        <v>99</v>
      </c>
      <c r="B294" s="20" t="s">
        <v>663</v>
      </c>
      <c r="C294" s="152" t="s">
        <v>664</v>
      </c>
      <c r="D294" s="20" t="s">
        <v>846</v>
      </c>
      <c r="E294" s="284">
        <v>141284714111</v>
      </c>
      <c r="F294" s="20" t="s">
        <v>840</v>
      </c>
      <c r="G294" s="20" t="s">
        <v>1184</v>
      </c>
      <c r="H294" s="20" t="s">
        <v>840</v>
      </c>
      <c r="I294" s="20" t="s">
        <v>842</v>
      </c>
      <c r="J294" s="20" t="s">
        <v>73</v>
      </c>
      <c r="K294" s="20" t="s">
        <v>842</v>
      </c>
      <c r="L294" s="20" t="s">
        <v>850</v>
      </c>
      <c r="M294" s="20">
        <v>8</v>
      </c>
      <c r="N294" s="283">
        <f>VLOOKUP(M294,'Controle de Datas'!A:B,2,0)</f>
        <v>46246</v>
      </c>
      <c r="O294" s="265">
        <v>46246</v>
      </c>
      <c r="P294" s="265">
        <v>46246</v>
      </c>
      <c r="Q294" s="266">
        <f t="shared" si="8"/>
        <v>0</v>
      </c>
      <c r="R294" s="144" t="str">
        <f t="shared" si="9"/>
        <v>Entregue</v>
      </c>
      <c r="S294" s="267" t="s">
        <v>845</v>
      </c>
      <c r="T294" s="264"/>
    </row>
    <row r="295" spans="1:20" hidden="1">
      <c r="A295" s="20">
        <v>502</v>
      </c>
      <c r="B295" s="20" t="s">
        <v>665</v>
      </c>
      <c r="C295" s="20" t="s">
        <v>666</v>
      </c>
      <c r="D295" s="20" t="s">
        <v>868</v>
      </c>
      <c r="E295" s="20" t="s">
        <v>847</v>
      </c>
      <c r="F295" s="20" t="s">
        <v>840</v>
      </c>
      <c r="G295" s="20" t="s">
        <v>1185</v>
      </c>
      <c r="H295" s="20" t="s">
        <v>840</v>
      </c>
      <c r="I295" s="20" t="s">
        <v>918</v>
      </c>
      <c r="J295" s="20" t="s">
        <v>70</v>
      </c>
      <c r="K295" s="20" t="s">
        <v>842</v>
      </c>
      <c r="L295" s="20" t="s">
        <v>919</v>
      </c>
      <c r="M295" s="20">
        <v>3</v>
      </c>
      <c r="N295" s="283">
        <f>VLOOKUP(M295,'Controle de Datas'!A:B,2,0)</f>
        <v>46239</v>
      </c>
      <c r="O295" s="265"/>
      <c r="P295" s="265"/>
      <c r="Q295" s="266">
        <f t="shared" si="8"/>
        <v>1</v>
      </c>
      <c r="R295" s="144" t="str">
        <f t="shared" si="9"/>
        <v>Não Inicializada</v>
      </c>
      <c r="S295" s="267" t="s">
        <v>852</v>
      </c>
      <c r="T295" s="264"/>
    </row>
    <row r="296" spans="1:20" hidden="1">
      <c r="A296" s="20">
        <v>498</v>
      </c>
      <c r="B296" s="20" t="s">
        <v>667</v>
      </c>
      <c r="C296" s="20" t="s">
        <v>668</v>
      </c>
      <c r="D296" s="20" t="s">
        <v>868</v>
      </c>
      <c r="E296" s="20" t="s">
        <v>847</v>
      </c>
      <c r="F296" s="20" t="s">
        <v>840</v>
      </c>
      <c r="G296" s="20" t="s">
        <v>1186</v>
      </c>
      <c r="H296" s="20" t="s">
        <v>840</v>
      </c>
      <c r="I296" s="20" t="s">
        <v>918</v>
      </c>
      <c r="J296" s="20" t="s">
        <v>70</v>
      </c>
      <c r="K296" s="20" t="s">
        <v>842</v>
      </c>
      <c r="L296" s="20" t="s">
        <v>919</v>
      </c>
      <c r="M296" s="20">
        <v>3</v>
      </c>
      <c r="N296" s="283">
        <f>VLOOKUP(M296,'Controle de Datas'!A:B,2,0)</f>
        <v>46239</v>
      </c>
      <c r="O296" s="265"/>
      <c r="P296" s="265"/>
      <c r="Q296" s="266">
        <f t="shared" si="8"/>
        <v>1</v>
      </c>
      <c r="R296" s="144" t="str">
        <f t="shared" si="9"/>
        <v>Não Inicializada</v>
      </c>
      <c r="S296" s="267" t="s">
        <v>852</v>
      </c>
      <c r="T296" s="264"/>
    </row>
    <row r="297" spans="1:20" hidden="1">
      <c r="A297" s="20">
        <v>504</v>
      </c>
      <c r="B297" s="20" t="s">
        <v>669</v>
      </c>
      <c r="C297" s="20" t="s">
        <v>670</v>
      </c>
      <c r="D297" s="20" t="s">
        <v>868</v>
      </c>
      <c r="E297" s="20" t="s">
        <v>847</v>
      </c>
      <c r="F297" s="20" t="s">
        <v>840</v>
      </c>
      <c r="G297" s="20" t="s">
        <v>1187</v>
      </c>
      <c r="H297" s="20" t="s">
        <v>840</v>
      </c>
      <c r="I297" s="20" t="s">
        <v>918</v>
      </c>
      <c r="J297" s="20" t="s">
        <v>70</v>
      </c>
      <c r="K297" s="20" t="s">
        <v>842</v>
      </c>
      <c r="L297" s="20" t="s">
        <v>919</v>
      </c>
      <c r="M297" s="20">
        <v>3</v>
      </c>
      <c r="N297" s="283">
        <f>VLOOKUP(M297,'Controle de Datas'!A:B,2,0)</f>
        <v>46239</v>
      </c>
      <c r="O297" s="265"/>
      <c r="P297" s="265"/>
      <c r="Q297" s="266">
        <f t="shared" si="8"/>
        <v>1</v>
      </c>
      <c r="R297" s="144" t="str">
        <f t="shared" si="9"/>
        <v>Não Inicializada</v>
      </c>
      <c r="S297" s="267" t="s">
        <v>852</v>
      </c>
      <c r="T297" s="264"/>
    </row>
    <row r="298" spans="1:20" hidden="1">
      <c r="A298" s="20">
        <v>198</v>
      </c>
      <c r="B298" s="20" t="s">
        <v>671</v>
      </c>
      <c r="C298" s="20" t="s">
        <v>672</v>
      </c>
      <c r="D298" s="20" t="s">
        <v>882</v>
      </c>
      <c r="E298" s="20" t="s">
        <v>847</v>
      </c>
      <c r="F298" s="20" t="s">
        <v>840</v>
      </c>
      <c r="G298" s="20" t="s">
        <v>1188</v>
      </c>
      <c r="H298" s="20" t="s">
        <v>840</v>
      </c>
      <c r="I298" s="20" t="s">
        <v>842</v>
      </c>
      <c r="J298" s="20" t="s">
        <v>57</v>
      </c>
      <c r="K298" s="20" t="s">
        <v>842</v>
      </c>
      <c r="L298" s="20" t="s">
        <v>850</v>
      </c>
      <c r="M298" s="20">
        <v>5</v>
      </c>
      <c r="N298" s="283">
        <f>VLOOKUP(M298,'Controle de Datas'!A:B,2,0)</f>
        <v>46241</v>
      </c>
      <c r="O298" s="265">
        <v>46255</v>
      </c>
      <c r="P298" s="265">
        <v>46255</v>
      </c>
      <c r="Q298" s="266">
        <f t="shared" si="8"/>
        <v>-1</v>
      </c>
      <c r="R298" s="144" t="str">
        <f t="shared" si="9"/>
        <v>Entregue com Atraso</v>
      </c>
      <c r="S298" s="267" t="s">
        <v>845</v>
      </c>
      <c r="T298" s="264"/>
    </row>
    <row r="299" spans="1:20" hidden="1">
      <c r="A299" s="20">
        <v>266</v>
      </c>
      <c r="B299" s="20" t="s">
        <v>674</v>
      </c>
      <c r="C299" s="20" t="s">
        <v>675</v>
      </c>
      <c r="D299" s="20" t="s">
        <v>846</v>
      </c>
      <c r="E299" s="284">
        <v>116335959117</v>
      </c>
      <c r="F299" s="20" t="s">
        <v>840</v>
      </c>
      <c r="G299" s="20" t="s">
        <v>1189</v>
      </c>
      <c r="H299" s="20" t="s">
        <v>840</v>
      </c>
      <c r="I299" s="20" t="s">
        <v>923</v>
      </c>
      <c r="J299" s="20" t="s">
        <v>57</v>
      </c>
      <c r="K299" s="20" t="s">
        <v>842</v>
      </c>
      <c r="L299" s="20" t="s">
        <v>850</v>
      </c>
      <c r="M299" s="20">
        <v>6</v>
      </c>
      <c r="N299" s="283">
        <f>VLOOKUP(M299,'Controle de Datas'!A:B,2,0)</f>
        <v>46244</v>
      </c>
      <c r="O299" s="265">
        <v>46238</v>
      </c>
      <c r="P299" s="265">
        <v>46238</v>
      </c>
      <c r="Q299" s="266">
        <f t="shared" si="8"/>
        <v>0</v>
      </c>
      <c r="R299" s="144" t="str">
        <f t="shared" si="9"/>
        <v>Entregue</v>
      </c>
      <c r="S299" s="267" t="s">
        <v>845</v>
      </c>
      <c r="T299" s="264"/>
    </row>
    <row r="300" spans="1:20" hidden="1">
      <c r="A300" s="20">
        <v>452</v>
      </c>
      <c r="B300" s="20" t="s">
        <v>676</v>
      </c>
      <c r="C300" s="20" t="s">
        <v>677</v>
      </c>
      <c r="D300" s="20" t="s">
        <v>868</v>
      </c>
      <c r="E300" s="284">
        <v>146072690117</v>
      </c>
      <c r="F300" s="20" t="s">
        <v>840</v>
      </c>
      <c r="G300" s="20" t="s">
        <v>1190</v>
      </c>
      <c r="H300" s="20" t="s">
        <v>840</v>
      </c>
      <c r="I300" s="20" t="s">
        <v>842</v>
      </c>
      <c r="J300" s="20" t="s">
        <v>65</v>
      </c>
      <c r="K300" s="20" t="s">
        <v>842</v>
      </c>
      <c r="L300" s="20" t="s">
        <v>850</v>
      </c>
      <c r="M300" s="20">
        <v>2</v>
      </c>
      <c r="N300" s="283">
        <f>VLOOKUP(M300,'Controle de Datas'!A:B,2,0)</f>
        <v>46238</v>
      </c>
      <c r="O300" s="265">
        <v>46238</v>
      </c>
      <c r="P300" s="265">
        <v>46238</v>
      </c>
      <c r="Q300" s="266">
        <f t="shared" si="8"/>
        <v>0</v>
      </c>
      <c r="R300" s="144" t="str">
        <f t="shared" si="9"/>
        <v>Entregue</v>
      </c>
      <c r="S300" s="267" t="s">
        <v>852</v>
      </c>
      <c r="T300" s="264"/>
    </row>
    <row r="301" spans="1:20" hidden="1">
      <c r="A301" s="20">
        <v>56</v>
      </c>
      <c r="B301" s="20" t="s">
        <v>678</v>
      </c>
      <c r="C301" s="20" t="s">
        <v>679</v>
      </c>
      <c r="D301" s="20" t="s">
        <v>846</v>
      </c>
      <c r="E301" s="284">
        <v>114784729117</v>
      </c>
      <c r="F301" s="20" t="s">
        <v>840</v>
      </c>
      <c r="G301" s="20" t="s">
        <v>1191</v>
      </c>
      <c r="H301" s="20" t="s">
        <v>840</v>
      </c>
      <c r="I301" s="20" t="s">
        <v>966</v>
      </c>
      <c r="J301" s="20" t="s">
        <v>65</v>
      </c>
      <c r="K301" s="20" t="s">
        <v>842</v>
      </c>
      <c r="L301" s="20" t="s">
        <v>844</v>
      </c>
      <c r="M301" s="20">
        <v>6</v>
      </c>
      <c r="N301" s="283">
        <f>VLOOKUP(M301,'Controle de Datas'!A:B,2,0)</f>
        <v>46244</v>
      </c>
      <c r="O301" s="265">
        <v>46252</v>
      </c>
      <c r="P301" s="265">
        <v>46252</v>
      </c>
      <c r="Q301" s="266">
        <f t="shared" si="8"/>
        <v>-1</v>
      </c>
      <c r="R301" s="144" t="str">
        <f t="shared" si="9"/>
        <v>Entregue com Atraso</v>
      </c>
      <c r="S301" s="267" t="s">
        <v>845</v>
      </c>
      <c r="T301" s="264"/>
    </row>
    <row r="302" spans="1:20" hidden="1">
      <c r="A302" s="20">
        <v>389</v>
      </c>
      <c r="B302" s="20" t="s">
        <v>680</v>
      </c>
      <c r="C302" s="20" t="s">
        <v>681</v>
      </c>
      <c r="D302" s="20" t="s">
        <v>846</v>
      </c>
      <c r="E302" s="285">
        <v>121852099119</v>
      </c>
      <c r="F302" s="20" t="s">
        <v>840</v>
      </c>
      <c r="G302" s="20" t="s">
        <v>1192</v>
      </c>
      <c r="H302" s="20" t="s">
        <v>840</v>
      </c>
      <c r="I302" s="20" t="s">
        <v>1193</v>
      </c>
      <c r="J302" s="20" t="s">
        <v>57</v>
      </c>
      <c r="K302" s="20" t="s">
        <v>842</v>
      </c>
      <c r="L302" s="20" t="s">
        <v>850</v>
      </c>
      <c r="M302" s="20">
        <v>9</v>
      </c>
      <c r="N302" s="283">
        <f>VLOOKUP(M302,'Controle de Datas'!A:B,2,0)</f>
        <v>46247</v>
      </c>
      <c r="O302" s="265">
        <v>46241</v>
      </c>
      <c r="P302" s="265">
        <v>46241</v>
      </c>
      <c r="Q302" s="266">
        <f t="shared" si="8"/>
        <v>0</v>
      </c>
      <c r="R302" s="144" t="str">
        <f t="shared" si="9"/>
        <v>Entregue</v>
      </c>
      <c r="S302" s="267" t="s">
        <v>852</v>
      </c>
      <c r="T302" s="264"/>
    </row>
    <row r="303" spans="1:20" hidden="1">
      <c r="A303" s="20">
        <v>519</v>
      </c>
      <c r="B303" s="20" t="s">
        <v>682</v>
      </c>
      <c r="C303" s="20" t="s">
        <v>683</v>
      </c>
      <c r="D303" s="20" t="s">
        <v>846</v>
      </c>
      <c r="E303" s="284">
        <v>151530666110</v>
      </c>
      <c r="F303" s="20" t="s">
        <v>840</v>
      </c>
      <c r="G303" s="20" t="s">
        <v>1194</v>
      </c>
      <c r="H303" s="20" t="s">
        <v>840</v>
      </c>
      <c r="I303" s="20" t="s">
        <v>1193</v>
      </c>
      <c r="J303" s="20" t="s">
        <v>57</v>
      </c>
      <c r="K303" s="20" t="s">
        <v>842</v>
      </c>
      <c r="L303" s="20" t="s">
        <v>850</v>
      </c>
      <c r="M303" s="20">
        <v>2</v>
      </c>
      <c r="N303" s="283">
        <f>VLOOKUP(M303,'Controle de Datas'!A:B,2,0)</f>
        <v>46238</v>
      </c>
      <c r="O303" s="265">
        <v>46238</v>
      </c>
      <c r="P303" s="265">
        <v>46238</v>
      </c>
      <c r="Q303" s="266">
        <f t="shared" si="8"/>
        <v>0</v>
      </c>
      <c r="R303" s="144" t="str">
        <f t="shared" si="9"/>
        <v>Entregue</v>
      </c>
      <c r="S303" s="267" t="s">
        <v>852</v>
      </c>
      <c r="T303" s="264"/>
    </row>
    <row r="304" spans="1:20" hidden="1">
      <c r="A304" s="20">
        <v>336</v>
      </c>
      <c r="B304" s="20" t="s">
        <v>684</v>
      </c>
      <c r="C304" s="20" t="s">
        <v>685</v>
      </c>
      <c r="D304" s="20" t="s">
        <v>846</v>
      </c>
      <c r="E304" s="284">
        <v>154056575115</v>
      </c>
      <c r="F304" s="20" t="s">
        <v>840</v>
      </c>
      <c r="G304" s="20" t="s">
        <v>1195</v>
      </c>
      <c r="H304" s="20" t="s">
        <v>840</v>
      </c>
      <c r="I304" s="20" t="s">
        <v>842</v>
      </c>
      <c r="J304" s="20" t="s">
        <v>65</v>
      </c>
      <c r="K304" s="20" t="s">
        <v>842</v>
      </c>
      <c r="L304" s="20" t="s">
        <v>850</v>
      </c>
      <c r="M304" s="20">
        <v>2</v>
      </c>
      <c r="N304" s="283">
        <f>VLOOKUP(M304,'Controle de Datas'!A:B,2,0)</f>
        <v>46238</v>
      </c>
      <c r="O304" s="261">
        <v>46238</v>
      </c>
      <c r="P304" s="265">
        <v>46238</v>
      </c>
      <c r="Q304" s="266">
        <f t="shared" si="8"/>
        <v>0</v>
      </c>
      <c r="R304" s="144" t="str">
        <f t="shared" si="9"/>
        <v>Entregue</v>
      </c>
      <c r="S304" s="267" t="s">
        <v>852</v>
      </c>
      <c r="T304" s="264"/>
    </row>
    <row r="305" spans="1:20" hidden="1">
      <c r="A305" s="20">
        <v>244</v>
      </c>
      <c r="B305" s="20" t="s">
        <v>686</v>
      </c>
      <c r="C305" s="20" t="s">
        <v>687</v>
      </c>
      <c r="D305" s="20" t="s">
        <v>868</v>
      </c>
      <c r="E305" s="284">
        <v>117155546117</v>
      </c>
      <c r="F305" s="20" t="s">
        <v>840</v>
      </c>
      <c r="G305" s="20" t="s">
        <v>1196</v>
      </c>
      <c r="H305" s="20" t="s">
        <v>840</v>
      </c>
      <c r="I305" s="20" t="s">
        <v>842</v>
      </c>
      <c r="J305" s="20" t="s">
        <v>65</v>
      </c>
      <c r="K305" s="20" t="s">
        <v>842</v>
      </c>
      <c r="L305" s="20" t="s">
        <v>844</v>
      </c>
      <c r="M305" s="20">
        <v>9</v>
      </c>
      <c r="N305" s="283">
        <f>VLOOKUP(M305,'Controle de Datas'!A:B,2,0)</f>
        <v>46247</v>
      </c>
      <c r="O305" s="265">
        <v>46254</v>
      </c>
      <c r="P305" s="265">
        <v>46254</v>
      </c>
      <c r="Q305" s="266">
        <f t="shared" si="8"/>
        <v>-1</v>
      </c>
      <c r="R305" s="144" t="str">
        <f t="shared" si="9"/>
        <v>Entregue com Atraso</v>
      </c>
      <c r="S305" s="267" t="s">
        <v>845</v>
      </c>
      <c r="T305" s="264"/>
    </row>
    <row r="306" spans="1:20" hidden="1">
      <c r="A306" s="20">
        <v>443</v>
      </c>
      <c r="B306" s="20" t="s">
        <v>688</v>
      </c>
      <c r="C306" s="20" t="s">
        <v>689</v>
      </c>
      <c r="D306" s="20" t="s">
        <v>846</v>
      </c>
      <c r="E306" s="20" t="s">
        <v>847</v>
      </c>
      <c r="F306" s="20" t="s">
        <v>840</v>
      </c>
      <c r="G306" s="20" t="s">
        <v>1197</v>
      </c>
      <c r="H306" s="20" t="s">
        <v>840</v>
      </c>
      <c r="I306" s="20" t="s">
        <v>842</v>
      </c>
      <c r="J306" s="20" t="s">
        <v>45</v>
      </c>
      <c r="K306" s="20" t="s">
        <v>842</v>
      </c>
      <c r="L306" s="20" t="s">
        <v>1107</v>
      </c>
      <c r="M306" s="20">
        <v>3</v>
      </c>
      <c r="N306" s="283">
        <f>VLOOKUP(M306,'Controle de Datas'!A:B,2,0)</f>
        <v>46239</v>
      </c>
      <c r="O306" s="265"/>
      <c r="P306" s="265"/>
      <c r="Q306" s="266">
        <f t="shared" si="8"/>
        <v>1</v>
      </c>
      <c r="R306" s="144" t="str">
        <f t="shared" si="9"/>
        <v>Não Inicializada</v>
      </c>
      <c r="S306" s="267" t="s">
        <v>845</v>
      </c>
      <c r="T306" s="264"/>
    </row>
    <row r="307" spans="1:20" hidden="1">
      <c r="A307" s="20">
        <v>182</v>
      </c>
      <c r="B307" s="20" t="s">
        <v>690</v>
      </c>
      <c r="C307" s="152" t="s">
        <v>691</v>
      </c>
      <c r="D307" s="20" t="s">
        <v>846</v>
      </c>
      <c r="E307" s="20" t="s">
        <v>847</v>
      </c>
      <c r="F307" s="20" t="s">
        <v>840</v>
      </c>
      <c r="G307" s="20" t="s">
        <v>1199</v>
      </c>
      <c r="H307" s="20" t="s">
        <v>840</v>
      </c>
      <c r="I307" s="20" t="s">
        <v>1200</v>
      </c>
      <c r="J307" s="20" t="s">
        <v>73</v>
      </c>
      <c r="K307" s="20" t="s">
        <v>842</v>
      </c>
      <c r="L307" s="20" t="s">
        <v>1201</v>
      </c>
      <c r="M307" s="20">
        <v>3</v>
      </c>
      <c r="N307" s="283">
        <f>VLOOKUP(M307,'Controle de Datas'!A:B,2,0)</f>
        <v>46239</v>
      </c>
      <c r="O307" s="265">
        <v>46238</v>
      </c>
      <c r="P307" s="265">
        <v>46238</v>
      </c>
      <c r="Q307" s="266">
        <f t="shared" si="8"/>
        <v>0</v>
      </c>
      <c r="R307" s="144" t="str">
        <f t="shared" si="9"/>
        <v>Entregue</v>
      </c>
      <c r="S307" s="267" t="s">
        <v>845</v>
      </c>
      <c r="T307" s="264"/>
    </row>
    <row r="308" spans="1:20" hidden="1">
      <c r="A308" s="20">
        <v>475</v>
      </c>
      <c r="B308" s="20" t="s">
        <v>692</v>
      </c>
      <c r="C308" s="152" t="s">
        <v>693</v>
      </c>
      <c r="D308" s="20" t="s">
        <v>846</v>
      </c>
      <c r="E308" s="284">
        <v>148178557113</v>
      </c>
      <c r="F308" s="20" t="s">
        <v>840</v>
      </c>
      <c r="G308" s="20" t="s">
        <v>1202</v>
      </c>
      <c r="H308" s="20" t="s">
        <v>840</v>
      </c>
      <c r="I308" s="20" t="s">
        <v>1200</v>
      </c>
      <c r="J308" s="20" t="s">
        <v>73</v>
      </c>
      <c r="K308" s="20" t="s">
        <v>842</v>
      </c>
      <c r="L308" s="20" t="s">
        <v>1201</v>
      </c>
      <c r="M308" s="20">
        <v>3</v>
      </c>
      <c r="N308" s="283">
        <f>VLOOKUP(M308,'Controle de Datas'!A:B,2,0)</f>
        <v>46239</v>
      </c>
      <c r="O308" s="265">
        <v>46238</v>
      </c>
      <c r="P308" s="265">
        <v>46238</v>
      </c>
      <c r="Q308" s="266">
        <f t="shared" si="8"/>
        <v>0</v>
      </c>
      <c r="R308" s="144" t="str">
        <f t="shared" si="9"/>
        <v>Entregue</v>
      </c>
      <c r="S308" s="267" t="s">
        <v>845</v>
      </c>
      <c r="T308" s="264"/>
    </row>
    <row r="309" spans="1:20" hidden="1">
      <c r="A309" s="20">
        <v>160</v>
      </c>
      <c r="B309" s="20" t="s">
        <v>694</v>
      </c>
      <c r="C309" s="20" t="s">
        <v>695</v>
      </c>
      <c r="D309" s="20" t="s">
        <v>868</v>
      </c>
      <c r="E309" s="20" t="s">
        <v>847</v>
      </c>
      <c r="F309" s="20" t="s">
        <v>840</v>
      </c>
      <c r="G309" s="284">
        <v>562466</v>
      </c>
      <c r="H309" s="20" t="s">
        <v>978</v>
      </c>
      <c r="I309" s="20" t="s">
        <v>842</v>
      </c>
      <c r="J309" s="20" t="s">
        <v>62</v>
      </c>
      <c r="K309" s="20" t="s">
        <v>842</v>
      </c>
      <c r="L309" s="20" t="s">
        <v>850</v>
      </c>
      <c r="M309" s="20">
        <v>10</v>
      </c>
      <c r="N309" s="283">
        <f>VLOOKUP(M309,'Controle de Datas'!A:B,2,0)</f>
        <v>46248</v>
      </c>
      <c r="O309" s="265">
        <v>46238</v>
      </c>
      <c r="P309" s="265">
        <v>46238</v>
      </c>
      <c r="Q309" s="266">
        <f t="shared" si="8"/>
        <v>0</v>
      </c>
      <c r="R309" s="144" t="str">
        <f t="shared" si="9"/>
        <v>Entregue</v>
      </c>
      <c r="S309" s="267" t="s">
        <v>845</v>
      </c>
      <c r="T309" s="264"/>
    </row>
    <row r="310" spans="1:20" hidden="1">
      <c r="A310" s="20">
        <v>291</v>
      </c>
      <c r="B310" s="20" t="s">
        <v>697</v>
      </c>
      <c r="C310" s="20" t="s">
        <v>698</v>
      </c>
      <c r="D310" s="20" t="s">
        <v>868</v>
      </c>
      <c r="E310" s="284">
        <v>154102293117</v>
      </c>
      <c r="F310" s="20" t="s">
        <v>840</v>
      </c>
      <c r="G310" s="20" t="s">
        <v>1203</v>
      </c>
      <c r="H310" s="20" t="s">
        <v>840</v>
      </c>
      <c r="I310" s="20" t="s">
        <v>842</v>
      </c>
      <c r="J310" s="20" t="s">
        <v>62</v>
      </c>
      <c r="K310" s="20" t="s">
        <v>842</v>
      </c>
      <c r="L310" s="20" t="s">
        <v>850</v>
      </c>
      <c r="M310" s="20">
        <v>2</v>
      </c>
      <c r="N310" s="283">
        <f>VLOOKUP(M310,'Controle de Datas'!A:B,2,0)</f>
        <v>46238</v>
      </c>
      <c r="O310" s="265">
        <v>46237</v>
      </c>
      <c r="P310" s="265">
        <v>46245</v>
      </c>
      <c r="Q310" s="266">
        <f t="shared" si="8"/>
        <v>-1</v>
      </c>
      <c r="R310" s="144" t="str">
        <f t="shared" si="9"/>
        <v>Entregue com Atraso</v>
      </c>
      <c r="S310" s="267" t="s">
        <v>845</v>
      </c>
      <c r="T310" s="264"/>
    </row>
    <row r="311" spans="1:20" hidden="1">
      <c r="A311" s="20">
        <v>568</v>
      </c>
      <c r="B311" s="20" t="s">
        <v>700</v>
      </c>
      <c r="C311" s="20" t="s">
        <v>701</v>
      </c>
      <c r="D311" s="20" t="s">
        <v>846</v>
      </c>
      <c r="E311" s="284">
        <v>153293945110</v>
      </c>
      <c r="F311" s="20" t="s">
        <v>840</v>
      </c>
      <c r="G311" s="20" t="s">
        <v>1204</v>
      </c>
      <c r="H311" s="20" t="s">
        <v>840</v>
      </c>
      <c r="I311" s="20" t="s">
        <v>842</v>
      </c>
      <c r="J311" s="20" t="s">
        <v>34</v>
      </c>
      <c r="K311" s="20" t="s">
        <v>842</v>
      </c>
      <c r="L311" s="20" t="s">
        <v>850</v>
      </c>
      <c r="M311" s="20">
        <v>5</v>
      </c>
      <c r="N311" s="283">
        <f>VLOOKUP(M311,'Controle de Datas'!A:B,2,0)</f>
        <v>46241</v>
      </c>
      <c r="O311" s="265"/>
      <c r="P311" s="265"/>
      <c r="Q311" s="266">
        <f t="shared" si="8"/>
        <v>1</v>
      </c>
      <c r="R311" s="144" t="str">
        <f t="shared" si="9"/>
        <v>Não Inicializada</v>
      </c>
      <c r="S311" s="267" t="s">
        <v>852</v>
      </c>
      <c r="T311" s="264"/>
    </row>
    <row r="312" spans="1:20" hidden="1">
      <c r="A312" s="18">
        <v>583</v>
      </c>
      <c r="B312" s="18" t="s">
        <v>702</v>
      </c>
      <c r="C312" s="18" t="s">
        <v>703</v>
      </c>
      <c r="D312" s="18" t="s">
        <v>846</v>
      </c>
      <c r="E312" s="20" t="s">
        <v>847</v>
      </c>
      <c r="F312" s="18" t="s">
        <v>1179</v>
      </c>
      <c r="G312" s="285">
        <v>8222259</v>
      </c>
      <c r="H312" s="18" t="s">
        <v>1205</v>
      </c>
      <c r="I312" s="20" t="s">
        <v>842</v>
      </c>
      <c r="J312" s="18" t="s">
        <v>57</v>
      </c>
      <c r="K312" s="18" t="s">
        <v>842</v>
      </c>
      <c r="L312" s="18" t="s">
        <v>850</v>
      </c>
      <c r="M312" s="18">
        <v>4</v>
      </c>
      <c r="N312" s="283">
        <f>VLOOKUP(M312,'Controle de Datas'!A:B,2,0)</f>
        <v>46240</v>
      </c>
      <c r="O312" s="261">
        <v>46254</v>
      </c>
      <c r="P312" s="261">
        <v>46254</v>
      </c>
      <c r="Q312" s="266">
        <f t="shared" si="8"/>
        <v>-1</v>
      </c>
      <c r="R312" s="144" t="str">
        <f t="shared" si="9"/>
        <v>Entregue com Atraso</v>
      </c>
      <c r="S312" s="267" t="s">
        <v>852</v>
      </c>
      <c r="T312" s="264"/>
    </row>
    <row r="313" spans="1:20" hidden="1">
      <c r="A313" s="20">
        <v>493</v>
      </c>
      <c r="B313" s="20" t="s">
        <v>704</v>
      </c>
      <c r="C313" s="20" t="s">
        <v>705</v>
      </c>
      <c r="D313" s="20" t="s">
        <v>868</v>
      </c>
      <c r="E313" s="18" t="s">
        <v>847</v>
      </c>
      <c r="F313" s="20" t="s">
        <v>840</v>
      </c>
      <c r="G313" s="20" t="s">
        <v>1206</v>
      </c>
      <c r="H313" s="20" t="s">
        <v>840</v>
      </c>
      <c r="I313" s="20" t="s">
        <v>956</v>
      </c>
      <c r="J313" s="20" t="s">
        <v>70</v>
      </c>
      <c r="K313" s="20" t="s">
        <v>842</v>
      </c>
      <c r="L313" s="20" t="s">
        <v>850</v>
      </c>
      <c r="M313" s="20">
        <v>2</v>
      </c>
      <c r="N313" s="283">
        <f>VLOOKUP(M313,'Controle de Datas'!A:B,2,0)</f>
        <v>46238</v>
      </c>
      <c r="O313" s="265">
        <v>46237</v>
      </c>
      <c r="P313" s="265">
        <v>46237</v>
      </c>
      <c r="Q313" s="266">
        <f t="shared" si="8"/>
        <v>0</v>
      </c>
      <c r="R313" s="144" t="str">
        <f t="shared" si="9"/>
        <v>Entregue</v>
      </c>
      <c r="S313" s="267" t="s">
        <v>845</v>
      </c>
      <c r="T313" s="264"/>
    </row>
    <row r="314" spans="1:20" hidden="1">
      <c r="A314" s="18">
        <v>404</v>
      </c>
      <c r="B314" s="18" t="s">
        <v>706</v>
      </c>
      <c r="C314" s="18" t="s">
        <v>707</v>
      </c>
      <c r="D314" s="18" t="s">
        <v>868</v>
      </c>
      <c r="E314" s="285">
        <v>124531503115</v>
      </c>
      <c r="F314" s="18" t="s">
        <v>840</v>
      </c>
      <c r="G314" s="18" t="s">
        <v>1207</v>
      </c>
      <c r="H314" s="18" t="s">
        <v>840</v>
      </c>
      <c r="I314" s="18" t="s">
        <v>1065</v>
      </c>
      <c r="J314" s="18" t="s">
        <v>57</v>
      </c>
      <c r="K314" s="18" t="s">
        <v>842</v>
      </c>
      <c r="L314" s="18" t="s">
        <v>850</v>
      </c>
      <c r="M314" s="18">
        <v>10</v>
      </c>
      <c r="N314" s="283">
        <f>VLOOKUP(M314,'Controle de Datas'!A:B,2,0)</f>
        <v>46248</v>
      </c>
      <c r="O314" s="265">
        <v>46245</v>
      </c>
      <c r="P314" s="265">
        <v>46245</v>
      </c>
      <c r="Q314" s="266">
        <f t="shared" si="8"/>
        <v>0</v>
      </c>
      <c r="R314" s="144" t="str">
        <f t="shared" si="9"/>
        <v>Entregue</v>
      </c>
      <c r="S314" s="267" t="s">
        <v>845</v>
      </c>
      <c r="T314" s="264"/>
    </row>
    <row r="315" spans="1:20" hidden="1">
      <c r="A315" s="18" t="s">
        <v>708</v>
      </c>
      <c r="B315" s="18" t="s">
        <v>709</v>
      </c>
      <c r="C315" s="18" t="s">
        <v>707</v>
      </c>
      <c r="D315" s="18" t="s">
        <v>868</v>
      </c>
      <c r="E315" s="284">
        <v>150245540110</v>
      </c>
      <c r="F315" s="18" t="s">
        <v>840</v>
      </c>
      <c r="G315" s="18" t="s">
        <v>1208</v>
      </c>
      <c r="H315" s="18" t="s">
        <v>840</v>
      </c>
      <c r="I315" s="18" t="s">
        <v>1065</v>
      </c>
      <c r="J315" s="18" t="s">
        <v>57</v>
      </c>
      <c r="K315" s="18" t="s">
        <v>842</v>
      </c>
      <c r="L315" s="18" t="s">
        <v>850</v>
      </c>
      <c r="M315" s="18">
        <v>10</v>
      </c>
      <c r="N315" s="283">
        <f>VLOOKUP(M315,'Controle de Datas'!A:B,2,0)</f>
        <v>46248</v>
      </c>
      <c r="O315" s="265">
        <v>46245</v>
      </c>
      <c r="P315" s="265">
        <v>46245</v>
      </c>
      <c r="Q315" s="266">
        <f t="shared" si="8"/>
        <v>0</v>
      </c>
      <c r="R315" s="144" t="str">
        <f t="shared" si="9"/>
        <v>Entregue</v>
      </c>
      <c r="S315" s="267" t="s">
        <v>845</v>
      </c>
      <c r="T315" s="264"/>
    </row>
    <row r="316" spans="1:20" hidden="1">
      <c r="A316" s="20" t="s">
        <v>710</v>
      </c>
      <c r="B316" s="20" t="s">
        <v>711</v>
      </c>
      <c r="C316" s="20" t="s">
        <v>712</v>
      </c>
      <c r="D316" s="20" t="s">
        <v>868</v>
      </c>
      <c r="E316" s="284" t="s">
        <v>847</v>
      </c>
      <c r="F316" s="20" t="s">
        <v>840</v>
      </c>
      <c r="G316" s="20" t="s">
        <v>847</v>
      </c>
      <c r="H316" s="20" t="s">
        <v>840</v>
      </c>
      <c r="I316" s="20" t="s">
        <v>1065</v>
      </c>
      <c r="J316" s="20" t="s">
        <v>57</v>
      </c>
      <c r="K316" s="20" t="s">
        <v>842</v>
      </c>
      <c r="L316" s="20" t="s">
        <v>850</v>
      </c>
      <c r="M316" s="20">
        <v>10</v>
      </c>
      <c r="N316" s="283">
        <f>VLOOKUP(M316,'Controle de Datas'!A:B,2,0)</f>
        <v>46248</v>
      </c>
      <c r="O316" s="265">
        <v>46245</v>
      </c>
      <c r="P316" s="265">
        <v>46245</v>
      </c>
      <c r="Q316" s="266">
        <f t="shared" si="8"/>
        <v>0</v>
      </c>
      <c r="R316" s="144" t="str">
        <f t="shared" si="9"/>
        <v>Entregue</v>
      </c>
      <c r="S316" s="267" t="s">
        <v>845</v>
      </c>
      <c r="T316" s="264"/>
    </row>
    <row r="317" spans="1:20" hidden="1">
      <c r="A317" s="20">
        <v>397</v>
      </c>
      <c r="B317" s="20" t="s">
        <v>713</v>
      </c>
      <c r="C317" s="20" t="s">
        <v>714</v>
      </c>
      <c r="D317" s="20" t="s">
        <v>868</v>
      </c>
      <c r="E317" s="18" t="s">
        <v>847</v>
      </c>
      <c r="F317" s="20" t="s">
        <v>840</v>
      </c>
      <c r="G317" s="20" t="s">
        <v>1209</v>
      </c>
      <c r="H317" s="20" t="s">
        <v>840</v>
      </c>
      <c r="I317" s="20" t="s">
        <v>1065</v>
      </c>
      <c r="J317" s="20" t="s">
        <v>57</v>
      </c>
      <c r="K317" s="20" t="s">
        <v>842</v>
      </c>
      <c r="L317" s="20" t="s">
        <v>850</v>
      </c>
      <c r="M317" s="20">
        <v>4</v>
      </c>
      <c r="N317" s="283">
        <f>VLOOKUP(M317,'Controle de Datas'!A:B,2,0)</f>
        <v>46240</v>
      </c>
      <c r="O317" s="265">
        <v>46254</v>
      </c>
      <c r="P317" s="265">
        <v>46254</v>
      </c>
      <c r="Q317" s="266">
        <f t="shared" si="8"/>
        <v>-1</v>
      </c>
      <c r="R317" s="144" t="str">
        <f t="shared" si="9"/>
        <v>Entregue com Atraso</v>
      </c>
      <c r="S317" s="267" t="s">
        <v>845</v>
      </c>
      <c r="T317" s="264"/>
    </row>
    <row r="318" spans="1:20" hidden="1">
      <c r="A318" s="20">
        <v>202</v>
      </c>
      <c r="B318" s="20" t="s">
        <v>715</v>
      </c>
      <c r="C318" s="20" t="s">
        <v>716</v>
      </c>
      <c r="D318" s="20" t="s">
        <v>846</v>
      </c>
      <c r="E318" s="18" t="s">
        <v>847</v>
      </c>
      <c r="F318" s="20" t="s">
        <v>840</v>
      </c>
      <c r="G318" s="20" t="s">
        <v>1210</v>
      </c>
      <c r="H318" s="20" t="s">
        <v>840</v>
      </c>
      <c r="I318" s="20" t="s">
        <v>842</v>
      </c>
      <c r="J318" s="20" t="s">
        <v>62</v>
      </c>
      <c r="K318" s="20" t="s">
        <v>842</v>
      </c>
      <c r="L318" s="20" t="s">
        <v>850</v>
      </c>
      <c r="M318" s="20">
        <v>3</v>
      </c>
      <c r="N318" s="283">
        <f>VLOOKUP(M318,'Controle de Datas'!A:B,2,0)</f>
        <v>46239</v>
      </c>
      <c r="O318" s="265">
        <v>46239</v>
      </c>
      <c r="P318" s="265">
        <v>46239</v>
      </c>
      <c r="Q318" s="266">
        <f t="shared" si="8"/>
        <v>0</v>
      </c>
      <c r="R318" s="144" t="str">
        <f t="shared" si="9"/>
        <v>Entregue</v>
      </c>
      <c r="S318" s="267" t="s">
        <v>845</v>
      </c>
      <c r="T318" s="264"/>
    </row>
    <row r="319" spans="1:20" hidden="1">
      <c r="A319" s="20">
        <v>204</v>
      </c>
      <c r="B319" s="20" t="s">
        <v>717</v>
      </c>
      <c r="C319" s="20" t="s">
        <v>718</v>
      </c>
      <c r="D319" s="20" t="s">
        <v>846</v>
      </c>
      <c r="E319" s="285">
        <v>111151948116</v>
      </c>
      <c r="F319" s="20" t="s">
        <v>840</v>
      </c>
      <c r="G319" s="20" t="s">
        <v>1211</v>
      </c>
      <c r="H319" s="20" t="s">
        <v>840</v>
      </c>
      <c r="I319" s="20" t="s">
        <v>842</v>
      </c>
      <c r="J319" s="20" t="s">
        <v>65</v>
      </c>
      <c r="K319" s="20" t="s">
        <v>842</v>
      </c>
      <c r="L319" s="20" t="s">
        <v>903</v>
      </c>
      <c r="M319" s="20">
        <v>8</v>
      </c>
      <c r="N319" s="283">
        <f>VLOOKUP(M319,'Controle de Datas'!A:B,2,0)</f>
        <v>46246</v>
      </c>
      <c r="O319" s="265">
        <v>46248</v>
      </c>
      <c r="P319" s="265">
        <v>46253</v>
      </c>
      <c r="Q319" s="266">
        <f t="shared" si="8"/>
        <v>-1</v>
      </c>
      <c r="R319" s="144" t="str">
        <f t="shared" si="9"/>
        <v>Entregue com Atraso</v>
      </c>
      <c r="S319" s="267" t="s">
        <v>845</v>
      </c>
      <c r="T319" s="264"/>
    </row>
    <row r="320" spans="1:20" hidden="1">
      <c r="A320" s="18">
        <v>438</v>
      </c>
      <c r="B320" s="18" t="s">
        <v>719</v>
      </c>
      <c r="C320" s="18" t="s">
        <v>720</v>
      </c>
      <c r="D320" s="18" t="s">
        <v>846</v>
      </c>
      <c r="E320" s="284">
        <v>132902906119</v>
      </c>
      <c r="F320" s="18" t="s">
        <v>840</v>
      </c>
      <c r="G320" s="18" t="s">
        <v>1212</v>
      </c>
      <c r="H320" s="18" t="s">
        <v>840</v>
      </c>
      <c r="I320" s="18" t="s">
        <v>842</v>
      </c>
      <c r="J320" s="18" t="s">
        <v>65</v>
      </c>
      <c r="K320" s="18" t="s">
        <v>842</v>
      </c>
      <c r="L320" s="18" t="s">
        <v>850</v>
      </c>
      <c r="M320" s="18">
        <v>9</v>
      </c>
      <c r="N320" s="283">
        <f>VLOOKUP(M320,'Controle de Datas'!A:B,2,0)</f>
        <v>46247</v>
      </c>
      <c r="O320" s="261">
        <v>46248</v>
      </c>
      <c r="P320" s="265">
        <v>46253</v>
      </c>
      <c r="Q320" s="266">
        <f t="shared" si="8"/>
        <v>-1</v>
      </c>
      <c r="R320" s="144" t="str">
        <f t="shared" si="9"/>
        <v>Entregue com Atraso</v>
      </c>
      <c r="S320" s="267" t="s">
        <v>852</v>
      </c>
      <c r="T320" s="264"/>
    </row>
    <row r="321" spans="1:20" hidden="1">
      <c r="A321" s="20">
        <v>57</v>
      </c>
      <c r="B321" s="20" t="s">
        <v>721</v>
      </c>
      <c r="C321" s="20" t="s">
        <v>722</v>
      </c>
      <c r="D321" s="20" t="s">
        <v>868</v>
      </c>
      <c r="E321" s="20" t="s">
        <v>847</v>
      </c>
      <c r="F321" s="20" t="s">
        <v>840</v>
      </c>
      <c r="G321" s="20" t="s">
        <v>1213</v>
      </c>
      <c r="H321" s="20" t="s">
        <v>840</v>
      </c>
      <c r="I321" s="20" t="s">
        <v>1162</v>
      </c>
      <c r="J321" s="20" t="s">
        <v>73</v>
      </c>
      <c r="K321" s="20" t="s">
        <v>842</v>
      </c>
      <c r="L321" s="20" t="s">
        <v>850</v>
      </c>
      <c r="M321" s="20">
        <v>7</v>
      </c>
      <c r="N321" s="283">
        <f>VLOOKUP(M321,'Controle de Datas'!A:B,2,0)</f>
        <v>46245</v>
      </c>
      <c r="O321" s="265">
        <v>46237</v>
      </c>
      <c r="P321" s="265"/>
      <c r="Q321" s="266">
        <f t="shared" si="8"/>
        <v>1</v>
      </c>
      <c r="R321" s="144" t="str">
        <f t="shared" si="9"/>
        <v>Em Andamento</v>
      </c>
      <c r="S321" s="267" t="s">
        <v>845</v>
      </c>
      <c r="T321" s="264"/>
    </row>
    <row r="322" spans="1:20" hidden="1">
      <c r="A322" s="20" t="s">
        <v>723</v>
      </c>
      <c r="B322" s="20" t="s">
        <v>724</v>
      </c>
      <c r="C322" s="20" t="s">
        <v>722</v>
      </c>
      <c r="D322" s="20" t="s">
        <v>868</v>
      </c>
      <c r="E322" s="20" t="s">
        <v>847</v>
      </c>
      <c r="F322" s="20" t="s">
        <v>1040</v>
      </c>
      <c r="G322" s="20" t="s">
        <v>1214</v>
      </c>
      <c r="H322" s="20" t="s">
        <v>1215</v>
      </c>
      <c r="I322" s="20" t="s">
        <v>1162</v>
      </c>
      <c r="J322" s="20" t="s">
        <v>73</v>
      </c>
      <c r="K322" s="20" t="s">
        <v>842</v>
      </c>
      <c r="L322" s="20" t="s">
        <v>850</v>
      </c>
      <c r="M322" s="20">
        <v>7</v>
      </c>
      <c r="N322" s="283">
        <f>VLOOKUP(M322,'Controle de Datas'!A:B,2,0)</f>
        <v>46245</v>
      </c>
      <c r="O322" s="265">
        <v>46237</v>
      </c>
      <c r="P322" s="265">
        <v>46237</v>
      </c>
      <c r="Q322" s="266">
        <f t="shared" ref="Q322:Q363" si="10">IF(R322="Não Inicializada",1,IF(R322="Em Andamento",1,IF(R322="Entregue com Atraso",-1,IF(R322="Em Atraso",-1,0))))</f>
        <v>0</v>
      </c>
      <c r="R322" s="144" t="str">
        <f t="shared" ref="R322:R371" si="11">IF(OR(N322="",AND(O322="",P322="")),"Não Inicializada",IF(AND(O322&lt;=N322,P322=""),"Em Andamento",IF(P322&gt;N322,"Entregue com Atraso",IF(O322&gt;N322,"Em Atraso","Entregue"))))</f>
        <v>Entregue</v>
      </c>
      <c r="S322" s="267" t="s">
        <v>845</v>
      </c>
      <c r="T322" s="264"/>
    </row>
    <row r="323" spans="1:20" hidden="1">
      <c r="A323" s="20">
        <v>31</v>
      </c>
      <c r="B323" s="20" t="s">
        <v>725</v>
      </c>
      <c r="C323" s="20" t="s">
        <v>726</v>
      </c>
      <c r="D323" s="20" t="s">
        <v>868</v>
      </c>
      <c r="E323" s="284">
        <v>112991470117</v>
      </c>
      <c r="F323" s="20" t="s">
        <v>840</v>
      </c>
      <c r="G323" s="20" t="s">
        <v>1216</v>
      </c>
      <c r="H323" s="20" t="s">
        <v>840</v>
      </c>
      <c r="I323" s="20" t="s">
        <v>842</v>
      </c>
      <c r="J323" s="20" t="s">
        <v>65</v>
      </c>
      <c r="K323" s="20" t="s">
        <v>842</v>
      </c>
      <c r="L323" s="20" t="s">
        <v>850</v>
      </c>
      <c r="M323" s="20">
        <v>10</v>
      </c>
      <c r="N323" s="283">
        <f>VLOOKUP(M323,'Controle de Datas'!A:B,2,0)</f>
        <v>46248</v>
      </c>
      <c r="O323" s="265">
        <v>46248</v>
      </c>
      <c r="P323" s="265">
        <v>46252</v>
      </c>
      <c r="Q323" s="266">
        <f t="shared" si="10"/>
        <v>-1</v>
      </c>
      <c r="R323" s="144" t="str">
        <f t="shared" si="11"/>
        <v>Entregue com Atraso</v>
      </c>
      <c r="S323" s="267" t="s">
        <v>845</v>
      </c>
      <c r="T323" s="264"/>
    </row>
    <row r="324" spans="1:20" hidden="1">
      <c r="A324" s="20">
        <v>223</v>
      </c>
      <c r="B324" s="20" t="s">
        <v>727</v>
      </c>
      <c r="C324" s="20" t="s">
        <v>728</v>
      </c>
      <c r="D324" s="20" t="s">
        <v>846</v>
      </c>
      <c r="E324" s="284">
        <v>115105791118</v>
      </c>
      <c r="F324" s="20" t="s">
        <v>840</v>
      </c>
      <c r="G324" s="20" t="s">
        <v>1217</v>
      </c>
      <c r="H324" s="20" t="s">
        <v>840</v>
      </c>
      <c r="I324" s="20" t="s">
        <v>1014</v>
      </c>
      <c r="J324" s="20" t="s">
        <v>65</v>
      </c>
      <c r="K324" s="20" t="s">
        <v>842</v>
      </c>
      <c r="L324" s="20" t="s">
        <v>850</v>
      </c>
      <c r="M324" s="20">
        <v>8</v>
      </c>
      <c r="N324" s="283">
        <f>VLOOKUP(M324,'Controle de Datas'!A:B,2,0)</f>
        <v>46246</v>
      </c>
      <c r="O324" s="265">
        <v>46247</v>
      </c>
      <c r="P324" s="265">
        <v>46247</v>
      </c>
      <c r="Q324" s="266">
        <f t="shared" si="10"/>
        <v>-1</v>
      </c>
      <c r="R324" s="144" t="str">
        <f t="shared" si="11"/>
        <v>Entregue com Atraso</v>
      </c>
      <c r="S324" s="267" t="s">
        <v>845</v>
      </c>
      <c r="T324" s="264"/>
    </row>
    <row r="325" spans="1:20" hidden="1">
      <c r="A325" s="20">
        <v>62</v>
      </c>
      <c r="B325" s="20" t="s">
        <v>729</v>
      </c>
      <c r="C325" s="20" t="s">
        <v>730</v>
      </c>
      <c r="D325" s="20" t="s">
        <v>846</v>
      </c>
      <c r="E325" s="285">
        <v>138312613119</v>
      </c>
      <c r="F325" s="20" t="s">
        <v>840</v>
      </c>
      <c r="G325" s="20" t="s">
        <v>1218</v>
      </c>
      <c r="H325" s="20" t="s">
        <v>840</v>
      </c>
      <c r="I325" s="20" t="s">
        <v>1014</v>
      </c>
      <c r="J325" s="20" t="s">
        <v>65</v>
      </c>
      <c r="K325" s="20" t="s">
        <v>842</v>
      </c>
      <c r="L325" s="20" t="s">
        <v>850</v>
      </c>
      <c r="M325" s="20">
        <v>8</v>
      </c>
      <c r="N325" s="283">
        <f>VLOOKUP(M325,'Controle de Datas'!A:B,2,0)</f>
        <v>46246</v>
      </c>
      <c r="O325" s="265">
        <v>46242</v>
      </c>
      <c r="P325" s="265">
        <v>46244</v>
      </c>
      <c r="Q325" s="266">
        <f t="shared" si="10"/>
        <v>0</v>
      </c>
      <c r="R325" s="144" t="str">
        <f t="shared" si="11"/>
        <v>Entregue</v>
      </c>
      <c r="S325" s="267" t="s">
        <v>845</v>
      </c>
      <c r="T325" s="264"/>
    </row>
    <row r="326" spans="1:20" hidden="1">
      <c r="A326" s="18">
        <v>222</v>
      </c>
      <c r="B326" s="18" t="s">
        <v>731</v>
      </c>
      <c r="C326" s="18" t="s">
        <v>732</v>
      </c>
      <c r="D326" s="20" t="s">
        <v>882</v>
      </c>
      <c r="E326" s="284">
        <v>144080205119</v>
      </c>
      <c r="F326" s="18" t="s">
        <v>840</v>
      </c>
      <c r="G326" s="18" t="s">
        <v>1219</v>
      </c>
      <c r="H326" s="18" t="s">
        <v>840</v>
      </c>
      <c r="I326" s="18" t="s">
        <v>1014</v>
      </c>
      <c r="J326" s="18" t="s">
        <v>65</v>
      </c>
      <c r="K326" s="18" t="s">
        <v>842</v>
      </c>
      <c r="L326" s="18" t="s">
        <v>850</v>
      </c>
      <c r="M326" s="18">
        <v>8</v>
      </c>
      <c r="N326" s="283">
        <f>VLOOKUP(M326,'Controle de Datas'!A:B,2,0)</f>
        <v>46246</v>
      </c>
      <c r="O326" s="261">
        <v>46254</v>
      </c>
      <c r="P326" s="265">
        <v>46254</v>
      </c>
      <c r="Q326" s="266">
        <f t="shared" si="10"/>
        <v>-1</v>
      </c>
      <c r="R326" s="144" t="str">
        <f t="shared" si="11"/>
        <v>Entregue com Atraso</v>
      </c>
      <c r="S326" s="267" t="s">
        <v>845</v>
      </c>
      <c r="T326" s="264"/>
    </row>
    <row r="327" spans="1:20" hidden="1">
      <c r="A327" s="20">
        <v>536</v>
      </c>
      <c r="B327" s="20" t="s">
        <v>733</v>
      </c>
      <c r="C327" s="20" t="s">
        <v>734</v>
      </c>
      <c r="D327" s="20" t="s">
        <v>868</v>
      </c>
      <c r="E327" s="20" t="s">
        <v>847</v>
      </c>
      <c r="F327" s="20" t="s">
        <v>840</v>
      </c>
      <c r="G327" s="20" t="s">
        <v>1220</v>
      </c>
      <c r="H327" s="20" t="s">
        <v>840</v>
      </c>
      <c r="I327" s="18" t="s">
        <v>1014</v>
      </c>
      <c r="J327" s="20" t="s">
        <v>65</v>
      </c>
      <c r="K327" s="20" t="s">
        <v>842</v>
      </c>
      <c r="L327" s="20" t="s">
        <v>850</v>
      </c>
      <c r="M327" s="20">
        <v>5</v>
      </c>
      <c r="N327" s="283">
        <f>VLOOKUP(M327,'Controle de Datas'!A:B,2,0)</f>
        <v>46241</v>
      </c>
      <c r="O327" s="265">
        <v>46242</v>
      </c>
      <c r="P327" s="265">
        <v>46244</v>
      </c>
      <c r="Q327" s="266">
        <f t="shared" si="10"/>
        <v>-1</v>
      </c>
      <c r="R327" s="144" t="str">
        <f t="shared" si="11"/>
        <v>Entregue com Atraso</v>
      </c>
      <c r="S327" s="267" t="s">
        <v>845</v>
      </c>
      <c r="T327" s="264"/>
    </row>
    <row r="328" spans="1:20" hidden="1">
      <c r="A328" s="20">
        <v>58</v>
      </c>
      <c r="B328" s="20" t="s">
        <v>735</v>
      </c>
      <c r="C328" s="20" t="s">
        <v>736</v>
      </c>
      <c r="D328" s="20" t="s">
        <v>868</v>
      </c>
      <c r="E328" s="284">
        <v>148735010113</v>
      </c>
      <c r="F328" s="20" t="s">
        <v>840</v>
      </c>
      <c r="G328" s="20" t="s">
        <v>1221</v>
      </c>
      <c r="H328" s="20" t="s">
        <v>840</v>
      </c>
      <c r="I328" s="18" t="s">
        <v>1014</v>
      </c>
      <c r="J328" s="20" t="s">
        <v>65</v>
      </c>
      <c r="K328" s="20" t="s">
        <v>842</v>
      </c>
      <c r="L328" s="20" t="s">
        <v>850</v>
      </c>
      <c r="M328" s="20">
        <v>8</v>
      </c>
      <c r="N328" s="283">
        <f>VLOOKUP(M328,'Controle de Datas'!A:B,2,0)</f>
        <v>46246</v>
      </c>
      <c r="O328" s="265">
        <v>46242</v>
      </c>
      <c r="P328" s="265">
        <v>46244</v>
      </c>
      <c r="Q328" s="266">
        <f t="shared" si="10"/>
        <v>0</v>
      </c>
      <c r="R328" s="144" t="str">
        <f t="shared" si="11"/>
        <v>Entregue</v>
      </c>
      <c r="S328" s="267" t="s">
        <v>845</v>
      </c>
      <c r="T328" s="264"/>
    </row>
    <row r="329" spans="1:20" hidden="1">
      <c r="A329" s="20">
        <v>433</v>
      </c>
      <c r="B329" s="20" t="s">
        <v>737</v>
      </c>
      <c r="C329" s="20" t="s">
        <v>738</v>
      </c>
      <c r="D329" s="20" t="s">
        <v>846</v>
      </c>
      <c r="E329" s="284">
        <v>154619082110</v>
      </c>
      <c r="F329" s="20" t="s">
        <v>840</v>
      </c>
      <c r="G329" s="20" t="s">
        <v>1222</v>
      </c>
      <c r="H329" s="20" t="s">
        <v>840</v>
      </c>
      <c r="I329" s="18" t="s">
        <v>1014</v>
      </c>
      <c r="J329" s="20" t="s">
        <v>65</v>
      </c>
      <c r="K329" s="20" t="s">
        <v>842</v>
      </c>
      <c r="L329" s="20" t="s">
        <v>850</v>
      </c>
      <c r="M329" s="20">
        <v>5</v>
      </c>
      <c r="N329" s="283">
        <f>VLOOKUP(M329,'Controle de Datas'!A:B,2,0)</f>
        <v>46241</v>
      </c>
      <c r="O329" s="265">
        <v>46242</v>
      </c>
      <c r="P329" s="265">
        <v>46244</v>
      </c>
      <c r="Q329" s="266">
        <f t="shared" si="10"/>
        <v>-1</v>
      </c>
      <c r="R329" s="144" t="str">
        <f t="shared" si="11"/>
        <v>Entregue com Atraso</v>
      </c>
      <c r="S329" s="267" t="s">
        <v>845</v>
      </c>
      <c r="T329" s="264"/>
    </row>
    <row r="330" spans="1:20">
      <c r="A330" s="20">
        <v>472</v>
      </c>
      <c r="B330" s="20" t="s">
        <v>739</v>
      </c>
      <c r="C330" s="20" t="s">
        <v>740</v>
      </c>
      <c r="D330" s="20" t="s">
        <v>846</v>
      </c>
      <c r="E330" s="20" t="s">
        <v>847</v>
      </c>
      <c r="F330" s="20" t="s">
        <v>840</v>
      </c>
      <c r="G330" s="284">
        <v>350631</v>
      </c>
      <c r="H330" s="20" t="s">
        <v>1038</v>
      </c>
      <c r="I330" s="20" t="s">
        <v>842</v>
      </c>
      <c r="J330" s="20" t="s">
        <v>48</v>
      </c>
      <c r="K330" s="20" t="s">
        <v>842</v>
      </c>
      <c r="L330" s="20" t="s">
        <v>850</v>
      </c>
      <c r="M330" s="20">
        <v>2</v>
      </c>
      <c r="N330" s="283">
        <f>VLOOKUP(M330,'Controle de Datas'!A:B,2,0)</f>
        <v>46238</v>
      </c>
      <c r="O330" s="265">
        <v>46246</v>
      </c>
      <c r="P330" s="265">
        <v>46246</v>
      </c>
      <c r="Q330" s="266">
        <f t="shared" si="10"/>
        <v>-1</v>
      </c>
      <c r="R330" s="144" t="str">
        <f t="shared" si="11"/>
        <v>Entregue com Atraso</v>
      </c>
      <c r="S330" s="267" t="s">
        <v>852</v>
      </c>
      <c r="T330" s="264"/>
    </row>
    <row r="331" spans="1:20" hidden="1">
      <c r="A331" s="20">
        <v>553</v>
      </c>
      <c r="B331" s="20" t="s">
        <v>741</v>
      </c>
      <c r="C331" s="20" t="s">
        <v>742</v>
      </c>
      <c r="D331" s="20" t="s">
        <v>868</v>
      </c>
      <c r="E331" s="20" t="s">
        <v>847</v>
      </c>
      <c r="F331" s="20" t="s">
        <v>840</v>
      </c>
      <c r="G331" s="20" t="s">
        <v>847</v>
      </c>
      <c r="H331" s="20" t="s">
        <v>896</v>
      </c>
      <c r="I331" s="20" t="s">
        <v>897</v>
      </c>
      <c r="J331" s="20" t="s">
        <v>34</v>
      </c>
      <c r="K331" s="20" t="s">
        <v>842</v>
      </c>
      <c r="L331" s="20" t="s">
        <v>844</v>
      </c>
      <c r="M331" s="20">
        <v>5</v>
      </c>
      <c r="N331" s="283">
        <f>VLOOKUP(M331,'Controle de Datas'!A:B,2,0)</f>
        <v>46241</v>
      </c>
      <c r="O331" s="265">
        <v>46240</v>
      </c>
      <c r="P331" s="265">
        <v>46240</v>
      </c>
      <c r="Q331" s="266">
        <f t="shared" si="10"/>
        <v>0</v>
      </c>
      <c r="R331" s="144" t="str">
        <f t="shared" si="11"/>
        <v>Entregue</v>
      </c>
      <c r="S331" s="267" t="s">
        <v>845</v>
      </c>
      <c r="T331" s="264"/>
    </row>
    <row r="332" spans="1:20">
      <c r="A332" s="20">
        <v>396</v>
      </c>
      <c r="B332" s="20" t="s">
        <v>743</v>
      </c>
      <c r="C332" s="20" t="s">
        <v>744</v>
      </c>
      <c r="D332" s="20" t="s">
        <v>868</v>
      </c>
      <c r="E332" s="20" t="s">
        <v>847</v>
      </c>
      <c r="F332" s="20" t="s">
        <v>840</v>
      </c>
      <c r="G332" s="284">
        <v>6101</v>
      </c>
      <c r="H332" s="20" t="s">
        <v>1223</v>
      </c>
      <c r="I332" s="20" t="s">
        <v>842</v>
      </c>
      <c r="J332" s="20" t="s">
        <v>48</v>
      </c>
      <c r="K332" s="20" t="s">
        <v>842</v>
      </c>
      <c r="L332" s="20" t="s">
        <v>844</v>
      </c>
      <c r="M332" s="20">
        <v>7</v>
      </c>
      <c r="N332" s="283">
        <f>VLOOKUP(M332,'Controle de Datas'!A:B,2,0)</f>
        <v>46245</v>
      </c>
      <c r="O332" s="265">
        <v>46248</v>
      </c>
      <c r="P332" s="265">
        <v>46248</v>
      </c>
      <c r="Q332" s="266">
        <f t="shared" si="10"/>
        <v>-1</v>
      </c>
      <c r="R332" s="144" t="str">
        <f t="shared" si="11"/>
        <v>Entregue com Atraso</v>
      </c>
      <c r="S332" s="267" t="s">
        <v>852</v>
      </c>
      <c r="T332" s="264"/>
    </row>
    <row r="333" spans="1:20" hidden="1">
      <c r="A333" s="20">
        <v>602</v>
      </c>
      <c r="B333" s="20" t="s">
        <v>745</v>
      </c>
      <c r="C333" s="20" t="s">
        <v>746</v>
      </c>
      <c r="D333" s="20" t="s">
        <v>846</v>
      </c>
      <c r="E333" s="285" t="s">
        <v>847</v>
      </c>
      <c r="F333" s="20" t="s">
        <v>1040</v>
      </c>
      <c r="G333" s="284">
        <v>2391821</v>
      </c>
      <c r="H333" s="20" t="s">
        <v>1041</v>
      </c>
      <c r="I333" s="20" t="s">
        <v>1042</v>
      </c>
      <c r="J333" s="20" t="s">
        <v>34</v>
      </c>
      <c r="K333" s="20" t="s">
        <v>842</v>
      </c>
      <c r="L333" s="20" t="s">
        <v>850</v>
      </c>
      <c r="M333" s="20">
        <v>4</v>
      </c>
      <c r="N333" s="283">
        <f>VLOOKUP(M333,'Controle de Datas'!A:B,2,0)</f>
        <v>46240</v>
      </c>
      <c r="O333" s="265"/>
      <c r="P333" s="265"/>
      <c r="Q333" s="266">
        <f t="shared" si="10"/>
        <v>1</v>
      </c>
      <c r="R333" s="144" t="str">
        <f t="shared" si="11"/>
        <v>Não Inicializada</v>
      </c>
      <c r="S333" s="267" t="s">
        <v>852</v>
      </c>
      <c r="T333" s="264"/>
    </row>
    <row r="334" spans="1:20" hidden="1">
      <c r="A334" s="18">
        <v>245</v>
      </c>
      <c r="B334" s="18" t="s">
        <v>747</v>
      </c>
      <c r="C334" s="18" t="s">
        <v>748</v>
      </c>
      <c r="D334" s="18" t="s">
        <v>868</v>
      </c>
      <c r="E334" s="20" t="s">
        <v>847</v>
      </c>
      <c r="F334" s="18" t="s">
        <v>840</v>
      </c>
      <c r="G334" s="285">
        <v>235118</v>
      </c>
      <c r="H334" s="18" t="s">
        <v>853</v>
      </c>
      <c r="I334" s="18" t="s">
        <v>842</v>
      </c>
      <c r="J334" s="18" t="s">
        <v>65</v>
      </c>
      <c r="K334" s="18" t="s">
        <v>842</v>
      </c>
      <c r="L334" s="18" t="s">
        <v>850</v>
      </c>
      <c r="M334" s="18">
        <v>6</v>
      </c>
      <c r="N334" s="283">
        <f>VLOOKUP(M334,'Controle de Datas'!A:B,2,0)</f>
        <v>46244</v>
      </c>
      <c r="O334" s="261">
        <v>46254</v>
      </c>
      <c r="P334" s="265">
        <v>46255</v>
      </c>
      <c r="Q334" s="266">
        <f t="shared" si="10"/>
        <v>-1</v>
      </c>
      <c r="R334" s="144" t="str">
        <f t="shared" si="11"/>
        <v>Entregue com Atraso</v>
      </c>
      <c r="S334" s="267" t="s">
        <v>845</v>
      </c>
      <c r="T334" s="264"/>
    </row>
    <row r="335" spans="1:20" hidden="1">
      <c r="A335" s="20">
        <v>442</v>
      </c>
      <c r="B335" s="20" t="s">
        <v>749</v>
      </c>
      <c r="C335" s="20" t="s">
        <v>750</v>
      </c>
      <c r="D335" s="20" t="s">
        <v>868</v>
      </c>
      <c r="E335" s="284">
        <v>623222041118</v>
      </c>
      <c r="F335" s="20" t="s">
        <v>840</v>
      </c>
      <c r="G335" s="284">
        <v>84510</v>
      </c>
      <c r="H335" s="20" t="s">
        <v>1003</v>
      </c>
      <c r="I335" s="20" t="s">
        <v>1163</v>
      </c>
      <c r="J335" s="20" t="s">
        <v>70</v>
      </c>
      <c r="K335" s="20" t="s">
        <v>842</v>
      </c>
      <c r="L335" s="20" t="s">
        <v>850</v>
      </c>
      <c r="M335" s="20">
        <v>10</v>
      </c>
      <c r="N335" s="283">
        <f>VLOOKUP(M335,'Controle de Datas'!A:B,2,0)</f>
        <v>46248</v>
      </c>
      <c r="O335" s="265"/>
      <c r="P335" s="265"/>
      <c r="Q335" s="266">
        <f t="shared" si="10"/>
        <v>1</v>
      </c>
      <c r="R335" s="144" t="str">
        <f t="shared" si="11"/>
        <v>Não Inicializada</v>
      </c>
      <c r="S335" s="267" t="s">
        <v>845</v>
      </c>
      <c r="T335" s="264"/>
    </row>
    <row r="336" spans="1:20" hidden="1">
      <c r="A336" s="20" t="s">
        <v>752</v>
      </c>
      <c r="B336" s="20" t="s">
        <v>753</v>
      </c>
      <c r="C336" s="20" t="s">
        <v>750</v>
      </c>
      <c r="D336" s="20" t="s">
        <v>868</v>
      </c>
      <c r="E336" s="284" t="s">
        <v>847</v>
      </c>
      <c r="F336" s="20" t="s">
        <v>840</v>
      </c>
      <c r="G336" s="284" t="s">
        <v>1224</v>
      </c>
      <c r="H336" s="20" t="s">
        <v>840</v>
      </c>
      <c r="I336" s="20" t="s">
        <v>1163</v>
      </c>
      <c r="J336" s="20" t="s">
        <v>70</v>
      </c>
      <c r="K336" s="20" t="s">
        <v>842</v>
      </c>
      <c r="L336" s="20" t="s">
        <v>850</v>
      </c>
      <c r="M336" s="20">
        <v>10</v>
      </c>
      <c r="N336" s="283">
        <f>VLOOKUP(M336,'Controle de Datas'!A:B,2,0)</f>
        <v>46248</v>
      </c>
      <c r="O336" s="265"/>
      <c r="P336" s="265"/>
      <c r="Q336" s="266">
        <f t="shared" si="10"/>
        <v>1</v>
      </c>
      <c r="R336" s="144" t="str">
        <f t="shared" si="11"/>
        <v>Não Inicializada</v>
      </c>
      <c r="S336" s="267" t="s">
        <v>845</v>
      </c>
      <c r="T336" s="264"/>
    </row>
    <row r="337" spans="1:20" hidden="1">
      <c r="A337" s="20" t="s">
        <v>754</v>
      </c>
      <c r="B337" s="20" t="s">
        <v>755</v>
      </c>
      <c r="C337" s="20" t="s">
        <v>750</v>
      </c>
      <c r="D337" s="20" t="s">
        <v>868</v>
      </c>
      <c r="E337" s="284">
        <v>159326126112</v>
      </c>
      <c r="F337" s="20" t="s">
        <v>840</v>
      </c>
      <c r="G337" s="284">
        <v>269751</v>
      </c>
      <c r="H337" s="20" t="s">
        <v>855</v>
      </c>
      <c r="I337" s="20" t="s">
        <v>1163</v>
      </c>
      <c r="J337" s="20" t="s">
        <v>70</v>
      </c>
      <c r="K337" s="20" t="s">
        <v>842</v>
      </c>
      <c r="L337" s="20" t="s">
        <v>850</v>
      </c>
      <c r="M337" s="20">
        <v>10</v>
      </c>
      <c r="N337" s="283">
        <f>VLOOKUP(M337,'Controle de Datas'!A:B,2,0)</f>
        <v>46248</v>
      </c>
      <c r="O337" s="265"/>
      <c r="P337" s="265"/>
      <c r="Q337" s="266">
        <f t="shared" si="10"/>
        <v>1</v>
      </c>
      <c r="R337" s="144" t="str">
        <f t="shared" si="11"/>
        <v>Não Inicializada</v>
      </c>
      <c r="S337" s="267" t="s">
        <v>845</v>
      </c>
      <c r="T337" s="264"/>
    </row>
    <row r="338" spans="1:20" hidden="1">
      <c r="A338" s="20">
        <v>596</v>
      </c>
      <c r="B338" s="20" t="s">
        <v>756</v>
      </c>
      <c r="C338" s="20" t="s">
        <v>757</v>
      </c>
      <c r="D338" s="20" t="s">
        <v>868</v>
      </c>
      <c r="E338" s="284">
        <v>353380030004</v>
      </c>
      <c r="F338" s="20" t="s">
        <v>890</v>
      </c>
      <c r="G338" s="284">
        <v>139731</v>
      </c>
      <c r="H338" s="20" t="s">
        <v>1225</v>
      </c>
      <c r="I338" s="20" t="s">
        <v>1163</v>
      </c>
      <c r="J338" s="20" t="s">
        <v>70</v>
      </c>
      <c r="K338" s="20" t="s">
        <v>842</v>
      </c>
      <c r="L338" s="20" t="s">
        <v>850</v>
      </c>
      <c r="M338" s="20">
        <v>4</v>
      </c>
      <c r="N338" s="283">
        <f>VLOOKUP(M338,'Controle de Datas'!A:B,2,0)</f>
        <v>46240</v>
      </c>
      <c r="O338" s="265">
        <v>46237</v>
      </c>
      <c r="P338" s="265">
        <v>46241</v>
      </c>
      <c r="Q338" s="266">
        <f t="shared" si="10"/>
        <v>-1</v>
      </c>
      <c r="R338" s="144" t="str">
        <f t="shared" si="11"/>
        <v>Entregue com Atraso</v>
      </c>
      <c r="S338" s="267" t="s">
        <v>845</v>
      </c>
      <c r="T338" s="264"/>
    </row>
    <row r="339" spans="1:20" hidden="1">
      <c r="A339" s="20">
        <v>1</v>
      </c>
      <c r="B339" s="20" t="s">
        <v>758</v>
      </c>
      <c r="C339" s="152" t="s">
        <v>759</v>
      </c>
      <c r="D339" s="20" t="s">
        <v>846</v>
      </c>
      <c r="E339" s="284">
        <v>108167058119</v>
      </c>
      <c r="F339" s="20" t="s">
        <v>840</v>
      </c>
      <c r="G339" s="20" t="s">
        <v>1227</v>
      </c>
      <c r="H339" s="20" t="s">
        <v>840</v>
      </c>
      <c r="I339" s="20" t="s">
        <v>842</v>
      </c>
      <c r="J339" s="20" t="s">
        <v>73</v>
      </c>
      <c r="K339" s="20" t="s">
        <v>842</v>
      </c>
      <c r="L339" s="20" t="s">
        <v>850</v>
      </c>
      <c r="M339" s="20">
        <v>6</v>
      </c>
      <c r="N339" s="283">
        <f>VLOOKUP(M339,'Controle de Datas'!A:B,2,0)</f>
        <v>46244</v>
      </c>
      <c r="O339" s="265">
        <v>46237</v>
      </c>
      <c r="P339" s="265">
        <v>46245</v>
      </c>
      <c r="Q339" s="266">
        <f t="shared" si="10"/>
        <v>-1</v>
      </c>
      <c r="R339" s="144" t="str">
        <f t="shared" si="11"/>
        <v>Entregue com Atraso</v>
      </c>
      <c r="S339" s="267" t="s">
        <v>845</v>
      </c>
      <c r="T339" s="264"/>
    </row>
    <row r="340" spans="1:20" hidden="1">
      <c r="A340" s="20">
        <v>276</v>
      </c>
      <c r="B340" s="20" t="s">
        <v>760</v>
      </c>
      <c r="C340" s="20" t="s">
        <v>761</v>
      </c>
      <c r="D340" s="20" t="s">
        <v>846</v>
      </c>
      <c r="E340" s="284">
        <v>131070660113</v>
      </c>
      <c r="F340" s="20" t="s">
        <v>840</v>
      </c>
      <c r="G340" s="20" t="s">
        <v>1228</v>
      </c>
      <c r="H340" s="20" t="s">
        <v>840</v>
      </c>
      <c r="I340" s="20" t="s">
        <v>1023</v>
      </c>
      <c r="J340" s="20" t="s">
        <v>65</v>
      </c>
      <c r="K340" s="20" t="s">
        <v>842</v>
      </c>
      <c r="L340" s="20" t="s">
        <v>850</v>
      </c>
      <c r="M340" s="20">
        <v>7</v>
      </c>
      <c r="N340" s="283">
        <f>VLOOKUP(M340,'Controle de Datas'!A:B,2,0)</f>
        <v>46245</v>
      </c>
      <c r="O340" s="265">
        <v>46245</v>
      </c>
      <c r="P340" s="265">
        <v>46246</v>
      </c>
      <c r="Q340" s="266">
        <f t="shared" si="10"/>
        <v>-1</v>
      </c>
      <c r="R340" s="144" t="str">
        <f t="shared" si="11"/>
        <v>Entregue com Atraso</v>
      </c>
      <c r="S340" s="267" t="s">
        <v>845</v>
      </c>
      <c r="T340" s="264"/>
    </row>
    <row r="341" spans="1:20" hidden="1">
      <c r="A341" s="20">
        <v>166</v>
      </c>
      <c r="B341" s="20" t="s">
        <v>762</v>
      </c>
      <c r="C341" s="20" t="s">
        <v>763</v>
      </c>
      <c r="D341" s="20" t="s">
        <v>846</v>
      </c>
      <c r="E341" s="20" t="s">
        <v>847</v>
      </c>
      <c r="F341" s="20" t="s">
        <v>840</v>
      </c>
      <c r="G341" s="20" t="s">
        <v>1229</v>
      </c>
      <c r="H341" s="20" t="s">
        <v>840</v>
      </c>
      <c r="I341" s="20" t="s">
        <v>1008</v>
      </c>
      <c r="J341" s="20" t="s">
        <v>62</v>
      </c>
      <c r="K341" s="20" t="s">
        <v>842</v>
      </c>
      <c r="L341" s="20" t="s">
        <v>850</v>
      </c>
      <c r="M341" s="20">
        <v>5</v>
      </c>
      <c r="N341" s="283">
        <f>VLOOKUP(M341,'Controle de Datas'!A:B,2,0)</f>
        <v>46241</v>
      </c>
      <c r="O341" s="265">
        <v>46241</v>
      </c>
      <c r="P341" s="265">
        <v>46241</v>
      </c>
      <c r="Q341" s="266">
        <f t="shared" si="10"/>
        <v>0</v>
      </c>
      <c r="R341" s="144" t="str">
        <f t="shared" si="11"/>
        <v>Entregue</v>
      </c>
      <c r="S341" s="267" t="s">
        <v>845</v>
      </c>
      <c r="T341" s="264"/>
    </row>
    <row r="342" spans="1:20" hidden="1">
      <c r="A342" s="20">
        <v>434</v>
      </c>
      <c r="B342" s="20" t="s">
        <v>764</v>
      </c>
      <c r="C342" s="20" t="s">
        <v>765</v>
      </c>
      <c r="D342" s="20" t="s">
        <v>846</v>
      </c>
      <c r="E342" s="284">
        <v>148375237115</v>
      </c>
      <c r="F342" s="20" t="s">
        <v>840</v>
      </c>
      <c r="G342" s="20" t="s">
        <v>1230</v>
      </c>
      <c r="H342" s="20" t="s">
        <v>840</v>
      </c>
      <c r="I342" s="20" t="s">
        <v>1008</v>
      </c>
      <c r="J342" s="20" t="s">
        <v>62</v>
      </c>
      <c r="K342" s="20" t="s">
        <v>842</v>
      </c>
      <c r="L342" s="20" t="s">
        <v>850</v>
      </c>
      <c r="M342" s="20">
        <v>6</v>
      </c>
      <c r="N342" s="283">
        <f>VLOOKUP(M342,'Controle de Datas'!A:B,2,0)</f>
        <v>46244</v>
      </c>
      <c r="O342" s="265">
        <v>46244</v>
      </c>
      <c r="P342" s="265">
        <v>46244</v>
      </c>
      <c r="Q342" s="266">
        <f t="shared" si="10"/>
        <v>0</v>
      </c>
      <c r="R342" s="144" t="str">
        <f t="shared" si="11"/>
        <v>Entregue</v>
      </c>
      <c r="S342" s="267" t="s">
        <v>845</v>
      </c>
      <c r="T342" s="264"/>
    </row>
    <row r="343" spans="1:20" hidden="1">
      <c r="A343" s="20">
        <v>203</v>
      </c>
      <c r="B343" s="20" t="s">
        <v>766</v>
      </c>
      <c r="C343" s="20" t="s">
        <v>767</v>
      </c>
      <c r="D343" s="20" t="s">
        <v>868</v>
      </c>
      <c r="E343" s="284">
        <v>116239170117</v>
      </c>
      <c r="F343" s="20" t="s">
        <v>840</v>
      </c>
      <c r="G343" s="20" t="s">
        <v>1231</v>
      </c>
      <c r="H343" s="20" t="s">
        <v>840</v>
      </c>
      <c r="I343" s="20" t="s">
        <v>1023</v>
      </c>
      <c r="J343" s="20" t="s">
        <v>65</v>
      </c>
      <c r="K343" s="20" t="s">
        <v>842</v>
      </c>
      <c r="L343" s="20" t="s">
        <v>850</v>
      </c>
      <c r="M343" s="20">
        <v>9</v>
      </c>
      <c r="N343" s="283">
        <f>VLOOKUP(M343,'Controle de Datas'!A:B,2,0)</f>
        <v>46247</v>
      </c>
      <c r="O343" s="265">
        <v>46248</v>
      </c>
      <c r="P343" s="265">
        <v>46253</v>
      </c>
      <c r="Q343" s="266">
        <f t="shared" si="10"/>
        <v>-1</v>
      </c>
      <c r="R343" s="144" t="str">
        <f t="shared" si="11"/>
        <v>Entregue com Atraso</v>
      </c>
      <c r="S343" s="267" t="s">
        <v>845</v>
      </c>
      <c r="T343" s="264"/>
    </row>
    <row r="344" spans="1:20" hidden="1">
      <c r="A344" s="20" t="s">
        <v>769</v>
      </c>
      <c r="B344" s="20" t="s">
        <v>770</v>
      </c>
      <c r="C344" s="20" t="s">
        <v>767</v>
      </c>
      <c r="D344" s="20" t="s">
        <v>868</v>
      </c>
      <c r="E344" s="284">
        <v>143976056110</v>
      </c>
      <c r="F344" s="20" t="s">
        <v>840</v>
      </c>
      <c r="G344" s="20" t="s">
        <v>1232</v>
      </c>
      <c r="H344" s="20" t="s">
        <v>840</v>
      </c>
      <c r="I344" s="20" t="s">
        <v>1023</v>
      </c>
      <c r="J344" s="20" t="s">
        <v>65</v>
      </c>
      <c r="K344" s="20" t="s">
        <v>842</v>
      </c>
      <c r="L344" s="20" t="s">
        <v>850</v>
      </c>
      <c r="M344" s="20">
        <v>9</v>
      </c>
      <c r="N344" s="283">
        <f>VLOOKUP(M344,'Controle de Datas'!A:B,2,0)</f>
        <v>46247</v>
      </c>
      <c r="O344" s="265">
        <v>46248</v>
      </c>
      <c r="P344" s="265">
        <v>46253</v>
      </c>
      <c r="Q344" s="266">
        <f t="shared" si="10"/>
        <v>-1</v>
      </c>
      <c r="R344" s="144" t="str">
        <f t="shared" si="11"/>
        <v>Entregue com Atraso</v>
      </c>
      <c r="S344" s="267" t="s">
        <v>845</v>
      </c>
      <c r="T344" s="264"/>
    </row>
    <row r="345" spans="1:20" hidden="1">
      <c r="A345" s="20">
        <v>282</v>
      </c>
      <c r="B345" s="20" t="s">
        <v>771</v>
      </c>
      <c r="C345" s="20" t="s">
        <v>772</v>
      </c>
      <c r="D345" s="20" t="s">
        <v>868</v>
      </c>
      <c r="E345" s="20" t="s">
        <v>847</v>
      </c>
      <c r="F345" s="20" t="s">
        <v>840</v>
      </c>
      <c r="G345" s="20" t="s">
        <v>1233</v>
      </c>
      <c r="H345" s="20" t="s">
        <v>840</v>
      </c>
      <c r="I345" s="20" t="s">
        <v>842</v>
      </c>
      <c r="J345" s="20" t="s">
        <v>62</v>
      </c>
      <c r="K345" s="20" t="s">
        <v>842</v>
      </c>
      <c r="L345" s="20" t="s">
        <v>850</v>
      </c>
      <c r="M345" s="20">
        <v>5</v>
      </c>
      <c r="N345" s="283">
        <f>VLOOKUP(M345,'Controle de Datas'!A:B,2,0)</f>
        <v>46241</v>
      </c>
      <c r="O345" s="265">
        <v>46245</v>
      </c>
      <c r="P345" s="265">
        <v>46245</v>
      </c>
      <c r="Q345" s="266">
        <f t="shared" si="10"/>
        <v>-1</v>
      </c>
      <c r="R345" s="144" t="str">
        <f t="shared" si="11"/>
        <v>Entregue com Atraso</v>
      </c>
      <c r="S345" s="267" t="s">
        <v>845</v>
      </c>
      <c r="T345" s="264"/>
    </row>
    <row r="346" spans="1:20" hidden="1">
      <c r="A346" s="20">
        <v>284</v>
      </c>
      <c r="B346" s="20" t="s">
        <v>773</v>
      </c>
      <c r="C346" s="20" t="s">
        <v>774</v>
      </c>
      <c r="D346" s="20" t="s">
        <v>846</v>
      </c>
      <c r="E346" s="20" t="s">
        <v>847</v>
      </c>
      <c r="F346" s="20" t="s">
        <v>840</v>
      </c>
      <c r="G346" s="284">
        <v>117473</v>
      </c>
      <c r="H346" s="20" t="s">
        <v>871</v>
      </c>
      <c r="I346" s="20" t="s">
        <v>1234</v>
      </c>
      <c r="J346" s="20" t="s">
        <v>34</v>
      </c>
      <c r="K346" s="20" t="s">
        <v>842</v>
      </c>
      <c r="L346" s="20" t="s">
        <v>850</v>
      </c>
      <c r="M346" s="20">
        <v>2</v>
      </c>
      <c r="N346" s="283">
        <f>VLOOKUP(M346,'Controle de Datas'!A:B,2,0)</f>
        <v>46238</v>
      </c>
      <c r="O346" s="265"/>
      <c r="P346" s="265"/>
      <c r="Q346" s="266">
        <f t="shared" si="10"/>
        <v>1</v>
      </c>
      <c r="R346" s="144" t="str">
        <f t="shared" si="11"/>
        <v>Não Inicializada</v>
      </c>
      <c r="S346" s="267" t="s">
        <v>852</v>
      </c>
      <c r="T346" s="264"/>
    </row>
    <row r="347" spans="1:20" hidden="1">
      <c r="A347" s="20">
        <v>285</v>
      </c>
      <c r="B347" s="20" t="s">
        <v>775</v>
      </c>
      <c r="C347" s="20" t="s">
        <v>776</v>
      </c>
      <c r="D347" s="20" t="s">
        <v>846</v>
      </c>
      <c r="E347" s="20" t="s">
        <v>847</v>
      </c>
      <c r="F347" s="20" t="s">
        <v>840</v>
      </c>
      <c r="G347" s="284">
        <v>117472</v>
      </c>
      <c r="H347" s="20" t="s">
        <v>871</v>
      </c>
      <c r="I347" s="20" t="s">
        <v>1234</v>
      </c>
      <c r="J347" s="20" t="s">
        <v>34</v>
      </c>
      <c r="K347" s="20" t="s">
        <v>842</v>
      </c>
      <c r="L347" s="20" t="s">
        <v>850</v>
      </c>
      <c r="M347" s="20">
        <v>2</v>
      </c>
      <c r="N347" s="283">
        <f>VLOOKUP(M347,'Controle de Datas'!A:B,2,0)</f>
        <v>46238</v>
      </c>
      <c r="O347" s="265"/>
      <c r="P347" s="265"/>
      <c r="Q347" s="266">
        <f t="shared" si="10"/>
        <v>1</v>
      </c>
      <c r="R347" s="144" t="str">
        <f t="shared" si="11"/>
        <v>Não Inicializada</v>
      </c>
      <c r="S347" s="267" t="s">
        <v>852</v>
      </c>
      <c r="T347" s="264"/>
    </row>
    <row r="348" spans="1:20" hidden="1">
      <c r="A348" s="20">
        <v>483</v>
      </c>
      <c r="B348" s="20" t="s">
        <v>777</v>
      </c>
      <c r="C348" s="20" t="s">
        <v>778</v>
      </c>
      <c r="D348" s="20" t="s">
        <v>846</v>
      </c>
      <c r="E348" s="20" t="s">
        <v>847</v>
      </c>
      <c r="F348" s="20" t="s">
        <v>840</v>
      </c>
      <c r="G348" s="284">
        <v>352701</v>
      </c>
      <c r="H348" s="20" t="s">
        <v>1038</v>
      </c>
      <c r="I348" s="20" t="s">
        <v>842</v>
      </c>
      <c r="J348" s="20" t="s">
        <v>34</v>
      </c>
      <c r="K348" s="20" t="s">
        <v>842</v>
      </c>
      <c r="L348" s="20" t="s">
        <v>850</v>
      </c>
      <c r="M348" s="20">
        <v>4</v>
      </c>
      <c r="N348" s="283">
        <f>VLOOKUP(M348,'Controle de Datas'!A:B,2,0)</f>
        <v>46240</v>
      </c>
      <c r="O348" s="265">
        <v>46240</v>
      </c>
      <c r="P348" s="265"/>
      <c r="Q348" s="266">
        <f t="shared" si="10"/>
        <v>1</v>
      </c>
      <c r="R348" s="144" t="str">
        <f t="shared" si="11"/>
        <v>Em Andamento</v>
      </c>
      <c r="S348" s="267" t="s">
        <v>852</v>
      </c>
      <c r="T348" s="264"/>
    </row>
    <row r="349" spans="1:20">
      <c r="A349" s="20">
        <v>644</v>
      </c>
      <c r="B349" s="20" t="s">
        <v>779</v>
      </c>
      <c r="C349" s="152" t="s">
        <v>780</v>
      </c>
      <c r="D349" s="20" t="s">
        <v>846</v>
      </c>
      <c r="E349" s="285">
        <v>159982510115</v>
      </c>
      <c r="F349" s="20" t="s">
        <v>840</v>
      </c>
      <c r="G349" s="284" t="s">
        <v>1235</v>
      </c>
      <c r="H349" s="20" t="s">
        <v>840</v>
      </c>
      <c r="I349" s="20" t="s">
        <v>842</v>
      </c>
      <c r="J349" s="20" t="s">
        <v>48</v>
      </c>
      <c r="K349" s="20" t="s">
        <v>842</v>
      </c>
      <c r="L349" s="20" t="s">
        <v>850</v>
      </c>
      <c r="M349" s="20">
        <v>8</v>
      </c>
      <c r="N349" s="283">
        <f>VLOOKUP(M349,'Controle de Datas'!A:B,2,0)</f>
        <v>46246</v>
      </c>
      <c r="O349" s="265">
        <v>46237</v>
      </c>
      <c r="P349" s="265">
        <v>46247</v>
      </c>
      <c r="Q349" s="266">
        <f t="shared" si="10"/>
        <v>-1</v>
      </c>
      <c r="R349" s="144" t="str">
        <f t="shared" si="11"/>
        <v>Entregue com Atraso</v>
      </c>
      <c r="S349" s="267" t="s">
        <v>852</v>
      </c>
      <c r="T349" s="264"/>
    </row>
    <row r="350" spans="1:20">
      <c r="A350" s="20">
        <v>383</v>
      </c>
      <c r="B350" s="20" t="s">
        <v>781</v>
      </c>
      <c r="C350" s="20" t="s">
        <v>782</v>
      </c>
      <c r="D350" s="20" t="s">
        <v>868</v>
      </c>
      <c r="E350" s="18" t="s">
        <v>847</v>
      </c>
      <c r="F350" s="20" t="s">
        <v>840</v>
      </c>
      <c r="G350" s="284">
        <v>599815</v>
      </c>
      <c r="H350" s="20" t="s">
        <v>978</v>
      </c>
      <c r="I350" s="20" t="s">
        <v>842</v>
      </c>
      <c r="J350" s="20" t="s">
        <v>48</v>
      </c>
      <c r="K350" s="20" t="s">
        <v>842</v>
      </c>
      <c r="L350" s="20" t="s">
        <v>850</v>
      </c>
      <c r="M350" s="20">
        <v>7</v>
      </c>
      <c r="N350" s="283">
        <f>VLOOKUP(M350,'Controle de Datas'!A:B,2,0)</f>
        <v>46245</v>
      </c>
      <c r="O350" s="265">
        <v>46238</v>
      </c>
      <c r="P350" s="265">
        <v>46248</v>
      </c>
      <c r="Q350" s="266">
        <f t="shared" si="10"/>
        <v>-1</v>
      </c>
      <c r="R350" s="144" t="str">
        <f t="shared" si="11"/>
        <v>Entregue com Atraso</v>
      </c>
      <c r="S350" s="267" t="s">
        <v>852</v>
      </c>
      <c r="T350" s="264"/>
    </row>
    <row r="351" spans="1:20" hidden="1">
      <c r="A351" s="18">
        <v>635</v>
      </c>
      <c r="B351" s="18" t="s">
        <v>783</v>
      </c>
      <c r="C351" s="18" t="s">
        <v>784</v>
      </c>
      <c r="D351" s="18" t="s">
        <v>846</v>
      </c>
      <c r="E351" s="285">
        <v>156393940118</v>
      </c>
      <c r="F351" s="18" t="s">
        <v>840</v>
      </c>
      <c r="G351" s="285" t="s">
        <v>1236</v>
      </c>
      <c r="H351" s="18" t="s">
        <v>840</v>
      </c>
      <c r="I351" s="18" t="s">
        <v>1053</v>
      </c>
      <c r="J351" s="18" t="s">
        <v>62</v>
      </c>
      <c r="K351" s="18" t="s">
        <v>842</v>
      </c>
      <c r="L351" s="18" t="s">
        <v>850</v>
      </c>
      <c r="M351" s="18">
        <v>5</v>
      </c>
      <c r="N351" s="283">
        <f>VLOOKUP(M351,'Controle de Datas'!A:B,2,0)</f>
        <v>46241</v>
      </c>
      <c r="O351" s="265">
        <v>46244</v>
      </c>
      <c r="P351" s="265">
        <v>46244</v>
      </c>
      <c r="Q351" s="266">
        <f t="shared" si="10"/>
        <v>-1</v>
      </c>
      <c r="R351" s="144" t="str">
        <f t="shared" si="11"/>
        <v>Entregue com Atraso</v>
      </c>
      <c r="S351" s="267" t="s">
        <v>852</v>
      </c>
      <c r="T351" s="264"/>
    </row>
    <row r="352" spans="1:20" hidden="1">
      <c r="A352" s="18">
        <v>593</v>
      </c>
      <c r="B352" s="18" t="s">
        <v>785</v>
      </c>
      <c r="C352" s="18" t="s">
        <v>786</v>
      </c>
      <c r="D352" s="18" t="s">
        <v>868</v>
      </c>
      <c r="E352" s="18" t="s">
        <v>847</v>
      </c>
      <c r="F352" s="18" t="s">
        <v>840</v>
      </c>
      <c r="G352" s="285" t="s">
        <v>1237</v>
      </c>
      <c r="H352" s="18" t="s">
        <v>840</v>
      </c>
      <c r="I352" s="18" t="s">
        <v>842</v>
      </c>
      <c r="J352" s="18" t="s">
        <v>62</v>
      </c>
      <c r="K352" s="18" t="s">
        <v>842</v>
      </c>
      <c r="L352" s="18" t="s">
        <v>844</v>
      </c>
      <c r="M352" s="18">
        <v>2</v>
      </c>
      <c r="N352" s="283">
        <f>VLOOKUP(M352,'Controle de Datas'!A:B,2,0)</f>
        <v>46238</v>
      </c>
      <c r="O352" s="265">
        <v>46238</v>
      </c>
      <c r="P352" s="265">
        <v>46238</v>
      </c>
      <c r="Q352" s="266">
        <f t="shared" si="10"/>
        <v>0</v>
      </c>
      <c r="R352" s="144" t="str">
        <f t="shared" si="11"/>
        <v>Entregue</v>
      </c>
      <c r="S352" s="267" t="s">
        <v>852</v>
      </c>
      <c r="T352" s="264"/>
    </row>
    <row r="353" spans="1:20" hidden="1">
      <c r="A353" s="18">
        <v>598</v>
      </c>
      <c r="B353" s="18" t="s">
        <v>787</v>
      </c>
      <c r="C353" s="18" t="s">
        <v>788</v>
      </c>
      <c r="D353" s="18" t="s">
        <v>846</v>
      </c>
      <c r="E353" s="285">
        <v>154995154117</v>
      </c>
      <c r="F353" s="18" t="s">
        <v>840</v>
      </c>
      <c r="G353" s="285" t="s">
        <v>1238</v>
      </c>
      <c r="H353" s="18" t="s">
        <v>840</v>
      </c>
      <c r="I353" s="18" t="s">
        <v>842</v>
      </c>
      <c r="J353" s="18" t="s">
        <v>65</v>
      </c>
      <c r="K353" s="18" t="s">
        <v>842</v>
      </c>
      <c r="L353" s="18" t="s">
        <v>850</v>
      </c>
      <c r="M353" s="18">
        <v>5</v>
      </c>
      <c r="N353" s="283">
        <f>VLOOKUP(M353,'Controle de Datas'!A:B,2,0)</f>
        <v>46241</v>
      </c>
      <c r="O353" s="265">
        <v>46246</v>
      </c>
      <c r="P353" s="265">
        <v>46246</v>
      </c>
      <c r="Q353" s="266">
        <f t="shared" si="10"/>
        <v>-1</v>
      </c>
      <c r="R353" s="144" t="str">
        <f t="shared" si="11"/>
        <v>Entregue com Atraso</v>
      </c>
      <c r="S353" s="267" t="s">
        <v>845</v>
      </c>
      <c r="T353" s="264"/>
    </row>
    <row r="354" spans="1:20">
      <c r="A354" s="18">
        <v>69</v>
      </c>
      <c r="B354" s="18" t="s">
        <v>789</v>
      </c>
      <c r="C354" s="18" t="s">
        <v>790</v>
      </c>
      <c r="D354" s="18" t="s">
        <v>846</v>
      </c>
      <c r="E354" s="20" t="s">
        <v>847</v>
      </c>
      <c r="F354" s="18" t="s">
        <v>840</v>
      </c>
      <c r="G354" s="18" t="s">
        <v>1239</v>
      </c>
      <c r="H354" s="18" t="s">
        <v>840</v>
      </c>
      <c r="I354" s="18" t="s">
        <v>842</v>
      </c>
      <c r="J354" s="18" t="s">
        <v>48</v>
      </c>
      <c r="K354" s="18" t="s">
        <v>842</v>
      </c>
      <c r="L354" s="18" t="s">
        <v>850</v>
      </c>
      <c r="M354" s="18">
        <v>4</v>
      </c>
      <c r="N354" s="283">
        <f>VLOOKUP(M354,'Controle de Datas'!A:B,2,0)</f>
        <v>46240</v>
      </c>
      <c r="O354" s="265">
        <v>46237</v>
      </c>
      <c r="P354" s="265">
        <v>46246</v>
      </c>
      <c r="Q354" s="266">
        <f t="shared" si="10"/>
        <v>-1</v>
      </c>
      <c r="R354" s="144" t="str">
        <f t="shared" si="11"/>
        <v>Entregue com Atraso</v>
      </c>
      <c r="S354" s="267" t="s">
        <v>845</v>
      </c>
      <c r="T354" s="264"/>
    </row>
    <row r="355" spans="1:20">
      <c r="A355" s="20">
        <v>70</v>
      </c>
      <c r="B355" s="20" t="s">
        <v>791</v>
      </c>
      <c r="C355" s="20" t="s">
        <v>792</v>
      </c>
      <c r="D355" s="20" t="s">
        <v>846</v>
      </c>
      <c r="E355" s="284">
        <v>109242912119</v>
      </c>
      <c r="F355" s="20" t="s">
        <v>840</v>
      </c>
      <c r="G355" s="20" t="s">
        <v>1240</v>
      </c>
      <c r="H355" s="20" t="s">
        <v>840</v>
      </c>
      <c r="I355" s="20" t="s">
        <v>842</v>
      </c>
      <c r="J355" s="20" t="s">
        <v>48</v>
      </c>
      <c r="K355" s="20" t="s">
        <v>842</v>
      </c>
      <c r="L355" s="20" t="s">
        <v>903</v>
      </c>
      <c r="M355" s="20">
        <v>7</v>
      </c>
      <c r="N355" s="283">
        <f>VLOOKUP(M355,'Controle de Datas'!A:B,2,0)</f>
        <v>46245</v>
      </c>
      <c r="O355" s="265">
        <v>46237</v>
      </c>
      <c r="P355" s="265">
        <v>46241</v>
      </c>
      <c r="Q355" s="266">
        <f t="shared" si="10"/>
        <v>0</v>
      </c>
      <c r="R355" s="144" t="str">
        <f t="shared" si="11"/>
        <v>Entregue</v>
      </c>
      <c r="S355" s="267" t="s">
        <v>845</v>
      </c>
      <c r="T355" s="264"/>
    </row>
    <row r="356" spans="1:20" hidden="1">
      <c r="A356" s="18">
        <v>511</v>
      </c>
      <c r="B356" s="18" t="s">
        <v>793</v>
      </c>
      <c r="C356" s="18" t="s">
        <v>794</v>
      </c>
      <c r="D356" s="18" t="s">
        <v>846</v>
      </c>
      <c r="E356" s="20" t="s">
        <v>847</v>
      </c>
      <c r="F356" s="18" t="s">
        <v>840</v>
      </c>
      <c r="G356" s="18" t="s">
        <v>1241</v>
      </c>
      <c r="H356" s="18" t="s">
        <v>840</v>
      </c>
      <c r="I356" s="18" t="s">
        <v>842</v>
      </c>
      <c r="J356" s="18" t="s">
        <v>34</v>
      </c>
      <c r="K356" s="18" t="s">
        <v>842</v>
      </c>
      <c r="L356" s="18" t="s">
        <v>844</v>
      </c>
      <c r="M356" s="18">
        <v>2</v>
      </c>
      <c r="N356" s="283">
        <f>VLOOKUP(M356,'Controle de Datas'!A:B,2,0)</f>
        <v>46238</v>
      </c>
      <c r="O356" s="265">
        <v>46237</v>
      </c>
      <c r="P356" s="265">
        <v>46237</v>
      </c>
      <c r="Q356" s="266">
        <f t="shared" si="10"/>
        <v>0</v>
      </c>
      <c r="R356" s="144" t="str">
        <f t="shared" si="11"/>
        <v>Entregue</v>
      </c>
      <c r="S356" s="267" t="s">
        <v>852</v>
      </c>
      <c r="T356" s="264"/>
    </row>
    <row r="357" spans="1:20" hidden="1">
      <c r="A357" s="20">
        <v>98</v>
      </c>
      <c r="B357" s="20" t="s">
        <v>795</v>
      </c>
      <c r="C357" s="20" t="s">
        <v>796</v>
      </c>
      <c r="D357" s="20" t="s">
        <v>868</v>
      </c>
      <c r="E357" s="284">
        <v>141118239118</v>
      </c>
      <c r="F357" s="20" t="s">
        <v>840</v>
      </c>
      <c r="G357" s="20" t="s">
        <v>1242</v>
      </c>
      <c r="H357" s="20" t="s">
        <v>840</v>
      </c>
      <c r="I357" s="20" t="s">
        <v>1129</v>
      </c>
      <c r="J357" s="20" t="s">
        <v>70</v>
      </c>
      <c r="K357" s="20" t="s">
        <v>842</v>
      </c>
      <c r="L357" s="20" t="s">
        <v>850</v>
      </c>
      <c r="M357" s="20">
        <v>9</v>
      </c>
      <c r="N357" s="283">
        <f>VLOOKUP(M357,'Controle de Datas'!A:B,2,0)</f>
        <v>46247</v>
      </c>
      <c r="O357" s="265"/>
      <c r="P357" s="265"/>
      <c r="Q357" s="266">
        <f t="shared" si="10"/>
        <v>1</v>
      </c>
      <c r="R357" s="144" t="str">
        <f t="shared" si="11"/>
        <v>Não Inicializada</v>
      </c>
      <c r="S357" s="267" t="s">
        <v>845</v>
      </c>
      <c r="T357" s="264"/>
    </row>
    <row r="358" spans="1:20">
      <c r="A358" s="20">
        <v>338</v>
      </c>
      <c r="B358" s="20" t="s">
        <v>797</v>
      </c>
      <c r="C358" s="20" t="s">
        <v>798</v>
      </c>
      <c r="D358" s="20" t="s">
        <v>868</v>
      </c>
      <c r="E358" s="18" t="s">
        <v>847</v>
      </c>
      <c r="F358" s="20" t="s">
        <v>840</v>
      </c>
      <c r="G358" s="20" t="s">
        <v>847</v>
      </c>
      <c r="H358" s="20" t="s">
        <v>840</v>
      </c>
      <c r="I358" s="20" t="s">
        <v>987</v>
      </c>
      <c r="J358" s="20" t="s">
        <v>48</v>
      </c>
      <c r="K358" s="20" t="s">
        <v>842</v>
      </c>
      <c r="L358" s="20" t="s">
        <v>850</v>
      </c>
      <c r="M358" s="20">
        <v>1</v>
      </c>
      <c r="N358" s="283">
        <f>VLOOKUP(M358,'Controle de Datas'!A:B,2,0)</f>
        <v>46237</v>
      </c>
      <c r="O358" s="265">
        <v>46237</v>
      </c>
      <c r="P358" s="265">
        <v>46238</v>
      </c>
      <c r="Q358" s="266">
        <f t="shared" si="10"/>
        <v>-1</v>
      </c>
      <c r="R358" s="144" t="str">
        <f t="shared" si="11"/>
        <v>Entregue com Atraso</v>
      </c>
      <c r="S358" s="267" t="s">
        <v>845</v>
      </c>
      <c r="T358" s="264"/>
    </row>
    <row r="359" spans="1:20" hidden="1">
      <c r="A359" s="18">
        <v>543</v>
      </c>
      <c r="B359" s="18" t="s">
        <v>799</v>
      </c>
      <c r="C359" s="286" t="s">
        <v>800</v>
      </c>
      <c r="D359" s="18" t="s">
        <v>846</v>
      </c>
      <c r="E359" s="284">
        <v>799930544118</v>
      </c>
      <c r="F359" s="18" t="s">
        <v>840</v>
      </c>
      <c r="G359" s="285">
        <v>364176</v>
      </c>
      <c r="H359" s="18" t="s">
        <v>853</v>
      </c>
      <c r="I359" s="18" t="s">
        <v>1067</v>
      </c>
      <c r="J359" s="18" t="s">
        <v>73</v>
      </c>
      <c r="K359" s="18" t="s">
        <v>842</v>
      </c>
      <c r="L359" s="18" t="s">
        <v>850</v>
      </c>
      <c r="M359" s="18">
        <v>3</v>
      </c>
      <c r="N359" s="283">
        <f>VLOOKUP(M359,'Controle de Datas'!A:B,2,0)</f>
        <v>46239</v>
      </c>
      <c r="O359" s="265">
        <v>46239</v>
      </c>
      <c r="P359" s="265">
        <v>46239</v>
      </c>
      <c r="Q359" s="266">
        <f t="shared" si="10"/>
        <v>0</v>
      </c>
      <c r="R359" s="144" t="str">
        <f t="shared" si="11"/>
        <v>Entregue</v>
      </c>
      <c r="S359" s="267" t="s">
        <v>852</v>
      </c>
      <c r="T359" s="264"/>
    </row>
    <row r="360" spans="1:20" hidden="1">
      <c r="A360" s="20">
        <v>209</v>
      </c>
      <c r="B360" s="20" t="s">
        <v>801</v>
      </c>
      <c r="C360" s="20" t="s">
        <v>802</v>
      </c>
      <c r="D360" s="20" t="s">
        <v>846</v>
      </c>
      <c r="E360" s="20" t="s">
        <v>847</v>
      </c>
      <c r="F360" s="20" t="s">
        <v>840</v>
      </c>
      <c r="G360" s="20" t="s">
        <v>1243</v>
      </c>
      <c r="H360" s="20" t="s">
        <v>840</v>
      </c>
      <c r="I360" s="20" t="s">
        <v>842</v>
      </c>
      <c r="J360" s="20" t="s">
        <v>65</v>
      </c>
      <c r="K360" s="20" t="s">
        <v>842</v>
      </c>
      <c r="L360" s="20" t="s">
        <v>850</v>
      </c>
      <c r="M360" s="20">
        <v>2</v>
      </c>
      <c r="N360" s="283">
        <f>VLOOKUP(M360,'Controle de Datas'!A:B,2,0)</f>
        <v>46238</v>
      </c>
      <c r="O360" s="265">
        <v>46238</v>
      </c>
      <c r="P360" s="265">
        <v>46238</v>
      </c>
      <c r="Q360" s="266">
        <f t="shared" si="10"/>
        <v>0</v>
      </c>
      <c r="R360" s="144" t="str">
        <f t="shared" si="11"/>
        <v>Entregue</v>
      </c>
      <c r="S360" s="267" t="s">
        <v>845</v>
      </c>
      <c r="T360" s="264"/>
    </row>
    <row r="361" spans="1:20">
      <c r="A361" s="20">
        <v>642</v>
      </c>
      <c r="B361" s="20" t="s">
        <v>803</v>
      </c>
      <c r="C361" s="152" t="s">
        <v>804</v>
      </c>
      <c r="D361" s="20" t="s">
        <v>846</v>
      </c>
      <c r="E361" s="284">
        <v>159730051114</v>
      </c>
      <c r="F361" s="20" t="s">
        <v>840</v>
      </c>
      <c r="G361" s="20" t="s">
        <v>1244</v>
      </c>
      <c r="H361" s="20" t="s">
        <v>840</v>
      </c>
      <c r="I361" s="20" t="s">
        <v>842</v>
      </c>
      <c r="J361" s="20" t="s">
        <v>48</v>
      </c>
      <c r="K361" s="20" t="s">
        <v>842</v>
      </c>
      <c r="L361" s="20" t="s">
        <v>850</v>
      </c>
      <c r="M361" s="20">
        <v>8</v>
      </c>
      <c r="N361" s="283">
        <f>VLOOKUP(M361,'Controle de Datas'!A:B,2,0)</f>
        <v>46246</v>
      </c>
      <c r="O361" s="265">
        <v>46237</v>
      </c>
      <c r="P361" s="265">
        <v>46247</v>
      </c>
      <c r="Q361" s="266">
        <f t="shared" si="10"/>
        <v>-1</v>
      </c>
      <c r="R361" s="144" t="str">
        <f t="shared" si="11"/>
        <v>Entregue com Atraso</v>
      </c>
      <c r="S361" s="267" t="s">
        <v>852</v>
      </c>
      <c r="T361" s="264"/>
    </row>
    <row r="362" spans="1:20" hidden="1">
      <c r="A362" s="20">
        <v>307</v>
      </c>
      <c r="B362" s="20" t="s">
        <v>805</v>
      </c>
      <c r="C362" s="20" t="s">
        <v>806</v>
      </c>
      <c r="D362" s="20" t="s">
        <v>868</v>
      </c>
      <c r="E362" s="284">
        <v>131828127113</v>
      </c>
      <c r="F362" s="20" t="s">
        <v>840</v>
      </c>
      <c r="G362" s="20" t="s">
        <v>1245</v>
      </c>
      <c r="H362" s="20" t="s">
        <v>840</v>
      </c>
      <c r="I362" s="20" t="s">
        <v>1193</v>
      </c>
      <c r="J362" s="20" t="s">
        <v>57</v>
      </c>
      <c r="K362" s="20" t="s">
        <v>842</v>
      </c>
      <c r="L362" s="20" t="s">
        <v>850</v>
      </c>
      <c r="M362" s="20">
        <v>7</v>
      </c>
      <c r="N362" s="283">
        <f>VLOOKUP(M362,'Controle de Datas'!A:B,2,0)</f>
        <v>46245</v>
      </c>
      <c r="O362" s="265">
        <v>46247</v>
      </c>
      <c r="P362" s="265">
        <v>46247</v>
      </c>
      <c r="Q362" s="266">
        <f t="shared" si="10"/>
        <v>-1</v>
      </c>
      <c r="R362" s="144" t="str">
        <f t="shared" si="11"/>
        <v>Entregue com Atraso</v>
      </c>
      <c r="S362" s="267" t="s">
        <v>845</v>
      </c>
      <c r="T362" s="264"/>
    </row>
    <row r="363" spans="1:20" hidden="1">
      <c r="A363" s="20">
        <v>648</v>
      </c>
      <c r="B363" s="20" t="s">
        <v>807</v>
      </c>
      <c r="C363" s="20" t="s">
        <v>808</v>
      </c>
      <c r="D363" s="20" t="s">
        <v>846</v>
      </c>
      <c r="E363" s="340"/>
      <c r="F363" s="20" t="s">
        <v>840</v>
      </c>
      <c r="G363" s="20" t="s">
        <v>1246</v>
      </c>
      <c r="H363" s="20" t="s">
        <v>840</v>
      </c>
      <c r="I363" s="18" t="s">
        <v>842</v>
      </c>
      <c r="J363" s="18" t="s">
        <v>34</v>
      </c>
      <c r="K363" s="20" t="s">
        <v>842</v>
      </c>
      <c r="L363" s="20" t="s">
        <v>850</v>
      </c>
      <c r="M363" s="20">
        <v>5</v>
      </c>
      <c r="N363" s="283">
        <f>VLOOKUP(M363,'Controle de Datas'!A:B,2,0)</f>
        <v>46241</v>
      </c>
      <c r="O363" s="265">
        <v>46237</v>
      </c>
      <c r="P363" s="265">
        <v>46237</v>
      </c>
      <c r="Q363" s="266">
        <f t="shared" si="10"/>
        <v>0</v>
      </c>
      <c r="R363" s="144" t="str">
        <f t="shared" si="11"/>
        <v>Entregue</v>
      </c>
      <c r="S363" s="267" t="s">
        <v>845</v>
      </c>
      <c r="T363" s="264"/>
    </row>
    <row r="364" spans="1:20" hidden="1">
      <c r="A364" s="18">
        <v>619</v>
      </c>
      <c r="B364" s="18" t="s">
        <v>809</v>
      </c>
      <c r="C364" s="18" t="s">
        <v>810</v>
      </c>
      <c r="D364" s="18" t="s">
        <v>882</v>
      </c>
      <c r="E364" s="284" t="s">
        <v>847</v>
      </c>
      <c r="F364" s="18" t="s">
        <v>840</v>
      </c>
      <c r="G364" s="285" t="s">
        <v>1247</v>
      </c>
      <c r="H364" s="18" t="s">
        <v>840</v>
      </c>
      <c r="I364" s="18" t="s">
        <v>842</v>
      </c>
      <c r="J364" s="18" t="s">
        <v>73</v>
      </c>
      <c r="K364" s="18" t="s">
        <v>842</v>
      </c>
      <c r="L364" s="18" t="s">
        <v>850</v>
      </c>
      <c r="M364" s="18">
        <v>8</v>
      </c>
      <c r="N364" s="283">
        <f>VLOOKUP(M364,'Controle de Datas'!A:B,2,0)</f>
        <v>46246</v>
      </c>
      <c r="O364" s="261">
        <v>46251</v>
      </c>
      <c r="P364" s="265">
        <v>46251</v>
      </c>
      <c r="Q364" s="266">
        <f>IF(R364="Não Inicializada",1,IF(R364="Em Andamento",1,IF(R364="Entregue com Atraso",-1,IF(R364="Em Atraso",-1,0))))</f>
        <v>-1</v>
      </c>
      <c r="R364" s="144" t="str">
        <f t="shared" si="11"/>
        <v>Entregue com Atraso</v>
      </c>
      <c r="S364" s="267" t="s">
        <v>845</v>
      </c>
      <c r="T364" s="264"/>
    </row>
    <row r="365" spans="1:20" hidden="1">
      <c r="A365" s="18">
        <v>645</v>
      </c>
      <c r="B365" s="18" t="s">
        <v>812</v>
      </c>
      <c r="C365" s="286" t="s">
        <v>813</v>
      </c>
      <c r="D365" s="18" t="s">
        <v>846</v>
      </c>
      <c r="E365" s="284" t="s">
        <v>847</v>
      </c>
      <c r="F365" s="18" t="s">
        <v>840</v>
      </c>
      <c r="G365" s="285" t="s">
        <v>1248</v>
      </c>
      <c r="H365" s="18" t="s">
        <v>840</v>
      </c>
      <c r="I365" s="18" t="s">
        <v>842</v>
      </c>
      <c r="J365" s="18" t="s">
        <v>34</v>
      </c>
      <c r="K365" s="18" t="s">
        <v>842</v>
      </c>
      <c r="L365" s="18" t="s">
        <v>850</v>
      </c>
      <c r="M365" s="18">
        <v>8</v>
      </c>
      <c r="N365" s="283">
        <f>VLOOKUP(M365,'Controle de Datas'!A:B,2,0)</f>
        <v>46246</v>
      </c>
      <c r="O365" s="261">
        <v>46237</v>
      </c>
      <c r="P365" s="261">
        <v>46237</v>
      </c>
      <c r="Q365" s="266">
        <f>IF(R365="Não Inicializada",1,IF(R365="Em Andamento",1,IF(R365="Entregue com Atraso",-1,IF(R365="Em Atraso",-1,0))))</f>
        <v>0</v>
      </c>
      <c r="R365" s="144" t="str">
        <f t="shared" si="11"/>
        <v>Entregue</v>
      </c>
      <c r="S365" s="267" t="s">
        <v>852</v>
      </c>
      <c r="T365" s="264"/>
    </row>
    <row r="366" spans="1:20">
      <c r="A366" s="18">
        <v>650</v>
      </c>
      <c r="B366" s="18" t="s">
        <v>814</v>
      </c>
      <c r="C366" s="18" t="s">
        <v>815</v>
      </c>
      <c r="D366" s="18" t="s">
        <v>868</v>
      </c>
      <c r="E366" s="289"/>
      <c r="F366" s="18" t="s">
        <v>840</v>
      </c>
      <c r="G366" s="285" t="s">
        <v>1249</v>
      </c>
      <c r="H366" s="18" t="s">
        <v>840</v>
      </c>
      <c r="I366" s="18" t="s">
        <v>842</v>
      </c>
      <c r="J366" s="286" t="s">
        <v>48</v>
      </c>
      <c r="K366" s="18" t="s">
        <v>842</v>
      </c>
      <c r="L366" s="18" t="s">
        <v>850</v>
      </c>
      <c r="M366" s="18">
        <v>6</v>
      </c>
      <c r="N366" s="283">
        <f>VLOOKUP(M366,'Controle de Datas'!A:B,2,0)</f>
        <v>46244</v>
      </c>
      <c r="O366" s="261">
        <v>46237</v>
      </c>
      <c r="P366" s="261">
        <v>46248</v>
      </c>
      <c r="Q366" s="266">
        <f>IF(R366="Não Inicializada",1,IF(R366="Em Andamento",1,IF(R366="Entregue com Atraso",-1,IF(R366="Em Atraso",-1,0))))</f>
        <v>-1</v>
      </c>
      <c r="R366" s="144" t="str">
        <f t="shared" si="11"/>
        <v>Entregue com Atraso</v>
      </c>
      <c r="S366" s="267" t="s">
        <v>845</v>
      </c>
      <c r="T366" s="264"/>
    </row>
    <row r="367" spans="1:20" hidden="1">
      <c r="A367" s="20">
        <v>253</v>
      </c>
      <c r="B367" s="20" t="s">
        <v>816</v>
      </c>
      <c r="C367" s="20" t="s">
        <v>817</v>
      </c>
      <c r="D367" s="20" t="s">
        <v>868</v>
      </c>
      <c r="E367" s="284">
        <v>117178449116</v>
      </c>
      <c r="F367" s="20" t="s">
        <v>840</v>
      </c>
      <c r="G367" s="20" t="s">
        <v>1250</v>
      </c>
      <c r="H367" s="20" t="s">
        <v>840</v>
      </c>
      <c r="I367" s="20" t="s">
        <v>937</v>
      </c>
      <c r="J367" s="20" t="s">
        <v>57</v>
      </c>
      <c r="K367" s="20" t="s">
        <v>842</v>
      </c>
      <c r="L367" s="20" t="s">
        <v>844</v>
      </c>
      <c r="M367" s="20">
        <v>4</v>
      </c>
      <c r="N367" s="283">
        <f>VLOOKUP(M367,'Controle de Datas'!A:B,2,0)</f>
        <v>46240</v>
      </c>
      <c r="O367" s="265">
        <v>46254</v>
      </c>
      <c r="P367" s="265">
        <v>46254</v>
      </c>
      <c r="Q367" s="266">
        <f>IF(R367="Não Inicializada",1,IF(R367="Em Andamento",1,IF(R367="Entregue com Atraso",-1,IF(R367="Em Atraso",-1,0))))</f>
        <v>-1</v>
      </c>
      <c r="R367" s="144" t="str">
        <f t="shared" si="11"/>
        <v>Entregue com Atraso</v>
      </c>
      <c r="S367" s="267" t="s">
        <v>845</v>
      </c>
      <c r="T367" s="264"/>
    </row>
    <row r="368" spans="1:20" hidden="1">
      <c r="A368" s="215">
        <v>616</v>
      </c>
      <c r="B368" s="215" t="s">
        <v>2678</v>
      </c>
      <c r="C368" s="20" t="s">
        <v>2685</v>
      </c>
      <c r="D368" s="215" t="s">
        <v>882</v>
      </c>
      <c r="E368" s="335" t="s">
        <v>2683</v>
      </c>
      <c r="F368" s="18" t="s">
        <v>949</v>
      </c>
      <c r="G368" s="215">
        <v>45273</v>
      </c>
      <c r="H368" s="215" t="s">
        <v>1086</v>
      </c>
      <c r="I368" s="215" t="s">
        <v>2684</v>
      </c>
      <c r="J368" s="215" t="s">
        <v>70</v>
      </c>
      <c r="K368" s="18" t="s">
        <v>842</v>
      </c>
      <c r="L368" s="338"/>
      <c r="M368" s="215">
        <v>5</v>
      </c>
      <c r="N368" s="283">
        <f>VLOOKUP(M368,'Controle de Datas'!A:B,2,0)</f>
        <v>46241</v>
      </c>
      <c r="O368" s="336"/>
      <c r="P368" s="336"/>
      <c r="Q368" s="266">
        <f t="shared" ref="Q368:Q370" si="12">IF(R368="Não Inicializada",1,IF(R368="Em Andamento",1,IF(R368="Entregue com Atraso",-1,IF(R368="Em Atraso",-1,0))))</f>
        <v>1</v>
      </c>
      <c r="R368" s="144" t="str">
        <f t="shared" ref="R368:R370" si="13">IF(OR(N368="",AND(O368="",P368="")),"Não Inicializada",IF(AND(O368&lt;=N368,P368=""),"Em Andamento",IF(P368&gt;N368,"Entregue com Atraso",IF(O368&gt;N368,"Em Atraso","Entregue"))))</f>
        <v>Não Inicializada</v>
      </c>
      <c r="S368" s="267" t="s">
        <v>845</v>
      </c>
      <c r="T368" s="337"/>
    </row>
    <row r="369" spans="1:20" hidden="1">
      <c r="A369" s="215" t="s">
        <v>2681</v>
      </c>
      <c r="B369" s="215" t="s">
        <v>2679</v>
      </c>
      <c r="C369" s="20" t="s">
        <v>2686</v>
      </c>
      <c r="D369" s="215" t="s">
        <v>882</v>
      </c>
      <c r="E369" s="335">
        <v>12927037</v>
      </c>
      <c r="F369" s="20" t="s">
        <v>949</v>
      </c>
      <c r="G369" s="338"/>
      <c r="H369" s="215" t="s">
        <v>1086</v>
      </c>
      <c r="I369" s="215" t="s">
        <v>2684</v>
      </c>
      <c r="J369" s="215" t="s">
        <v>70</v>
      </c>
      <c r="K369" s="20" t="s">
        <v>842</v>
      </c>
      <c r="L369" s="338"/>
      <c r="M369" s="215">
        <v>5</v>
      </c>
      <c r="N369" s="283">
        <f>VLOOKUP(M369,'Controle de Datas'!A:B,2,0)</f>
        <v>46241</v>
      </c>
      <c r="O369" s="336"/>
      <c r="P369" s="336"/>
      <c r="Q369" s="266">
        <f t="shared" si="12"/>
        <v>1</v>
      </c>
      <c r="R369" s="144" t="str">
        <f t="shared" si="13"/>
        <v>Não Inicializada</v>
      </c>
      <c r="S369" s="267" t="s">
        <v>845</v>
      </c>
      <c r="T369" s="337"/>
    </row>
    <row r="370" spans="1:20" hidden="1">
      <c r="A370" s="215" t="s">
        <v>2682</v>
      </c>
      <c r="B370" s="215" t="s">
        <v>2680</v>
      </c>
      <c r="C370" s="20" t="s">
        <v>2687</v>
      </c>
      <c r="D370" s="215" t="s">
        <v>882</v>
      </c>
      <c r="E370" s="335">
        <v>211060361</v>
      </c>
      <c r="F370" s="18" t="s">
        <v>2648</v>
      </c>
      <c r="G370" s="338"/>
      <c r="H370" s="215" t="s">
        <v>2688</v>
      </c>
      <c r="I370" s="215" t="s">
        <v>2684</v>
      </c>
      <c r="J370" s="215" t="s">
        <v>70</v>
      </c>
      <c r="K370" s="18" t="s">
        <v>842</v>
      </c>
      <c r="L370" s="338"/>
      <c r="M370" s="215">
        <v>3</v>
      </c>
      <c r="N370" s="283">
        <f>VLOOKUP(M370,'Controle de Datas'!A:B,2,0)</f>
        <v>46239</v>
      </c>
      <c r="O370" s="336"/>
      <c r="P370" s="336"/>
      <c r="Q370" s="266">
        <f t="shared" si="12"/>
        <v>1</v>
      </c>
      <c r="R370" s="144" t="str">
        <f t="shared" si="13"/>
        <v>Não Inicializada</v>
      </c>
      <c r="S370" s="267" t="s">
        <v>845</v>
      </c>
      <c r="T370" s="337"/>
    </row>
    <row r="371" spans="1:20" ht="16.5" thickBot="1">
      <c r="A371" s="140">
        <v>649</v>
      </c>
      <c r="B371" s="140" t="s">
        <v>818</v>
      </c>
      <c r="C371" s="140" t="s">
        <v>819</v>
      </c>
      <c r="D371" s="140" t="s">
        <v>846</v>
      </c>
      <c r="E371" s="290"/>
      <c r="F371" s="220" t="s">
        <v>840</v>
      </c>
      <c r="G371" s="140">
        <v>6062646</v>
      </c>
      <c r="H371" s="140" t="s">
        <v>1015</v>
      </c>
      <c r="I371" s="140" t="s">
        <v>842</v>
      </c>
      <c r="J371" s="140" t="s">
        <v>48</v>
      </c>
      <c r="K371" s="140" t="s">
        <v>842</v>
      </c>
      <c r="L371" s="140" t="s">
        <v>850</v>
      </c>
      <c r="M371" s="140">
        <v>8</v>
      </c>
      <c r="N371" s="291">
        <f>VLOOKUP(M371,'Controle de Datas'!A:B,2,0)</f>
        <v>46246</v>
      </c>
      <c r="O371" s="276">
        <v>46237</v>
      </c>
      <c r="P371" s="276">
        <v>46247</v>
      </c>
      <c r="Q371" s="275">
        <f>IF(R371="Não Inicializada",1,IF(R371="Em Andamento",1,IF(R371="Entregue com Atraso",-1,IF(R371="Em Atraso",-1,0))))</f>
        <v>-1</v>
      </c>
      <c r="R371" s="141" t="str">
        <f t="shared" si="11"/>
        <v>Entregue com Atraso</v>
      </c>
      <c r="S371" s="277" t="s">
        <v>852</v>
      </c>
      <c r="T371" s="278"/>
    </row>
    <row r="372" spans="1:20">
      <c r="C372" s="221"/>
    </row>
    <row r="373" spans="1:20">
      <c r="C373" s="221"/>
    </row>
    <row r="374" spans="1:20">
      <c r="C374" s="221"/>
    </row>
    <row r="375" spans="1:20">
      <c r="C375" s="221"/>
    </row>
    <row r="376" spans="1:20">
      <c r="C376" s="221"/>
    </row>
    <row r="377" spans="1:20">
      <c r="C377" s="221"/>
    </row>
    <row r="378" spans="1:20">
      <c r="C378" s="221"/>
    </row>
    <row r="379" spans="1:20">
      <c r="C379" s="292"/>
    </row>
    <row r="380" spans="1:20">
      <c r="C380" s="221"/>
    </row>
    <row r="381" spans="1:20">
      <c r="C381" s="221"/>
    </row>
    <row r="382" spans="1:20">
      <c r="C382" s="221"/>
    </row>
    <row r="383" spans="1:20">
      <c r="C383" s="221"/>
    </row>
    <row r="384" spans="1:20">
      <c r="C384" s="221"/>
    </row>
    <row r="385" spans="3:14">
      <c r="C385" s="221"/>
    </row>
    <row r="386" spans="3:14">
      <c r="C386" s="221"/>
    </row>
    <row r="387" spans="3:14">
      <c r="C387" s="221"/>
    </row>
    <row r="388" spans="3:14">
      <c r="C388" s="221"/>
    </row>
    <row r="389" spans="3:14">
      <c r="C389" s="221"/>
    </row>
    <row r="390" spans="3:14">
      <c r="C390" s="221">
        <v>16586641000100</v>
      </c>
    </row>
    <row r="391" spans="3:14">
      <c r="C391" s="221"/>
    </row>
    <row r="392" spans="3:14">
      <c r="C392" s="221"/>
    </row>
    <row r="393" spans="3:14">
      <c r="C393" s="221"/>
      <c r="N393" s="293" t="s">
        <v>1251</v>
      </c>
    </row>
    <row r="394" spans="3:14">
      <c r="C394" s="221"/>
    </row>
    <row r="395" spans="3:14">
      <c r="C395" s="221"/>
    </row>
    <row r="396" spans="3:14">
      <c r="C396" s="221"/>
    </row>
    <row r="397" spans="3:14">
      <c r="C397" s="221"/>
    </row>
    <row r="398" spans="3:14">
      <c r="C398" s="221"/>
    </row>
    <row r="399" spans="3:14">
      <c r="C399" s="221"/>
    </row>
    <row r="400" spans="3:14">
      <c r="C400" s="221"/>
    </row>
    <row r="401" spans="3:3">
      <c r="C401" s="221"/>
    </row>
    <row r="402" spans="3:3">
      <c r="C402" s="221"/>
    </row>
    <row r="403" spans="3:3">
      <c r="C403" s="221"/>
    </row>
    <row r="404" spans="3:3">
      <c r="C404" s="221"/>
    </row>
    <row r="405" spans="3:3">
      <c r="C405" s="221"/>
    </row>
    <row r="406" spans="3:3">
      <c r="C406" s="221"/>
    </row>
    <row r="407" spans="3:3">
      <c r="C407" s="221"/>
    </row>
    <row r="408" spans="3:3">
      <c r="C408" s="221"/>
    </row>
    <row r="409" spans="3:3">
      <c r="C409" s="221"/>
    </row>
    <row r="410" spans="3:3">
      <c r="C410" s="221"/>
    </row>
    <row r="411" spans="3:3">
      <c r="C411" s="221"/>
    </row>
    <row r="412" spans="3:3">
      <c r="C412" s="221"/>
    </row>
    <row r="413" spans="3:3">
      <c r="C413" s="221"/>
    </row>
    <row r="414" spans="3:3">
      <c r="C414" s="221"/>
    </row>
    <row r="415" spans="3:3">
      <c r="C415" s="221"/>
    </row>
    <row r="416" spans="3:3">
      <c r="C416" s="221"/>
    </row>
    <row r="417" spans="3:3">
      <c r="C417" s="221"/>
    </row>
    <row r="418" spans="3:3">
      <c r="C418" s="221"/>
    </row>
    <row r="419" spans="3:3">
      <c r="C419" s="221"/>
    </row>
    <row r="420" spans="3:3">
      <c r="C420" s="221"/>
    </row>
    <row r="421" spans="3:3">
      <c r="C421" s="221"/>
    </row>
    <row r="422" spans="3:3">
      <c r="C422" s="221"/>
    </row>
    <row r="423" spans="3:3">
      <c r="C423" s="221"/>
    </row>
    <row r="424" spans="3:3">
      <c r="C424" s="221"/>
    </row>
    <row r="425" spans="3:3">
      <c r="C425" s="221"/>
    </row>
    <row r="426" spans="3:3">
      <c r="C426" s="221"/>
    </row>
    <row r="427" spans="3:3">
      <c r="C427" s="221"/>
    </row>
    <row r="428" spans="3:3">
      <c r="C428" s="221"/>
    </row>
    <row r="429" spans="3:3">
      <c r="C429" s="221"/>
    </row>
    <row r="430" spans="3:3">
      <c r="C430" s="221"/>
    </row>
    <row r="431" spans="3:3">
      <c r="C431" s="221"/>
    </row>
    <row r="432" spans="3:3">
      <c r="C432" s="221"/>
    </row>
    <row r="433" spans="3:3">
      <c r="C433" s="221"/>
    </row>
    <row r="434" spans="3:3">
      <c r="C434" s="221"/>
    </row>
    <row r="435" spans="3:3">
      <c r="C435" s="221"/>
    </row>
    <row r="436" spans="3:3">
      <c r="C436" s="221"/>
    </row>
    <row r="437" spans="3:3">
      <c r="C437" s="221"/>
    </row>
    <row r="438" spans="3:3">
      <c r="C438" s="221"/>
    </row>
    <row r="439" spans="3:3">
      <c r="C439" s="221"/>
    </row>
    <row r="440" spans="3:3">
      <c r="C440" s="221"/>
    </row>
    <row r="441" spans="3:3">
      <c r="C441" s="221"/>
    </row>
    <row r="442" spans="3:3">
      <c r="C442" s="221"/>
    </row>
    <row r="443" spans="3:3">
      <c r="C443" s="221"/>
    </row>
    <row r="444" spans="3:3">
      <c r="C444" s="221"/>
    </row>
    <row r="445" spans="3:3">
      <c r="C445" s="221"/>
    </row>
    <row r="446" spans="3:3">
      <c r="C446" s="221"/>
    </row>
    <row r="447" spans="3:3">
      <c r="C447" s="221"/>
    </row>
    <row r="448" spans="3:3">
      <c r="C448" s="221"/>
    </row>
    <row r="449" spans="3:3">
      <c r="C449" s="221"/>
    </row>
    <row r="450" spans="3:3">
      <c r="C450" s="221"/>
    </row>
    <row r="451" spans="3:3">
      <c r="C451" s="221"/>
    </row>
    <row r="452" spans="3:3">
      <c r="C452" s="221"/>
    </row>
    <row r="453" spans="3:3">
      <c r="C453" s="221"/>
    </row>
    <row r="454" spans="3:3">
      <c r="C454" s="221"/>
    </row>
    <row r="455" spans="3:3">
      <c r="C455" s="221"/>
    </row>
    <row r="456" spans="3:3">
      <c r="C456" s="221"/>
    </row>
    <row r="457" spans="3:3">
      <c r="C457" s="221"/>
    </row>
    <row r="458" spans="3:3">
      <c r="C458" s="221"/>
    </row>
    <row r="459" spans="3:3">
      <c r="C459" s="221"/>
    </row>
    <row r="460" spans="3:3">
      <c r="C460" s="221"/>
    </row>
    <row r="461" spans="3:3">
      <c r="C461" s="221"/>
    </row>
    <row r="462" spans="3:3">
      <c r="C462" s="221"/>
    </row>
    <row r="463" spans="3:3">
      <c r="C463" s="221"/>
    </row>
    <row r="464" spans="3:3">
      <c r="C464" s="221"/>
    </row>
    <row r="465" spans="3:3">
      <c r="C465" s="221"/>
    </row>
    <row r="466" spans="3:3">
      <c r="C466" s="221"/>
    </row>
    <row r="467" spans="3:3">
      <c r="C467" s="221"/>
    </row>
    <row r="468" spans="3:3">
      <c r="C468" s="221"/>
    </row>
    <row r="469" spans="3:3">
      <c r="C469" s="221"/>
    </row>
    <row r="470" spans="3:3">
      <c r="C470" s="221"/>
    </row>
    <row r="471" spans="3:3">
      <c r="C471" s="221"/>
    </row>
    <row r="472" spans="3:3">
      <c r="C472" s="221"/>
    </row>
    <row r="473" spans="3:3">
      <c r="C473" s="221"/>
    </row>
    <row r="474" spans="3:3">
      <c r="C474" s="221"/>
    </row>
    <row r="475" spans="3:3">
      <c r="C475" s="221"/>
    </row>
    <row r="476" spans="3:3">
      <c r="C476" s="221"/>
    </row>
    <row r="477" spans="3:3">
      <c r="C477" s="221"/>
    </row>
    <row r="478" spans="3:3">
      <c r="C478" s="221"/>
    </row>
    <row r="479" spans="3:3">
      <c r="C479" s="221"/>
    </row>
    <row r="480" spans="3:3">
      <c r="C480" s="221"/>
    </row>
    <row r="481" spans="3:3">
      <c r="C481" s="221"/>
    </row>
    <row r="482" spans="3:3">
      <c r="C482" s="221"/>
    </row>
    <row r="483" spans="3:3">
      <c r="C483" s="221"/>
    </row>
    <row r="484" spans="3:3">
      <c r="C484" s="221"/>
    </row>
    <row r="485" spans="3:3">
      <c r="C485" s="221"/>
    </row>
    <row r="486" spans="3:3">
      <c r="C486" s="221"/>
    </row>
    <row r="487" spans="3:3">
      <c r="C487" s="221"/>
    </row>
    <row r="488" spans="3:3">
      <c r="C488" s="221"/>
    </row>
    <row r="489" spans="3:3">
      <c r="C489" s="221"/>
    </row>
    <row r="490" spans="3:3">
      <c r="C490" s="221"/>
    </row>
    <row r="491" spans="3:3">
      <c r="C491" s="221"/>
    </row>
    <row r="492" spans="3:3">
      <c r="C492" s="221"/>
    </row>
    <row r="493" spans="3:3">
      <c r="C493" s="221"/>
    </row>
    <row r="494" spans="3:3">
      <c r="C494" s="221"/>
    </row>
    <row r="495" spans="3:3">
      <c r="C495" s="221"/>
    </row>
    <row r="496" spans="3:3">
      <c r="C496" s="221"/>
    </row>
    <row r="497" spans="3:3">
      <c r="C497" s="221"/>
    </row>
    <row r="498" spans="3:3">
      <c r="C498" s="221"/>
    </row>
    <row r="499" spans="3:3">
      <c r="C499" s="221"/>
    </row>
    <row r="500" spans="3:3">
      <c r="C500" s="221"/>
    </row>
    <row r="501" spans="3:3">
      <c r="C501" s="221"/>
    </row>
    <row r="502" spans="3:3">
      <c r="C502" s="221"/>
    </row>
    <row r="503" spans="3:3">
      <c r="C503" s="221"/>
    </row>
    <row r="504" spans="3:3">
      <c r="C504" s="221"/>
    </row>
    <row r="505" spans="3:3">
      <c r="C505" s="221"/>
    </row>
    <row r="506" spans="3:3">
      <c r="C506" s="221"/>
    </row>
    <row r="507" spans="3:3">
      <c r="C507" s="221"/>
    </row>
    <row r="508" spans="3:3">
      <c r="C508" s="221"/>
    </row>
    <row r="509" spans="3:3">
      <c r="C509" s="221"/>
    </row>
    <row r="510" spans="3:3">
      <c r="C510" s="221"/>
    </row>
    <row r="511" spans="3:3">
      <c r="C511" s="221"/>
    </row>
    <row r="512" spans="3:3">
      <c r="C512" s="221"/>
    </row>
    <row r="513" spans="3:3">
      <c r="C513" s="221"/>
    </row>
    <row r="514" spans="3:3">
      <c r="C514" s="221"/>
    </row>
    <row r="515" spans="3:3">
      <c r="C515" s="221"/>
    </row>
    <row r="516" spans="3:3">
      <c r="C516" s="221"/>
    </row>
    <row r="517" spans="3:3">
      <c r="C517" s="221"/>
    </row>
    <row r="518" spans="3:3">
      <c r="C518" s="221"/>
    </row>
    <row r="519" spans="3:3">
      <c r="C519" s="221"/>
    </row>
    <row r="520" spans="3:3">
      <c r="C520" s="221"/>
    </row>
    <row r="521" spans="3:3">
      <c r="C521" s="221"/>
    </row>
    <row r="522" spans="3:3">
      <c r="C522" s="221"/>
    </row>
    <row r="523" spans="3:3">
      <c r="C523" s="221"/>
    </row>
    <row r="524" spans="3:3">
      <c r="C524" s="221"/>
    </row>
    <row r="525" spans="3:3">
      <c r="C525" s="221"/>
    </row>
    <row r="526" spans="3:3">
      <c r="C526" s="221"/>
    </row>
    <row r="527" spans="3:3">
      <c r="C527" s="221"/>
    </row>
    <row r="528" spans="3:3">
      <c r="C528" s="221"/>
    </row>
    <row r="529" spans="3:3">
      <c r="C529" s="221"/>
    </row>
    <row r="530" spans="3:3">
      <c r="C530" s="221"/>
    </row>
    <row r="531" spans="3:3">
      <c r="C531" s="221"/>
    </row>
    <row r="532" spans="3:3">
      <c r="C532" s="221"/>
    </row>
    <row r="533" spans="3:3">
      <c r="C533" s="221"/>
    </row>
    <row r="534" spans="3:3">
      <c r="C534" s="221"/>
    </row>
    <row r="535" spans="3:3">
      <c r="C535" s="221"/>
    </row>
    <row r="536" spans="3:3">
      <c r="C536" s="221"/>
    </row>
    <row r="537" spans="3:3">
      <c r="C537" s="221"/>
    </row>
    <row r="538" spans="3:3">
      <c r="C538" s="221"/>
    </row>
    <row r="539" spans="3:3">
      <c r="C539" s="221"/>
    </row>
    <row r="540" spans="3:3">
      <c r="C540" s="221"/>
    </row>
    <row r="541" spans="3:3">
      <c r="C541" s="221"/>
    </row>
    <row r="542" spans="3:3">
      <c r="C542" s="221"/>
    </row>
    <row r="543" spans="3:3">
      <c r="C543" s="221"/>
    </row>
    <row r="544" spans="3:3">
      <c r="C544" s="221"/>
    </row>
    <row r="545" spans="3:3">
      <c r="C545" s="221"/>
    </row>
    <row r="546" spans="3:3">
      <c r="C546" s="221"/>
    </row>
    <row r="547" spans="3:3">
      <c r="C547" s="221"/>
    </row>
    <row r="548" spans="3:3">
      <c r="C548" s="221"/>
    </row>
    <row r="549" spans="3:3">
      <c r="C549" s="221"/>
    </row>
    <row r="550" spans="3:3">
      <c r="C550" s="221"/>
    </row>
    <row r="551" spans="3:3">
      <c r="C551" s="221"/>
    </row>
    <row r="552" spans="3:3">
      <c r="C552" s="221"/>
    </row>
    <row r="553" spans="3:3">
      <c r="C553" s="221"/>
    </row>
    <row r="554" spans="3:3">
      <c r="C554" s="221"/>
    </row>
    <row r="555" spans="3:3">
      <c r="C555" s="221"/>
    </row>
    <row r="556" spans="3:3">
      <c r="C556" s="221"/>
    </row>
    <row r="557" spans="3:3">
      <c r="C557" s="221"/>
    </row>
    <row r="558" spans="3:3">
      <c r="C558" s="221"/>
    </row>
    <row r="559" spans="3:3">
      <c r="C559" s="221"/>
    </row>
    <row r="560" spans="3:3">
      <c r="C560" s="221"/>
    </row>
    <row r="561" spans="3:3">
      <c r="C561" s="221"/>
    </row>
    <row r="562" spans="3:3">
      <c r="C562" s="221"/>
    </row>
    <row r="563" spans="3:3">
      <c r="C563" s="221"/>
    </row>
    <row r="564" spans="3:3">
      <c r="C564" s="221"/>
    </row>
    <row r="565" spans="3:3">
      <c r="C565" s="221"/>
    </row>
    <row r="566" spans="3:3">
      <c r="C566" s="221"/>
    </row>
    <row r="567" spans="3:3">
      <c r="C567" s="221"/>
    </row>
    <row r="568" spans="3:3">
      <c r="C568" s="221"/>
    </row>
    <row r="569" spans="3:3">
      <c r="C569" s="221"/>
    </row>
    <row r="570" spans="3:3">
      <c r="C570" s="221"/>
    </row>
    <row r="571" spans="3:3">
      <c r="C571" s="221"/>
    </row>
    <row r="572" spans="3:3">
      <c r="C572" s="221"/>
    </row>
    <row r="573" spans="3:3">
      <c r="C573" s="221"/>
    </row>
    <row r="574" spans="3:3">
      <c r="C574" s="221"/>
    </row>
    <row r="575" spans="3:3">
      <c r="C575" s="221"/>
    </row>
    <row r="576" spans="3:3">
      <c r="C576" s="221"/>
    </row>
    <row r="577" spans="3:3">
      <c r="C577" s="221"/>
    </row>
    <row r="578" spans="3:3">
      <c r="C578" s="221"/>
    </row>
    <row r="579" spans="3:3">
      <c r="C579" s="221"/>
    </row>
    <row r="580" spans="3:3">
      <c r="C580" s="221"/>
    </row>
    <row r="581" spans="3:3">
      <c r="C581" s="221"/>
    </row>
    <row r="582" spans="3:3">
      <c r="C582" s="221"/>
    </row>
    <row r="583" spans="3:3">
      <c r="C583" s="221"/>
    </row>
    <row r="584" spans="3:3">
      <c r="C584" s="221"/>
    </row>
    <row r="585" spans="3:3">
      <c r="C585" s="221"/>
    </row>
    <row r="586" spans="3:3">
      <c r="C586" s="221"/>
    </row>
    <row r="587" spans="3:3">
      <c r="C587" s="221"/>
    </row>
    <row r="588" spans="3:3">
      <c r="C588" s="221"/>
    </row>
    <row r="589" spans="3:3">
      <c r="C589" s="221"/>
    </row>
    <row r="590" spans="3:3">
      <c r="C590" s="221"/>
    </row>
    <row r="591" spans="3:3">
      <c r="C591" s="221"/>
    </row>
    <row r="592" spans="3:3">
      <c r="C592" s="221"/>
    </row>
    <row r="593" spans="3:3">
      <c r="C593" s="221"/>
    </row>
    <row r="594" spans="3:3">
      <c r="C594" s="221"/>
    </row>
    <row r="595" spans="3:3">
      <c r="C595" s="221"/>
    </row>
    <row r="596" spans="3:3">
      <c r="C596" s="221"/>
    </row>
    <row r="597" spans="3:3">
      <c r="C597" s="221"/>
    </row>
    <row r="598" spans="3:3">
      <c r="C598" s="221"/>
    </row>
    <row r="599" spans="3:3">
      <c r="C599" s="221"/>
    </row>
    <row r="600" spans="3:3">
      <c r="C600" s="221"/>
    </row>
    <row r="601" spans="3:3">
      <c r="C601" s="221"/>
    </row>
    <row r="602" spans="3:3">
      <c r="C602" s="221"/>
    </row>
    <row r="603" spans="3:3">
      <c r="C603" s="221"/>
    </row>
    <row r="604" spans="3:3">
      <c r="C604" s="221"/>
    </row>
    <row r="605" spans="3:3">
      <c r="C605" s="221"/>
    </row>
    <row r="606" spans="3:3">
      <c r="C606" s="221"/>
    </row>
    <row r="607" spans="3:3">
      <c r="C607" s="221"/>
    </row>
    <row r="608" spans="3:3">
      <c r="C608" s="221"/>
    </row>
    <row r="609" spans="3:3">
      <c r="C609" s="221"/>
    </row>
    <row r="610" spans="3:3">
      <c r="C610" s="221"/>
    </row>
    <row r="611" spans="3:3">
      <c r="C611" s="221"/>
    </row>
    <row r="612" spans="3:3">
      <c r="C612" s="221"/>
    </row>
    <row r="613" spans="3:3">
      <c r="C613" s="221"/>
    </row>
    <row r="614" spans="3:3">
      <c r="C614" s="221"/>
    </row>
    <row r="615" spans="3:3">
      <c r="C615" s="221"/>
    </row>
    <row r="616" spans="3:3">
      <c r="C616" s="221"/>
    </row>
    <row r="617" spans="3:3">
      <c r="C617" s="221"/>
    </row>
    <row r="618" spans="3:3">
      <c r="C618" s="221"/>
    </row>
    <row r="619" spans="3:3">
      <c r="C619" s="221"/>
    </row>
    <row r="620" spans="3:3">
      <c r="C620" s="221"/>
    </row>
    <row r="621" spans="3:3">
      <c r="C621" s="221"/>
    </row>
    <row r="622" spans="3:3">
      <c r="C622" s="221"/>
    </row>
    <row r="623" spans="3:3">
      <c r="C623" s="221"/>
    </row>
    <row r="624" spans="3:3">
      <c r="C624" s="221"/>
    </row>
    <row r="625" spans="3:3">
      <c r="C625" s="221"/>
    </row>
    <row r="626" spans="3:3">
      <c r="C626" s="221"/>
    </row>
    <row r="627" spans="3:3">
      <c r="C627" s="221"/>
    </row>
    <row r="628" spans="3:3">
      <c r="C628" s="221"/>
    </row>
    <row r="629" spans="3:3">
      <c r="C629" s="221"/>
    </row>
    <row r="630" spans="3:3">
      <c r="C630" s="221"/>
    </row>
    <row r="631" spans="3:3">
      <c r="C631" s="221"/>
    </row>
    <row r="632" spans="3:3">
      <c r="C632" s="221"/>
    </row>
    <row r="633" spans="3:3">
      <c r="C633" s="221"/>
    </row>
    <row r="634" spans="3:3">
      <c r="C634" s="221"/>
    </row>
    <row r="635" spans="3:3">
      <c r="C635" s="221"/>
    </row>
    <row r="636" spans="3:3">
      <c r="C636" s="221"/>
    </row>
    <row r="637" spans="3:3">
      <c r="C637" s="221"/>
    </row>
    <row r="638" spans="3:3">
      <c r="C638" s="221"/>
    </row>
    <row r="639" spans="3:3">
      <c r="C639" s="221"/>
    </row>
    <row r="640" spans="3:3">
      <c r="C640" s="221"/>
    </row>
    <row r="641" spans="3:3">
      <c r="C641" s="221"/>
    </row>
    <row r="642" spans="3:3">
      <c r="C642" s="221"/>
    </row>
    <row r="643" spans="3:3">
      <c r="C643" s="221"/>
    </row>
    <row r="644" spans="3:3">
      <c r="C644" s="221"/>
    </row>
    <row r="645" spans="3:3">
      <c r="C645" s="221"/>
    </row>
    <row r="646" spans="3:3">
      <c r="C646" s="221"/>
    </row>
    <row r="647" spans="3:3">
      <c r="C647" s="221"/>
    </row>
    <row r="648" spans="3:3">
      <c r="C648" s="221"/>
    </row>
    <row r="649" spans="3:3">
      <c r="C649" s="221"/>
    </row>
    <row r="650" spans="3:3">
      <c r="C650" s="221"/>
    </row>
    <row r="651" spans="3:3">
      <c r="C651" s="221"/>
    </row>
    <row r="652" spans="3:3">
      <c r="C652" s="221"/>
    </row>
    <row r="653" spans="3:3">
      <c r="C653" s="221"/>
    </row>
    <row r="654" spans="3:3">
      <c r="C654" s="221"/>
    </row>
    <row r="655" spans="3:3">
      <c r="C655" s="221"/>
    </row>
    <row r="656" spans="3:3">
      <c r="C656" s="221"/>
    </row>
    <row r="657" spans="3:3">
      <c r="C657" s="221"/>
    </row>
    <row r="658" spans="3:3">
      <c r="C658" s="221"/>
    </row>
    <row r="659" spans="3:3">
      <c r="C659" s="221"/>
    </row>
    <row r="660" spans="3:3">
      <c r="C660" s="221"/>
    </row>
    <row r="661" spans="3:3">
      <c r="C661" s="221"/>
    </row>
    <row r="662" spans="3:3">
      <c r="C662" s="221"/>
    </row>
    <row r="663" spans="3:3">
      <c r="C663" s="221"/>
    </row>
    <row r="664" spans="3:3">
      <c r="C664" s="221"/>
    </row>
    <row r="665" spans="3:3">
      <c r="C665" s="221"/>
    </row>
    <row r="666" spans="3:3">
      <c r="C666" s="221"/>
    </row>
    <row r="667" spans="3:3">
      <c r="C667" s="221"/>
    </row>
    <row r="668" spans="3:3">
      <c r="C668" s="221"/>
    </row>
    <row r="669" spans="3:3">
      <c r="C669" s="221"/>
    </row>
    <row r="670" spans="3:3">
      <c r="C670" s="221"/>
    </row>
    <row r="671" spans="3:3">
      <c r="C671" s="221"/>
    </row>
    <row r="672" spans="3:3">
      <c r="C672" s="221"/>
    </row>
    <row r="673" spans="3:3">
      <c r="C673" s="221"/>
    </row>
    <row r="674" spans="3:3">
      <c r="C674" s="221"/>
    </row>
    <row r="675" spans="3:3">
      <c r="C675" s="221"/>
    </row>
    <row r="676" spans="3:3">
      <c r="C676" s="221"/>
    </row>
    <row r="677" spans="3:3">
      <c r="C677" s="221"/>
    </row>
    <row r="678" spans="3:3">
      <c r="C678" s="221"/>
    </row>
    <row r="679" spans="3:3">
      <c r="C679" s="221"/>
    </row>
    <row r="680" spans="3:3">
      <c r="C680" s="221"/>
    </row>
    <row r="681" spans="3:3">
      <c r="C681" s="221"/>
    </row>
    <row r="682" spans="3:3">
      <c r="C682" s="221"/>
    </row>
    <row r="683" spans="3:3">
      <c r="C683" s="221"/>
    </row>
    <row r="684" spans="3:3">
      <c r="C684" s="221"/>
    </row>
    <row r="685" spans="3:3">
      <c r="C685" s="221"/>
    </row>
    <row r="686" spans="3:3">
      <c r="C686" s="221"/>
    </row>
    <row r="687" spans="3:3">
      <c r="C687" s="221"/>
    </row>
    <row r="688" spans="3:3">
      <c r="C688" s="221"/>
    </row>
    <row r="689" spans="3:3">
      <c r="C689" s="221"/>
    </row>
    <row r="690" spans="3:3">
      <c r="C690" s="221"/>
    </row>
    <row r="691" spans="3:3">
      <c r="C691" s="221"/>
    </row>
    <row r="692" spans="3:3">
      <c r="C692" s="221"/>
    </row>
    <row r="693" spans="3:3">
      <c r="C693" s="221"/>
    </row>
    <row r="694" spans="3:3">
      <c r="C694" s="221"/>
    </row>
    <row r="695" spans="3:3">
      <c r="C695" s="221"/>
    </row>
    <row r="696" spans="3:3">
      <c r="C696" s="221"/>
    </row>
    <row r="697" spans="3:3">
      <c r="C697" s="221"/>
    </row>
    <row r="698" spans="3:3">
      <c r="C698" s="221"/>
    </row>
    <row r="699" spans="3:3">
      <c r="C699" s="221"/>
    </row>
    <row r="700" spans="3:3">
      <c r="C700" s="221"/>
    </row>
    <row r="701" spans="3:3">
      <c r="C701" s="221"/>
    </row>
    <row r="702" spans="3:3">
      <c r="C702" s="221"/>
    </row>
    <row r="703" spans="3:3">
      <c r="C703" s="221"/>
    </row>
    <row r="704" spans="3:3">
      <c r="C704" s="221"/>
    </row>
    <row r="705" spans="3:3">
      <c r="C705" s="221"/>
    </row>
    <row r="706" spans="3:3">
      <c r="C706" s="221"/>
    </row>
    <row r="707" spans="3:3">
      <c r="C707" s="221"/>
    </row>
    <row r="708" spans="3:3">
      <c r="C708" s="221"/>
    </row>
    <row r="709" spans="3:3">
      <c r="C709" s="221"/>
    </row>
    <row r="710" spans="3:3">
      <c r="C710" s="221"/>
    </row>
    <row r="711" spans="3:3">
      <c r="C711" s="221"/>
    </row>
    <row r="712" spans="3:3">
      <c r="C712" s="221"/>
    </row>
    <row r="713" spans="3:3">
      <c r="C713" s="221"/>
    </row>
    <row r="714" spans="3:3">
      <c r="C714" s="221"/>
    </row>
    <row r="715" spans="3:3">
      <c r="C715" s="221"/>
    </row>
    <row r="716" spans="3:3">
      <c r="C716" s="221"/>
    </row>
    <row r="717" spans="3:3">
      <c r="C717" s="221"/>
    </row>
    <row r="718" spans="3:3">
      <c r="C718" s="221"/>
    </row>
    <row r="719" spans="3:3">
      <c r="C719" s="221"/>
    </row>
    <row r="720" spans="3:3">
      <c r="C720" s="221"/>
    </row>
    <row r="721" spans="3:3">
      <c r="C721" s="221"/>
    </row>
    <row r="722" spans="3:3">
      <c r="C722" s="221"/>
    </row>
    <row r="723" spans="3:3">
      <c r="C723" s="221"/>
    </row>
    <row r="724" spans="3:3">
      <c r="C724" s="221"/>
    </row>
    <row r="725" spans="3:3">
      <c r="C725" s="221"/>
    </row>
    <row r="726" spans="3:3">
      <c r="C726" s="221"/>
    </row>
    <row r="727" spans="3:3">
      <c r="C727" s="221"/>
    </row>
    <row r="728" spans="3:3">
      <c r="C728" s="221"/>
    </row>
    <row r="729" spans="3:3">
      <c r="C729" s="221"/>
    </row>
    <row r="730" spans="3:3">
      <c r="C730" s="221"/>
    </row>
    <row r="731" spans="3:3">
      <c r="C731" s="221"/>
    </row>
    <row r="732" spans="3:3">
      <c r="C732" s="221"/>
    </row>
    <row r="733" spans="3:3">
      <c r="C733" s="221"/>
    </row>
    <row r="734" spans="3:3">
      <c r="C734" s="221"/>
    </row>
    <row r="735" spans="3:3">
      <c r="C735" s="221"/>
    </row>
    <row r="736" spans="3:3">
      <c r="C736" s="221"/>
    </row>
    <row r="737" spans="3:3">
      <c r="C737" s="221"/>
    </row>
    <row r="738" spans="3:3">
      <c r="C738" s="221"/>
    </row>
    <row r="739" spans="3:3">
      <c r="C739" s="221"/>
    </row>
    <row r="740" spans="3:3">
      <c r="C740" s="221"/>
    </row>
    <row r="741" spans="3:3">
      <c r="C741" s="221"/>
    </row>
    <row r="742" spans="3:3">
      <c r="C742" s="221"/>
    </row>
    <row r="743" spans="3:3">
      <c r="C743" s="221"/>
    </row>
    <row r="744" spans="3:3">
      <c r="C744" s="221"/>
    </row>
    <row r="745" spans="3:3">
      <c r="C745" s="221"/>
    </row>
    <row r="746" spans="3:3">
      <c r="C746" s="221"/>
    </row>
    <row r="747" spans="3:3">
      <c r="C747" s="221"/>
    </row>
    <row r="748" spans="3:3">
      <c r="C748" s="221"/>
    </row>
    <row r="749" spans="3:3">
      <c r="C749" s="221"/>
    </row>
    <row r="750" spans="3:3">
      <c r="C750" s="221"/>
    </row>
    <row r="751" spans="3:3">
      <c r="C751" s="221"/>
    </row>
    <row r="752" spans="3:3">
      <c r="C752" s="221"/>
    </row>
    <row r="753" spans="3:3">
      <c r="C753" s="221"/>
    </row>
    <row r="754" spans="3:3">
      <c r="C754" s="221"/>
    </row>
    <row r="755" spans="3:3">
      <c r="C755" s="221"/>
    </row>
    <row r="756" spans="3:3">
      <c r="C756" s="221"/>
    </row>
    <row r="757" spans="3:3">
      <c r="C757" s="221"/>
    </row>
    <row r="758" spans="3:3">
      <c r="C758" s="221"/>
    </row>
    <row r="759" spans="3:3">
      <c r="C759" s="221"/>
    </row>
    <row r="760" spans="3:3">
      <c r="C760" s="221"/>
    </row>
    <row r="761" spans="3:3">
      <c r="C761" s="221"/>
    </row>
    <row r="762" spans="3:3">
      <c r="C762" s="221"/>
    </row>
    <row r="763" spans="3:3">
      <c r="C763" s="221"/>
    </row>
    <row r="764" spans="3:3">
      <c r="C764" s="221"/>
    </row>
    <row r="765" spans="3:3">
      <c r="C765" s="221"/>
    </row>
    <row r="766" spans="3:3">
      <c r="C766" s="221"/>
    </row>
    <row r="767" spans="3:3">
      <c r="C767" s="221"/>
    </row>
    <row r="768" spans="3:3">
      <c r="C768" s="221"/>
    </row>
    <row r="769" spans="3:3">
      <c r="C769" s="221"/>
    </row>
    <row r="770" spans="3:3">
      <c r="C770" s="221"/>
    </row>
    <row r="771" spans="3:3">
      <c r="C771" s="221"/>
    </row>
    <row r="772" spans="3:3">
      <c r="C772" s="221"/>
    </row>
    <row r="773" spans="3:3">
      <c r="C773" s="221"/>
    </row>
    <row r="774" spans="3:3">
      <c r="C774" s="221"/>
    </row>
    <row r="775" spans="3:3">
      <c r="C775" s="221"/>
    </row>
    <row r="776" spans="3:3">
      <c r="C776" s="221"/>
    </row>
    <row r="777" spans="3:3">
      <c r="C777" s="221"/>
    </row>
    <row r="778" spans="3:3">
      <c r="C778" s="221"/>
    </row>
    <row r="779" spans="3:3">
      <c r="C779" s="221"/>
    </row>
    <row r="780" spans="3:3">
      <c r="C780" s="221"/>
    </row>
    <row r="781" spans="3:3">
      <c r="C781" s="221"/>
    </row>
    <row r="782" spans="3:3">
      <c r="C782" s="221"/>
    </row>
    <row r="783" spans="3:3">
      <c r="C783" s="221"/>
    </row>
    <row r="784" spans="3:3">
      <c r="C784" s="221"/>
    </row>
    <row r="785" spans="3:3">
      <c r="C785" s="221"/>
    </row>
    <row r="786" spans="3:3">
      <c r="C786" s="221"/>
    </row>
    <row r="787" spans="3:3">
      <c r="C787" s="221"/>
    </row>
    <row r="788" spans="3:3">
      <c r="C788" s="221"/>
    </row>
    <row r="789" spans="3:3">
      <c r="C789" s="221"/>
    </row>
    <row r="790" spans="3:3">
      <c r="C790" s="221"/>
    </row>
    <row r="791" spans="3:3">
      <c r="C791" s="221"/>
    </row>
    <row r="792" spans="3:3">
      <c r="C792" s="221"/>
    </row>
    <row r="793" spans="3:3">
      <c r="C793" s="221"/>
    </row>
    <row r="794" spans="3:3">
      <c r="C794" s="221"/>
    </row>
    <row r="795" spans="3:3">
      <c r="C795" s="221"/>
    </row>
    <row r="796" spans="3:3">
      <c r="C796" s="221"/>
    </row>
    <row r="797" spans="3:3">
      <c r="C797" s="221"/>
    </row>
    <row r="798" spans="3:3">
      <c r="C798" s="221"/>
    </row>
    <row r="799" spans="3:3">
      <c r="C799" s="221"/>
    </row>
    <row r="800" spans="3:3">
      <c r="C800" s="221"/>
    </row>
    <row r="801" spans="3:3">
      <c r="C801" s="221"/>
    </row>
    <row r="802" spans="3:3">
      <c r="C802" s="221"/>
    </row>
    <row r="803" spans="3:3">
      <c r="C803" s="221"/>
    </row>
    <row r="804" spans="3:3">
      <c r="C804" s="221"/>
    </row>
    <row r="805" spans="3:3">
      <c r="C805" s="221"/>
    </row>
    <row r="806" spans="3:3">
      <c r="C806" s="221"/>
    </row>
    <row r="807" spans="3:3">
      <c r="C807" s="221"/>
    </row>
    <row r="808" spans="3:3">
      <c r="C808" s="221"/>
    </row>
    <row r="809" spans="3:3">
      <c r="C809" s="221"/>
    </row>
    <row r="810" spans="3:3">
      <c r="C810" s="221"/>
    </row>
    <row r="811" spans="3:3">
      <c r="C811" s="221"/>
    </row>
    <row r="812" spans="3:3">
      <c r="C812" s="221"/>
    </row>
    <row r="813" spans="3:3">
      <c r="C813" s="221"/>
    </row>
    <row r="814" spans="3:3">
      <c r="C814" s="221"/>
    </row>
    <row r="815" spans="3:3">
      <c r="C815" s="221"/>
    </row>
    <row r="816" spans="3:3">
      <c r="C816" s="221"/>
    </row>
    <row r="817" spans="3:3">
      <c r="C817" s="221"/>
    </row>
    <row r="818" spans="3:3">
      <c r="C818" s="221"/>
    </row>
    <row r="819" spans="3:3">
      <c r="C819" s="221"/>
    </row>
    <row r="820" spans="3:3">
      <c r="C820" s="221"/>
    </row>
    <row r="821" spans="3:3">
      <c r="C821" s="221"/>
    </row>
    <row r="822" spans="3:3">
      <c r="C822" s="221"/>
    </row>
    <row r="823" spans="3:3">
      <c r="C823" s="221"/>
    </row>
    <row r="824" spans="3:3">
      <c r="C824" s="221"/>
    </row>
    <row r="825" spans="3:3">
      <c r="C825" s="221"/>
    </row>
    <row r="826" spans="3:3">
      <c r="C826" s="221"/>
    </row>
    <row r="827" spans="3:3">
      <c r="C827" s="221"/>
    </row>
    <row r="828" spans="3:3">
      <c r="C828" s="221"/>
    </row>
    <row r="829" spans="3:3">
      <c r="C829" s="221"/>
    </row>
    <row r="830" spans="3:3">
      <c r="C830" s="221"/>
    </row>
    <row r="831" spans="3:3">
      <c r="C831" s="221"/>
    </row>
    <row r="832" spans="3:3">
      <c r="C832" s="221"/>
    </row>
    <row r="833" spans="3:3">
      <c r="C833" s="221"/>
    </row>
    <row r="834" spans="3:3">
      <c r="C834" s="221"/>
    </row>
    <row r="835" spans="3:3">
      <c r="C835" s="221"/>
    </row>
    <row r="836" spans="3:3">
      <c r="C836" s="221"/>
    </row>
    <row r="837" spans="3:3">
      <c r="C837" s="221"/>
    </row>
    <row r="838" spans="3:3">
      <c r="C838" s="221"/>
    </row>
    <row r="839" spans="3:3">
      <c r="C839" s="221"/>
    </row>
    <row r="840" spans="3:3">
      <c r="C840" s="221"/>
    </row>
    <row r="841" spans="3:3">
      <c r="C841" s="221"/>
    </row>
    <row r="842" spans="3:3">
      <c r="C842" s="221"/>
    </row>
    <row r="843" spans="3:3">
      <c r="C843" s="221"/>
    </row>
    <row r="844" spans="3:3">
      <c r="C844" s="221"/>
    </row>
    <row r="845" spans="3:3">
      <c r="C845" s="221"/>
    </row>
    <row r="846" spans="3:3">
      <c r="C846" s="221"/>
    </row>
    <row r="847" spans="3:3">
      <c r="C847" s="221"/>
    </row>
    <row r="848" spans="3:3">
      <c r="C848" s="221"/>
    </row>
    <row r="849" spans="3:3">
      <c r="C849" s="221"/>
    </row>
    <row r="850" spans="3:3">
      <c r="C850" s="221"/>
    </row>
    <row r="851" spans="3:3">
      <c r="C851" s="221"/>
    </row>
    <row r="852" spans="3:3">
      <c r="C852" s="221"/>
    </row>
    <row r="853" spans="3:3">
      <c r="C853" s="221"/>
    </row>
    <row r="854" spans="3:3">
      <c r="C854" s="221"/>
    </row>
    <row r="855" spans="3:3">
      <c r="C855" s="221"/>
    </row>
    <row r="856" spans="3:3">
      <c r="C856" s="221"/>
    </row>
    <row r="857" spans="3:3">
      <c r="C857" s="221"/>
    </row>
    <row r="858" spans="3:3">
      <c r="C858" s="221"/>
    </row>
    <row r="859" spans="3:3">
      <c r="C859" s="221"/>
    </row>
    <row r="860" spans="3:3">
      <c r="C860" s="221"/>
    </row>
    <row r="861" spans="3:3">
      <c r="C861" s="221"/>
    </row>
    <row r="862" spans="3:3">
      <c r="C862" s="221"/>
    </row>
    <row r="863" spans="3:3">
      <c r="C863" s="221"/>
    </row>
    <row r="864" spans="3:3">
      <c r="C864" s="221"/>
    </row>
    <row r="865" spans="3:3">
      <c r="C865" s="221"/>
    </row>
    <row r="866" spans="3:3">
      <c r="C866" s="221"/>
    </row>
    <row r="867" spans="3:3">
      <c r="C867" s="221"/>
    </row>
    <row r="868" spans="3:3">
      <c r="C868" s="221"/>
    </row>
    <row r="869" spans="3:3">
      <c r="C869" s="221"/>
    </row>
    <row r="870" spans="3:3">
      <c r="C870" s="221"/>
    </row>
    <row r="871" spans="3:3">
      <c r="C871" s="221"/>
    </row>
    <row r="872" spans="3:3">
      <c r="C872" s="221"/>
    </row>
    <row r="873" spans="3:3">
      <c r="C873" s="221"/>
    </row>
    <row r="874" spans="3:3">
      <c r="C874" s="221"/>
    </row>
    <row r="875" spans="3:3">
      <c r="C875" s="221"/>
    </row>
    <row r="876" spans="3:3">
      <c r="C876" s="221"/>
    </row>
    <row r="877" spans="3:3">
      <c r="C877" s="221"/>
    </row>
    <row r="878" spans="3:3">
      <c r="C878" s="221"/>
    </row>
    <row r="879" spans="3:3">
      <c r="C879" s="221"/>
    </row>
    <row r="880" spans="3:3">
      <c r="C880" s="221"/>
    </row>
    <row r="881" spans="3:3">
      <c r="C881" s="221"/>
    </row>
    <row r="882" spans="3:3">
      <c r="C882" s="221"/>
    </row>
    <row r="883" spans="3:3">
      <c r="C883" s="221"/>
    </row>
    <row r="884" spans="3:3">
      <c r="C884" s="221"/>
    </row>
    <row r="885" spans="3:3">
      <c r="C885" s="221"/>
    </row>
    <row r="886" spans="3:3">
      <c r="C886" s="221"/>
    </row>
    <row r="887" spans="3:3">
      <c r="C887" s="221"/>
    </row>
    <row r="888" spans="3:3">
      <c r="C888" s="221"/>
    </row>
    <row r="889" spans="3:3">
      <c r="C889" s="221"/>
    </row>
    <row r="890" spans="3:3">
      <c r="C890" s="221"/>
    </row>
    <row r="891" spans="3:3">
      <c r="C891" s="221"/>
    </row>
    <row r="892" spans="3:3">
      <c r="C892" s="221"/>
    </row>
    <row r="893" spans="3:3">
      <c r="C893" s="221"/>
    </row>
    <row r="894" spans="3:3">
      <c r="C894" s="221"/>
    </row>
    <row r="895" spans="3:3">
      <c r="C895" s="221"/>
    </row>
    <row r="896" spans="3:3">
      <c r="C896" s="221"/>
    </row>
    <row r="897" spans="3:3">
      <c r="C897" s="221"/>
    </row>
    <row r="898" spans="3:3">
      <c r="C898" s="221"/>
    </row>
    <row r="899" spans="3:3">
      <c r="C899" s="221"/>
    </row>
    <row r="900" spans="3:3">
      <c r="C900" s="221"/>
    </row>
    <row r="901" spans="3:3">
      <c r="C901" s="221"/>
    </row>
    <row r="902" spans="3:3">
      <c r="C902" s="221"/>
    </row>
    <row r="903" spans="3:3">
      <c r="C903" s="221"/>
    </row>
    <row r="904" spans="3:3">
      <c r="C904" s="221"/>
    </row>
    <row r="905" spans="3:3">
      <c r="C905" s="221"/>
    </row>
    <row r="906" spans="3:3">
      <c r="C906" s="221"/>
    </row>
    <row r="907" spans="3:3">
      <c r="C907" s="221"/>
    </row>
    <row r="908" spans="3:3">
      <c r="C908" s="221"/>
    </row>
    <row r="909" spans="3:3">
      <c r="C909" s="221"/>
    </row>
    <row r="910" spans="3:3">
      <c r="C910" s="221"/>
    </row>
    <row r="911" spans="3:3">
      <c r="C911" s="221"/>
    </row>
    <row r="912" spans="3:3">
      <c r="C912" s="221"/>
    </row>
    <row r="913" spans="3:3">
      <c r="C913" s="221"/>
    </row>
    <row r="914" spans="3:3">
      <c r="C914" s="221"/>
    </row>
    <row r="915" spans="3:3">
      <c r="C915" s="221"/>
    </row>
    <row r="916" spans="3:3">
      <c r="C916" s="221"/>
    </row>
    <row r="917" spans="3:3">
      <c r="C917" s="221"/>
    </row>
    <row r="918" spans="3:3">
      <c r="C918" s="221"/>
    </row>
    <row r="919" spans="3:3">
      <c r="C919" s="221"/>
    </row>
    <row r="920" spans="3:3">
      <c r="C920" s="221"/>
    </row>
    <row r="921" spans="3:3">
      <c r="C921" s="221"/>
    </row>
    <row r="922" spans="3:3">
      <c r="C922" s="221"/>
    </row>
    <row r="923" spans="3:3">
      <c r="C923" s="221"/>
    </row>
    <row r="924" spans="3:3">
      <c r="C924" s="221"/>
    </row>
    <row r="925" spans="3:3">
      <c r="C925" s="221"/>
    </row>
    <row r="926" spans="3:3">
      <c r="C926" s="221"/>
    </row>
    <row r="927" spans="3:3">
      <c r="C927" s="221"/>
    </row>
    <row r="928" spans="3:3">
      <c r="C928" s="221"/>
    </row>
    <row r="929" spans="3:3">
      <c r="C929" s="221"/>
    </row>
    <row r="930" spans="3:3">
      <c r="C930" s="221"/>
    </row>
    <row r="931" spans="3:3">
      <c r="C931" s="221"/>
    </row>
    <row r="932" spans="3:3">
      <c r="C932" s="221"/>
    </row>
    <row r="933" spans="3:3">
      <c r="C933" s="221"/>
    </row>
    <row r="934" spans="3:3">
      <c r="C934" s="221"/>
    </row>
    <row r="935" spans="3:3">
      <c r="C935" s="221"/>
    </row>
    <row r="936" spans="3:3">
      <c r="C936" s="221"/>
    </row>
    <row r="937" spans="3:3">
      <c r="C937" s="221"/>
    </row>
    <row r="938" spans="3:3">
      <c r="C938" s="221"/>
    </row>
    <row r="939" spans="3:3">
      <c r="C939" s="221"/>
    </row>
    <row r="940" spans="3:3">
      <c r="C940" s="221"/>
    </row>
    <row r="941" spans="3:3">
      <c r="C941" s="221"/>
    </row>
    <row r="942" spans="3:3">
      <c r="C942" s="221"/>
    </row>
    <row r="943" spans="3:3">
      <c r="C943" s="221"/>
    </row>
    <row r="944" spans="3:3">
      <c r="C944" s="221"/>
    </row>
    <row r="945" spans="3:3">
      <c r="C945" s="221"/>
    </row>
    <row r="946" spans="3:3">
      <c r="C946" s="221"/>
    </row>
    <row r="947" spans="3:3">
      <c r="C947" s="221"/>
    </row>
    <row r="948" spans="3:3">
      <c r="C948" s="221"/>
    </row>
    <row r="949" spans="3:3">
      <c r="C949" s="221"/>
    </row>
    <row r="950" spans="3:3">
      <c r="C950" s="221"/>
    </row>
    <row r="951" spans="3:3">
      <c r="C951" s="221"/>
    </row>
    <row r="952" spans="3:3">
      <c r="C952" s="221"/>
    </row>
    <row r="953" spans="3:3">
      <c r="C953" s="221"/>
    </row>
    <row r="954" spans="3:3">
      <c r="C954" s="221"/>
    </row>
    <row r="955" spans="3:3">
      <c r="C955" s="221"/>
    </row>
    <row r="956" spans="3:3">
      <c r="C956" s="221"/>
    </row>
    <row r="957" spans="3:3">
      <c r="C957" s="221"/>
    </row>
    <row r="958" spans="3:3">
      <c r="C958" s="221"/>
    </row>
    <row r="959" spans="3:3">
      <c r="C959" s="221"/>
    </row>
    <row r="960" spans="3:3">
      <c r="C960" s="221"/>
    </row>
    <row r="961" spans="3:3">
      <c r="C961" s="221"/>
    </row>
    <row r="962" spans="3:3">
      <c r="C962" s="221"/>
    </row>
    <row r="963" spans="3:3">
      <c r="C963" s="221"/>
    </row>
    <row r="964" spans="3:3">
      <c r="C964" s="221"/>
    </row>
    <row r="965" spans="3:3">
      <c r="C965" s="221"/>
    </row>
    <row r="966" spans="3:3">
      <c r="C966" s="221"/>
    </row>
    <row r="967" spans="3:3">
      <c r="C967" s="221"/>
    </row>
    <row r="968" spans="3:3">
      <c r="C968" s="221"/>
    </row>
    <row r="969" spans="3:3">
      <c r="C969" s="221"/>
    </row>
    <row r="970" spans="3:3">
      <c r="C970" s="221"/>
    </row>
    <row r="971" spans="3:3">
      <c r="C971" s="221"/>
    </row>
    <row r="972" spans="3:3">
      <c r="C972" s="221"/>
    </row>
    <row r="973" spans="3:3">
      <c r="C973" s="221"/>
    </row>
    <row r="974" spans="3:3">
      <c r="C974" s="221"/>
    </row>
    <row r="975" spans="3:3">
      <c r="C975" s="221"/>
    </row>
    <row r="976" spans="3:3">
      <c r="C976" s="221"/>
    </row>
    <row r="977" spans="3:3">
      <c r="C977" s="221"/>
    </row>
    <row r="978" spans="3:3">
      <c r="C978" s="221"/>
    </row>
    <row r="979" spans="3:3">
      <c r="C979" s="221"/>
    </row>
    <row r="980" spans="3:3">
      <c r="C980" s="221"/>
    </row>
    <row r="981" spans="3:3">
      <c r="C981" s="221"/>
    </row>
    <row r="982" spans="3:3">
      <c r="C982" s="221"/>
    </row>
    <row r="983" spans="3:3">
      <c r="C983" s="221"/>
    </row>
    <row r="984" spans="3:3">
      <c r="C984" s="221"/>
    </row>
    <row r="985" spans="3:3">
      <c r="C985" s="221"/>
    </row>
    <row r="986" spans="3:3">
      <c r="C986" s="221"/>
    </row>
    <row r="987" spans="3:3">
      <c r="C987" s="221"/>
    </row>
    <row r="988" spans="3:3">
      <c r="C988" s="221"/>
    </row>
    <row r="989" spans="3:3">
      <c r="C989" s="221"/>
    </row>
    <row r="990" spans="3:3">
      <c r="C990" s="221"/>
    </row>
    <row r="991" spans="3:3">
      <c r="C991" s="221"/>
    </row>
    <row r="992" spans="3:3">
      <c r="C992" s="221"/>
    </row>
    <row r="993" spans="3:3">
      <c r="C993" s="221"/>
    </row>
    <row r="994" spans="3:3">
      <c r="C994" s="221"/>
    </row>
    <row r="995" spans="3:3">
      <c r="C995" s="221"/>
    </row>
    <row r="996" spans="3:3">
      <c r="C996" s="221"/>
    </row>
    <row r="997" spans="3:3">
      <c r="C997" s="221"/>
    </row>
    <row r="998" spans="3:3">
      <c r="C998" s="221"/>
    </row>
    <row r="999" spans="3:3">
      <c r="C999" s="221"/>
    </row>
    <row r="1000" spans="3:3">
      <c r="C1000" s="221"/>
    </row>
    <row r="1001" spans="3:3">
      <c r="C1001" s="221"/>
    </row>
    <row r="1002" spans="3:3">
      <c r="C1002" s="221"/>
    </row>
    <row r="1003" spans="3:3">
      <c r="C1003" s="221"/>
    </row>
    <row r="1004" spans="3:3">
      <c r="C1004" s="221"/>
    </row>
    <row r="1005" spans="3:3">
      <c r="C1005" s="221"/>
    </row>
    <row r="1006" spans="3:3">
      <c r="C1006" s="221"/>
    </row>
    <row r="1007" spans="3:3">
      <c r="C1007" s="221"/>
    </row>
    <row r="1008" spans="3:3">
      <c r="C1008" s="221"/>
    </row>
    <row r="1009" spans="3:3">
      <c r="C1009" s="221"/>
    </row>
    <row r="1010" spans="3:3">
      <c r="C1010" s="221"/>
    </row>
    <row r="1011" spans="3:3">
      <c r="C1011" s="221"/>
    </row>
    <row r="1012" spans="3:3">
      <c r="C1012" s="221"/>
    </row>
    <row r="1013" spans="3:3">
      <c r="C1013" s="221"/>
    </row>
    <row r="1014" spans="3:3">
      <c r="C1014" s="221"/>
    </row>
    <row r="1015" spans="3:3">
      <c r="C1015" s="221"/>
    </row>
    <row r="1016" spans="3:3">
      <c r="C1016" s="221"/>
    </row>
    <row r="1017" spans="3:3">
      <c r="C1017" s="221"/>
    </row>
    <row r="1018" spans="3:3">
      <c r="C1018" s="221"/>
    </row>
    <row r="1019" spans="3:3">
      <c r="C1019" s="221"/>
    </row>
    <row r="1020" spans="3:3">
      <c r="C1020" s="221"/>
    </row>
    <row r="1021" spans="3:3">
      <c r="C1021" s="221"/>
    </row>
    <row r="1022" spans="3:3">
      <c r="C1022" s="221"/>
    </row>
    <row r="1023" spans="3:3">
      <c r="C1023" s="221"/>
    </row>
    <row r="1024" spans="3:3">
      <c r="C1024" s="221"/>
    </row>
    <row r="1025" spans="3:3">
      <c r="C1025" s="221"/>
    </row>
    <row r="1026" spans="3:3">
      <c r="C1026" s="221"/>
    </row>
    <row r="1027" spans="3:3">
      <c r="C1027" s="221"/>
    </row>
    <row r="1028" spans="3:3">
      <c r="C1028" s="221"/>
    </row>
    <row r="1029" spans="3:3">
      <c r="C1029" s="221"/>
    </row>
    <row r="1030" spans="3:3">
      <c r="C1030" s="221"/>
    </row>
    <row r="1031" spans="3:3">
      <c r="C1031" s="221"/>
    </row>
    <row r="1032" spans="3:3">
      <c r="C1032" s="221"/>
    </row>
    <row r="1033" spans="3:3">
      <c r="C1033" s="221"/>
    </row>
    <row r="1034" spans="3:3">
      <c r="C1034" s="221"/>
    </row>
    <row r="1035" spans="3:3">
      <c r="C1035" s="221"/>
    </row>
    <row r="1036" spans="3:3">
      <c r="C1036" s="221"/>
    </row>
    <row r="1037" spans="3:3">
      <c r="C1037" s="221"/>
    </row>
    <row r="1038" spans="3:3">
      <c r="C1038" s="221"/>
    </row>
    <row r="1039" spans="3:3">
      <c r="C1039" s="221"/>
    </row>
    <row r="1040" spans="3:3">
      <c r="C1040" s="221"/>
    </row>
    <row r="1041" spans="3:3">
      <c r="C1041" s="221"/>
    </row>
    <row r="1042" spans="3:3">
      <c r="C1042" s="221"/>
    </row>
    <row r="1043" spans="3:3">
      <c r="C1043" s="221"/>
    </row>
    <row r="1044" spans="3:3">
      <c r="C1044" s="221"/>
    </row>
    <row r="1045" spans="3:3">
      <c r="C1045" s="221"/>
    </row>
    <row r="1046" spans="3:3">
      <c r="C1046" s="221"/>
    </row>
    <row r="1047" spans="3:3">
      <c r="C1047" s="221"/>
    </row>
    <row r="1048" spans="3:3">
      <c r="C1048" s="221"/>
    </row>
    <row r="1049" spans="3:3">
      <c r="C1049" s="221"/>
    </row>
    <row r="1050" spans="3:3">
      <c r="C1050" s="221"/>
    </row>
    <row r="1051" spans="3:3">
      <c r="C1051" s="221"/>
    </row>
    <row r="1052" spans="3:3">
      <c r="C1052" s="221"/>
    </row>
    <row r="1053" spans="3:3">
      <c r="C1053" s="221"/>
    </row>
    <row r="1054" spans="3:3">
      <c r="C1054" s="221"/>
    </row>
    <row r="1055" spans="3:3">
      <c r="C1055" s="221"/>
    </row>
    <row r="1056" spans="3:3">
      <c r="C1056" s="221"/>
    </row>
    <row r="1057" spans="3:3">
      <c r="C1057" s="221"/>
    </row>
    <row r="1058" spans="3:3">
      <c r="C1058" s="221"/>
    </row>
    <row r="1059" spans="3:3">
      <c r="C1059" s="221"/>
    </row>
    <row r="1060" spans="3:3">
      <c r="C1060" s="221"/>
    </row>
    <row r="1061" spans="3:3">
      <c r="C1061" s="221"/>
    </row>
    <row r="1062" spans="3:3">
      <c r="C1062" s="221"/>
    </row>
    <row r="1063" spans="3:3">
      <c r="C1063" s="221"/>
    </row>
    <row r="1064" spans="3:3">
      <c r="C1064" s="221"/>
    </row>
    <row r="1065" spans="3:3">
      <c r="C1065" s="221"/>
    </row>
    <row r="1066" spans="3:3">
      <c r="C1066" s="221"/>
    </row>
    <row r="1067" spans="3:3">
      <c r="C1067" s="221"/>
    </row>
    <row r="1068" spans="3:3">
      <c r="C1068" s="221"/>
    </row>
    <row r="1069" spans="3:3">
      <c r="C1069" s="221"/>
    </row>
    <row r="1070" spans="3:3">
      <c r="C1070" s="221"/>
    </row>
    <row r="1071" spans="3:3">
      <c r="C1071" s="221"/>
    </row>
    <row r="1072" spans="3:3">
      <c r="C1072" s="221"/>
    </row>
    <row r="1073" spans="3:3">
      <c r="C1073" s="221"/>
    </row>
    <row r="1074" spans="3:3">
      <c r="C1074" s="221"/>
    </row>
    <row r="1075" spans="3:3">
      <c r="C1075" s="221"/>
    </row>
    <row r="1076" spans="3:3">
      <c r="C1076" s="221"/>
    </row>
    <row r="1077" spans="3:3">
      <c r="C1077" s="221"/>
    </row>
    <row r="1078" spans="3:3">
      <c r="C1078" s="221"/>
    </row>
    <row r="1079" spans="3:3">
      <c r="C1079" s="221"/>
    </row>
    <row r="1080" spans="3:3">
      <c r="C1080" s="221"/>
    </row>
    <row r="1081" spans="3:3">
      <c r="C1081" s="221"/>
    </row>
    <row r="1082" spans="3:3">
      <c r="C1082" s="221"/>
    </row>
    <row r="1083" spans="3:3">
      <c r="C1083" s="221"/>
    </row>
    <row r="1084" spans="3:3">
      <c r="C1084" s="221"/>
    </row>
    <row r="1085" spans="3:3">
      <c r="C1085" s="221"/>
    </row>
    <row r="1086" spans="3:3">
      <c r="C1086" s="221"/>
    </row>
    <row r="1087" spans="3:3">
      <c r="C1087" s="221"/>
    </row>
    <row r="1088" spans="3:3">
      <c r="C1088" s="221"/>
    </row>
    <row r="1089" spans="3:3">
      <c r="C1089" s="221"/>
    </row>
    <row r="1090" spans="3:3">
      <c r="C1090" s="221"/>
    </row>
    <row r="1091" spans="3:3">
      <c r="C1091" s="221"/>
    </row>
    <row r="1092" spans="3:3">
      <c r="C1092" s="221"/>
    </row>
    <row r="1093" spans="3:3">
      <c r="C1093" s="221"/>
    </row>
    <row r="1094" spans="3:3">
      <c r="C1094" s="221"/>
    </row>
    <row r="1095" spans="3:3">
      <c r="C1095" s="221"/>
    </row>
    <row r="1096" spans="3:3">
      <c r="C1096" s="221"/>
    </row>
    <row r="1097" spans="3:3">
      <c r="C1097" s="221"/>
    </row>
    <row r="1098" spans="3:3">
      <c r="C1098" s="221"/>
    </row>
    <row r="1099" spans="3:3">
      <c r="C1099" s="221"/>
    </row>
    <row r="1100" spans="3:3">
      <c r="C1100" s="221"/>
    </row>
    <row r="1101" spans="3:3">
      <c r="C1101" s="221"/>
    </row>
    <row r="1102" spans="3:3">
      <c r="C1102" s="221"/>
    </row>
    <row r="1103" spans="3:3">
      <c r="C1103" s="221"/>
    </row>
    <row r="1104" spans="3:3">
      <c r="C1104" s="221"/>
    </row>
    <row r="1105" spans="3:3">
      <c r="C1105" s="221"/>
    </row>
    <row r="1106" spans="3:3">
      <c r="C1106" s="221"/>
    </row>
    <row r="1107" spans="3:3">
      <c r="C1107" s="221"/>
    </row>
    <row r="1108" spans="3:3">
      <c r="C1108" s="221"/>
    </row>
    <row r="1109" spans="3:3">
      <c r="C1109" s="221"/>
    </row>
    <row r="1110" spans="3:3">
      <c r="C1110" s="221"/>
    </row>
    <row r="1111" spans="3:3">
      <c r="C1111" s="221"/>
    </row>
    <row r="1112" spans="3:3">
      <c r="C1112" s="221"/>
    </row>
    <row r="1113" spans="3:3">
      <c r="C1113" s="221"/>
    </row>
    <row r="1114" spans="3:3">
      <c r="C1114" s="221"/>
    </row>
    <row r="1115" spans="3:3">
      <c r="C1115" s="221"/>
    </row>
    <row r="1116" spans="3:3">
      <c r="C1116" s="221"/>
    </row>
    <row r="1117" spans="3:3">
      <c r="C1117" s="221"/>
    </row>
    <row r="1118" spans="3:3">
      <c r="C1118" s="221"/>
    </row>
    <row r="1119" spans="3:3">
      <c r="C1119" s="221"/>
    </row>
    <row r="1120" spans="3:3">
      <c r="C1120" s="221"/>
    </row>
    <row r="1121" spans="3:3">
      <c r="C1121" s="221"/>
    </row>
    <row r="1122" spans="3:3">
      <c r="C1122" s="221"/>
    </row>
    <row r="1123" spans="3:3">
      <c r="C1123" s="221"/>
    </row>
    <row r="1124" spans="3:3">
      <c r="C1124" s="221"/>
    </row>
    <row r="1125" spans="3:3">
      <c r="C1125" s="221"/>
    </row>
    <row r="1126" spans="3:3">
      <c r="C1126" s="221"/>
    </row>
    <row r="1127" spans="3:3">
      <c r="C1127" s="221"/>
    </row>
    <row r="1128" spans="3:3">
      <c r="C1128" s="221"/>
    </row>
    <row r="1129" spans="3:3">
      <c r="C1129" s="221"/>
    </row>
    <row r="1130" spans="3:3">
      <c r="C1130" s="221"/>
    </row>
    <row r="1131" spans="3:3">
      <c r="C1131" s="221"/>
    </row>
    <row r="1132" spans="3:3">
      <c r="C1132" s="221"/>
    </row>
    <row r="1133" spans="3:3">
      <c r="C1133" s="221"/>
    </row>
    <row r="1134" spans="3:3">
      <c r="C1134" s="221"/>
    </row>
    <row r="1135" spans="3:3">
      <c r="C1135" s="221"/>
    </row>
    <row r="1136" spans="3:3">
      <c r="C1136" s="221"/>
    </row>
    <row r="1137" spans="3:3">
      <c r="C1137" s="221"/>
    </row>
    <row r="1138" spans="3:3">
      <c r="C1138" s="221"/>
    </row>
    <row r="1139" spans="3:3">
      <c r="C1139" s="221"/>
    </row>
    <row r="1140" spans="3:3">
      <c r="C1140" s="221"/>
    </row>
    <row r="1141" spans="3:3">
      <c r="C1141" s="221"/>
    </row>
    <row r="1142" spans="3:3">
      <c r="C1142" s="221"/>
    </row>
    <row r="1143" spans="3:3">
      <c r="C1143" s="221"/>
    </row>
    <row r="1144" spans="3:3">
      <c r="C1144" s="221"/>
    </row>
    <row r="1145" spans="3:3">
      <c r="C1145" s="221"/>
    </row>
    <row r="1146" spans="3:3">
      <c r="C1146" s="221"/>
    </row>
    <row r="1147" spans="3:3">
      <c r="C1147" s="221"/>
    </row>
    <row r="1148" spans="3:3">
      <c r="C1148" s="221"/>
    </row>
    <row r="1149" spans="3:3">
      <c r="C1149" s="221"/>
    </row>
    <row r="1150" spans="3:3">
      <c r="C1150" s="221"/>
    </row>
    <row r="1151" spans="3:3">
      <c r="C1151" s="221"/>
    </row>
    <row r="1152" spans="3:3">
      <c r="C1152" s="221"/>
    </row>
    <row r="1153" spans="3:3">
      <c r="C1153" s="221"/>
    </row>
    <row r="1154" spans="3:3">
      <c r="C1154" s="221"/>
    </row>
    <row r="1155" spans="3:3">
      <c r="C1155" s="221"/>
    </row>
    <row r="1156" spans="3:3">
      <c r="C1156" s="221"/>
    </row>
    <row r="1157" spans="3:3">
      <c r="C1157" s="221"/>
    </row>
    <row r="1158" spans="3:3">
      <c r="C1158" s="221"/>
    </row>
    <row r="1159" spans="3:3">
      <c r="C1159" s="221"/>
    </row>
    <row r="1160" spans="3:3">
      <c r="C1160" s="221"/>
    </row>
    <row r="1161" spans="3:3">
      <c r="C1161" s="221"/>
    </row>
    <row r="1162" spans="3:3">
      <c r="C1162" s="221"/>
    </row>
    <row r="1163" spans="3:3">
      <c r="C1163" s="221"/>
    </row>
    <row r="1164" spans="3:3">
      <c r="C1164" s="221"/>
    </row>
    <row r="1165" spans="3:3">
      <c r="C1165" s="221"/>
    </row>
    <row r="1166" spans="3:3">
      <c r="C1166" s="221"/>
    </row>
    <row r="1167" spans="3:3">
      <c r="C1167" s="221"/>
    </row>
    <row r="1168" spans="3:3">
      <c r="C1168" s="221"/>
    </row>
    <row r="1169" spans="3:3">
      <c r="C1169" s="221"/>
    </row>
    <row r="1170" spans="3:3">
      <c r="C1170" s="221"/>
    </row>
    <row r="1171" spans="3:3">
      <c r="C1171" s="221"/>
    </row>
    <row r="1172" spans="3:3">
      <c r="C1172" s="221"/>
    </row>
    <row r="1173" spans="3:3">
      <c r="C1173" s="221"/>
    </row>
    <row r="1174" spans="3:3">
      <c r="C1174" s="221"/>
    </row>
    <row r="1175" spans="3:3">
      <c r="C1175" s="221"/>
    </row>
    <row r="1176" spans="3:3">
      <c r="C1176" s="221"/>
    </row>
    <row r="1177" spans="3:3">
      <c r="C1177" s="221"/>
    </row>
    <row r="1178" spans="3:3">
      <c r="C1178" s="221"/>
    </row>
    <row r="1179" spans="3:3">
      <c r="C1179" s="221"/>
    </row>
    <row r="1180" spans="3:3">
      <c r="C1180" s="221"/>
    </row>
    <row r="1181" spans="3:3">
      <c r="C1181" s="221"/>
    </row>
    <row r="1182" spans="3:3">
      <c r="C1182" s="221"/>
    </row>
    <row r="1183" spans="3:3">
      <c r="C1183" s="221"/>
    </row>
    <row r="1184" spans="3:3">
      <c r="C1184" s="221"/>
    </row>
    <row r="1185" spans="3:3">
      <c r="C1185" s="221"/>
    </row>
    <row r="1186" spans="3:3">
      <c r="C1186" s="221"/>
    </row>
    <row r="1187" spans="3:3">
      <c r="C1187" s="221"/>
    </row>
    <row r="1188" spans="3:3">
      <c r="C1188" s="221"/>
    </row>
    <row r="1189" spans="3:3">
      <c r="C1189" s="221"/>
    </row>
    <row r="1190" spans="3:3">
      <c r="C1190" s="221"/>
    </row>
    <row r="1191" spans="3:3">
      <c r="C1191" s="221"/>
    </row>
    <row r="1192" spans="3:3">
      <c r="C1192" s="221"/>
    </row>
    <row r="1193" spans="3:3">
      <c r="C1193" s="221"/>
    </row>
    <row r="1194" spans="3:3">
      <c r="C1194" s="221"/>
    </row>
    <row r="1195" spans="3:3">
      <c r="C1195" s="221"/>
    </row>
    <row r="1196" spans="3:3">
      <c r="C1196" s="221"/>
    </row>
    <row r="1197" spans="3:3">
      <c r="C1197" s="221"/>
    </row>
    <row r="1198" spans="3:3">
      <c r="C1198" s="221"/>
    </row>
    <row r="1199" spans="3:3">
      <c r="C1199" s="221"/>
    </row>
    <row r="1200" spans="3:3">
      <c r="C1200" s="221"/>
    </row>
    <row r="1201" spans="3:3">
      <c r="C1201" s="221"/>
    </row>
    <row r="1202" spans="3:3">
      <c r="C1202" s="221"/>
    </row>
    <row r="1203" spans="3:3">
      <c r="C1203" s="221"/>
    </row>
    <row r="1204" spans="3:3">
      <c r="C1204" s="221"/>
    </row>
    <row r="1205" spans="3:3">
      <c r="C1205" s="221"/>
    </row>
    <row r="1206" spans="3:3">
      <c r="C1206" s="221"/>
    </row>
    <row r="1207" spans="3:3">
      <c r="C1207" s="221"/>
    </row>
    <row r="1208" spans="3:3">
      <c r="C1208" s="221"/>
    </row>
    <row r="1209" spans="3:3">
      <c r="C1209" s="221"/>
    </row>
    <row r="1210" spans="3:3">
      <c r="C1210" s="221"/>
    </row>
    <row r="1211" spans="3:3">
      <c r="C1211" s="221"/>
    </row>
    <row r="1212" spans="3:3">
      <c r="C1212" s="221"/>
    </row>
    <row r="1213" spans="3:3">
      <c r="C1213" s="221"/>
    </row>
    <row r="1214" spans="3:3">
      <c r="C1214" s="221"/>
    </row>
    <row r="1215" spans="3:3">
      <c r="C1215" s="221"/>
    </row>
    <row r="1216" spans="3:3">
      <c r="C1216" s="221"/>
    </row>
    <row r="1217" spans="3:3">
      <c r="C1217" s="221"/>
    </row>
    <row r="1218" spans="3:3">
      <c r="C1218" s="221"/>
    </row>
    <row r="1219" spans="3:3">
      <c r="C1219" s="221"/>
    </row>
    <row r="1220" spans="3:3">
      <c r="C1220" s="221"/>
    </row>
    <row r="1221" spans="3:3">
      <c r="C1221" s="221"/>
    </row>
    <row r="1222" spans="3:3">
      <c r="C1222" s="221"/>
    </row>
    <row r="1223" spans="3:3">
      <c r="C1223" s="221"/>
    </row>
    <row r="1224" spans="3:3">
      <c r="C1224" s="221"/>
    </row>
    <row r="1225" spans="3:3">
      <c r="C1225" s="221"/>
    </row>
    <row r="1226" spans="3:3">
      <c r="C1226" s="221"/>
    </row>
    <row r="1227" spans="3:3">
      <c r="C1227" s="221"/>
    </row>
    <row r="1228" spans="3:3">
      <c r="C1228" s="221"/>
    </row>
    <row r="1229" spans="3:3">
      <c r="C1229" s="221"/>
    </row>
    <row r="1230" spans="3:3">
      <c r="C1230" s="221"/>
    </row>
    <row r="1231" spans="3:3">
      <c r="C1231" s="221"/>
    </row>
    <row r="1232" spans="3:3">
      <c r="C1232" s="221"/>
    </row>
    <row r="1233" spans="3:3">
      <c r="C1233" s="221"/>
    </row>
    <row r="1234" spans="3:3">
      <c r="C1234" s="221"/>
    </row>
    <row r="1235" spans="3:3">
      <c r="C1235" s="221"/>
    </row>
    <row r="1236" spans="3:3">
      <c r="C1236" s="221"/>
    </row>
    <row r="1237" spans="3:3">
      <c r="C1237" s="221"/>
    </row>
    <row r="1238" spans="3:3">
      <c r="C1238" s="221"/>
    </row>
    <row r="1239" spans="3:3">
      <c r="C1239" s="221"/>
    </row>
    <row r="1240" spans="3:3">
      <c r="C1240" s="221"/>
    </row>
    <row r="1241" spans="3:3">
      <c r="C1241" s="221"/>
    </row>
    <row r="1242" spans="3:3">
      <c r="C1242" s="221"/>
    </row>
    <row r="1243" spans="3:3">
      <c r="C1243" s="221"/>
    </row>
    <row r="1244" spans="3:3">
      <c r="C1244" s="221"/>
    </row>
    <row r="1245" spans="3:3">
      <c r="C1245" s="221"/>
    </row>
    <row r="1246" spans="3:3">
      <c r="C1246" s="221"/>
    </row>
    <row r="1247" spans="3:3">
      <c r="C1247" s="221"/>
    </row>
    <row r="1248" spans="3:3">
      <c r="C1248" s="221"/>
    </row>
    <row r="1249" spans="3:3">
      <c r="C1249" s="221"/>
    </row>
    <row r="1250" spans="3:3">
      <c r="C1250" s="221"/>
    </row>
    <row r="1251" spans="3:3">
      <c r="C1251" s="221"/>
    </row>
    <row r="1252" spans="3:3">
      <c r="C1252" s="221"/>
    </row>
    <row r="1253" spans="3:3">
      <c r="C1253" s="221"/>
    </row>
    <row r="1254" spans="3:3">
      <c r="C1254" s="221"/>
    </row>
    <row r="1255" spans="3:3">
      <c r="C1255" s="221"/>
    </row>
    <row r="1256" spans="3:3">
      <c r="C1256" s="221"/>
    </row>
    <row r="1257" spans="3:3">
      <c r="C1257" s="221"/>
    </row>
    <row r="1258" spans="3:3">
      <c r="C1258" s="221"/>
    </row>
    <row r="1259" spans="3:3">
      <c r="C1259" s="221"/>
    </row>
    <row r="1260" spans="3:3">
      <c r="C1260" s="221"/>
    </row>
    <row r="1261" spans="3:3">
      <c r="C1261" s="221"/>
    </row>
    <row r="1262" spans="3:3">
      <c r="C1262" s="221"/>
    </row>
    <row r="1263" spans="3:3">
      <c r="C1263" s="221"/>
    </row>
    <row r="1264" spans="3:3">
      <c r="C1264" s="221"/>
    </row>
    <row r="1265" spans="3:3">
      <c r="C1265" s="221"/>
    </row>
    <row r="1266" spans="3:3">
      <c r="C1266" s="221"/>
    </row>
    <row r="1267" spans="3:3">
      <c r="C1267" s="221"/>
    </row>
    <row r="1268" spans="3:3">
      <c r="C1268" s="221"/>
    </row>
    <row r="1269" spans="3:3">
      <c r="C1269" s="221"/>
    </row>
    <row r="1270" spans="3:3">
      <c r="C1270" s="221"/>
    </row>
    <row r="1271" spans="3:3">
      <c r="C1271" s="221"/>
    </row>
    <row r="1272" spans="3:3">
      <c r="C1272" s="221"/>
    </row>
    <row r="1273" spans="3:3">
      <c r="C1273" s="221"/>
    </row>
    <row r="1274" spans="3:3">
      <c r="C1274" s="221"/>
    </row>
    <row r="1275" spans="3:3">
      <c r="C1275" s="221"/>
    </row>
    <row r="1276" spans="3:3">
      <c r="C1276" s="221"/>
    </row>
    <row r="1277" spans="3:3">
      <c r="C1277" s="221"/>
    </row>
    <row r="1278" spans="3:3">
      <c r="C1278" s="221"/>
    </row>
    <row r="1279" spans="3:3">
      <c r="C1279" s="221"/>
    </row>
    <row r="1280" spans="3:3">
      <c r="C1280" s="221"/>
    </row>
    <row r="1281" spans="3:3">
      <c r="C1281" s="221"/>
    </row>
  </sheetData>
  <sheetProtection algorithmName="SHA-512" hashValue="NPeoCMNRfT1JKQcwmhEuP2COwJTyy4WRLlDHvZ5ncHjxOonB+1p8iAs6wonek6C3o/iBf7tVsUX+/cCOkLZY5w==" saltValue="vzFz0+e0n1t9vp0JCFQqLA==" spinCount="100000" sheet="1" scenarios="1" sort="0" autoFilter="0" pivotTables="0"/>
  <autoFilter ref="A1:T371" xr:uid="{9F39B3E3-E0D7-43F0-8906-1B6C311CEBFB}">
    <filterColumn colId="9">
      <filters>
        <filter val="Bruna"/>
      </filters>
    </filterColumn>
  </autoFilter>
  <customSheetViews>
    <customSheetView guid="{AFB08797-B428-474D-8229-9D72F71EC262}" scale="80" filter="1" showAutoFilter="1" topLeftCell="F1">
      <pane ySplit="1" topLeftCell="A143" activePane="bottomLeft" state="frozen"/>
      <selection pane="bottomLeft" activeCell="P266" sqref="P266"/>
      <pageMargins left="0.511811024" right="0.511811024" top="0.78740157499999996" bottom="0.78740157499999996" header="0.31496062000000002" footer="0.31496062000000002"/>
      <autoFilter ref="A1:T371" xr:uid="{9F39B3E3-E0D7-43F0-8906-1B6C311CEBFB}">
        <filterColumn colId="9">
          <filters>
            <filter val="Bruna"/>
          </filters>
        </filterColumn>
      </autoFilter>
    </customSheetView>
    <customSheetView guid="{1DA47232-F491-4096-A80C-F7E244AF06A6}" filter="1" showAutoFilter="1" topLeftCell="I1">
      <pane ySplit="1" topLeftCell="A117" activePane="bottomLeft" state="frozen"/>
      <selection pane="bottomLeft" activeCell="L319" sqref="L319"/>
      <pageMargins left="0.511811024" right="0.511811024" top="0.78740157499999996" bottom="0.78740157499999996" header="0.31496062000000002" footer="0.31496062000000002"/>
      <autoFilter ref="A1:T371" xr:uid="{D7D2BF10-93DB-4B06-8A53-9089084D88BF}">
        <filterColumn colId="9">
          <filters>
            <filter val="Luana"/>
          </filters>
        </filterColumn>
        <filterColumn colId="15">
          <filters blank="1"/>
        </filterColumn>
      </autoFilter>
    </customSheetView>
    <customSheetView guid="{B7EA7FEC-A2EF-4DE3-8E68-1BAB934B7F1E}" scale="82" filter="1" showAutoFilter="1">
      <pane ySplit="1" topLeftCell="A2" activePane="bottomLeft" state="frozen"/>
      <selection pane="bottomLeft" activeCell="A365" sqref="A365"/>
      <pageMargins left="0.511811024" right="0.511811024" top="0.78740157499999996" bottom="0.78740157499999996" header="0.31496062000000002" footer="0.31496062000000002"/>
      <autoFilter ref="A1:T371" xr:uid="{CCC4B18D-85A3-4724-B49E-9E9618ACDCF7}">
        <filterColumn colId="9">
          <filters>
            <filter val="Jorge"/>
          </filters>
        </filterColumn>
      </autoFilter>
    </customSheetView>
    <customSheetView guid="{4BCF48EE-0E16-4C61-824B-DDCBB971B3DD}" showAutoFilter="1">
      <pane ySplit="1" topLeftCell="A101" activePane="bottomLeft" state="frozen"/>
      <selection pane="bottomLeft" activeCell="P101" sqref="P101:P146"/>
      <pageMargins left="0.511811024" right="0.511811024" top="0.78740157499999996" bottom="0.78740157499999996" header="0.31496062000000002" footer="0.31496062000000002"/>
      <autoFilter ref="A1:T371" xr:uid="{E4FA182C-7535-4AC5-A307-593C1993D4E5}"/>
    </customSheetView>
    <customSheetView guid="{2E3555E6-9EE5-421D-A94D-C94458D6D2C9}" scale="80" showAutoFilter="1" topLeftCell="D1">
      <pane ySplit="1" topLeftCell="A3" activePane="bottomLeft" state="frozen"/>
      <selection pane="bottomLeft" activeCell="N14" sqref="N14"/>
      <pageMargins left="0.511811024" right="0.511811024" top="0.78740157499999996" bottom="0.78740157499999996" header="0.31496062000000002" footer="0.31496062000000002"/>
      <autoFilter ref="A1:T371" xr:uid="{1083A56E-B441-4A17-AEF7-3C50EEC9C0D6}"/>
    </customSheetView>
    <customSheetView guid="{5350BE6B-1A3A-476A-B04D-198C11313F24}" scale="80" filter="1" showAutoFilter="1">
      <pane ySplit="1" topLeftCell="A2" activePane="bottomLeft" state="frozen"/>
      <selection pane="bottomLeft" activeCell="P247" sqref="P247"/>
      <pageMargins left="0.511811024" right="0.511811024" top="0.78740157499999996" bottom="0.78740157499999996" header="0.31496062000000002" footer="0.31496062000000002"/>
      <autoFilter ref="A1:T371" xr:uid="{B5695B4D-A996-4C19-9D31-985080CCB15E}">
        <filterColumn colId="9">
          <filters>
            <filter val="Jorge"/>
          </filters>
        </filterColumn>
        <filterColumn colId="16">
          <filters>
            <filter val="1"/>
          </filters>
        </filterColumn>
      </autoFilter>
    </customSheetView>
    <customSheetView guid="{D76BA947-8A2F-451E-B854-67A11B56F5ED}" filter="1" showAutoFilter="1" topLeftCell="K1">
      <pane ySplit="1" topLeftCell="A2" activePane="bottomLeft" state="frozen"/>
      <selection pane="bottomLeft" activeCell="V1" sqref="V1"/>
      <pageMargins left="0.511811024" right="0.511811024" top="0.78740157499999996" bottom="0.78740157499999996" header="0.31496062000000002" footer="0.31496062000000002"/>
      <autoFilter ref="A1:T371" xr:uid="{84A6C525-FB3F-4DC1-A936-F97B084F81D1}">
        <filterColumn colId="15">
          <filters blank="1">
            <dateGroupItem year="2026" dateTimeGrouping="year"/>
          </filters>
        </filterColumn>
      </autoFilter>
    </customSheetView>
    <customSheetView guid="{A6FBC0DC-A19A-4037-80FE-83E24AD9E190}" scale="80" showAutoFilter="1">
      <pane ySplit="1" topLeftCell="A17" activePane="bottomLeft" state="frozen"/>
      <selection pane="bottomLeft" activeCell="E380" sqref="E380"/>
      <pageMargins left="0.511811024" right="0.511811024" top="0.78740157499999996" bottom="0.78740157499999996" header="0.31496062000000002" footer="0.31496062000000002"/>
      <autoFilter ref="A1:T371" xr:uid="{1B47206B-ADDC-4952-B753-895BAA990FC5}"/>
    </customSheetView>
    <customSheetView guid="{C3B6491F-CB1B-4DDA-A350-D2ADB6ADBAA8}" scale="80" filter="1" showAutoFilter="1">
      <pane ySplit="1" topLeftCell="A204" activePane="bottomLeft" state="frozen"/>
      <selection pane="bottomLeft" activeCell="D334" sqref="D334"/>
      <pageMargins left="0.511811024" right="0.511811024" top="0.78740157499999996" bottom="0.78740157499999996" header="0.31496062000000002" footer="0.31496062000000002"/>
      <autoFilter ref="A1:T371" xr:uid="{9761691D-E5E9-4366-AF14-F8262925BEE9}">
        <filterColumn colId="9">
          <filters>
            <filter val="Luana"/>
          </filters>
        </filterColumn>
      </autoFilter>
    </customSheetView>
  </customSheetViews>
  <dataValidations count="1">
    <dataValidation showInputMessage="1" showErrorMessage="1" sqref="E2:H366" xr:uid="{782AC933-F162-4DB3-A1D3-D607AF40DE22}"/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7D827BC-B895-4D1F-A122-2E208CF6305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Q2:Q371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607D-C7EA-4D15-8368-3B8CB76A1433}">
  <dimension ref="A1"/>
  <sheetViews>
    <sheetView workbookViewId="0"/>
  </sheetViews>
  <sheetFormatPr defaultRowHeight="15"/>
  <sheetData/>
  <customSheetViews>
    <customSheetView guid="{AFB08797-B428-474D-8229-9D72F71EC262}" state="hidden">
      <pageMargins left="0.511811024" right="0.511811024" top="0.78740157499999996" bottom="0.78740157499999996" header="0.31496062000000002" footer="0.31496062000000002"/>
    </customSheetView>
    <customSheetView guid="{1DA47232-F491-4096-A80C-F7E244AF06A6}" state="hidden">
      <pageMargins left="0.511811024" right="0.511811024" top="0.78740157499999996" bottom="0.78740157499999996" header="0.31496062000000002" footer="0.31496062000000002"/>
    </customSheetView>
    <customSheetView guid="{B7EA7FEC-A2EF-4DE3-8E68-1BAB934B7F1E}" state="hidden">
      <pageMargins left="0.511811024" right="0.511811024" top="0.78740157499999996" bottom="0.78740157499999996" header="0.31496062000000002" footer="0.31496062000000002"/>
    </customSheetView>
    <customSheetView guid="{4BCF48EE-0E16-4C61-824B-DDCBB971B3DD}" state="hidden">
      <pageMargins left="0.511811024" right="0.511811024" top="0.78740157499999996" bottom="0.78740157499999996" header="0.31496062000000002" footer="0.31496062000000002"/>
    </customSheetView>
    <customSheetView guid="{2E3555E6-9EE5-421D-A94D-C94458D6D2C9}" state="hidden">
      <pageMargins left="0.511811024" right="0.511811024" top="0.78740157499999996" bottom="0.78740157499999996" header="0.31496062000000002" footer="0.31496062000000002"/>
    </customSheetView>
    <customSheetView guid="{5350BE6B-1A3A-476A-B04D-198C11313F24}" state="hidden">
      <pageMargins left="0.511811024" right="0.511811024" top="0.78740157499999996" bottom="0.78740157499999996" header="0.31496062000000002" footer="0.31496062000000002"/>
    </customSheetView>
    <customSheetView guid="{D76BA947-8A2F-451E-B854-67A11B56F5ED}" state="hidden">
      <pageMargins left="0.511811024" right="0.511811024" top="0.78740157499999996" bottom="0.78740157499999996" header="0.31496062000000002" footer="0.31496062000000002"/>
    </customSheetView>
    <customSheetView guid="{A6FBC0DC-A19A-4037-80FE-83E24AD9E190}" state="hidden">
      <pageMargins left="0.511811024" right="0.511811024" top="0.78740157499999996" bottom="0.78740157499999996" header="0.31496062000000002" footer="0.31496062000000002"/>
    </customSheetView>
    <customSheetView guid="{C3B6491F-CB1B-4DDA-A350-D2ADB6ADBAA8}" state="hidden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62D0-2C78-412E-9594-6B2D33B7AD91}">
  <sheetPr filterMode="1"/>
  <dimension ref="A1:R371"/>
  <sheetViews>
    <sheetView topLeftCell="H1" zoomScale="80" zoomScaleNormal="80" workbookViewId="0">
      <pane ySplit="1" topLeftCell="A134" activePane="bottomLeft" state="frozen"/>
      <selection pane="bottomLeft" activeCell="R266" sqref="R266"/>
    </sheetView>
  </sheetViews>
  <sheetFormatPr defaultColWidth="11.5703125" defaultRowHeight="18.75"/>
  <cols>
    <col min="1" max="1" width="16.42578125" style="30" bestFit="1" customWidth="1"/>
    <col min="2" max="2" width="20.42578125" style="30" bestFit="1" customWidth="1"/>
    <col min="3" max="3" width="80.5703125" style="30" customWidth="1"/>
    <col min="4" max="4" width="20.42578125" style="30" bestFit="1" customWidth="1"/>
    <col min="5" max="5" width="16.85546875" style="30" bestFit="1" customWidth="1"/>
    <col min="6" max="6" width="24.42578125" style="30" bestFit="1" customWidth="1"/>
    <col min="7" max="7" width="53.5703125" style="30" bestFit="1" customWidth="1"/>
    <col min="8" max="8" width="31" style="30" bestFit="1" customWidth="1"/>
    <col min="9" max="9" width="28.85546875" style="30" bestFit="1" customWidth="1"/>
    <col min="10" max="10" width="21" style="31" bestFit="1" customWidth="1"/>
    <col min="11" max="12" width="11.5703125" style="31"/>
    <col min="13" max="13" width="27.42578125" style="31" bestFit="1" customWidth="1"/>
    <col min="14" max="14" width="15" style="31" bestFit="1" customWidth="1"/>
    <col min="15" max="15" width="26.42578125" style="31" bestFit="1" customWidth="1"/>
    <col min="16" max="16" width="26.5703125" style="31" bestFit="1" customWidth="1"/>
    <col min="17" max="17" width="11.5703125" style="31"/>
    <col min="18" max="18" width="12.42578125" style="31" bestFit="1" customWidth="1"/>
    <col min="19" max="16384" width="11.5703125" style="31"/>
  </cols>
  <sheetData>
    <row r="1" spans="1:18" s="224" customFormat="1" ht="19.5" thickBot="1">
      <c r="A1" s="24" t="s">
        <v>27</v>
      </c>
      <c r="B1" s="24" t="s">
        <v>28</v>
      </c>
      <c r="C1" s="24" t="s">
        <v>29</v>
      </c>
      <c r="D1" s="228" t="s">
        <v>820</v>
      </c>
      <c r="E1" s="24" t="s">
        <v>30</v>
      </c>
      <c r="F1" s="229" t="s">
        <v>824</v>
      </c>
      <c r="G1" s="230" t="s">
        <v>826</v>
      </c>
      <c r="H1" s="230" t="s">
        <v>823</v>
      </c>
      <c r="I1" s="231" t="s">
        <v>1252</v>
      </c>
      <c r="J1" s="202" t="s">
        <v>1253</v>
      </c>
      <c r="K1" s="356" t="s">
        <v>1254</v>
      </c>
      <c r="L1" s="357"/>
      <c r="M1" s="201" t="s">
        <v>1255</v>
      </c>
      <c r="N1" s="201" t="s">
        <v>1256</v>
      </c>
      <c r="O1" s="223" t="s">
        <v>1257</v>
      </c>
      <c r="P1" s="201" t="s">
        <v>1258</v>
      </c>
      <c r="Q1" s="358" t="s">
        <v>1259</v>
      </c>
      <c r="R1" s="358"/>
    </row>
    <row r="2" spans="1:18" s="26" customFormat="1" ht="15.75" hidden="1">
      <c r="A2" s="233">
        <v>106</v>
      </c>
      <c r="B2" s="234" t="str">
        <f>VLOOKUP(A2,Empresas!A:B,2,0)</f>
        <v>04.431.460/0001-25</v>
      </c>
      <c r="C2" s="234" t="str">
        <f>VLOOKUP(B2,Empresas!B:C,2,0)</f>
        <v>04.431.460 Ramiro Duenas Aranzabal</v>
      </c>
      <c r="D2" s="234" t="str">
        <f>VLOOKUP(C2,Empresas!C:D,2,0)</f>
        <v>MEI</v>
      </c>
      <c r="E2" s="234" t="str">
        <f>VLOOKUP(A2,Empresas!A:J,10,0)</f>
        <v>Jorge</v>
      </c>
      <c r="F2" s="235" t="str">
        <f>VLOOKUP(A2,Empresas!A:H,8,0)</f>
        <v>São Paulo</v>
      </c>
      <c r="G2" s="235" t="s">
        <v>849</v>
      </c>
      <c r="H2" s="236" t="str">
        <f>VLOOKUP(A2,Empresas!A:G,7,0)</f>
        <v>3.656.245-9</v>
      </c>
      <c r="I2" s="234" t="s">
        <v>1260</v>
      </c>
      <c r="J2" s="28">
        <v>10</v>
      </c>
      <c r="K2" s="27" t="s">
        <v>2675</v>
      </c>
      <c r="L2" s="28"/>
      <c r="M2" s="27" t="s">
        <v>2675</v>
      </c>
      <c r="N2" s="27" t="s">
        <v>1495</v>
      </c>
      <c r="O2" s="27" t="s">
        <v>1495</v>
      </c>
      <c r="P2" s="27" t="s">
        <v>1495</v>
      </c>
      <c r="Q2" s="27" t="s">
        <v>2675</v>
      </c>
      <c r="R2" s="29"/>
    </row>
    <row r="3" spans="1:18" s="26" customFormat="1" ht="15.75" hidden="1">
      <c r="A3" s="233">
        <v>119</v>
      </c>
      <c r="B3" s="234" t="s">
        <v>32</v>
      </c>
      <c r="C3" s="234" t="s">
        <v>33</v>
      </c>
      <c r="D3" s="235" t="s">
        <v>846</v>
      </c>
      <c r="E3" s="234" t="s">
        <v>34</v>
      </c>
      <c r="F3" s="235" t="s">
        <v>840</v>
      </c>
      <c r="G3" s="235" t="s">
        <v>849</v>
      </c>
      <c r="H3" s="236" t="s">
        <v>848</v>
      </c>
      <c r="I3" s="234" t="s">
        <v>1261</v>
      </c>
      <c r="J3" s="28">
        <v>10</v>
      </c>
      <c r="K3" s="27" t="s">
        <v>2675</v>
      </c>
      <c r="L3" s="28"/>
      <c r="M3" s="27" t="s">
        <v>1542</v>
      </c>
      <c r="N3" s="27" t="s">
        <v>1495</v>
      </c>
      <c r="O3" s="27" t="s">
        <v>1495</v>
      </c>
      <c r="P3" s="27" t="s">
        <v>1495</v>
      </c>
      <c r="Q3" s="27" t="s">
        <v>2675</v>
      </c>
      <c r="R3" s="29"/>
    </row>
    <row r="4" spans="1:18" s="26" customFormat="1" ht="15.75" hidden="1">
      <c r="A4" s="233">
        <v>415</v>
      </c>
      <c r="B4" s="234" t="s">
        <v>35</v>
      </c>
      <c r="C4" s="234" t="s">
        <v>36</v>
      </c>
      <c r="D4" s="235" t="s">
        <v>839</v>
      </c>
      <c r="E4" s="234" t="s">
        <v>34</v>
      </c>
      <c r="F4" s="235" t="s">
        <v>851</v>
      </c>
      <c r="G4" s="235" t="s">
        <v>843</v>
      </c>
      <c r="H4" s="236">
        <v>1470672</v>
      </c>
      <c r="I4" s="234" t="s">
        <v>1262</v>
      </c>
      <c r="J4" s="28">
        <v>25</v>
      </c>
      <c r="K4" s="27" t="s">
        <v>2675</v>
      </c>
      <c r="L4" s="28"/>
      <c r="M4" s="27" t="s">
        <v>2675</v>
      </c>
      <c r="N4" s="27" t="s">
        <v>1495</v>
      </c>
      <c r="O4" s="27" t="s">
        <v>1495</v>
      </c>
      <c r="P4" s="27" t="s">
        <v>1495</v>
      </c>
      <c r="Q4" s="27" t="s">
        <v>1495</v>
      </c>
      <c r="R4" s="29"/>
    </row>
    <row r="5" spans="1:18" s="26" customFormat="1" ht="15.75" hidden="1">
      <c r="A5" s="233">
        <v>218</v>
      </c>
      <c r="B5" s="234" t="s">
        <v>37</v>
      </c>
      <c r="C5" s="234" t="s">
        <v>38</v>
      </c>
      <c r="D5" s="235" t="s">
        <v>839</v>
      </c>
      <c r="E5" s="234" t="s">
        <v>34</v>
      </c>
      <c r="F5" s="235" t="s">
        <v>853</v>
      </c>
      <c r="G5" s="235" t="s">
        <v>843</v>
      </c>
      <c r="H5" s="236">
        <v>298839</v>
      </c>
      <c r="I5" s="234" t="s">
        <v>1263</v>
      </c>
      <c r="J5" s="28">
        <v>15</v>
      </c>
      <c r="K5" s="27" t="s">
        <v>2675</v>
      </c>
      <c r="L5" s="28"/>
      <c r="M5" s="27" t="s">
        <v>2675</v>
      </c>
      <c r="N5" s="27" t="s">
        <v>1495</v>
      </c>
      <c r="O5" s="27" t="s">
        <v>1495</v>
      </c>
      <c r="P5" s="27" t="s">
        <v>1495</v>
      </c>
      <c r="Q5" s="27" t="s">
        <v>1495</v>
      </c>
      <c r="R5" s="29"/>
    </row>
    <row r="6" spans="1:18" s="26" customFormat="1" ht="15.75" hidden="1">
      <c r="A6" s="233">
        <v>628</v>
      </c>
      <c r="B6" s="234" t="s">
        <v>39</v>
      </c>
      <c r="C6" s="234" t="s">
        <v>40</v>
      </c>
      <c r="D6" s="235" t="s">
        <v>839</v>
      </c>
      <c r="E6" s="234" t="s">
        <v>34</v>
      </c>
      <c r="F6" s="235" t="s">
        <v>840</v>
      </c>
      <c r="G6" s="235" t="s">
        <v>843</v>
      </c>
      <c r="H6" s="236" t="s">
        <v>854</v>
      </c>
      <c r="I6" s="234"/>
      <c r="J6" s="28">
        <v>10</v>
      </c>
      <c r="K6" s="27" t="s">
        <v>2675</v>
      </c>
      <c r="L6" s="28"/>
      <c r="M6" s="27" t="s">
        <v>2675</v>
      </c>
      <c r="N6" s="27" t="s">
        <v>1495</v>
      </c>
      <c r="O6" s="27" t="s">
        <v>1495</v>
      </c>
      <c r="P6" s="27" t="s">
        <v>1495</v>
      </c>
      <c r="Q6" s="27" t="s">
        <v>2675</v>
      </c>
      <c r="R6" s="29"/>
    </row>
    <row r="7" spans="1:18" s="26" customFormat="1" ht="15.75" hidden="1">
      <c r="A7" s="233">
        <v>227</v>
      </c>
      <c r="B7" s="234" t="s">
        <v>41</v>
      </c>
      <c r="C7" s="234" t="s">
        <v>42</v>
      </c>
      <c r="D7" s="235" t="s">
        <v>839</v>
      </c>
      <c r="E7" s="234" t="s">
        <v>34</v>
      </c>
      <c r="F7" s="235" t="s">
        <v>855</v>
      </c>
      <c r="G7" s="235" t="s">
        <v>843</v>
      </c>
      <c r="H7" s="236">
        <v>158982</v>
      </c>
      <c r="I7" s="234" t="s">
        <v>1264</v>
      </c>
      <c r="J7" s="28">
        <v>10</v>
      </c>
      <c r="K7" s="27" t="s">
        <v>2675</v>
      </c>
      <c r="L7" s="28"/>
      <c r="M7" s="27" t="s">
        <v>1542</v>
      </c>
      <c r="N7" s="27" t="s">
        <v>1495</v>
      </c>
      <c r="O7" s="27" t="s">
        <v>1495</v>
      </c>
      <c r="P7" s="27" t="s">
        <v>1495</v>
      </c>
      <c r="Q7" s="27" t="s">
        <v>1495</v>
      </c>
      <c r="R7" s="29"/>
    </row>
    <row r="8" spans="1:18" s="26" customFormat="1" ht="15.75" hidden="1">
      <c r="A8" s="233">
        <v>359</v>
      </c>
      <c r="B8" s="234" t="s">
        <v>43</v>
      </c>
      <c r="C8" s="234" t="s">
        <v>44</v>
      </c>
      <c r="D8" s="235" t="s">
        <v>846</v>
      </c>
      <c r="E8" s="234" t="s">
        <v>45</v>
      </c>
      <c r="F8" s="235" t="s">
        <v>840</v>
      </c>
      <c r="G8" s="235" t="s">
        <v>849</v>
      </c>
      <c r="H8" s="236" t="s">
        <v>856</v>
      </c>
      <c r="I8" s="234" t="s">
        <v>1265</v>
      </c>
      <c r="J8" s="28"/>
      <c r="K8" s="27" t="s">
        <v>2675</v>
      </c>
      <c r="L8" s="28"/>
      <c r="M8" s="27"/>
      <c r="N8" s="27"/>
      <c r="O8" s="27"/>
      <c r="P8" s="27"/>
      <c r="Q8" s="27"/>
      <c r="R8" s="29"/>
    </row>
    <row r="9" spans="1:18" s="26" customFormat="1" ht="15.75">
      <c r="A9" s="233">
        <v>638</v>
      </c>
      <c r="B9" s="234" t="s">
        <v>46</v>
      </c>
      <c r="C9" s="234" t="s">
        <v>47</v>
      </c>
      <c r="D9" s="235" t="s">
        <v>846</v>
      </c>
      <c r="E9" s="234" t="s">
        <v>48</v>
      </c>
      <c r="F9" s="235" t="s">
        <v>858</v>
      </c>
      <c r="G9" s="235" t="s">
        <v>859</v>
      </c>
      <c r="H9" s="236">
        <v>4067310</v>
      </c>
      <c r="I9" s="234" t="s">
        <v>1266</v>
      </c>
      <c r="J9" s="28">
        <v>17</v>
      </c>
      <c r="K9" s="27" t="s">
        <v>1495</v>
      </c>
      <c r="L9" s="28" t="s">
        <v>1495</v>
      </c>
      <c r="M9" s="27" t="s">
        <v>1542</v>
      </c>
      <c r="N9" s="27" t="s">
        <v>1495</v>
      </c>
      <c r="O9" s="27" t="s">
        <v>1495</v>
      </c>
      <c r="P9" s="27" t="s">
        <v>1495</v>
      </c>
      <c r="Q9" s="27"/>
      <c r="R9" s="29"/>
    </row>
    <row r="10" spans="1:18" s="26" customFormat="1" ht="15.75" hidden="1">
      <c r="A10" s="233">
        <v>437</v>
      </c>
      <c r="B10" s="234" t="s">
        <v>49</v>
      </c>
      <c r="C10" s="234" t="s">
        <v>50</v>
      </c>
      <c r="D10" s="235" t="s">
        <v>839</v>
      </c>
      <c r="E10" s="234" t="s">
        <v>34</v>
      </c>
      <c r="F10" s="235" t="s">
        <v>862</v>
      </c>
      <c r="G10" s="235" t="s">
        <v>843</v>
      </c>
      <c r="H10" s="236" t="s">
        <v>861</v>
      </c>
      <c r="I10" s="234" t="s">
        <v>1267</v>
      </c>
      <c r="J10" s="28">
        <v>20</v>
      </c>
      <c r="K10" s="27" t="s">
        <v>2675</v>
      </c>
      <c r="L10" s="28"/>
      <c r="M10" s="27" t="s">
        <v>2675</v>
      </c>
      <c r="N10" s="27" t="s">
        <v>1495</v>
      </c>
      <c r="O10" s="27" t="s">
        <v>1495</v>
      </c>
      <c r="P10" s="27" t="s">
        <v>1495</v>
      </c>
      <c r="Q10" s="27" t="s">
        <v>1495</v>
      </c>
      <c r="R10" s="29"/>
    </row>
    <row r="11" spans="1:18" s="26" customFormat="1" ht="15.75">
      <c r="A11" s="233">
        <v>461</v>
      </c>
      <c r="B11" s="234" t="s">
        <v>51</v>
      </c>
      <c r="C11" s="234" t="s">
        <v>52</v>
      </c>
      <c r="D11" s="235" t="s">
        <v>846</v>
      </c>
      <c r="E11" s="234" t="s">
        <v>48</v>
      </c>
      <c r="F11" s="235" t="s">
        <v>840</v>
      </c>
      <c r="G11" s="235" t="s">
        <v>849</v>
      </c>
      <c r="H11" s="236" t="s">
        <v>863</v>
      </c>
      <c r="I11" s="234" t="s">
        <v>1268</v>
      </c>
      <c r="J11" s="28">
        <v>10</v>
      </c>
      <c r="K11" s="27" t="s">
        <v>2675</v>
      </c>
      <c r="L11" s="28"/>
      <c r="M11" s="27" t="s">
        <v>2675</v>
      </c>
      <c r="N11" s="27" t="s">
        <v>1495</v>
      </c>
      <c r="O11" s="27" t="s">
        <v>1495</v>
      </c>
      <c r="P11" s="27" t="s">
        <v>1495</v>
      </c>
      <c r="Q11" s="27" t="s">
        <v>1495</v>
      </c>
      <c r="R11" s="29"/>
    </row>
    <row r="12" spans="1:18" s="26" customFormat="1" ht="15.75" hidden="1">
      <c r="A12" s="233">
        <v>525</v>
      </c>
      <c r="B12" s="234" t="s">
        <v>53</v>
      </c>
      <c r="C12" s="234" t="s">
        <v>54</v>
      </c>
      <c r="D12" s="235" t="s">
        <v>839</v>
      </c>
      <c r="E12" s="234" t="s">
        <v>34</v>
      </c>
      <c r="F12" s="235" t="s">
        <v>840</v>
      </c>
      <c r="G12" s="235" t="s">
        <v>843</v>
      </c>
      <c r="H12" s="236" t="s">
        <v>864</v>
      </c>
      <c r="I12" s="234" t="s">
        <v>1269</v>
      </c>
      <c r="J12" s="28">
        <v>10</v>
      </c>
      <c r="K12" s="27" t="s">
        <v>2675</v>
      </c>
      <c r="L12" s="28"/>
      <c r="M12" s="27" t="s">
        <v>2675</v>
      </c>
      <c r="N12" s="27" t="s">
        <v>1495</v>
      </c>
      <c r="O12" s="27" t="s">
        <v>1495</v>
      </c>
      <c r="P12" s="27" t="s">
        <v>1495</v>
      </c>
      <c r="Q12" s="27" t="s">
        <v>1495</v>
      </c>
      <c r="R12" s="29"/>
    </row>
    <row r="13" spans="1:18" s="26" customFormat="1" ht="15.75" hidden="1">
      <c r="A13" s="233">
        <v>608</v>
      </c>
      <c r="B13" s="234" t="s">
        <v>55</v>
      </c>
      <c r="C13" s="234" t="s">
        <v>56</v>
      </c>
      <c r="D13" s="235" t="s">
        <v>846</v>
      </c>
      <c r="E13" s="234" t="s">
        <v>57</v>
      </c>
      <c r="F13" s="235" t="s">
        <v>840</v>
      </c>
      <c r="G13" s="235" t="s">
        <v>849</v>
      </c>
      <c r="H13" s="236" t="s">
        <v>865</v>
      </c>
      <c r="I13" s="234"/>
      <c r="J13" s="28">
        <v>10</v>
      </c>
      <c r="K13" s="27" t="s">
        <v>1542</v>
      </c>
      <c r="L13" s="28">
        <v>46244</v>
      </c>
      <c r="M13" s="27" t="s">
        <v>1542</v>
      </c>
      <c r="N13" s="27" t="s">
        <v>1495</v>
      </c>
      <c r="O13" s="27" t="s">
        <v>1495</v>
      </c>
      <c r="P13" s="27" t="s">
        <v>1495</v>
      </c>
      <c r="Q13" s="27" t="s">
        <v>1495</v>
      </c>
      <c r="R13" s="29"/>
    </row>
    <row r="14" spans="1:18" s="26" customFormat="1" ht="15.75" hidden="1">
      <c r="A14" s="233">
        <v>34</v>
      </c>
      <c r="B14" s="234" t="s">
        <v>58</v>
      </c>
      <c r="C14" s="234" t="s">
        <v>59</v>
      </c>
      <c r="D14" s="235" t="s">
        <v>846</v>
      </c>
      <c r="E14" s="234" t="s">
        <v>34</v>
      </c>
      <c r="F14" s="235" t="s">
        <v>840</v>
      </c>
      <c r="G14" s="235" t="s">
        <v>849</v>
      </c>
      <c r="H14" s="236" t="s">
        <v>866</v>
      </c>
      <c r="I14" s="234">
        <v>123456</v>
      </c>
      <c r="J14" s="28">
        <v>10</v>
      </c>
      <c r="K14" s="27" t="s">
        <v>2675</v>
      </c>
      <c r="L14" s="28">
        <v>46239</v>
      </c>
      <c r="M14" s="27" t="s">
        <v>2675</v>
      </c>
      <c r="N14" s="27" t="s">
        <v>1495</v>
      </c>
      <c r="O14" s="27" t="s">
        <v>1495</v>
      </c>
      <c r="P14" s="27" t="s">
        <v>1495</v>
      </c>
      <c r="Q14" s="27" t="s">
        <v>1495</v>
      </c>
      <c r="R14" s="29"/>
    </row>
    <row r="15" spans="1:18" s="26" customFormat="1" ht="15.75" hidden="1">
      <c r="A15" s="233">
        <v>523</v>
      </c>
      <c r="B15" s="234" t="s">
        <v>60</v>
      </c>
      <c r="C15" s="234" t="s">
        <v>61</v>
      </c>
      <c r="D15" s="235" t="s">
        <v>846</v>
      </c>
      <c r="E15" s="234" t="s">
        <v>62</v>
      </c>
      <c r="F15" s="235" t="s">
        <v>840</v>
      </c>
      <c r="G15" s="235" t="s">
        <v>849</v>
      </c>
      <c r="H15" s="236" t="s">
        <v>867</v>
      </c>
      <c r="I15" s="234">
        <v>123456</v>
      </c>
      <c r="J15" s="28" t="s">
        <v>940</v>
      </c>
      <c r="K15" s="27" t="s">
        <v>1495</v>
      </c>
      <c r="L15" s="28"/>
      <c r="M15" s="27" t="s">
        <v>1495</v>
      </c>
      <c r="N15" s="27" t="s">
        <v>1495</v>
      </c>
      <c r="O15" s="27" t="s">
        <v>1495</v>
      </c>
      <c r="P15" s="27" t="s">
        <v>1495</v>
      </c>
      <c r="Q15" s="27" t="s">
        <v>1542</v>
      </c>
      <c r="R15" s="29">
        <v>46247</v>
      </c>
    </row>
    <row r="16" spans="1:18" s="26" customFormat="1" ht="15.75" hidden="1">
      <c r="A16" s="233">
        <v>587</v>
      </c>
      <c r="B16" s="234" t="s">
        <v>63</v>
      </c>
      <c r="C16" s="234" t="s">
        <v>64</v>
      </c>
      <c r="D16" s="235" t="s">
        <v>868</v>
      </c>
      <c r="E16" s="234" t="s">
        <v>65</v>
      </c>
      <c r="F16" s="235" t="s">
        <v>840</v>
      </c>
      <c r="G16" s="235" t="s">
        <v>849</v>
      </c>
      <c r="H16" s="236" t="s">
        <v>869</v>
      </c>
      <c r="I16" s="234" t="s">
        <v>1270</v>
      </c>
      <c r="J16" s="28">
        <v>10</v>
      </c>
      <c r="K16" s="345" t="s">
        <v>2675</v>
      </c>
      <c r="L16" s="346" t="s">
        <v>940</v>
      </c>
      <c r="M16" s="27" t="s">
        <v>2675</v>
      </c>
      <c r="N16" s="27" t="s">
        <v>1495</v>
      </c>
      <c r="O16" s="27" t="s">
        <v>1495</v>
      </c>
      <c r="P16" s="27" t="s">
        <v>1495</v>
      </c>
      <c r="Q16" s="27" t="s">
        <v>1495</v>
      </c>
      <c r="R16" s="29"/>
    </row>
    <row r="17" spans="1:18" s="26" customFormat="1" ht="15.75" hidden="1">
      <c r="A17" s="233">
        <v>225</v>
      </c>
      <c r="B17" s="234" t="s">
        <v>66</v>
      </c>
      <c r="C17" s="234" t="s">
        <v>67</v>
      </c>
      <c r="D17" s="235" t="s">
        <v>868</v>
      </c>
      <c r="E17" s="234" t="s">
        <v>57</v>
      </c>
      <c r="F17" s="235" t="s">
        <v>870</v>
      </c>
      <c r="G17" s="235" t="s">
        <v>849</v>
      </c>
      <c r="H17" s="236">
        <v>6942</v>
      </c>
      <c r="I17" s="234" t="s">
        <v>1271</v>
      </c>
      <c r="J17" s="28">
        <v>17</v>
      </c>
      <c r="K17" s="345" t="s">
        <v>1542</v>
      </c>
      <c r="L17" s="346">
        <v>46238</v>
      </c>
      <c r="M17" s="27"/>
      <c r="N17" s="27"/>
      <c r="O17" s="27"/>
      <c r="P17" s="27"/>
      <c r="Q17" s="27"/>
      <c r="R17" s="29"/>
    </row>
    <row r="18" spans="1:18" s="26" customFormat="1" ht="15.75" hidden="1">
      <c r="A18" s="233">
        <v>572</v>
      </c>
      <c r="B18" s="234" t="s">
        <v>68</v>
      </c>
      <c r="C18" s="234" t="s">
        <v>69</v>
      </c>
      <c r="D18" s="235" t="s">
        <v>846</v>
      </c>
      <c r="E18" s="234" t="s">
        <v>70</v>
      </c>
      <c r="F18" s="235" t="s">
        <v>871</v>
      </c>
      <c r="G18" s="235" t="s">
        <v>873</v>
      </c>
      <c r="H18" s="236">
        <v>141224</v>
      </c>
      <c r="I18" s="234">
        <v>1150266</v>
      </c>
      <c r="J18" s="28">
        <v>15</v>
      </c>
      <c r="K18" s="345" t="s">
        <v>2675</v>
      </c>
      <c r="L18" s="346">
        <v>46239</v>
      </c>
      <c r="M18" s="27" t="s">
        <v>1542</v>
      </c>
      <c r="N18" s="27" t="s">
        <v>1495</v>
      </c>
      <c r="O18" s="27" t="s">
        <v>1495</v>
      </c>
      <c r="P18" s="27" t="s">
        <v>1495</v>
      </c>
      <c r="Q18" s="27" t="s">
        <v>1495</v>
      </c>
      <c r="R18" s="29"/>
    </row>
    <row r="19" spans="1:18" s="26" customFormat="1" ht="15.75" hidden="1">
      <c r="A19" s="233">
        <v>597</v>
      </c>
      <c r="B19" s="234" t="s">
        <v>71</v>
      </c>
      <c r="C19" s="234" t="s">
        <v>72</v>
      </c>
      <c r="D19" s="235" t="s">
        <v>846</v>
      </c>
      <c r="E19" s="234" t="s">
        <v>73</v>
      </c>
      <c r="F19" s="235" t="s">
        <v>871</v>
      </c>
      <c r="G19" s="235" t="s">
        <v>849</v>
      </c>
      <c r="H19" s="236">
        <v>108240</v>
      </c>
      <c r="I19" s="234" t="s">
        <v>1272</v>
      </c>
      <c r="J19" s="28" t="s">
        <v>940</v>
      </c>
      <c r="K19" s="27" t="s">
        <v>1495</v>
      </c>
      <c r="L19" s="28" t="s">
        <v>1495</v>
      </c>
      <c r="M19" s="27" t="s">
        <v>1495</v>
      </c>
      <c r="N19" s="27" t="s">
        <v>1495</v>
      </c>
      <c r="O19" s="27" t="s">
        <v>1495</v>
      </c>
      <c r="P19" s="27" t="s">
        <v>1495</v>
      </c>
      <c r="Q19" s="27" t="s">
        <v>1495</v>
      </c>
      <c r="R19" s="29" t="s">
        <v>1495</v>
      </c>
    </row>
    <row r="20" spans="1:18" s="26" customFormat="1" ht="15.75" hidden="1">
      <c r="A20" s="233">
        <v>617</v>
      </c>
      <c r="B20" s="234" t="s">
        <v>74</v>
      </c>
      <c r="C20" s="234" t="s">
        <v>75</v>
      </c>
      <c r="D20" s="235" t="s">
        <v>868</v>
      </c>
      <c r="E20" s="234" t="s">
        <v>65</v>
      </c>
      <c r="F20" s="235" t="s">
        <v>858</v>
      </c>
      <c r="G20" s="235" t="s">
        <v>859</v>
      </c>
      <c r="H20" s="236">
        <v>4253100</v>
      </c>
      <c r="I20" s="234" t="s">
        <v>1273</v>
      </c>
      <c r="J20" s="28" t="s">
        <v>940</v>
      </c>
      <c r="K20" s="345" t="s">
        <v>1495</v>
      </c>
      <c r="L20" s="346" t="s">
        <v>940</v>
      </c>
      <c r="M20" s="27" t="s">
        <v>2675</v>
      </c>
      <c r="N20" s="27" t="s">
        <v>1495</v>
      </c>
      <c r="O20" s="27" t="s">
        <v>1495</v>
      </c>
      <c r="P20" s="27" t="s">
        <v>1495</v>
      </c>
      <c r="Q20" s="27" t="s">
        <v>1495</v>
      </c>
      <c r="R20" s="29"/>
    </row>
    <row r="21" spans="1:18" s="26" customFormat="1" ht="15.75" hidden="1">
      <c r="A21" s="233">
        <v>303</v>
      </c>
      <c r="B21" s="234" t="s">
        <v>76</v>
      </c>
      <c r="C21" s="234" t="s">
        <v>77</v>
      </c>
      <c r="D21" s="235" t="s">
        <v>846</v>
      </c>
      <c r="E21" s="234" t="s">
        <v>65</v>
      </c>
      <c r="F21" s="235" t="s">
        <v>840</v>
      </c>
      <c r="G21" s="235" t="s">
        <v>849</v>
      </c>
      <c r="H21" s="236" t="s">
        <v>875</v>
      </c>
      <c r="I21" s="234">
        <v>123456</v>
      </c>
      <c r="J21" s="28" t="s">
        <v>940</v>
      </c>
      <c r="K21" s="345" t="s">
        <v>1495</v>
      </c>
      <c r="L21" s="346" t="s">
        <v>940</v>
      </c>
      <c r="M21" s="27" t="s">
        <v>1542</v>
      </c>
      <c r="N21" s="27" t="s">
        <v>1495</v>
      </c>
      <c r="O21" s="27" t="s">
        <v>1495</v>
      </c>
      <c r="P21" s="27" t="s">
        <v>1495</v>
      </c>
      <c r="Q21" s="27" t="s">
        <v>1495</v>
      </c>
      <c r="R21" s="29"/>
    </row>
    <row r="22" spans="1:18" s="26" customFormat="1" ht="15.75" hidden="1">
      <c r="A22" s="233">
        <v>230</v>
      </c>
      <c r="B22" s="234" t="s">
        <v>78</v>
      </c>
      <c r="C22" s="234" t="s">
        <v>79</v>
      </c>
      <c r="D22" s="235" t="s">
        <v>846</v>
      </c>
      <c r="E22" s="234" t="s">
        <v>70</v>
      </c>
      <c r="F22" s="235" t="s">
        <v>840</v>
      </c>
      <c r="G22" s="235" t="s">
        <v>849</v>
      </c>
      <c r="H22" s="236" t="s">
        <v>876</v>
      </c>
      <c r="I22" s="234">
        <v>123456</v>
      </c>
      <c r="J22" s="28">
        <v>10</v>
      </c>
      <c r="K22" s="345" t="s">
        <v>2675</v>
      </c>
      <c r="L22" s="346">
        <v>46239</v>
      </c>
      <c r="M22" s="27" t="s">
        <v>1495</v>
      </c>
      <c r="N22" s="27" t="s">
        <v>1495</v>
      </c>
      <c r="O22" s="27" t="s">
        <v>1495</v>
      </c>
      <c r="P22" s="27" t="s">
        <v>1495</v>
      </c>
      <c r="Q22" s="27" t="s">
        <v>1495</v>
      </c>
      <c r="R22" s="348" t="s">
        <v>1495</v>
      </c>
    </row>
    <row r="23" spans="1:18" s="26" customFormat="1" ht="15.75" hidden="1">
      <c r="A23" s="233">
        <v>370</v>
      </c>
      <c r="B23" s="234" t="s">
        <v>80</v>
      </c>
      <c r="C23" s="234" t="s">
        <v>81</v>
      </c>
      <c r="D23" s="235" t="s">
        <v>868</v>
      </c>
      <c r="E23" s="234" t="s">
        <v>73</v>
      </c>
      <c r="F23" s="235" t="s">
        <v>840</v>
      </c>
      <c r="G23" s="235" t="s">
        <v>849</v>
      </c>
      <c r="H23" s="236" t="s">
        <v>877</v>
      </c>
      <c r="I23" s="234" t="s">
        <v>1274</v>
      </c>
      <c r="J23" s="28">
        <v>10</v>
      </c>
      <c r="K23" s="345" t="s">
        <v>1495</v>
      </c>
      <c r="L23" s="346"/>
      <c r="M23" s="27" t="s">
        <v>1495</v>
      </c>
      <c r="N23" s="27" t="s">
        <v>1495</v>
      </c>
      <c r="O23" s="27" t="s">
        <v>1495</v>
      </c>
      <c r="P23" s="27" t="s">
        <v>1495</v>
      </c>
      <c r="Q23" s="27" t="s">
        <v>1495</v>
      </c>
      <c r="R23" s="29" t="s">
        <v>1495</v>
      </c>
    </row>
    <row r="24" spans="1:18" s="26" customFormat="1" ht="15.75" hidden="1">
      <c r="A24" s="233">
        <v>578</v>
      </c>
      <c r="B24" s="234" t="s">
        <v>83</v>
      </c>
      <c r="C24" s="234" t="s">
        <v>84</v>
      </c>
      <c r="D24" s="235" t="s">
        <v>846</v>
      </c>
      <c r="E24" s="234" t="s">
        <v>57</v>
      </c>
      <c r="F24" s="235" t="s">
        <v>840</v>
      </c>
      <c r="G24" s="235" t="s">
        <v>849</v>
      </c>
      <c r="H24" s="236" t="s">
        <v>879</v>
      </c>
      <c r="I24" s="234">
        <v>634150</v>
      </c>
      <c r="J24" s="28">
        <v>10</v>
      </c>
      <c r="K24" s="345" t="s">
        <v>2675</v>
      </c>
      <c r="L24" s="346"/>
      <c r="M24" s="27" t="s">
        <v>2675</v>
      </c>
      <c r="N24" s="27" t="s">
        <v>1495</v>
      </c>
      <c r="O24" s="27" t="s">
        <v>1495</v>
      </c>
      <c r="P24" s="27" t="s">
        <v>1495</v>
      </c>
      <c r="Q24" s="27" t="s">
        <v>1495</v>
      </c>
      <c r="R24" s="29"/>
    </row>
    <row r="25" spans="1:18" s="26" customFormat="1" ht="15.75" hidden="1">
      <c r="A25" s="233">
        <v>302</v>
      </c>
      <c r="B25" s="234" t="s">
        <v>85</v>
      </c>
      <c r="C25" s="234" t="s">
        <v>86</v>
      </c>
      <c r="D25" s="235" t="s">
        <v>846</v>
      </c>
      <c r="E25" s="234" t="s">
        <v>65</v>
      </c>
      <c r="F25" s="235" t="s">
        <v>840</v>
      </c>
      <c r="G25" s="235" t="s">
        <v>849</v>
      </c>
      <c r="H25" s="236" t="s">
        <v>880</v>
      </c>
      <c r="I25" s="234">
        <v>123456</v>
      </c>
      <c r="J25" s="28" t="s">
        <v>940</v>
      </c>
      <c r="K25" s="345" t="s">
        <v>1495</v>
      </c>
      <c r="L25" s="346"/>
      <c r="M25" s="27" t="s">
        <v>1542</v>
      </c>
      <c r="N25" s="27" t="s">
        <v>1495</v>
      </c>
      <c r="O25" s="27" t="s">
        <v>1495</v>
      </c>
      <c r="P25" s="27" t="s">
        <v>1495</v>
      </c>
      <c r="Q25" s="27" t="s">
        <v>1495</v>
      </c>
      <c r="R25" s="29"/>
    </row>
    <row r="26" spans="1:18" s="26" customFormat="1" ht="15.75" hidden="1">
      <c r="A26" s="233">
        <v>376</v>
      </c>
      <c r="B26" s="234" t="s">
        <v>87</v>
      </c>
      <c r="C26" s="234" t="s">
        <v>88</v>
      </c>
      <c r="D26" s="235" t="s">
        <v>846</v>
      </c>
      <c r="E26" s="234" t="s">
        <v>70</v>
      </c>
      <c r="F26" s="235" t="s">
        <v>840</v>
      </c>
      <c r="G26" s="235" t="s">
        <v>849</v>
      </c>
      <c r="H26" s="236" t="s">
        <v>881</v>
      </c>
      <c r="I26" s="234">
        <v>123456</v>
      </c>
      <c r="J26" s="28">
        <v>10</v>
      </c>
      <c r="K26" s="345" t="s">
        <v>2675</v>
      </c>
      <c r="L26" s="346">
        <v>46239</v>
      </c>
      <c r="M26" s="27" t="s">
        <v>1495</v>
      </c>
      <c r="N26" s="27" t="s">
        <v>1495</v>
      </c>
      <c r="O26" s="27" t="s">
        <v>1495</v>
      </c>
      <c r="P26" s="27" t="s">
        <v>1495</v>
      </c>
      <c r="Q26" s="27" t="s">
        <v>1495</v>
      </c>
      <c r="R26" s="29"/>
    </row>
    <row r="27" spans="1:18" s="26" customFormat="1" ht="15.75" hidden="1">
      <c r="A27" s="233">
        <v>576</v>
      </c>
      <c r="B27" s="234" t="s">
        <v>89</v>
      </c>
      <c r="C27" s="234" t="s">
        <v>90</v>
      </c>
      <c r="D27" s="235" t="s">
        <v>882</v>
      </c>
      <c r="E27" s="234" t="s">
        <v>45</v>
      </c>
      <c r="F27" s="235" t="s">
        <v>871</v>
      </c>
      <c r="G27" s="235" t="s">
        <v>873</v>
      </c>
      <c r="H27" s="236">
        <v>23830</v>
      </c>
      <c r="I27" s="234" t="s">
        <v>1275</v>
      </c>
      <c r="J27" s="28">
        <v>17</v>
      </c>
      <c r="K27" s="345" t="s">
        <v>1542</v>
      </c>
      <c r="L27" s="346">
        <v>46248</v>
      </c>
      <c r="M27" s="27"/>
      <c r="N27" s="27"/>
      <c r="O27" s="27"/>
      <c r="P27" s="27"/>
      <c r="Q27" s="27"/>
      <c r="R27" s="29"/>
    </row>
    <row r="28" spans="1:18" s="26" customFormat="1" ht="15.75" hidden="1">
      <c r="A28" s="233">
        <v>61</v>
      </c>
      <c r="B28" s="234" t="s">
        <v>92</v>
      </c>
      <c r="C28" s="234" t="s">
        <v>93</v>
      </c>
      <c r="D28" s="235" t="s">
        <v>846</v>
      </c>
      <c r="E28" s="234" t="s">
        <v>45</v>
      </c>
      <c r="F28" s="235" t="s">
        <v>840</v>
      </c>
      <c r="G28" s="235" t="s">
        <v>849</v>
      </c>
      <c r="H28" s="236" t="s">
        <v>883</v>
      </c>
      <c r="I28" s="234">
        <v>250679</v>
      </c>
      <c r="J28" s="28"/>
      <c r="K28" s="345" t="s">
        <v>2675</v>
      </c>
      <c r="L28" s="346"/>
      <c r="M28" s="27"/>
      <c r="N28" s="27"/>
      <c r="O28" s="27"/>
      <c r="P28" s="27"/>
      <c r="Q28" s="27"/>
      <c r="R28" s="29"/>
    </row>
    <row r="29" spans="1:18" s="26" customFormat="1" ht="15.75" hidden="1">
      <c r="A29" s="233">
        <v>972</v>
      </c>
      <c r="B29" s="234" t="s">
        <v>94</v>
      </c>
      <c r="C29" s="234" t="s">
        <v>95</v>
      </c>
      <c r="D29" s="235" t="s">
        <v>846</v>
      </c>
      <c r="E29" s="234" t="s">
        <v>45</v>
      </c>
      <c r="F29" s="235" t="s">
        <v>840</v>
      </c>
      <c r="G29" s="235" t="s">
        <v>849</v>
      </c>
      <c r="H29" s="236" t="s">
        <v>884</v>
      </c>
      <c r="I29" s="234">
        <v>123456</v>
      </c>
      <c r="J29" s="28">
        <v>10</v>
      </c>
      <c r="K29" s="345" t="s">
        <v>1542</v>
      </c>
      <c r="L29" s="346">
        <v>46241</v>
      </c>
      <c r="M29" s="27"/>
      <c r="N29" s="27"/>
      <c r="O29" s="27"/>
      <c r="P29" s="27"/>
      <c r="Q29" s="27"/>
      <c r="R29" s="29"/>
    </row>
    <row r="30" spans="1:18" s="26" customFormat="1" ht="15.75" hidden="1">
      <c r="A30" s="233" t="s">
        <v>97</v>
      </c>
      <c r="B30" s="234" t="s">
        <v>98</v>
      </c>
      <c r="C30" s="234" t="s">
        <v>95</v>
      </c>
      <c r="D30" s="235" t="s">
        <v>846</v>
      </c>
      <c r="E30" s="234" t="s">
        <v>45</v>
      </c>
      <c r="F30" s="235" t="s">
        <v>871</v>
      </c>
      <c r="G30" s="235" t="s">
        <v>849</v>
      </c>
      <c r="H30" s="236">
        <v>0</v>
      </c>
      <c r="I30" s="234"/>
      <c r="J30" s="28"/>
      <c r="K30" s="345" t="s">
        <v>2675</v>
      </c>
      <c r="L30" s="346">
        <v>46241</v>
      </c>
      <c r="M30" s="27"/>
      <c r="N30" s="27"/>
      <c r="O30" s="27"/>
      <c r="P30" s="27"/>
      <c r="Q30" s="27"/>
      <c r="R30" s="29"/>
    </row>
    <row r="31" spans="1:18" s="26" customFormat="1" ht="15.75" hidden="1">
      <c r="A31" s="233">
        <v>440</v>
      </c>
      <c r="B31" s="234" t="s">
        <v>99</v>
      </c>
      <c r="C31" s="234" t="s">
        <v>100</v>
      </c>
      <c r="D31" s="235" t="s">
        <v>868</v>
      </c>
      <c r="E31" s="234" t="s">
        <v>57</v>
      </c>
      <c r="F31" s="235" t="s">
        <v>840</v>
      </c>
      <c r="G31" s="235" t="s">
        <v>849</v>
      </c>
      <c r="H31" s="236" t="s">
        <v>885</v>
      </c>
      <c r="I31" s="234" t="s">
        <v>1276</v>
      </c>
      <c r="J31" s="28"/>
      <c r="K31" s="345" t="s">
        <v>2675</v>
      </c>
      <c r="L31" s="346">
        <v>46244</v>
      </c>
      <c r="M31" s="27"/>
      <c r="N31" s="27"/>
      <c r="O31" s="27"/>
      <c r="P31" s="27"/>
      <c r="Q31" s="27"/>
      <c r="R31" s="29"/>
    </row>
    <row r="32" spans="1:18" s="26" customFormat="1" ht="15.75" hidden="1">
      <c r="A32" s="233">
        <v>18</v>
      </c>
      <c r="B32" s="234" t="s">
        <v>101</v>
      </c>
      <c r="C32" s="234" t="s">
        <v>102</v>
      </c>
      <c r="D32" s="235" t="s">
        <v>868</v>
      </c>
      <c r="E32" s="234" t="s">
        <v>57</v>
      </c>
      <c r="F32" s="235" t="s">
        <v>840</v>
      </c>
      <c r="G32" s="235" t="s">
        <v>849</v>
      </c>
      <c r="H32" s="236" t="s">
        <v>886</v>
      </c>
      <c r="I32" s="234">
        <v>123456</v>
      </c>
      <c r="J32" s="28">
        <v>10</v>
      </c>
      <c r="K32" s="345" t="s">
        <v>1495</v>
      </c>
      <c r="L32" s="346">
        <v>46244</v>
      </c>
      <c r="M32" s="27" t="s">
        <v>1542</v>
      </c>
      <c r="N32" s="27" t="s">
        <v>1495</v>
      </c>
      <c r="O32" s="27" t="s">
        <v>1495</v>
      </c>
      <c r="P32" s="27" t="s">
        <v>1495</v>
      </c>
      <c r="Q32" s="27"/>
      <c r="R32" s="29"/>
    </row>
    <row r="33" spans="1:18" s="26" customFormat="1" ht="15.75" hidden="1">
      <c r="A33" s="233">
        <v>127</v>
      </c>
      <c r="B33" s="234" t="s">
        <v>104</v>
      </c>
      <c r="C33" s="234" t="s">
        <v>105</v>
      </c>
      <c r="D33" s="235" t="s">
        <v>882</v>
      </c>
      <c r="E33" s="234" t="s">
        <v>34</v>
      </c>
      <c r="F33" s="235" t="s">
        <v>840</v>
      </c>
      <c r="G33" s="235" t="s">
        <v>849</v>
      </c>
      <c r="H33" s="236" t="s">
        <v>887</v>
      </c>
      <c r="I33" s="234" t="s">
        <v>1277</v>
      </c>
      <c r="J33" s="28">
        <v>10</v>
      </c>
      <c r="K33" s="27" t="s">
        <v>2675</v>
      </c>
      <c r="L33" s="346" t="s">
        <v>940</v>
      </c>
      <c r="M33" s="27" t="s">
        <v>1542</v>
      </c>
      <c r="N33" s="27" t="s">
        <v>1495</v>
      </c>
      <c r="O33" s="27" t="s">
        <v>1495</v>
      </c>
      <c r="P33" s="27" t="s">
        <v>1495</v>
      </c>
      <c r="Q33" s="27" t="s">
        <v>1495</v>
      </c>
      <c r="R33" s="29"/>
    </row>
    <row r="34" spans="1:18" s="26" customFormat="1" ht="15.75" hidden="1">
      <c r="A34" s="233">
        <v>208</v>
      </c>
      <c r="B34" s="234" t="s">
        <v>106</v>
      </c>
      <c r="C34" s="234" t="s">
        <v>107</v>
      </c>
      <c r="D34" s="235" t="s">
        <v>882</v>
      </c>
      <c r="E34" s="234" t="s">
        <v>34</v>
      </c>
      <c r="F34" s="235" t="s">
        <v>840</v>
      </c>
      <c r="G34" s="235" t="s">
        <v>849</v>
      </c>
      <c r="H34" s="236" t="s">
        <v>889</v>
      </c>
      <c r="I34" s="234">
        <v>123456</v>
      </c>
      <c r="J34" s="28">
        <v>10</v>
      </c>
      <c r="K34" s="345" t="s">
        <v>2675</v>
      </c>
      <c r="L34" s="346">
        <v>46239</v>
      </c>
      <c r="M34" s="27" t="s">
        <v>2675</v>
      </c>
      <c r="N34" s="27" t="s">
        <v>1495</v>
      </c>
      <c r="O34" s="27" t="s">
        <v>1495</v>
      </c>
      <c r="P34" s="27" t="s">
        <v>1495</v>
      </c>
      <c r="Q34" s="27" t="s">
        <v>1495</v>
      </c>
      <c r="R34" s="29"/>
    </row>
    <row r="35" spans="1:18" s="26" customFormat="1" ht="15.75" hidden="1">
      <c r="A35" s="233">
        <v>175</v>
      </c>
      <c r="B35" s="234" t="s">
        <v>108</v>
      </c>
      <c r="C35" s="234" t="s">
        <v>109</v>
      </c>
      <c r="D35" s="235" t="s">
        <v>846</v>
      </c>
      <c r="E35" s="234" t="s">
        <v>65</v>
      </c>
      <c r="F35" s="235" t="s">
        <v>892</v>
      </c>
      <c r="G35" s="235" t="s">
        <v>894</v>
      </c>
      <c r="H35" s="236" t="s">
        <v>891</v>
      </c>
      <c r="I35" s="234">
        <v>25527176</v>
      </c>
      <c r="J35" s="28" t="s">
        <v>940</v>
      </c>
      <c r="K35" s="345" t="s">
        <v>1495</v>
      </c>
      <c r="L35" s="346" t="s">
        <v>940</v>
      </c>
      <c r="M35" s="27" t="s">
        <v>1542</v>
      </c>
      <c r="N35" s="27" t="s">
        <v>1495</v>
      </c>
      <c r="O35" s="27" t="s">
        <v>1495</v>
      </c>
      <c r="P35" s="27" t="s">
        <v>1495</v>
      </c>
      <c r="Q35" s="27" t="s">
        <v>1495</v>
      </c>
      <c r="R35" s="29"/>
    </row>
    <row r="36" spans="1:18" s="26" customFormat="1" ht="15.75" hidden="1">
      <c r="A36" s="233">
        <v>594</v>
      </c>
      <c r="B36" s="234" t="s">
        <v>110</v>
      </c>
      <c r="C36" s="234" t="s">
        <v>111</v>
      </c>
      <c r="D36" s="235" t="s">
        <v>846</v>
      </c>
      <c r="E36" s="234" t="s">
        <v>62</v>
      </c>
      <c r="F36" s="235" t="s">
        <v>896</v>
      </c>
      <c r="G36" s="235" t="s">
        <v>873</v>
      </c>
      <c r="H36" s="236" t="s">
        <v>895</v>
      </c>
      <c r="I36" s="234" t="s">
        <v>1278</v>
      </c>
      <c r="J36" s="28" t="s">
        <v>940</v>
      </c>
      <c r="K36" s="345" t="s">
        <v>1495</v>
      </c>
      <c r="L36" s="346"/>
      <c r="M36" s="27" t="s">
        <v>1542</v>
      </c>
      <c r="N36" s="27" t="s">
        <v>1495</v>
      </c>
      <c r="O36" s="27" t="s">
        <v>1495</v>
      </c>
      <c r="P36" s="27" t="s">
        <v>1495</v>
      </c>
      <c r="Q36" s="27" t="s">
        <v>1495</v>
      </c>
      <c r="R36" s="29"/>
    </row>
    <row r="37" spans="1:18" s="26" customFormat="1" ht="15.75" hidden="1">
      <c r="A37" s="233">
        <v>556</v>
      </c>
      <c r="B37" s="234" t="s">
        <v>112</v>
      </c>
      <c r="C37" s="234" t="s">
        <v>113</v>
      </c>
      <c r="D37" s="235" t="s">
        <v>868</v>
      </c>
      <c r="E37" s="234" t="s">
        <v>34</v>
      </c>
      <c r="F37" s="235" t="s">
        <v>896</v>
      </c>
      <c r="G37" s="235" t="s">
        <v>873</v>
      </c>
      <c r="H37" s="236">
        <v>4996407</v>
      </c>
      <c r="I37" s="234">
        <v>1029384756</v>
      </c>
      <c r="J37" s="28" t="s">
        <v>940</v>
      </c>
      <c r="K37" s="345" t="s">
        <v>2675</v>
      </c>
      <c r="L37" s="346">
        <v>46241</v>
      </c>
      <c r="M37" s="27" t="s">
        <v>2675</v>
      </c>
      <c r="N37" s="27" t="s">
        <v>1495</v>
      </c>
      <c r="O37" s="27" t="s">
        <v>1495</v>
      </c>
      <c r="P37" s="27" t="s">
        <v>1495</v>
      </c>
      <c r="Q37" s="27" t="s">
        <v>1495</v>
      </c>
      <c r="R37" s="29"/>
    </row>
    <row r="38" spans="1:18" s="26" customFormat="1" ht="15.75" hidden="1">
      <c r="A38" s="233">
        <v>279</v>
      </c>
      <c r="B38" s="234" t="s">
        <v>114</v>
      </c>
      <c r="C38" s="234" t="s">
        <v>115</v>
      </c>
      <c r="D38" s="235" t="s">
        <v>882</v>
      </c>
      <c r="E38" s="234" t="s">
        <v>57</v>
      </c>
      <c r="F38" s="235" t="s">
        <v>840</v>
      </c>
      <c r="G38" s="235" t="s">
        <v>843</v>
      </c>
      <c r="H38" s="236" t="s">
        <v>898</v>
      </c>
      <c r="I38" s="234" t="s">
        <v>1279</v>
      </c>
      <c r="J38" s="28"/>
      <c r="K38" s="345" t="s">
        <v>2675</v>
      </c>
      <c r="L38" s="346"/>
      <c r="M38" s="27"/>
      <c r="N38" s="27" t="s">
        <v>1495</v>
      </c>
      <c r="O38" s="27" t="s">
        <v>1495</v>
      </c>
      <c r="P38" s="27" t="s">
        <v>1495</v>
      </c>
      <c r="Q38" s="27"/>
      <c r="R38" s="29"/>
    </row>
    <row r="39" spans="1:18" s="26" customFormat="1" ht="15.75" hidden="1">
      <c r="A39" s="233">
        <v>615</v>
      </c>
      <c r="B39" s="234" t="s">
        <v>116</v>
      </c>
      <c r="C39" s="234" t="s">
        <v>117</v>
      </c>
      <c r="D39" s="235" t="s">
        <v>868</v>
      </c>
      <c r="E39" s="234" t="s">
        <v>62</v>
      </c>
      <c r="F39" s="235" t="s">
        <v>840</v>
      </c>
      <c r="G39" s="235" t="s">
        <v>849</v>
      </c>
      <c r="H39" s="236" t="s">
        <v>899</v>
      </c>
      <c r="I39" s="234" t="s">
        <v>1280</v>
      </c>
      <c r="J39" s="28" t="s">
        <v>940</v>
      </c>
      <c r="K39" s="345" t="s">
        <v>2675</v>
      </c>
      <c r="L39" s="346"/>
      <c r="M39" s="27" t="s">
        <v>1542</v>
      </c>
      <c r="N39" s="27" t="s">
        <v>1495</v>
      </c>
      <c r="O39" s="27" t="s">
        <v>1495</v>
      </c>
      <c r="P39" s="27" t="s">
        <v>1495</v>
      </c>
      <c r="Q39" s="27" t="s">
        <v>1495</v>
      </c>
      <c r="R39" s="29"/>
    </row>
    <row r="40" spans="1:18" s="26" customFormat="1" ht="15.75">
      <c r="A40" s="233">
        <v>586</v>
      </c>
      <c r="B40" s="234" t="s">
        <v>118</v>
      </c>
      <c r="C40" s="234" t="s">
        <v>119</v>
      </c>
      <c r="D40" s="235" t="s">
        <v>846</v>
      </c>
      <c r="E40" s="234" t="s">
        <v>48</v>
      </c>
      <c r="F40" s="235" t="s">
        <v>840</v>
      </c>
      <c r="G40" s="235" t="s">
        <v>873</v>
      </c>
      <c r="H40" s="236" t="s">
        <v>900</v>
      </c>
      <c r="I40" s="234" t="s">
        <v>1281</v>
      </c>
      <c r="J40" s="28">
        <v>10</v>
      </c>
      <c r="K40" s="347" t="s">
        <v>2675</v>
      </c>
      <c r="L40" s="346"/>
      <c r="M40" s="27" t="s">
        <v>2675</v>
      </c>
      <c r="N40" s="27" t="s">
        <v>1495</v>
      </c>
      <c r="O40" s="27" t="s">
        <v>1495</v>
      </c>
      <c r="P40" s="27" t="s">
        <v>1495</v>
      </c>
      <c r="Q40" s="27" t="s">
        <v>1495</v>
      </c>
      <c r="R40" s="29"/>
    </row>
    <row r="41" spans="1:18" s="26" customFormat="1" ht="15.75" hidden="1">
      <c r="A41" s="233">
        <v>330</v>
      </c>
      <c r="B41" s="234" t="s">
        <v>120</v>
      </c>
      <c r="C41" s="234" t="s">
        <v>121</v>
      </c>
      <c r="D41" s="235" t="s">
        <v>846</v>
      </c>
      <c r="E41" s="234" t="s">
        <v>62</v>
      </c>
      <c r="F41" s="235" t="s">
        <v>840</v>
      </c>
      <c r="G41" s="235" t="s">
        <v>849</v>
      </c>
      <c r="H41" s="236" t="s">
        <v>901</v>
      </c>
      <c r="I41" s="234" t="s">
        <v>1282</v>
      </c>
      <c r="J41" s="28" t="s">
        <v>940</v>
      </c>
      <c r="K41" s="347" t="s">
        <v>2675</v>
      </c>
      <c r="L41" s="346"/>
      <c r="M41" s="27" t="s">
        <v>2675</v>
      </c>
      <c r="N41" s="27" t="s">
        <v>2675</v>
      </c>
      <c r="O41" s="27" t="s">
        <v>2675</v>
      </c>
      <c r="P41" s="27" t="s">
        <v>2675</v>
      </c>
      <c r="Q41" s="27" t="s">
        <v>1495</v>
      </c>
      <c r="R41" s="29"/>
    </row>
    <row r="42" spans="1:18" s="26" customFormat="1" ht="15.75" hidden="1">
      <c r="A42" s="233">
        <v>148</v>
      </c>
      <c r="B42" s="234" t="s">
        <v>122</v>
      </c>
      <c r="C42" s="234" t="s">
        <v>123</v>
      </c>
      <c r="D42" s="235" t="s">
        <v>846</v>
      </c>
      <c r="E42" s="234" t="s">
        <v>34</v>
      </c>
      <c r="F42" s="235" t="s">
        <v>840</v>
      </c>
      <c r="G42" s="235" t="s">
        <v>849</v>
      </c>
      <c r="H42" s="236" t="s">
        <v>904</v>
      </c>
      <c r="I42" s="234" t="s">
        <v>1283</v>
      </c>
      <c r="J42" s="28">
        <v>10</v>
      </c>
      <c r="K42" s="345" t="s">
        <v>2675</v>
      </c>
      <c r="L42" s="346"/>
      <c r="M42" s="27"/>
      <c r="N42" s="27"/>
      <c r="O42" s="27"/>
      <c r="P42" s="27"/>
      <c r="Q42" s="27"/>
      <c r="R42" s="29"/>
    </row>
    <row r="43" spans="1:18" s="26" customFormat="1" ht="15.75" hidden="1">
      <c r="A43" s="233">
        <v>512</v>
      </c>
      <c r="B43" s="234" t="s">
        <v>124</v>
      </c>
      <c r="C43" s="234" t="s">
        <v>125</v>
      </c>
      <c r="D43" s="235" t="s">
        <v>868</v>
      </c>
      <c r="E43" s="234" t="s">
        <v>62</v>
      </c>
      <c r="F43" s="235" t="s">
        <v>840</v>
      </c>
      <c r="G43" s="235" t="s">
        <v>849</v>
      </c>
      <c r="H43" s="236" t="s">
        <v>906</v>
      </c>
      <c r="I43" s="234">
        <v>123456</v>
      </c>
      <c r="J43" s="28" t="s">
        <v>940</v>
      </c>
      <c r="K43" s="347" t="s">
        <v>2675</v>
      </c>
      <c r="L43" s="346"/>
      <c r="M43" s="27" t="s">
        <v>2675</v>
      </c>
      <c r="N43" s="27" t="s">
        <v>2675</v>
      </c>
      <c r="O43" s="27" t="s">
        <v>2675</v>
      </c>
      <c r="P43" s="27" t="s">
        <v>2675</v>
      </c>
      <c r="Q43" s="27" t="s">
        <v>1495</v>
      </c>
      <c r="R43" s="29"/>
    </row>
    <row r="44" spans="1:18" s="26" customFormat="1" ht="15.75" hidden="1">
      <c r="A44" s="233">
        <v>155</v>
      </c>
      <c r="B44" s="234" t="s">
        <v>126</v>
      </c>
      <c r="C44" s="234" t="s">
        <v>127</v>
      </c>
      <c r="D44" s="235" t="s">
        <v>839</v>
      </c>
      <c r="E44" s="234" t="s">
        <v>57</v>
      </c>
      <c r="F44" s="235" t="s">
        <v>840</v>
      </c>
      <c r="G44" s="235" t="s">
        <v>849</v>
      </c>
      <c r="H44" s="236" t="s">
        <v>907</v>
      </c>
      <c r="I44" s="234" t="s">
        <v>1284</v>
      </c>
      <c r="J44" s="28">
        <v>10</v>
      </c>
      <c r="K44" s="345" t="s">
        <v>1495</v>
      </c>
      <c r="L44" s="346">
        <v>46244</v>
      </c>
      <c r="M44" s="27" t="s">
        <v>1542</v>
      </c>
      <c r="N44" s="27" t="s">
        <v>1495</v>
      </c>
      <c r="O44" s="27" t="s">
        <v>1495</v>
      </c>
      <c r="P44" s="27" t="s">
        <v>1495</v>
      </c>
      <c r="Q44" s="27"/>
      <c r="R44" s="29"/>
    </row>
    <row r="45" spans="1:18" s="26" customFormat="1" ht="15.75" hidden="1">
      <c r="A45" s="233">
        <v>351</v>
      </c>
      <c r="B45" s="234" t="s">
        <v>128</v>
      </c>
      <c r="C45" s="234" t="s">
        <v>129</v>
      </c>
      <c r="D45" s="235" t="s">
        <v>882</v>
      </c>
      <c r="E45" s="234" t="s">
        <v>57</v>
      </c>
      <c r="F45" s="235" t="s">
        <v>840</v>
      </c>
      <c r="G45" s="235" t="s">
        <v>849</v>
      </c>
      <c r="H45" s="236" t="s">
        <v>908</v>
      </c>
      <c r="I45" s="234" t="s">
        <v>1285</v>
      </c>
      <c r="J45" s="28">
        <v>10</v>
      </c>
      <c r="K45" s="345" t="s">
        <v>1542</v>
      </c>
      <c r="L45" s="346">
        <v>46240</v>
      </c>
      <c r="M45" s="27" t="s">
        <v>1542</v>
      </c>
      <c r="N45" s="27" t="s">
        <v>1495</v>
      </c>
      <c r="O45" s="27" t="s">
        <v>1495</v>
      </c>
      <c r="P45" s="27" t="s">
        <v>1495</v>
      </c>
      <c r="Q45" s="27"/>
      <c r="R45" s="29"/>
    </row>
    <row r="46" spans="1:18" s="26" customFormat="1" ht="15.75" hidden="1">
      <c r="A46" s="233">
        <v>510</v>
      </c>
      <c r="B46" s="234" t="s">
        <v>131</v>
      </c>
      <c r="C46" s="234" t="s">
        <v>132</v>
      </c>
      <c r="D46" s="235" t="s">
        <v>846</v>
      </c>
      <c r="E46" s="234" t="s">
        <v>62</v>
      </c>
      <c r="F46" s="235" t="s">
        <v>840</v>
      </c>
      <c r="G46" s="235" t="s">
        <v>849</v>
      </c>
      <c r="H46" s="236" t="s">
        <v>910</v>
      </c>
      <c r="I46" s="234" t="s">
        <v>1286</v>
      </c>
      <c r="J46" s="28" t="s">
        <v>940</v>
      </c>
      <c r="K46" s="347" t="s">
        <v>1495</v>
      </c>
      <c r="L46" s="346"/>
      <c r="M46" s="27" t="s">
        <v>1495</v>
      </c>
      <c r="N46" s="27" t="s">
        <v>1495</v>
      </c>
      <c r="O46" s="27" t="s">
        <v>1495</v>
      </c>
      <c r="P46" s="27" t="s">
        <v>1495</v>
      </c>
      <c r="Q46" s="27" t="s">
        <v>1495</v>
      </c>
      <c r="R46" s="29"/>
    </row>
    <row r="47" spans="1:18" s="26" customFormat="1" ht="15.75" hidden="1">
      <c r="A47" s="233">
        <v>646</v>
      </c>
      <c r="B47" s="234" t="s">
        <v>133</v>
      </c>
      <c r="C47" s="234" t="s">
        <v>134</v>
      </c>
      <c r="D47" s="235" t="s">
        <v>846</v>
      </c>
      <c r="E47" s="234" t="s">
        <v>34</v>
      </c>
      <c r="F47" s="235" t="s">
        <v>840</v>
      </c>
      <c r="G47" s="235" t="s">
        <v>849</v>
      </c>
      <c r="H47" s="236" t="s">
        <v>911</v>
      </c>
      <c r="I47" s="234" t="s">
        <v>1287</v>
      </c>
      <c r="J47" s="28">
        <v>10</v>
      </c>
      <c r="K47" s="345" t="s">
        <v>2675</v>
      </c>
      <c r="L47" s="346"/>
      <c r="M47" s="27"/>
      <c r="N47" s="27"/>
      <c r="O47" s="27"/>
      <c r="P47" s="27"/>
      <c r="Q47" s="27"/>
      <c r="R47" s="29"/>
    </row>
    <row r="48" spans="1:18" s="26" customFormat="1" ht="15.75" hidden="1">
      <c r="A48" s="233">
        <v>542</v>
      </c>
      <c r="B48" s="234" t="s">
        <v>135</v>
      </c>
      <c r="C48" s="234" t="s">
        <v>136</v>
      </c>
      <c r="D48" s="235" t="s">
        <v>846</v>
      </c>
      <c r="E48" s="234" t="s">
        <v>73</v>
      </c>
      <c r="F48" s="235" t="s">
        <v>840</v>
      </c>
      <c r="G48" s="235" t="s">
        <v>849</v>
      </c>
      <c r="H48" s="236" t="s">
        <v>912</v>
      </c>
      <c r="I48" s="234">
        <v>121079</v>
      </c>
      <c r="J48" s="28">
        <v>10</v>
      </c>
      <c r="K48" s="27" t="s">
        <v>1495</v>
      </c>
      <c r="L48" s="28" t="s">
        <v>1495</v>
      </c>
      <c r="M48" s="27" t="s">
        <v>1495</v>
      </c>
      <c r="N48" s="27" t="s">
        <v>1495</v>
      </c>
      <c r="O48" s="27" t="s">
        <v>1495</v>
      </c>
      <c r="P48" s="27" t="s">
        <v>1495</v>
      </c>
      <c r="Q48" s="27" t="s">
        <v>1495</v>
      </c>
      <c r="R48" s="29" t="s">
        <v>1495</v>
      </c>
    </row>
    <row r="49" spans="1:18" s="26" customFormat="1" ht="15.75">
      <c r="A49" s="233">
        <v>240</v>
      </c>
      <c r="B49" s="234" t="s">
        <v>137</v>
      </c>
      <c r="C49" s="234" t="s">
        <v>138</v>
      </c>
      <c r="D49" s="235" t="s">
        <v>846</v>
      </c>
      <c r="E49" s="234" t="s">
        <v>48</v>
      </c>
      <c r="F49" s="235" t="s">
        <v>840</v>
      </c>
      <c r="G49" s="235" t="s">
        <v>849</v>
      </c>
      <c r="H49" s="236" t="s">
        <v>914</v>
      </c>
      <c r="I49" s="234" t="s">
        <v>1288</v>
      </c>
      <c r="J49" s="28">
        <v>10</v>
      </c>
      <c r="K49" s="345" t="s">
        <v>2675</v>
      </c>
      <c r="L49" s="346"/>
      <c r="M49" s="27" t="s">
        <v>1542</v>
      </c>
      <c r="N49" s="27" t="s">
        <v>1495</v>
      </c>
      <c r="O49" s="27" t="s">
        <v>1495</v>
      </c>
      <c r="P49" s="27" t="s">
        <v>1495</v>
      </c>
      <c r="Q49" s="27"/>
      <c r="R49" s="29"/>
    </row>
    <row r="50" spans="1:18" s="26" customFormat="1" ht="15.75" hidden="1">
      <c r="A50" s="233">
        <v>486</v>
      </c>
      <c r="B50" s="234" t="s">
        <v>139</v>
      </c>
      <c r="C50" s="234" t="s">
        <v>140</v>
      </c>
      <c r="D50" s="235" t="s">
        <v>846</v>
      </c>
      <c r="E50" s="234" t="s">
        <v>57</v>
      </c>
      <c r="F50" s="235" t="s">
        <v>871</v>
      </c>
      <c r="G50" s="235" t="s">
        <v>849</v>
      </c>
      <c r="H50" s="236">
        <v>111044</v>
      </c>
      <c r="I50" s="234" t="s">
        <v>1289</v>
      </c>
      <c r="J50" s="28">
        <v>10</v>
      </c>
      <c r="K50" s="345" t="s">
        <v>2675</v>
      </c>
      <c r="L50" s="346"/>
      <c r="M50" s="27" t="s">
        <v>2675</v>
      </c>
      <c r="N50" s="27" t="s">
        <v>2675</v>
      </c>
      <c r="O50" s="27" t="s">
        <v>2675</v>
      </c>
      <c r="P50" s="27" t="s">
        <v>2675</v>
      </c>
      <c r="Q50" s="27" t="s">
        <v>2675</v>
      </c>
      <c r="R50" s="29"/>
    </row>
    <row r="51" spans="1:18" s="26" customFormat="1" ht="15.75">
      <c r="A51" s="233">
        <v>71</v>
      </c>
      <c r="B51" s="234" t="s">
        <v>142</v>
      </c>
      <c r="C51" s="234" t="s">
        <v>143</v>
      </c>
      <c r="D51" s="235" t="s">
        <v>868</v>
      </c>
      <c r="E51" s="234" t="s">
        <v>48</v>
      </c>
      <c r="F51" s="235" t="s">
        <v>840</v>
      </c>
      <c r="G51" s="235" t="s">
        <v>849</v>
      </c>
      <c r="H51" s="236" t="s">
        <v>915</v>
      </c>
      <c r="I51" s="234">
        <v>123456</v>
      </c>
      <c r="J51" s="28">
        <v>10</v>
      </c>
      <c r="K51" s="345" t="s">
        <v>2675</v>
      </c>
      <c r="L51" s="346"/>
      <c r="M51" s="27" t="s">
        <v>2675</v>
      </c>
      <c r="N51" s="27" t="s">
        <v>1495</v>
      </c>
      <c r="O51" s="27" t="s">
        <v>1495</v>
      </c>
      <c r="P51" s="27" t="s">
        <v>1495</v>
      </c>
      <c r="Q51" s="27"/>
      <c r="R51" s="29"/>
    </row>
    <row r="52" spans="1:18" s="26" customFormat="1" ht="15.75">
      <c r="A52" s="233">
        <v>458</v>
      </c>
      <c r="B52" s="234" t="s">
        <v>144</v>
      </c>
      <c r="C52" s="234" t="s">
        <v>145</v>
      </c>
      <c r="D52" s="235" t="s">
        <v>846</v>
      </c>
      <c r="E52" s="234" t="s">
        <v>48</v>
      </c>
      <c r="F52" s="235" t="s">
        <v>871</v>
      </c>
      <c r="G52" s="235" t="s">
        <v>873</v>
      </c>
      <c r="H52" s="236">
        <v>136949</v>
      </c>
      <c r="I52" s="234" t="s">
        <v>1290</v>
      </c>
      <c r="J52" s="28" t="s">
        <v>2690</v>
      </c>
      <c r="K52" s="345" t="s">
        <v>2675</v>
      </c>
      <c r="L52" s="346"/>
      <c r="M52" s="27" t="s">
        <v>2675</v>
      </c>
      <c r="N52" s="27" t="s">
        <v>1495</v>
      </c>
      <c r="O52" s="27" t="s">
        <v>1495</v>
      </c>
      <c r="P52" s="27" t="s">
        <v>1495</v>
      </c>
      <c r="Q52" s="27" t="s">
        <v>1495</v>
      </c>
      <c r="R52" s="29"/>
    </row>
    <row r="53" spans="1:18" s="26" customFormat="1" ht="15.75" hidden="1">
      <c r="A53" s="233">
        <v>122</v>
      </c>
      <c r="B53" s="234" t="s">
        <v>146</v>
      </c>
      <c r="C53" s="234" t="s">
        <v>147</v>
      </c>
      <c r="D53" s="235" t="s">
        <v>846</v>
      </c>
      <c r="E53" s="234" t="s">
        <v>73</v>
      </c>
      <c r="F53" s="235" t="s">
        <v>840</v>
      </c>
      <c r="G53" s="235" t="s">
        <v>849</v>
      </c>
      <c r="H53" s="236" t="s">
        <v>916</v>
      </c>
      <c r="I53" s="234">
        <v>123456</v>
      </c>
      <c r="J53" s="28">
        <v>10</v>
      </c>
      <c r="K53" s="27" t="s">
        <v>1495</v>
      </c>
      <c r="L53" s="28" t="s">
        <v>1495</v>
      </c>
      <c r="M53" s="27" t="s">
        <v>1495</v>
      </c>
      <c r="N53" s="27" t="s">
        <v>1495</v>
      </c>
      <c r="O53" s="27" t="s">
        <v>1495</v>
      </c>
      <c r="P53" s="27" t="s">
        <v>1495</v>
      </c>
      <c r="Q53" s="27" t="s">
        <v>1495</v>
      </c>
      <c r="R53" s="29" t="s">
        <v>1495</v>
      </c>
    </row>
    <row r="54" spans="1:18" s="26" customFormat="1" ht="15.75" hidden="1">
      <c r="A54" s="233">
        <v>499</v>
      </c>
      <c r="B54" s="234" t="s">
        <v>148</v>
      </c>
      <c r="C54" s="234" t="s">
        <v>149</v>
      </c>
      <c r="D54" s="235" t="s">
        <v>868</v>
      </c>
      <c r="E54" s="234" t="s">
        <v>70</v>
      </c>
      <c r="F54" s="235" t="s">
        <v>840</v>
      </c>
      <c r="G54" s="235" t="s">
        <v>849</v>
      </c>
      <c r="H54" s="236" t="s">
        <v>917</v>
      </c>
      <c r="I54" s="234" t="s">
        <v>1291</v>
      </c>
      <c r="J54" s="28">
        <v>10</v>
      </c>
      <c r="K54" s="345" t="s">
        <v>2675</v>
      </c>
      <c r="L54" s="346">
        <v>46239</v>
      </c>
      <c r="M54" s="27" t="s">
        <v>1495</v>
      </c>
      <c r="N54" s="27" t="s">
        <v>1495</v>
      </c>
      <c r="O54" s="27" t="s">
        <v>1495</v>
      </c>
      <c r="P54" s="27" t="s">
        <v>1495</v>
      </c>
      <c r="Q54" s="27" t="s">
        <v>1495</v>
      </c>
      <c r="R54" s="29"/>
    </row>
    <row r="55" spans="1:18" s="26" customFormat="1" ht="15.75" hidden="1">
      <c r="A55" s="233">
        <v>435</v>
      </c>
      <c r="B55" s="234" t="s">
        <v>150</v>
      </c>
      <c r="C55" s="234" t="s">
        <v>151</v>
      </c>
      <c r="D55" s="235" t="s">
        <v>846</v>
      </c>
      <c r="E55" s="234" t="s">
        <v>65</v>
      </c>
      <c r="F55" s="235" t="s">
        <v>892</v>
      </c>
      <c r="G55" s="235" t="s">
        <v>894</v>
      </c>
      <c r="H55" s="236" t="s">
        <v>920</v>
      </c>
      <c r="I55" s="234" t="s">
        <v>1292</v>
      </c>
      <c r="J55" s="28" t="s">
        <v>940</v>
      </c>
      <c r="K55" s="345" t="s">
        <v>1495</v>
      </c>
      <c r="L55" s="346" t="s">
        <v>940</v>
      </c>
      <c r="M55" s="27" t="s">
        <v>1542</v>
      </c>
      <c r="N55" s="27" t="s">
        <v>1495</v>
      </c>
      <c r="O55" s="27" t="s">
        <v>1495</v>
      </c>
      <c r="P55" s="27" t="s">
        <v>1495</v>
      </c>
      <c r="Q55" s="27" t="s">
        <v>1495</v>
      </c>
      <c r="R55" s="29" t="s">
        <v>1495</v>
      </c>
    </row>
    <row r="56" spans="1:18" s="26" customFormat="1" ht="15.75" hidden="1">
      <c r="A56" s="233">
        <v>591</v>
      </c>
      <c r="B56" s="234" t="s">
        <v>152</v>
      </c>
      <c r="C56" s="234" t="s">
        <v>153</v>
      </c>
      <c r="D56" s="235" t="s">
        <v>846</v>
      </c>
      <c r="E56" s="234" t="s">
        <v>65</v>
      </c>
      <c r="F56" s="235" t="s">
        <v>892</v>
      </c>
      <c r="G56" s="235" t="s">
        <v>894</v>
      </c>
      <c r="H56" s="236" t="s">
        <v>921</v>
      </c>
      <c r="I56" s="234"/>
      <c r="J56" s="28" t="s">
        <v>940</v>
      </c>
      <c r="K56" s="345" t="s">
        <v>1495</v>
      </c>
      <c r="L56" s="346" t="s">
        <v>940</v>
      </c>
      <c r="M56" s="27" t="s">
        <v>2675</v>
      </c>
      <c r="N56" s="27" t="s">
        <v>1495</v>
      </c>
      <c r="O56" s="27" t="s">
        <v>1495</v>
      </c>
      <c r="P56" s="27" t="s">
        <v>1495</v>
      </c>
      <c r="Q56" s="27" t="s">
        <v>1495</v>
      </c>
      <c r="R56" s="29" t="s">
        <v>1495</v>
      </c>
    </row>
    <row r="57" spans="1:18" s="26" customFormat="1" ht="15.75" hidden="1">
      <c r="A57" s="233">
        <v>419</v>
      </c>
      <c r="B57" s="234" t="s">
        <v>154</v>
      </c>
      <c r="C57" s="234" t="s">
        <v>155</v>
      </c>
      <c r="D57" s="235" t="s">
        <v>846</v>
      </c>
      <c r="E57" s="234" t="s">
        <v>57</v>
      </c>
      <c r="F57" s="235" t="s">
        <v>840</v>
      </c>
      <c r="G57" s="235" t="s">
        <v>849</v>
      </c>
      <c r="H57" s="236" t="s">
        <v>922</v>
      </c>
      <c r="I57" s="234">
        <v>123456</v>
      </c>
      <c r="J57" s="28">
        <v>10</v>
      </c>
      <c r="K57" s="345" t="s">
        <v>1495</v>
      </c>
      <c r="L57" s="346">
        <v>46244</v>
      </c>
      <c r="M57" s="27" t="s">
        <v>1542</v>
      </c>
      <c r="N57" s="27" t="s">
        <v>1495</v>
      </c>
      <c r="O57" s="27" t="s">
        <v>1495</v>
      </c>
      <c r="P57" s="27" t="s">
        <v>1495</v>
      </c>
      <c r="Q57" s="27" t="s">
        <v>1495</v>
      </c>
      <c r="R57" s="29"/>
    </row>
    <row r="58" spans="1:18" s="26" customFormat="1" ht="15.75">
      <c r="A58" s="233">
        <v>273</v>
      </c>
      <c r="B58" s="234" t="s">
        <v>156</v>
      </c>
      <c r="C58" s="234" t="s">
        <v>157</v>
      </c>
      <c r="D58" s="235" t="s">
        <v>846</v>
      </c>
      <c r="E58" s="234" t="s">
        <v>48</v>
      </c>
      <c r="F58" s="235" t="s">
        <v>840</v>
      </c>
      <c r="G58" s="235" t="s">
        <v>849</v>
      </c>
      <c r="H58" s="236" t="s">
        <v>924</v>
      </c>
      <c r="I58" s="234" t="s">
        <v>1293</v>
      </c>
      <c r="J58" s="28">
        <v>10</v>
      </c>
      <c r="K58" s="345" t="s">
        <v>1495</v>
      </c>
      <c r="L58" s="346" t="s">
        <v>940</v>
      </c>
      <c r="M58" s="27" t="s">
        <v>2675</v>
      </c>
      <c r="N58" s="27" t="s">
        <v>1495</v>
      </c>
      <c r="O58" s="27" t="s">
        <v>1495</v>
      </c>
      <c r="P58" s="27" t="s">
        <v>1495</v>
      </c>
      <c r="Q58" s="27"/>
      <c r="R58" s="29"/>
    </row>
    <row r="59" spans="1:18" s="26" customFormat="1" ht="15.75" hidden="1">
      <c r="A59" s="233">
        <v>262</v>
      </c>
      <c r="B59" s="234" t="s">
        <v>158</v>
      </c>
      <c r="C59" s="234" t="s">
        <v>159</v>
      </c>
      <c r="D59" s="235" t="s">
        <v>868</v>
      </c>
      <c r="E59" s="234" t="s">
        <v>73</v>
      </c>
      <c r="F59" s="235" t="s">
        <v>840</v>
      </c>
      <c r="G59" s="235" t="s">
        <v>849</v>
      </c>
      <c r="H59" s="236" t="s">
        <v>925</v>
      </c>
      <c r="I59" s="234" t="s">
        <v>1294</v>
      </c>
      <c r="J59" s="28">
        <v>10</v>
      </c>
      <c r="K59" s="27" t="s">
        <v>1495</v>
      </c>
      <c r="L59" s="28" t="s">
        <v>1495</v>
      </c>
      <c r="M59" s="27" t="s">
        <v>1495</v>
      </c>
      <c r="N59" s="27" t="s">
        <v>1495</v>
      </c>
      <c r="O59" s="27" t="s">
        <v>1495</v>
      </c>
      <c r="P59" s="27" t="s">
        <v>1495</v>
      </c>
      <c r="Q59" s="27" t="s">
        <v>1495</v>
      </c>
      <c r="R59" s="29" t="s">
        <v>1495</v>
      </c>
    </row>
    <row r="60" spans="1:18" s="26" customFormat="1" ht="15.75">
      <c r="A60" s="233">
        <v>411</v>
      </c>
      <c r="B60" s="234" t="s">
        <v>161</v>
      </c>
      <c r="C60" s="234" t="s">
        <v>162</v>
      </c>
      <c r="D60" s="235" t="s">
        <v>846</v>
      </c>
      <c r="E60" s="234" t="s">
        <v>48</v>
      </c>
      <c r="F60" s="235" t="s">
        <v>840</v>
      </c>
      <c r="G60" s="235" t="s">
        <v>849</v>
      </c>
      <c r="H60" s="236" t="s">
        <v>926</v>
      </c>
      <c r="I60" s="234" t="s">
        <v>1295</v>
      </c>
      <c r="J60" s="28">
        <v>10</v>
      </c>
      <c r="K60" s="345" t="s">
        <v>1495</v>
      </c>
      <c r="L60" s="346"/>
      <c r="M60" s="27" t="s">
        <v>1542</v>
      </c>
      <c r="N60" s="27" t="s">
        <v>1495</v>
      </c>
      <c r="O60" s="27" t="s">
        <v>1495</v>
      </c>
      <c r="P60" s="27" t="s">
        <v>1495</v>
      </c>
      <c r="Q60" s="27"/>
      <c r="R60" s="29"/>
    </row>
    <row r="61" spans="1:18" s="26" customFormat="1" ht="15.75">
      <c r="A61" s="233">
        <v>505</v>
      </c>
      <c r="B61" s="234" t="s">
        <v>163</v>
      </c>
      <c r="C61" s="234" t="s">
        <v>164</v>
      </c>
      <c r="D61" s="235" t="s">
        <v>846</v>
      </c>
      <c r="E61" s="234" t="s">
        <v>48</v>
      </c>
      <c r="F61" s="235" t="s">
        <v>862</v>
      </c>
      <c r="G61" s="235" t="s">
        <v>928</v>
      </c>
      <c r="H61" s="236" t="s">
        <v>927</v>
      </c>
      <c r="I61" s="234"/>
      <c r="J61" s="28">
        <v>10</v>
      </c>
      <c r="K61" s="347" t="s">
        <v>1495</v>
      </c>
      <c r="L61" s="346"/>
      <c r="M61" s="27" t="s">
        <v>1542</v>
      </c>
      <c r="N61" s="27" t="s">
        <v>1495</v>
      </c>
      <c r="O61" s="27" t="s">
        <v>1495</v>
      </c>
      <c r="P61" s="27" t="s">
        <v>1495</v>
      </c>
      <c r="Q61" s="27"/>
      <c r="R61" s="29"/>
    </row>
    <row r="62" spans="1:18" s="26" customFormat="1" ht="15.75" hidden="1">
      <c r="A62" s="233">
        <v>495</v>
      </c>
      <c r="B62" s="234" t="s">
        <v>165</v>
      </c>
      <c r="C62" s="234" t="s">
        <v>166</v>
      </c>
      <c r="D62" s="235" t="s">
        <v>846</v>
      </c>
      <c r="E62" s="234" t="s">
        <v>62</v>
      </c>
      <c r="F62" s="235" t="s">
        <v>840</v>
      </c>
      <c r="G62" s="235" t="s">
        <v>849</v>
      </c>
      <c r="H62" s="236" t="s">
        <v>929</v>
      </c>
      <c r="I62" s="234" t="s">
        <v>1296</v>
      </c>
      <c r="J62" s="28" t="s">
        <v>940</v>
      </c>
      <c r="K62" s="345" t="s">
        <v>1495</v>
      </c>
      <c r="L62" s="346" t="s">
        <v>940</v>
      </c>
      <c r="M62" s="27" t="s">
        <v>1495</v>
      </c>
      <c r="N62" s="27" t="s">
        <v>1495</v>
      </c>
      <c r="O62" s="27" t="s">
        <v>1495</v>
      </c>
      <c r="P62" s="27" t="s">
        <v>1495</v>
      </c>
      <c r="Q62" s="27" t="s">
        <v>1495</v>
      </c>
      <c r="R62" s="29"/>
    </row>
    <row r="63" spans="1:18" s="26" customFormat="1" ht="15.75" hidden="1">
      <c r="A63" s="233">
        <v>293</v>
      </c>
      <c r="B63" s="234" t="s">
        <v>167</v>
      </c>
      <c r="C63" s="234" t="s">
        <v>168</v>
      </c>
      <c r="D63" s="235" t="s">
        <v>846</v>
      </c>
      <c r="E63" s="234" t="s">
        <v>62</v>
      </c>
      <c r="F63" s="235" t="s">
        <v>840</v>
      </c>
      <c r="G63" s="235" t="s">
        <v>849</v>
      </c>
      <c r="H63" s="236" t="s">
        <v>930</v>
      </c>
      <c r="I63" s="234" t="s">
        <v>1297</v>
      </c>
      <c r="J63" s="28" t="s">
        <v>940</v>
      </c>
      <c r="K63" s="345" t="s">
        <v>1495</v>
      </c>
      <c r="L63" s="346"/>
      <c r="M63" s="27" t="s">
        <v>1542</v>
      </c>
      <c r="N63" s="27" t="s">
        <v>1495</v>
      </c>
      <c r="O63" s="27" t="s">
        <v>1495</v>
      </c>
      <c r="P63" s="27" t="s">
        <v>1495</v>
      </c>
      <c r="Q63" s="27" t="s">
        <v>1495</v>
      </c>
      <c r="R63" s="29"/>
    </row>
    <row r="64" spans="1:18" s="26" customFormat="1" ht="15.75" hidden="1">
      <c r="A64" s="233">
        <v>335</v>
      </c>
      <c r="B64" s="234" t="s">
        <v>169</v>
      </c>
      <c r="C64" s="234" t="s">
        <v>170</v>
      </c>
      <c r="D64" s="235" t="s">
        <v>846</v>
      </c>
      <c r="E64" s="234" t="s">
        <v>65</v>
      </c>
      <c r="F64" s="235" t="s">
        <v>840</v>
      </c>
      <c r="G64" s="235" t="s">
        <v>849</v>
      </c>
      <c r="H64" s="236" t="s">
        <v>931</v>
      </c>
      <c r="I64" s="234" t="s">
        <v>1298</v>
      </c>
      <c r="J64" s="28" t="s">
        <v>940</v>
      </c>
      <c r="K64" s="345" t="s">
        <v>1495</v>
      </c>
      <c r="L64" s="346" t="s">
        <v>940</v>
      </c>
      <c r="M64" s="27" t="s">
        <v>1542</v>
      </c>
      <c r="N64" s="27" t="s">
        <v>1495</v>
      </c>
      <c r="O64" s="27" t="s">
        <v>1495</v>
      </c>
      <c r="P64" s="27" t="s">
        <v>1495</v>
      </c>
      <c r="Q64" s="27" t="s">
        <v>1495</v>
      </c>
      <c r="R64" s="29"/>
    </row>
    <row r="65" spans="1:18" s="26" customFormat="1" ht="15.75" hidden="1">
      <c r="A65" s="233">
        <v>372</v>
      </c>
      <c r="B65" s="234" t="s">
        <v>171</v>
      </c>
      <c r="C65" s="234" t="s">
        <v>172</v>
      </c>
      <c r="D65" s="235" t="s">
        <v>868</v>
      </c>
      <c r="E65" s="234" t="s">
        <v>73</v>
      </c>
      <c r="F65" s="235" t="s">
        <v>840</v>
      </c>
      <c r="G65" s="235" t="s">
        <v>849</v>
      </c>
      <c r="H65" s="236" t="s">
        <v>932</v>
      </c>
      <c r="I65" s="234" t="s">
        <v>1299</v>
      </c>
      <c r="J65" s="28">
        <v>10</v>
      </c>
      <c r="K65" s="27" t="s">
        <v>1495</v>
      </c>
      <c r="L65" s="28" t="s">
        <v>1495</v>
      </c>
      <c r="M65" s="27" t="s">
        <v>1495</v>
      </c>
      <c r="N65" s="27" t="s">
        <v>1495</v>
      </c>
      <c r="O65" s="27" t="s">
        <v>1495</v>
      </c>
      <c r="P65" s="27" t="s">
        <v>1495</v>
      </c>
      <c r="Q65" s="27" t="s">
        <v>1495</v>
      </c>
      <c r="R65" s="29" t="s">
        <v>1495</v>
      </c>
    </row>
    <row r="66" spans="1:18" s="26" customFormat="1" ht="15.75" hidden="1">
      <c r="A66" s="233">
        <v>398</v>
      </c>
      <c r="B66" s="234" t="s">
        <v>174</v>
      </c>
      <c r="C66" s="234" t="s">
        <v>175</v>
      </c>
      <c r="D66" s="235" t="s">
        <v>868</v>
      </c>
      <c r="E66" s="234" t="s">
        <v>62</v>
      </c>
      <c r="F66" s="235" t="s">
        <v>840</v>
      </c>
      <c r="G66" s="235" t="s">
        <v>849</v>
      </c>
      <c r="H66" s="236" t="s">
        <v>933</v>
      </c>
      <c r="I66" s="234">
        <v>123456</v>
      </c>
      <c r="J66" s="28" t="s">
        <v>940</v>
      </c>
      <c r="K66" s="345" t="s">
        <v>2675</v>
      </c>
      <c r="L66" s="346" t="s">
        <v>940</v>
      </c>
      <c r="M66" s="27" t="s">
        <v>2675</v>
      </c>
      <c r="N66" s="27" t="s">
        <v>2675</v>
      </c>
      <c r="O66" s="27" t="s">
        <v>2675</v>
      </c>
      <c r="P66" s="27" t="s">
        <v>2675</v>
      </c>
      <c r="Q66" s="27" t="s">
        <v>1495</v>
      </c>
      <c r="R66" s="29"/>
    </row>
    <row r="67" spans="1:18" s="26" customFormat="1" ht="15.75" hidden="1">
      <c r="A67" s="233">
        <v>321</v>
      </c>
      <c r="B67" s="234" t="s">
        <v>176</v>
      </c>
      <c r="C67" s="234" t="s">
        <v>177</v>
      </c>
      <c r="D67" s="235" t="s">
        <v>868</v>
      </c>
      <c r="E67" s="234" t="s">
        <v>57</v>
      </c>
      <c r="F67" s="235" t="s">
        <v>934</v>
      </c>
      <c r="G67" s="235" t="s">
        <v>935</v>
      </c>
      <c r="H67" s="236">
        <v>57123</v>
      </c>
      <c r="I67" s="234" t="s">
        <v>1300</v>
      </c>
      <c r="J67" s="28">
        <v>12</v>
      </c>
      <c r="K67" s="345" t="s">
        <v>1542</v>
      </c>
      <c r="L67" s="346">
        <v>46246</v>
      </c>
      <c r="M67" s="27" t="s">
        <v>1542</v>
      </c>
      <c r="N67" s="27" t="s">
        <v>1495</v>
      </c>
      <c r="O67" s="27" t="s">
        <v>1495</v>
      </c>
      <c r="P67" s="27" t="s">
        <v>1495</v>
      </c>
      <c r="Q67" s="27" t="s">
        <v>1495</v>
      </c>
      <c r="R67" s="29"/>
    </row>
    <row r="68" spans="1:18" s="26" customFormat="1" ht="15.75" hidden="1">
      <c r="A68" s="233">
        <v>449</v>
      </c>
      <c r="B68" s="234" t="s">
        <v>178</v>
      </c>
      <c r="C68" s="234" t="s">
        <v>179</v>
      </c>
      <c r="D68" s="235" t="s">
        <v>868</v>
      </c>
      <c r="E68" s="234" t="s">
        <v>57</v>
      </c>
      <c r="F68" s="235" t="s">
        <v>840</v>
      </c>
      <c r="G68" s="235" t="s">
        <v>849</v>
      </c>
      <c r="H68" s="236" t="s">
        <v>936</v>
      </c>
      <c r="I68" s="234">
        <v>123456</v>
      </c>
      <c r="J68" s="28">
        <v>10</v>
      </c>
      <c r="K68" s="345" t="s">
        <v>1542</v>
      </c>
      <c r="L68" s="346">
        <v>46244</v>
      </c>
      <c r="M68" s="27" t="s">
        <v>1542</v>
      </c>
      <c r="N68" s="27" t="s">
        <v>1495</v>
      </c>
      <c r="O68" s="27" t="s">
        <v>1495</v>
      </c>
      <c r="P68" s="27" t="s">
        <v>1495</v>
      </c>
      <c r="Q68" s="27"/>
      <c r="R68" s="29"/>
    </row>
    <row r="69" spans="1:18" s="26" customFormat="1" ht="15.75" hidden="1">
      <c r="A69" s="233">
        <v>730</v>
      </c>
      <c r="B69" s="234" t="s">
        <v>180</v>
      </c>
      <c r="C69" s="234" t="s">
        <v>181</v>
      </c>
      <c r="D69" s="235" t="s">
        <v>846</v>
      </c>
      <c r="E69" s="234" t="s">
        <v>34</v>
      </c>
      <c r="F69" s="235" t="s">
        <v>840</v>
      </c>
      <c r="G69" s="235" t="s">
        <v>849</v>
      </c>
      <c r="H69" s="236" t="s">
        <v>938</v>
      </c>
      <c r="I69" s="234">
        <v>123456</v>
      </c>
      <c r="J69" s="28">
        <v>10</v>
      </c>
      <c r="K69" s="345" t="s">
        <v>2675</v>
      </c>
      <c r="L69" s="346"/>
      <c r="M69" s="27"/>
      <c r="N69" s="27"/>
      <c r="O69" s="27"/>
      <c r="P69" s="27"/>
      <c r="Q69" s="27"/>
      <c r="R69" s="29"/>
    </row>
    <row r="70" spans="1:18" s="26" customFormat="1" ht="15.75">
      <c r="A70" s="233">
        <v>365</v>
      </c>
      <c r="B70" s="234" t="s">
        <v>182</v>
      </c>
      <c r="C70" s="234" t="s">
        <v>183</v>
      </c>
      <c r="D70" s="235" t="s">
        <v>846</v>
      </c>
      <c r="E70" s="234" t="s">
        <v>48</v>
      </c>
      <c r="F70" s="235" t="s">
        <v>939</v>
      </c>
      <c r="G70" s="235" t="s">
        <v>935</v>
      </c>
      <c r="H70" s="236">
        <v>584789</v>
      </c>
      <c r="I70" s="234"/>
      <c r="J70" s="28" t="s">
        <v>940</v>
      </c>
      <c r="K70" s="345" t="s">
        <v>2675</v>
      </c>
      <c r="L70" s="346"/>
      <c r="M70" s="27" t="s">
        <v>2675</v>
      </c>
      <c r="N70" s="27" t="s">
        <v>1495</v>
      </c>
      <c r="O70" s="27" t="s">
        <v>1495</v>
      </c>
      <c r="P70" s="27" t="s">
        <v>1495</v>
      </c>
      <c r="Q70" s="27"/>
      <c r="R70" s="29"/>
    </row>
    <row r="71" spans="1:18" s="26" customFormat="1" ht="15.75">
      <c r="A71" s="233" t="s">
        <v>184</v>
      </c>
      <c r="B71" s="234" t="s">
        <v>185</v>
      </c>
      <c r="C71" s="234" t="s">
        <v>183</v>
      </c>
      <c r="D71" s="235" t="s">
        <v>846</v>
      </c>
      <c r="E71" s="234" t="s">
        <v>48</v>
      </c>
      <c r="F71" s="235" t="s">
        <v>934</v>
      </c>
      <c r="G71" s="235" t="s">
        <v>859</v>
      </c>
      <c r="H71" s="236">
        <v>619539</v>
      </c>
      <c r="I71" s="234" t="s">
        <v>1301</v>
      </c>
      <c r="J71" s="28" t="s">
        <v>940</v>
      </c>
      <c r="K71" s="345" t="s">
        <v>2675</v>
      </c>
      <c r="L71" s="346"/>
      <c r="M71" s="27"/>
      <c r="N71" s="27"/>
      <c r="O71" s="27"/>
      <c r="P71" s="27"/>
      <c r="Q71" s="27"/>
      <c r="R71" s="29"/>
    </row>
    <row r="72" spans="1:18" s="26" customFormat="1" ht="15.75">
      <c r="A72" s="233" t="s">
        <v>186</v>
      </c>
      <c r="B72" s="234" t="s">
        <v>187</v>
      </c>
      <c r="C72" s="234" t="s">
        <v>183</v>
      </c>
      <c r="D72" s="235" t="s">
        <v>846</v>
      </c>
      <c r="E72" s="234" t="s">
        <v>48</v>
      </c>
      <c r="F72" s="235" t="s">
        <v>939</v>
      </c>
      <c r="G72" s="235" t="s">
        <v>940</v>
      </c>
      <c r="H72" s="236" t="s">
        <v>847</v>
      </c>
      <c r="I72" s="234"/>
      <c r="J72" s="28" t="s">
        <v>940</v>
      </c>
      <c r="K72" s="347" t="s">
        <v>1495</v>
      </c>
      <c r="L72" s="346" t="s">
        <v>1542</v>
      </c>
      <c r="M72" s="27"/>
      <c r="N72" s="27"/>
      <c r="O72" s="27"/>
      <c r="P72" s="27"/>
      <c r="Q72" s="27"/>
      <c r="R72" s="29"/>
    </row>
    <row r="73" spans="1:18" s="26" customFormat="1" ht="15.75" hidden="1">
      <c r="A73" s="233">
        <v>408</v>
      </c>
      <c r="B73" s="234" t="s">
        <v>188</v>
      </c>
      <c r="C73" s="234" t="s">
        <v>189</v>
      </c>
      <c r="D73" s="235" t="s">
        <v>846</v>
      </c>
      <c r="E73" s="234" t="s">
        <v>65</v>
      </c>
      <c r="F73" s="235" t="s">
        <v>840</v>
      </c>
      <c r="G73" s="235" t="s">
        <v>849</v>
      </c>
      <c r="H73" s="236" t="s">
        <v>941</v>
      </c>
      <c r="I73" s="234" t="s">
        <v>1302</v>
      </c>
      <c r="J73" s="28" t="s">
        <v>940</v>
      </c>
      <c r="K73" s="345" t="s">
        <v>1495</v>
      </c>
      <c r="L73" s="346" t="s">
        <v>940</v>
      </c>
      <c r="M73" s="27" t="s">
        <v>1542</v>
      </c>
      <c r="N73" s="27" t="s">
        <v>1495</v>
      </c>
      <c r="O73" s="27" t="s">
        <v>1495</v>
      </c>
      <c r="P73" s="27" t="s">
        <v>1495</v>
      </c>
      <c r="Q73" s="27" t="s">
        <v>1495</v>
      </c>
      <c r="R73" s="29"/>
    </row>
    <row r="74" spans="1:18" s="26" customFormat="1" ht="15.75" hidden="1">
      <c r="A74" s="233">
        <v>402</v>
      </c>
      <c r="B74" s="234" t="s">
        <v>190</v>
      </c>
      <c r="C74" s="234" t="s">
        <v>191</v>
      </c>
      <c r="D74" s="235" t="s">
        <v>868</v>
      </c>
      <c r="E74" s="234" t="s">
        <v>73</v>
      </c>
      <c r="F74" s="235" t="s">
        <v>840</v>
      </c>
      <c r="G74" s="235" t="s">
        <v>849</v>
      </c>
      <c r="H74" s="236" t="s">
        <v>942</v>
      </c>
      <c r="I74" s="234">
        <v>123456</v>
      </c>
      <c r="J74" s="28">
        <v>10</v>
      </c>
      <c r="K74" s="345" t="s">
        <v>1528</v>
      </c>
      <c r="L74" s="346"/>
      <c r="M74" s="27" t="s">
        <v>1542</v>
      </c>
      <c r="N74" s="27" t="s">
        <v>1495</v>
      </c>
      <c r="O74" s="27" t="s">
        <v>1495</v>
      </c>
      <c r="P74" s="27" t="s">
        <v>1495</v>
      </c>
      <c r="Q74" s="27" t="s">
        <v>1495</v>
      </c>
      <c r="R74" s="29" t="s">
        <v>1495</v>
      </c>
    </row>
    <row r="75" spans="1:18" s="26" customFormat="1" ht="15.75" hidden="1">
      <c r="A75" s="233">
        <v>393</v>
      </c>
      <c r="B75" s="234" t="s">
        <v>193</v>
      </c>
      <c r="C75" s="234" t="s">
        <v>194</v>
      </c>
      <c r="D75" s="235" t="s">
        <v>868</v>
      </c>
      <c r="E75" s="234" t="s">
        <v>65</v>
      </c>
      <c r="F75" s="235" t="s">
        <v>840</v>
      </c>
      <c r="G75" s="235" t="s">
        <v>843</v>
      </c>
      <c r="H75" s="236" t="s">
        <v>943</v>
      </c>
      <c r="I75" s="234">
        <v>123456</v>
      </c>
      <c r="J75" s="28">
        <v>10</v>
      </c>
      <c r="K75" s="345" t="s">
        <v>1528</v>
      </c>
      <c r="L75" s="346">
        <v>46239</v>
      </c>
      <c r="M75" s="27" t="s">
        <v>1542</v>
      </c>
      <c r="N75" s="27" t="s">
        <v>1495</v>
      </c>
      <c r="O75" s="27" t="s">
        <v>1495</v>
      </c>
      <c r="P75" s="27" t="s">
        <v>1495</v>
      </c>
      <c r="Q75" s="27" t="s">
        <v>1495</v>
      </c>
      <c r="R75" s="29"/>
    </row>
    <row r="76" spans="1:18" s="26" customFormat="1" ht="15.75" hidden="1">
      <c r="A76" s="233">
        <v>420</v>
      </c>
      <c r="B76" s="234" t="s">
        <v>195</v>
      </c>
      <c r="C76" s="234" t="s">
        <v>196</v>
      </c>
      <c r="D76" s="235" t="s">
        <v>846</v>
      </c>
      <c r="E76" s="234" t="s">
        <v>34</v>
      </c>
      <c r="F76" s="235" t="s">
        <v>840</v>
      </c>
      <c r="G76" s="235" t="s">
        <v>849</v>
      </c>
      <c r="H76" s="236" t="s">
        <v>944</v>
      </c>
      <c r="I76" s="234" t="s">
        <v>1303</v>
      </c>
      <c r="J76" s="28">
        <v>10</v>
      </c>
      <c r="K76" s="27" t="s">
        <v>2675</v>
      </c>
      <c r="L76" s="28"/>
      <c r="M76" s="27"/>
      <c r="N76" s="27"/>
      <c r="O76" s="27"/>
      <c r="P76" s="27"/>
      <c r="Q76" s="27"/>
      <c r="R76" s="29"/>
    </row>
    <row r="77" spans="1:18" s="26" customFormat="1" ht="15.75" hidden="1">
      <c r="A77" s="233">
        <v>187</v>
      </c>
      <c r="B77" s="234" t="s">
        <v>197</v>
      </c>
      <c r="C77" s="234" t="s">
        <v>198</v>
      </c>
      <c r="D77" s="235" t="s">
        <v>882</v>
      </c>
      <c r="E77" s="234" t="s">
        <v>70</v>
      </c>
      <c r="F77" s="235" t="s">
        <v>840</v>
      </c>
      <c r="G77" s="235" t="s">
        <v>849</v>
      </c>
      <c r="H77" s="236" t="s">
        <v>945</v>
      </c>
      <c r="I77" s="234" t="s">
        <v>1304</v>
      </c>
      <c r="J77" s="28">
        <v>10</v>
      </c>
      <c r="K77" s="27" t="s">
        <v>1528</v>
      </c>
      <c r="L77" s="28">
        <v>46238</v>
      </c>
      <c r="M77" s="27" t="s">
        <v>1542</v>
      </c>
      <c r="N77" s="27" t="s">
        <v>1495</v>
      </c>
      <c r="O77" s="27" t="s">
        <v>1495</v>
      </c>
      <c r="P77" s="27" t="s">
        <v>1495</v>
      </c>
      <c r="Q77" s="27" t="s">
        <v>1495</v>
      </c>
      <c r="R77" s="29"/>
    </row>
    <row r="78" spans="1:18" s="26" customFormat="1" ht="15.75" hidden="1">
      <c r="A78" s="233">
        <v>476</v>
      </c>
      <c r="B78" s="234" t="s">
        <v>200</v>
      </c>
      <c r="C78" s="234" t="s">
        <v>201</v>
      </c>
      <c r="D78" s="235" t="s">
        <v>868</v>
      </c>
      <c r="E78" s="234" t="s">
        <v>57</v>
      </c>
      <c r="F78" s="235" t="s">
        <v>840</v>
      </c>
      <c r="G78" s="235" t="s">
        <v>849</v>
      </c>
      <c r="H78" s="236" t="s">
        <v>946</v>
      </c>
      <c r="I78" s="234">
        <v>123456</v>
      </c>
      <c r="J78" s="28"/>
      <c r="K78" s="27" t="s">
        <v>2675</v>
      </c>
      <c r="L78" s="28"/>
      <c r="M78" s="27"/>
      <c r="N78" s="27" t="s">
        <v>1495</v>
      </c>
      <c r="O78" s="27" t="s">
        <v>1495</v>
      </c>
      <c r="P78" s="27" t="s">
        <v>1495</v>
      </c>
      <c r="Q78" s="27"/>
      <c r="R78" s="29"/>
    </row>
    <row r="79" spans="1:18" s="26" customFormat="1" ht="15.75" hidden="1">
      <c r="A79" s="233">
        <v>128</v>
      </c>
      <c r="B79" s="234" t="s">
        <v>202</v>
      </c>
      <c r="C79" s="234" t="s">
        <v>203</v>
      </c>
      <c r="D79" s="235" t="s">
        <v>882</v>
      </c>
      <c r="E79" s="234" t="s">
        <v>73</v>
      </c>
      <c r="F79" s="235" t="s">
        <v>840</v>
      </c>
      <c r="G79" s="235" t="s">
        <v>849</v>
      </c>
      <c r="H79" s="236" t="s">
        <v>947</v>
      </c>
      <c r="I79" s="234" t="s">
        <v>1305</v>
      </c>
      <c r="J79" s="28">
        <v>10</v>
      </c>
      <c r="K79" s="27" t="s">
        <v>1528</v>
      </c>
      <c r="L79" s="28"/>
      <c r="M79" s="27" t="s">
        <v>1495</v>
      </c>
      <c r="N79" s="27" t="s">
        <v>1495</v>
      </c>
      <c r="O79" s="27" t="s">
        <v>1495</v>
      </c>
      <c r="P79" s="27" t="s">
        <v>1495</v>
      </c>
      <c r="Q79" s="27" t="s">
        <v>1495</v>
      </c>
      <c r="R79" s="29" t="s">
        <v>1495</v>
      </c>
    </row>
    <row r="80" spans="1:18" s="26" customFormat="1" ht="15.75" hidden="1">
      <c r="A80" s="233">
        <v>590</v>
      </c>
      <c r="B80" s="234" t="s">
        <v>204</v>
      </c>
      <c r="C80" s="234" t="s">
        <v>205</v>
      </c>
      <c r="D80" s="235" t="s">
        <v>846</v>
      </c>
      <c r="E80" s="234" t="s">
        <v>57</v>
      </c>
      <c r="F80" s="235" t="s">
        <v>840</v>
      </c>
      <c r="G80" s="235" t="s">
        <v>849</v>
      </c>
      <c r="H80" s="236" t="s">
        <v>948</v>
      </c>
      <c r="I80" s="234" t="s">
        <v>1306</v>
      </c>
      <c r="J80" s="28">
        <v>10</v>
      </c>
      <c r="K80" s="27" t="s">
        <v>2675</v>
      </c>
      <c r="L80" s="28">
        <v>46244</v>
      </c>
      <c r="M80" s="27" t="s">
        <v>2675</v>
      </c>
      <c r="N80" s="27" t="s">
        <v>1495</v>
      </c>
      <c r="O80" s="27" t="s">
        <v>1495</v>
      </c>
      <c r="P80" s="27" t="s">
        <v>1495</v>
      </c>
      <c r="Q80" s="27" t="s">
        <v>1495</v>
      </c>
      <c r="R80" s="29"/>
    </row>
    <row r="81" spans="1:18" s="26" customFormat="1" ht="15.75" hidden="1">
      <c r="A81" s="233">
        <v>621</v>
      </c>
      <c r="B81" s="234" t="s">
        <v>206</v>
      </c>
      <c r="C81" s="234" t="s">
        <v>207</v>
      </c>
      <c r="D81" s="235" t="s">
        <v>846</v>
      </c>
      <c r="E81" s="234" t="s">
        <v>70</v>
      </c>
      <c r="F81" s="235" t="s">
        <v>949</v>
      </c>
      <c r="G81" s="235">
        <v>0</v>
      </c>
      <c r="H81" s="236" t="s">
        <v>950</v>
      </c>
      <c r="I81" s="234"/>
      <c r="J81" s="28">
        <v>3</v>
      </c>
      <c r="K81" s="27" t="s">
        <v>2675</v>
      </c>
      <c r="L81" s="28">
        <v>46239</v>
      </c>
      <c r="M81" s="27" t="s">
        <v>1495</v>
      </c>
      <c r="N81" s="27" t="s">
        <v>1495</v>
      </c>
      <c r="O81" s="27" t="s">
        <v>1495</v>
      </c>
      <c r="P81" s="27" t="s">
        <v>1495</v>
      </c>
      <c r="Q81" s="27" t="s">
        <v>1495</v>
      </c>
      <c r="R81" s="29"/>
    </row>
    <row r="82" spans="1:18" s="26" customFormat="1" ht="15.75" hidden="1">
      <c r="A82" s="233">
        <v>23</v>
      </c>
      <c r="B82" s="234" t="s">
        <v>208</v>
      </c>
      <c r="C82" s="234" t="s">
        <v>209</v>
      </c>
      <c r="D82" s="235" t="s">
        <v>846</v>
      </c>
      <c r="E82" s="234" t="s">
        <v>73</v>
      </c>
      <c r="F82" s="235" t="s">
        <v>840</v>
      </c>
      <c r="G82" s="235" t="s">
        <v>849</v>
      </c>
      <c r="H82" s="236" t="s">
        <v>951</v>
      </c>
      <c r="I82" s="234">
        <v>123456</v>
      </c>
      <c r="J82" s="28">
        <v>10</v>
      </c>
      <c r="K82" s="27" t="s">
        <v>1495</v>
      </c>
      <c r="L82" s="28" t="s">
        <v>1495</v>
      </c>
      <c r="M82" s="27" t="s">
        <v>1495</v>
      </c>
      <c r="N82" s="27" t="s">
        <v>1495</v>
      </c>
      <c r="O82" s="27" t="s">
        <v>1495</v>
      </c>
      <c r="P82" s="27" t="s">
        <v>1495</v>
      </c>
      <c r="Q82" s="27" t="s">
        <v>1495</v>
      </c>
      <c r="R82" s="29" t="s">
        <v>1495</v>
      </c>
    </row>
    <row r="83" spans="1:18" s="26" customFormat="1" ht="15.75" hidden="1">
      <c r="A83" s="233">
        <v>137</v>
      </c>
      <c r="B83" s="234" t="s">
        <v>210</v>
      </c>
      <c r="C83" s="234" t="s">
        <v>211</v>
      </c>
      <c r="D83" s="235" t="s">
        <v>868</v>
      </c>
      <c r="E83" s="234" t="s">
        <v>73</v>
      </c>
      <c r="F83" s="235" t="s">
        <v>840</v>
      </c>
      <c r="G83" s="235" t="s">
        <v>843</v>
      </c>
      <c r="H83" s="236" t="s">
        <v>953</v>
      </c>
      <c r="I83" s="234">
        <v>123456</v>
      </c>
      <c r="J83" s="28">
        <v>10</v>
      </c>
      <c r="K83" s="27" t="s">
        <v>1495</v>
      </c>
      <c r="L83" s="28" t="s">
        <v>1495</v>
      </c>
      <c r="M83" s="27" t="s">
        <v>1495</v>
      </c>
      <c r="N83" s="27" t="s">
        <v>1495</v>
      </c>
      <c r="O83" s="27" t="s">
        <v>1495</v>
      </c>
      <c r="P83" s="27" t="s">
        <v>1495</v>
      </c>
      <c r="Q83" s="27" t="s">
        <v>1495</v>
      </c>
      <c r="R83" s="29" t="s">
        <v>1495</v>
      </c>
    </row>
    <row r="84" spans="1:18" s="26" customFormat="1" ht="15.75" hidden="1">
      <c r="A84" s="233" t="s">
        <v>212</v>
      </c>
      <c r="B84" s="234" t="s">
        <v>213</v>
      </c>
      <c r="C84" s="234" t="s">
        <v>211</v>
      </c>
      <c r="D84" s="235" t="s">
        <v>868</v>
      </c>
      <c r="E84" s="234" t="s">
        <v>73</v>
      </c>
      <c r="F84" s="235" t="s">
        <v>853</v>
      </c>
      <c r="G84" s="235" t="s">
        <v>843</v>
      </c>
      <c r="H84" s="236">
        <v>231979</v>
      </c>
      <c r="I84" s="234" t="s">
        <v>1307</v>
      </c>
      <c r="J84" s="28">
        <v>15</v>
      </c>
      <c r="K84" s="27" t="s">
        <v>1495</v>
      </c>
      <c r="L84" s="28" t="s">
        <v>1495</v>
      </c>
      <c r="M84" s="27" t="s">
        <v>1495</v>
      </c>
      <c r="N84" s="27" t="s">
        <v>1495</v>
      </c>
      <c r="O84" s="27" t="s">
        <v>1495</v>
      </c>
      <c r="P84" s="27" t="s">
        <v>1495</v>
      </c>
      <c r="Q84" s="27" t="s">
        <v>1495</v>
      </c>
      <c r="R84" s="29" t="s">
        <v>1495</v>
      </c>
    </row>
    <row r="85" spans="1:18" s="26" customFormat="1" ht="15.75" hidden="1">
      <c r="A85" s="233">
        <v>494</v>
      </c>
      <c r="B85" s="234" t="s">
        <v>214</v>
      </c>
      <c r="C85" s="234" t="s">
        <v>215</v>
      </c>
      <c r="D85" s="235" t="s">
        <v>868</v>
      </c>
      <c r="E85" s="234" t="s">
        <v>70</v>
      </c>
      <c r="F85" s="235" t="s">
        <v>840</v>
      </c>
      <c r="G85" s="235" t="s">
        <v>849</v>
      </c>
      <c r="H85" s="236" t="s">
        <v>954</v>
      </c>
      <c r="I85" s="234" t="s">
        <v>1308</v>
      </c>
      <c r="J85" s="28">
        <v>10</v>
      </c>
      <c r="K85" s="27" t="s">
        <v>2675</v>
      </c>
      <c r="L85" s="28">
        <v>46239</v>
      </c>
      <c r="M85" s="27" t="s">
        <v>1495</v>
      </c>
      <c r="N85" s="27" t="s">
        <v>1495</v>
      </c>
      <c r="O85" s="27" t="s">
        <v>1495</v>
      </c>
      <c r="P85" s="27" t="s">
        <v>1495</v>
      </c>
      <c r="Q85" s="27" t="s">
        <v>1495</v>
      </c>
      <c r="R85" s="29"/>
    </row>
    <row r="86" spans="1:18" s="26" customFormat="1" ht="15.75" hidden="1">
      <c r="A86" s="233">
        <v>308</v>
      </c>
      <c r="B86" s="234" t="s">
        <v>216</v>
      </c>
      <c r="C86" s="234" t="s">
        <v>217</v>
      </c>
      <c r="D86" s="235" t="s">
        <v>839</v>
      </c>
      <c r="E86" s="234" t="s">
        <v>70</v>
      </c>
      <c r="F86" s="235" t="s">
        <v>840</v>
      </c>
      <c r="G86" s="235" t="s">
        <v>843</v>
      </c>
      <c r="H86" s="236" t="s">
        <v>955</v>
      </c>
      <c r="I86" s="234"/>
      <c r="J86" s="28">
        <v>10</v>
      </c>
      <c r="K86" s="27" t="s">
        <v>2675</v>
      </c>
      <c r="L86" s="28">
        <v>46237</v>
      </c>
      <c r="M86" s="27" t="s">
        <v>1495</v>
      </c>
      <c r="N86" s="27" t="s">
        <v>1495</v>
      </c>
      <c r="O86" s="27" t="s">
        <v>1495</v>
      </c>
      <c r="P86" s="27" t="s">
        <v>1495</v>
      </c>
      <c r="Q86" s="27" t="s">
        <v>1495</v>
      </c>
      <c r="R86" s="348">
        <v>46237</v>
      </c>
    </row>
    <row r="87" spans="1:18" s="26" customFormat="1" ht="15.75" hidden="1">
      <c r="A87" s="233">
        <v>557</v>
      </c>
      <c r="B87" s="234" t="s">
        <v>218</v>
      </c>
      <c r="C87" s="234" t="s">
        <v>219</v>
      </c>
      <c r="D87" s="235" t="s">
        <v>882</v>
      </c>
      <c r="E87" s="234" t="s">
        <v>34</v>
      </c>
      <c r="F87" s="235" t="s">
        <v>896</v>
      </c>
      <c r="G87" s="235" t="s">
        <v>873</v>
      </c>
      <c r="H87" s="236">
        <v>3370100</v>
      </c>
      <c r="I87" s="234">
        <v>1029384756</v>
      </c>
      <c r="J87" s="28">
        <v>10</v>
      </c>
      <c r="K87" s="27" t="s">
        <v>1542</v>
      </c>
      <c r="L87" s="28">
        <v>46241</v>
      </c>
      <c r="M87" s="27" t="s">
        <v>1542</v>
      </c>
      <c r="N87" s="27" t="s">
        <v>1495</v>
      </c>
      <c r="O87" s="27" t="s">
        <v>1495</v>
      </c>
      <c r="P87" s="27" t="s">
        <v>1495</v>
      </c>
      <c r="Q87" s="27" t="s">
        <v>1495</v>
      </c>
      <c r="R87" s="29"/>
    </row>
    <row r="88" spans="1:18" s="26" customFormat="1" ht="15.75" hidden="1">
      <c r="A88" s="233">
        <v>181</v>
      </c>
      <c r="B88" s="234" t="s">
        <v>220</v>
      </c>
      <c r="C88" s="234" t="s">
        <v>221</v>
      </c>
      <c r="D88" s="235" t="s">
        <v>846</v>
      </c>
      <c r="E88" s="234" t="s">
        <v>34</v>
      </c>
      <c r="F88" s="235" t="s">
        <v>958</v>
      </c>
      <c r="G88" s="235" t="s">
        <v>873</v>
      </c>
      <c r="H88" s="236" t="s">
        <v>957</v>
      </c>
      <c r="I88" s="234">
        <v>69956845</v>
      </c>
      <c r="J88" s="28">
        <v>15</v>
      </c>
      <c r="K88" s="27" t="s">
        <v>2675</v>
      </c>
      <c r="L88" s="28"/>
      <c r="M88" s="27"/>
      <c r="N88" s="27"/>
      <c r="O88" s="27"/>
      <c r="P88" s="27"/>
      <c r="Q88" s="27"/>
      <c r="R88" s="29"/>
    </row>
    <row r="89" spans="1:18" s="26" customFormat="1" ht="15.75" hidden="1">
      <c r="A89" s="233">
        <v>272</v>
      </c>
      <c r="B89" s="234" t="s">
        <v>222</v>
      </c>
      <c r="C89" s="234" t="s">
        <v>223</v>
      </c>
      <c r="D89" s="235" t="s">
        <v>846</v>
      </c>
      <c r="E89" s="234" t="s">
        <v>62</v>
      </c>
      <c r="F89" s="235" t="s">
        <v>840</v>
      </c>
      <c r="G89" s="235" t="s">
        <v>849</v>
      </c>
      <c r="H89" s="236" t="s">
        <v>959</v>
      </c>
      <c r="I89" s="234" t="s">
        <v>1309</v>
      </c>
      <c r="J89" s="28" t="s">
        <v>940</v>
      </c>
      <c r="K89" s="27" t="s">
        <v>1495</v>
      </c>
      <c r="L89" s="28"/>
      <c r="M89" s="27" t="s">
        <v>1542</v>
      </c>
      <c r="N89" s="27" t="s">
        <v>1495</v>
      </c>
      <c r="O89" s="27" t="s">
        <v>1495</v>
      </c>
      <c r="P89" s="27" t="s">
        <v>1495</v>
      </c>
      <c r="Q89" s="27" t="s">
        <v>1495</v>
      </c>
      <c r="R89" s="29"/>
    </row>
    <row r="90" spans="1:18" s="26" customFormat="1" ht="15.75" hidden="1">
      <c r="A90" s="233">
        <v>367</v>
      </c>
      <c r="B90" s="234" t="s">
        <v>224</v>
      </c>
      <c r="C90" s="234" t="s">
        <v>225</v>
      </c>
      <c r="D90" s="235" t="s">
        <v>846</v>
      </c>
      <c r="E90" s="234" t="s">
        <v>57</v>
      </c>
      <c r="F90" s="235" t="s">
        <v>840</v>
      </c>
      <c r="G90" s="235" t="s">
        <v>849</v>
      </c>
      <c r="H90" s="236" t="s">
        <v>960</v>
      </c>
      <c r="I90" s="234" t="s">
        <v>1310</v>
      </c>
      <c r="J90" s="28">
        <v>10</v>
      </c>
      <c r="K90" s="345" t="s">
        <v>1495</v>
      </c>
      <c r="L90" s="346">
        <v>46244</v>
      </c>
      <c r="M90" s="27" t="s">
        <v>1542</v>
      </c>
      <c r="N90" s="27" t="s">
        <v>1495</v>
      </c>
      <c r="O90" s="27" t="s">
        <v>1495</v>
      </c>
      <c r="P90" s="27" t="s">
        <v>1495</v>
      </c>
      <c r="Q90" s="27"/>
      <c r="R90" s="29"/>
    </row>
    <row r="91" spans="1:18" s="26" customFormat="1" ht="15.75" hidden="1">
      <c r="A91" s="233">
        <v>254</v>
      </c>
      <c r="B91" s="234" t="s">
        <v>226</v>
      </c>
      <c r="C91" s="234" t="s">
        <v>227</v>
      </c>
      <c r="D91" s="235" t="s">
        <v>846</v>
      </c>
      <c r="E91" s="234" t="s">
        <v>57</v>
      </c>
      <c r="F91" s="235" t="s">
        <v>840</v>
      </c>
      <c r="G91" s="235" t="s">
        <v>849</v>
      </c>
      <c r="H91" s="236" t="s">
        <v>962</v>
      </c>
      <c r="I91" s="234" t="s">
        <v>1311</v>
      </c>
      <c r="J91" s="28">
        <v>10</v>
      </c>
      <c r="K91" s="345" t="s">
        <v>1495</v>
      </c>
      <c r="L91" s="346">
        <v>46244</v>
      </c>
      <c r="M91" s="27" t="s">
        <v>1542</v>
      </c>
      <c r="N91" s="27" t="s">
        <v>1495</v>
      </c>
      <c r="O91" s="27" t="s">
        <v>1495</v>
      </c>
      <c r="P91" s="27" t="s">
        <v>1495</v>
      </c>
      <c r="Q91" s="27"/>
      <c r="R91" s="29"/>
    </row>
    <row r="92" spans="1:18" s="26" customFormat="1" ht="15.75" hidden="1">
      <c r="A92" s="233">
        <v>6</v>
      </c>
      <c r="B92" s="234" t="s">
        <v>228</v>
      </c>
      <c r="C92" s="234" t="s">
        <v>229</v>
      </c>
      <c r="D92" s="235" t="s">
        <v>846</v>
      </c>
      <c r="E92" s="234" t="s">
        <v>34</v>
      </c>
      <c r="F92" s="235" t="s">
        <v>840</v>
      </c>
      <c r="G92" s="235" t="s">
        <v>849</v>
      </c>
      <c r="H92" s="236" t="s">
        <v>963</v>
      </c>
      <c r="I92" s="234">
        <v>123456</v>
      </c>
      <c r="J92" s="28">
        <v>10</v>
      </c>
      <c r="K92" s="27" t="s">
        <v>2675</v>
      </c>
      <c r="L92" s="28"/>
      <c r="M92" s="27"/>
      <c r="N92" s="27"/>
      <c r="O92" s="27"/>
      <c r="P92" s="27"/>
      <c r="Q92" s="27"/>
      <c r="R92" s="29"/>
    </row>
    <row r="93" spans="1:18" s="26" customFormat="1" ht="15.75" hidden="1">
      <c r="A93" s="233">
        <v>113</v>
      </c>
      <c r="B93" s="234" t="s">
        <v>230</v>
      </c>
      <c r="C93" s="234" t="s">
        <v>231</v>
      </c>
      <c r="D93" s="235" t="s">
        <v>846</v>
      </c>
      <c r="E93" s="234" t="s">
        <v>62</v>
      </c>
      <c r="F93" s="235" t="s">
        <v>840</v>
      </c>
      <c r="G93" s="235" t="s">
        <v>849</v>
      </c>
      <c r="H93" s="236" t="s">
        <v>964</v>
      </c>
      <c r="I93" s="234" t="s">
        <v>1312</v>
      </c>
      <c r="J93" s="28" t="s">
        <v>940</v>
      </c>
      <c r="K93" s="27" t="s">
        <v>1495</v>
      </c>
      <c r="L93" s="28"/>
      <c r="M93" s="27" t="s">
        <v>1495</v>
      </c>
      <c r="N93" s="27" t="s">
        <v>1495</v>
      </c>
      <c r="O93" s="27" t="s">
        <v>1495</v>
      </c>
      <c r="P93" s="27" t="s">
        <v>1495</v>
      </c>
      <c r="Q93" s="27" t="s">
        <v>1495</v>
      </c>
      <c r="R93" s="29"/>
    </row>
    <row r="94" spans="1:18" s="26" customFormat="1" ht="15.75" hidden="1">
      <c r="A94" s="233">
        <v>145</v>
      </c>
      <c r="B94" s="234" t="s">
        <v>232</v>
      </c>
      <c r="C94" s="234" t="s">
        <v>233</v>
      </c>
      <c r="D94" s="235" t="s">
        <v>846</v>
      </c>
      <c r="E94" s="234" t="s">
        <v>65</v>
      </c>
      <c r="F94" s="235" t="s">
        <v>840</v>
      </c>
      <c r="G94" s="235" t="s">
        <v>849</v>
      </c>
      <c r="H94" s="236" t="s">
        <v>965</v>
      </c>
      <c r="I94" s="234" t="s">
        <v>1313</v>
      </c>
      <c r="J94" s="28" t="s">
        <v>940</v>
      </c>
      <c r="K94" s="27" t="s">
        <v>1495</v>
      </c>
      <c r="L94" s="28" t="s">
        <v>940</v>
      </c>
      <c r="M94" s="27" t="s">
        <v>1542</v>
      </c>
      <c r="N94" s="27" t="s">
        <v>1495</v>
      </c>
      <c r="O94" s="27" t="s">
        <v>1495</v>
      </c>
      <c r="P94" s="27" t="s">
        <v>1495</v>
      </c>
      <c r="Q94" s="27" t="s">
        <v>1495</v>
      </c>
      <c r="R94" s="29"/>
    </row>
    <row r="95" spans="1:18" s="26" customFormat="1" ht="15.75">
      <c r="A95" s="233">
        <v>649</v>
      </c>
      <c r="B95" s="234" t="s">
        <v>818</v>
      </c>
      <c r="C95" s="234" t="s">
        <v>819</v>
      </c>
      <c r="D95" s="235" t="s">
        <v>846</v>
      </c>
      <c r="E95" s="234" t="s">
        <v>48</v>
      </c>
      <c r="F95" s="235" t="s">
        <v>1015</v>
      </c>
      <c r="G95" s="235">
        <v>0</v>
      </c>
      <c r="H95" s="236">
        <v>6062646</v>
      </c>
      <c r="I95" s="234"/>
      <c r="J95" s="28" t="s">
        <v>940</v>
      </c>
      <c r="K95" s="27" t="s">
        <v>1495</v>
      </c>
      <c r="L95" s="28"/>
      <c r="M95" s="27" t="s">
        <v>1542</v>
      </c>
      <c r="N95" s="27" t="s">
        <v>1495</v>
      </c>
      <c r="O95" s="27" t="s">
        <v>1495</v>
      </c>
      <c r="P95" s="27" t="s">
        <v>1495</v>
      </c>
      <c r="Q95" s="27" t="s">
        <v>1495</v>
      </c>
      <c r="R95" s="29"/>
    </row>
    <row r="96" spans="1:18" s="26" customFormat="1" ht="15.75" hidden="1">
      <c r="A96" s="233">
        <v>640</v>
      </c>
      <c r="B96" s="234" t="s">
        <v>234</v>
      </c>
      <c r="C96" s="234" t="s">
        <v>235</v>
      </c>
      <c r="D96" s="235" t="s">
        <v>868</v>
      </c>
      <c r="E96" s="234" t="s">
        <v>57</v>
      </c>
      <c r="F96" s="235" t="s">
        <v>968</v>
      </c>
      <c r="G96" s="235" t="s">
        <v>849</v>
      </c>
      <c r="H96" s="236">
        <v>6378331</v>
      </c>
      <c r="I96" s="234"/>
      <c r="J96" s="28">
        <v>10</v>
      </c>
      <c r="K96" s="27" t="s">
        <v>1542</v>
      </c>
      <c r="L96" s="28">
        <v>46244</v>
      </c>
      <c r="M96" s="27" t="s">
        <v>1542</v>
      </c>
      <c r="N96" s="27" t="s">
        <v>1495</v>
      </c>
      <c r="O96" s="27" t="s">
        <v>1495</v>
      </c>
      <c r="P96" s="27" t="s">
        <v>1495</v>
      </c>
      <c r="Q96" s="27"/>
      <c r="R96" s="29"/>
    </row>
    <row r="97" spans="1:18" s="26" customFormat="1" ht="15.75" hidden="1">
      <c r="A97" s="233">
        <v>103</v>
      </c>
      <c r="B97" s="234" t="s">
        <v>236</v>
      </c>
      <c r="C97" s="234" t="s">
        <v>237</v>
      </c>
      <c r="D97" s="235" t="s">
        <v>846</v>
      </c>
      <c r="E97" s="234" t="s">
        <v>34</v>
      </c>
      <c r="F97" s="235" t="s">
        <v>840</v>
      </c>
      <c r="G97" s="235" t="s">
        <v>849</v>
      </c>
      <c r="H97" s="236" t="s">
        <v>969</v>
      </c>
      <c r="I97" s="234" t="s">
        <v>1314</v>
      </c>
      <c r="J97" s="28">
        <v>10</v>
      </c>
      <c r="K97" s="27" t="s">
        <v>2675</v>
      </c>
      <c r="L97" s="28"/>
      <c r="M97" s="27"/>
      <c r="N97" s="27"/>
      <c r="O97" s="27"/>
      <c r="P97" s="27"/>
      <c r="Q97" s="27"/>
      <c r="R97" s="29"/>
    </row>
    <row r="98" spans="1:18" s="26" customFormat="1" ht="15.75">
      <c r="A98" s="233">
        <v>550</v>
      </c>
      <c r="B98" s="234" t="s">
        <v>239</v>
      </c>
      <c r="C98" s="234" t="s">
        <v>240</v>
      </c>
      <c r="D98" s="235" t="s">
        <v>868</v>
      </c>
      <c r="E98" s="234" t="s">
        <v>48</v>
      </c>
      <c r="F98" s="235" t="s">
        <v>840</v>
      </c>
      <c r="G98" s="235" t="s">
        <v>849</v>
      </c>
      <c r="H98" s="236" t="s">
        <v>970</v>
      </c>
      <c r="I98" s="234">
        <v>123456</v>
      </c>
      <c r="J98" s="28">
        <v>10</v>
      </c>
      <c r="K98" s="27" t="s">
        <v>2675</v>
      </c>
      <c r="L98" s="28"/>
      <c r="M98" s="27" t="s">
        <v>1542</v>
      </c>
      <c r="N98" s="27" t="s">
        <v>1495</v>
      </c>
      <c r="O98" s="27" t="s">
        <v>1495</v>
      </c>
      <c r="P98" s="27" t="s">
        <v>1495</v>
      </c>
      <c r="Q98" s="27"/>
      <c r="R98" s="29"/>
    </row>
    <row r="99" spans="1:18" s="26" customFormat="1" ht="15.75">
      <c r="A99" s="233">
        <v>169</v>
      </c>
      <c r="B99" s="234" t="s">
        <v>241</v>
      </c>
      <c r="C99" s="234" t="s">
        <v>242</v>
      </c>
      <c r="D99" s="235" t="s">
        <v>846</v>
      </c>
      <c r="E99" s="234" t="s">
        <v>48</v>
      </c>
      <c r="F99" s="235" t="s">
        <v>840</v>
      </c>
      <c r="G99" s="235" t="s">
        <v>849</v>
      </c>
      <c r="H99" s="236" t="s">
        <v>971</v>
      </c>
      <c r="I99" s="234">
        <v>123456</v>
      </c>
      <c r="J99" s="28">
        <v>10</v>
      </c>
      <c r="K99" s="27" t="s">
        <v>2675</v>
      </c>
      <c r="L99" s="28"/>
      <c r="M99" s="27" t="s">
        <v>1542</v>
      </c>
      <c r="N99" s="27" t="s">
        <v>1495</v>
      </c>
      <c r="O99" s="27" t="s">
        <v>1495</v>
      </c>
      <c r="P99" s="27" t="s">
        <v>1495</v>
      </c>
      <c r="Q99" s="27"/>
      <c r="R99" s="29"/>
    </row>
    <row r="100" spans="1:18" s="26" customFormat="1" ht="15.75" hidden="1">
      <c r="A100" s="233">
        <v>643</v>
      </c>
      <c r="B100" s="234" t="s">
        <v>243</v>
      </c>
      <c r="C100" s="234" t="s">
        <v>244</v>
      </c>
      <c r="D100" s="235" t="s">
        <v>846</v>
      </c>
      <c r="E100" s="234" t="s">
        <v>73</v>
      </c>
      <c r="F100" s="235" t="s">
        <v>840</v>
      </c>
      <c r="G100" s="235" t="s">
        <v>973</v>
      </c>
      <c r="H100" s="236" t="s">
        <v>972</v>
      </c>
      <c r="I100" s="234" t="s">
        <v>1315</v>
      </c>
      <c r="J100" s="28">
        <v>10</v>
      </c>
      <c r="K100" s="27" t="s">
        <v>1495</v>
      </c>
      <c r="L100" s="28" t="s">
        <v>1495</v>
      </c>
      <c r="M100" s="27" t="s">
        <v>1495</v>
      </c>
      <c r="N100" s="27" t="s">
        <v>1495</v>
      </c>
      <c r="O100" s="27" t="s">
        <v>1495</v>
      </c>
      <c r="P100" s="27" t="s">
        <v>1495</v>
      </c>
      <c r="Q100" s="27" t="s">
        <v>1495</v>
      </c>
      <c r="R100" s="29" t="s">
        <v>1495</v>
      </c>
    </row>
    <row r="101" spans="1:18" s="26" customFormat="1" ht="15.75" hidden="1">
      <c r="A101" s="233">
        <v>585</v>
      </c>
      <c r="B101" s="234" t="s">
        <v>245</v>
      </c>
      <c r="C101" s="234" t="s">
        <v>246</v>
      </c>
      <c r="D101" s="235" t="s">
        <v>846</v>
      </c>
      <c r="E101" s="234" t="s">
        <v>62</v>
      </c>
      <c r="F101" s="235" t="s">
        <v>840</v>
      </c>
      <c r="G101" s="235" t="s">
        <v>849</v>
      </c>
      <c r="H101" s="236" t="s">
        <v>974</v>
      </c>
      <c r="I101" s="234" t="s">
        <v>1316</v>
      </c>
      <c r="J101" s="28" t="s">
        <v>940</v>
      </c>
      <c r="K101" s="27" t="s">
        <v>1495</v>
      </c>
      <c r="L101" s="28"/>
      <c r="M101" s="27" t="s">
        <v>1542</v>
      </c>
      <c r="N101" s="27" t="s">
        <v>1495</v>
      </c>
      <c r="O101" s="27" t="s">
        <v>1495</v>
      </c>
      <c r="P101" s="27" t="s">
        <v>1495</v>
      </c>
      <c r="Q101" s="27" t="s">
        <v>1495</v>
      </c>
      <c r="R101" s="29"/>
    </row>
    <row r="102" spans="1:18" s="26" customFormat="1" ht="15.75" hidden="1">
      <c r="A102" s="233">
        <v>361</v>
      </c>
      <c r="B102" s="234" t="s">
        <v>247</v>
      </c>
      <c r="C102" s="234" t="s">
        <v>248</v>
      </c>
      <c r="D102" s="235" t="s">
        <v>868</v>
      </c>
      <c r="E102" s="234" t="s">
        <v>34</v>
      </c>
      <c r="F102" s="235" t="s">
        <v>860</v>
      </c>
      <c r="G102" s="235" t="s">
        <v>849</v>
      </c>
      <c r="H102" s="236" t="s">
        <v>976</v>
      </c>
      <c r="I102" s="234"/>
      <c r="J102" s="28">
        <v>20</v>
      </c>
      <c r="K102" s="27" t="s">
        <v>2675</v>
      </c>
      <c r="L102" s="28"/>
      <c r="M102" s="27" t="s">
        <v>2675</v>
      </c>
      <c r="N102" s="27" t="s">
        <v>1495</v>
      </c>
      <c r="O102" s="27" t="s">
        <v>1495</v>
      </c>
      <c r="P102" s="27" t="s">
        <v>1495</v>
      </c>
      <c r="Q102" s="27"/>
      <c r="R102" s="29"/>
    </row>
    <row r="103" spans="1:18" s="26" customFormat="1" ht="15.75" hidden="1">
      <c r="A103" s="233">
        <v>236</v>
      </c>
      <c r="B103" s="234" t="s">
        <v>249</v>
      </c>
      <c r="C103" s="234" t="s">
        <v>250</v>
      </c>
      <c r="D103" s="235" t="s">
        <v>846</v>
      </c>
      <c r="E103" s="234" t="s">
        <v>57</v>
      </c>
      <c r="F103" s="235" t="s">
        <v>840</v>
      </c>
      <c r="G103" s="235" t="s">
        <v>849</v>
      </c>
      <c r="H103" s="236" t="s">
        <v>977</v>
      </c>
      <c r="I103" s="234" t="s">
        <v>1317</v>
      </c>
      <c r="J103" s="28">
        <v>10</v>
      </c>
      <c r="K103" s="345" t="s">
        <v>1495</v>
      </c>
      <c r="L103" s="346">
        <v>46244</v>
      </c>
      <c r="M103" s="27" t="s">
        <v>1542</v>
      </c>
      <c r="N103" s="27" t="s">
        <v>1495</v>
      </c>
      <c r="O103" s="27" t="s">
        <v>1495</v>
      </c>
      <c r="P103" s="27" t="s">
        <v>1495</v>
      </c>
      <c r="Q103" s="27" t="s">
        <v>1495</v>
      </c>
      <c r="R103" s="29"/>
    </row>
    <row r="104" spans="1:18" s="26" customFormat="1" ht="15.75" hidden="1">
      <c r="A104" s="233">
        <v>630</v>
      </c>
      <c r="B104" s="234" t="s">
        <v>251</v>
      </c>
      <c r="C104" s="234" t="s">
        <v>252</v>
      </c>
      <c r="D104" s="235" t="s">
        <v>846</v>
      </c>
      <c r="E104" s="234" t="s">
        <v>57</v>
      </c>
      <c r="F104" s="235" t="s">
        <v>978</v>
      </c>
      <c r="G104" s="235" t="s">
        <v>980</v>
      </c>
      <c r="H104" s="236">
        <v>667381</v>
      </c>
      <c r="I104" s="234" t="s">
        <v>1318</v>
      </c>
      <c r="J104" s="28">
        <v>15</v>
      </c>
      <c r="K104" s="27" t="s">
        <v>2675</v>
      </c>
      <c r="L104" s="28"/>
      <c r="M104" s="27" t="s">
        <v>1542</v>
      </c>
      <c r="N104" s="27" t="s">
        <v>1495</v>
      </c>
      <c r="O104" s="27" t="s">
        <v>1495</v>
      </c>
      <c r="P104" s="27" t="s">
        <v>1495</v>
      </c>
      <c r="Q104" s="27" t="s">
        <v>1495</v>
      </c>
      <c r="R104" s="29"/>
    </row>
    <row r="105" spans="1:18" s="26" customFormat="1" ht="15.75" hidden="1">
      <c r="A105" s="233">
        <v>22</v>
      </c>
      <c r="B105" s="234" t="s">
        <v>253</v>
      </c>
      <c r="C105" s="234" t="s">
        <v>254</v>
      </c>
      <c r="D105" s="235" t="s">
        <v>846</v>
      </c>
      <c r="E105" s="234" t="s">
        <v>70</v>
      </c>
      <c r="F105" s="235" t="s">
        <v>840</v>
      </c>
      <c r="G105" s="235" t="s">
        <v>849</v>
      </c>
      <c r="H105" s="236" t="s">
        <v>981</v>
      </c>
      <c r="I105" s="234">
        <v>123456</v>
      </c>
      <c r="J105" s="28">
        <v>10</v>
      </c>
      <c r="K105" s="27" t="s">
        <v>2675</v>
      </c>
      <c r="L105" s="28">
        <v>46239</v>
      </c>
      <c r="M105" s="27" t="s">
        <v>1495</v>
      </c>
      <c r="N105" s="27" t="s">
        <v>1495</v>
      </c>
      <c r="O105" s="27" t="s">
        <v>1495</v>
      </c>
      <c r="P105" s="27" t="s">
        <v>1495</v>
      </c>
      <c r="Q105" s="27" t="s">
        <v>1495</v>
      </c>
      <c r="R105" s="29"/>
    </row>
    <row r="106" spans="1:18" s="26" customFormat="1" ht="15.75" hidden="1">
      <c r="A106" s="233">
        <v>60</v>
      </c>
      <c r="B106" s="234" t="s">
        <v>256</v>
      </c>
      <c r="C106" s="234" t="s">
        <v>257</v>
      </c>
      <c r="D106" s="235" t="s">
        <v>868</v>
      </c>
      <c r="E106" s="234" t="s">
        <v>73</v>
      </c>
      <c r="F106" s="235" t="s">
        <v>840</v>
      </c>
      <c r="G106" s="235" t="s">
        <v>843</v>
      </c>
      <c r="H106" s="236" t="s">
        <v>983</v>
      </c>
      <c r="I106" s="234">
        <v>123456</v>
      </c>
      <c r="J106" s="28">
        <v>10</v>
      </c>
      <c r="K106" s="27" t="s">
        <v>1495</v>
      </c>
      <c r="L106" s="28" t="s">
        <v>1495</v>
      </c>
      <c r="M106" s="27" t="s">
        <v>1495</v>
      </c>
      <c r="N106" s="27" t="s">
        <v>1495</v>
      </c>
      <c r="O106" s="27" t="s">
        <v>1495</v>
      </c>
      <c r="P106" s="27" t="s">
        <v>1495</v>
      </c>
      <c r="Q106" s="27" t="s">
        <v>1495</v>
      </c>
      <c r="R106" s="29" t="s">
        <v>1495</v>
      </c>
    </row>
    <row r="107" spans="1:18" s="26" customFormat="1" ht="15.75" hidden="1">
      <c r="A107" s="233">
        <v>356</v>
      </c>
      <c r="B107" s="234" t="s">
        <v>259</v>
      </c>
      <c r="C107" s="234" t="s">
        <v>260</v>
      </c>
      <c r="D107" s="235" t="s">
        <v>868</v>
      </c>
      <c r="E107" s="234" t="s">
        <v>57</v>
      </c>
      <c r="F107" s="235" t="s">
        <v>840</v>
      </c>
      <c r="G107" s="235" t="s">
        <v>849</v>
      </c>
      <c r="H107" s="236" t="s">
        <v>984</v>
      </c>
      <c r="I107" s="234" t="s">
        <v>1319</v>
      </c>
      <c r="J107" s="28"/>
      <c r="K107" s="27" t="s">
        <v>2675</v>
      </c>
      <c r="L107" s="28"/>
      <c r="M107" s="27" t="s">
        <v>1495</v>
      </c>
      <c r="N107" s="27" t="s">
        <v>1495</v>
      </c>
      <c r="O107" s="27" t="s">
        <v>1495</v>
      </c>
      <c r="P107" s="27" t="s">
        <v>1495</v>
      </c>
      <c r="Q107" s="27" t="s">
        <v>1495</v>
      </c>
      <c r="R107" s="29"/>
    </row>
    <row r="108" spans="1:18" s="26" customFormat="1" ht="15.75">
      <c r="A108" s="233">
        <v>501</v>
      </c>
      <c r="B108" s="234" t="s">
        <v>261</v>
      </c>
      <c r="C108" s="234" t="s">
        <v>262</v>
      </c>
      <c r="D108" s="235" t="s">
        <v>846</v>
      </c>
      <c r="E108" s="234" t="s">
        <v>48</v>
      </c>
      <c r="F108" s="235" t="s">
        <v>986</v>
      </c>
      <c r="G108" s="235" t="s">
        <v>849</v>
      </c>
      <c r="H108" s="236" t="s">
        <v>985</v>
      </c>
      <c r="I108" s="234" t="s">
        <v>1320</v>
      </c>
      <c r="J108" s="28" t="s">
        <v>940</v>
      </c>
      <c r="K108" s="27" t="s">
        <v>1495</v>
      </c>
      <c r="L108" s="28"/>
      <c r="M108" s="27" t="s">
        <v>2675</v>
      </c>
      <c r="N108" s="27" t="s">
        <v>1495</v>
      </c>
      <c r="O108" s="27" t="s">
        <v>1495</v>
      </c>
      <c r="P108" s="27" t="s">
        <v>1495</v>
      </c>
      <c r="Q108" s="27" t="s">
        <v>1495</v>
      </c>
      <c r="R108" s="29"/>
    </row>
    <row r="109" spans="1:18" s="26" customFormat="1" ht="15.75" hidden="1">
      <c r="A109" s="233">
        <v>340</v>
      </c>
      <c r="B109" s="234" t="s">
        <v>263</v>
      </c>
      <c r="C109" s="234" t="s">
        <v>264</v>
      </c>
      <c r="D109" s="235" t="s">
        <v>846</v>
      </c>
      <c r="E109" s="234" t="s">
        <v>65</v>
      </c>
      <c r="F109" s="235" t="s">
        <v>989</v>
      </c>
      <c r="G109" s="235" t="s">
        <v>935</v>
      </c>
      <c r="H109" s="236">
        <v>2044</v>
      </c>
      <c r="I109" s="234">
        <v>150833</v>
      </c>
      <c r="J109" s="28" t="s">
        <v>940</v>
      </c>
      <c r="K109" s="27" t="s">
        <v>1495</v>
      </c>
      <c r="L109" s="28" t="s">
        <v>940</v>
      </c>
      <c r="M109" s="27" t="s">
        <v>1542</v>
      </c>
      <c r="N109" s="27" t="s">
        <v>1495</v>
      </c>
      <c r="O109" s="27" t="s">
        <v>1495</v>
      </c>
      <c r="P109" s="27" t="s">
        <v>1495</v>
      </c>
      <c r="Q109" s="27" t="s">
        <v>1495</v>
      </c>
      <c r="R109" s="29" t="s">
        <v>1495</v>
      </c>
    </row>
    <row r="110" spans="1:18" s="26" customFormat="1" ht="15.75">
      <c r="A110" s="233">
        <v>381</v>
      </c>
      <c r="B110" s="234" t="s">
        <v>265</v>
      </c>
      <c r="C110" s="234" t="s">
        <v>266</v>
      </c>
      <c r="D110" s="235" t="s">
        <v>846</v>
      </c>
      <c r="E110" s="234" t="s">
        <v>48</v>
      </c>
      <c r="F110" s="235" t="s">
        <v>840</v>
      </c>
      <c r="G110" s="235" t="s">
        <v>849</v>
      </c>
      <c r="H110" s="236" t="s">
        <v>991</v>
      </c>
      <c r="I110" s="234">
        <v>123456</v>
      </c>
      <c r="J110" s="28">
        <v>10</v>
      </c>
      <c r="K110" s="27" t="s">
        <v>2675</v>
      </c>
      <c r="L110" s="28"/>
      <c r="M110" s="27" t="s">
        <v>1542</v>
      </c>
      <c r="N110" s="27" t="s">
        <v>1495</v>
      </c>
      <c r="O110" s="27" t="s">
        <v>1495</v>
      </c>
      <c r="P110" s="27" t="s">
        <v>1495</v>
      </c>
      <c r="Q110" s="27" t="s">
        <v>1495</v>
      </c>
      <c r="R110" s="29"/>
    </row>
    <row r="111" spans="1:18" s="26" customFormat="1" ht="15.75">
      <c r="A111" s="233">
        <v>184</v>
      </c>
      <c r="B111" s="234" t="s">
        <v>267</v>
      </c>
      <c r="C111" s="234" t="s">
        <v>268</v>
      </c>
      <c r="D111" s="235" t="s">
        <v>846</v>
      </c>
      <c r="E111" s="234" t="s">
        <v>48</v>
      </c>
      <c r="F111" s="235" t="s">
        <v>840</v>
      </c>
      <c r="G111" s="235" t="s">
        <v>849</v>
      </c>
      <c r="H111" s="236" t="s">
        <v>992</v>
      </c>
      <c r="I111" s="234" t="s">
        <v>1321</v>
      </c>
      <c r="J111" s="28">
        <v>10</v>
      </c>
      <c r="K111" s="27" t="s">
        <v>2675</v>
      </c>
      <c r="L111" s="28"/>
      <c r="M111" s="27" t="s">
        <v>2675</v>
      </c>
      <c r="N111" s="27" t="s">
        <v>1495</v>
      </c>
      <c r="O111" s="27" t="s">
        <v>1495</v>
      </c>
      <c r="P111" s="27" t="s">
        <v>1495</v>
      </c>
      <c r="Q111" s="27" t="s">
        <v>1495</v>
      </c>
      <c r="R111" s="29"/>
    </row>
    <row r="112" spans="1:18" s="26" customFormat="1" ht="15.75">
      <c r="A112" s="233">
        <v>300</v>
      </c>
      <c r="B112" s="234" t="s">
        <v>269</v>
      </c>
      <c r="C112" s="234" t="s">
        <v>270</v>
      </c>
      <c r="D112" s="235" t="s">
        <v>846</v>
      </c>
      <c r="E112" s="234" t="s">
        <v>48</v>
      </c>
      <c r="F112" s="235" t="s">
        <v>840</v>
      </c>
      <c r="G112" s="235" t="s">
        <v>849</v>
      </c>
      <c r="H112" s="236" t="s">
        <v>994</v>
      </c>
      <c r="I112" s="234">
        <v>123456</v>
      </c>
      <c r="J112" s="28">
        <v>10</v>
      </c>
      <c r="K112" s="27" t="s">
        <v>2675</v>
      </c>
      <c r="L112" s="28"/>
      <c r="M112" s="27" t="s">
        <v>1542</v>
      </c>
      <c r="N112" s="27" t="s">
        <v>1495</v>
      </c>
      <c r="O112" s="27" t="s">
        <v>1495</v>
      </c>
      <c r="P112" s="27" t="s">
        <v>1495</v>
      </c>
      <c r="Q112" s="27"/>
      <c r="R112" s="29"/>
    </row>
    <row r="113" spans="1:18" s="26" customFormat="1" ht="15.75" hidden="1">
      <c r="A113" s="233">
        <v>197</v>
      </c>
      <c r="B113" s="234" t="s">
        <v>271</v>
      </c>
      <c r="C113" s="234" t="s">
        <v>272</v>
      </c>
      <c r="D113" s="235" t="s">
        <v>846</v>
      </c>
      <c r="E113" s="234" t="s">
        <v>73</v>
      </c>
      <c r="F113" s="235" t="s">
        <v>840</v>
      </c>
      <c r="G113" s="235" t="s">
        <v>849</v>
      </c>
      <c r="H113" s="236" t="s">
        <v>995</v>
      </c>
      <c r="I113" s="234" t="s">
        <v>1322</v>
      </c>
      <c r="J113" s="28" t="s">
        <v>940</v>
      </c>
      <c r="K113" s="27" t="s">
        <v>1495</v>
      </c>
      <c r="L113" s="28" t="s">
        <v>1495</v>
      </c>
      <c r="M113" s="27" t="s">
        <v>1495</v>
      </c>
      <c r="N113" s="27" t="s">
        <v>1495</v>
      </c>
      <c r="O113" s="27" t="s">
        <v>1495</v>
      </c>
      <c r="P113" s="27" t="s">
        <v>1495</v>
      </c>
      <c r="Q113" s="27" t="s">
        <v>1495</v>
      </c>
      <c r="R113" s="29" t="s">
        <v>1495</v>
      </c>
    </row>
    <row r="114" spans="1:18" s="26" customFormat="1" ht="15.75" hidden="1">
      <c r="A114" s="233">
        <v>4</v>
      </c>
      <c r="B114" s="234" t="s">
        <v>273</v>
      </c>
      <c r="C114" s="234" t="s">
        <v>274</v>
      </c>
      <c r="D114" s="235" t="s">
        <v>846</v>
      </c>
      <c r="E114" s="234" t="s">
        <v>62</v>
      </c>
      <c r="F114" s="235" t="s">
        <v>840</v>
      </c>
      <c r="G114" s="235" t="s">
        <v>849</v>
      </c>
      <c r="H114" s="236" t="s">
        <v>996</v>
      </c>
      <c r="I114" s="234">
        <v>123456</v>
      </c>
      <c r="J114" s="28" t="s">
        <v>940</v>
      </c>
      <c r="K114" s="27" t="s">
        <v>1495</v>
      </c>
      <c r="L114" s="28"/>
      <c r="M114" s="27" t="s">
        <v>1542</v>
      </c>
      <c r="N114" s="27" t="s">
        <v>1495</v>
      </c>
      <c r="O114" s="27" t="s">
        <v>1495</v>
      </c>
      <c r="P114" s="27" t="s">
        <v>1495</v>
      </c>
      <c r="Q114" s="27" t="s">
        <v>1495</v>
      </c>
      <c r="R114" s="29"/>
    </row>
    <row r="115" spans="1:18" s="26" customFormat="1" ht="15.75" hidden="1">
      <c r="A115" s="233">
        <v>479</v>
      </c>
      <c r="B115" s="234" t="s">
        <v>275</v>
      </c>
      <c r="C115" s="234" t="s">
        <v>276</v>
      </c>
      <c r="D115" s="235" t="s">
        <v>868</v>
      </c>
      <c r="E115" s="234" t="s">
        <v>70</v>
      </c>
      <c r="F115" s="235" t="s">
        <v>840</v>
      </c>
      <c r="G115" s="235" t="s">
        <v>849</v>
      </c>
      <c r="H115" s="236" t="s">
        <v>997</v>
      </c>
      <c r="I115" s="234" t="s">
        <v>1323</v>
      </c>
      <c r="J115" s="28">
        <v>10</v>
      </c>
      <c r="K115" s="27" t="s">
        <v>2675</v>
      </c>
      <c r="L115" s="28">
        <v>46239</v>
      </c>
      <c r="M115" s="27" t="s">
        <v>1495</v>
      </c>
      <c r="N115" s="27" t="s">
        <v>1495</v>
      </c>
      <c r="O115" s="27" t="s">
        <v>1495</v>
      </c>
      <c r="P115" s="27" t="s">
        <v>1495</v>
      </c>
      <c r="Q115" s="27" t="s">
        <v>1495</v>
      </c>
      <c r="R115" s="29"/>
    </row>
    <row r="116" spans="1:18" s="26" customFormat="1" ht="15.75" hidden="1">
      <c r="A116" s="233">
        <v>622</v>
      </c>
      <c r="B116" s="234" t="s">
        <v>277</v>
      </c>
      <c r="C116" s="234" t="s">
        <v>278</v>
      </c>
      <c r="D116" s="235" t="s">
        <v>882</v>
      </c>
      <c r="E116" s="234" t="s">
        <v>73</v>
      </c>
      <c r="F116" s="235" t="s">
        <v>840</v>
      </c>
      <c r="G116" s="235" t="s">
        <v>849</v>
      </c>
      <c r="H116" s="236" t="s">
        <v>998</v>
      </c>
      <c r="I116" s="234"/>
      <c r="J116" s="28">
        <v>10</v>
      </c>
      <c r="K116" s="27" t="s">
        <v>1528</v>
      </c>
      <c r="L116" s="28"/>
      <c r="M116" s="27" t="s">
        <v>1542</v>
      </c>
      <c r="N116" s="27" t="s">
        <v>1495</v>
      </c>
      <c r="O116" s="27" t="s">
        <v>1495</v>
      </c>
      <c r="P116" s="27" t="s">
        <v>1495</v>
      </c>
      <c r="Q116" s="27" t="s">
        <v>1495</v>
      </c>
      <c r="R116" s="29" t="s">
        <v>1495</v>
      </c>
    </row>
    <row r="117" spans="1:18" s="26" customFormat="1" ht="15.75">
      <c r="A117" s="233">
        <v>582</v>
      </c>
      <c r="B117" s="234" t="s">
        <v>279</v>
      </c>
      <c r="C117" s="234" t="s">
        <v>280</v>
      </c>
      <c r="D117" s="235" t="s">
        <v>882</v>
      </c>
      <c r="E117" s="234" t="s">
        <v>48</v>
      </c>
      <c r="F117" s="235" t="s">
        <v>840</v>
      </c>
      <c r="G117" s="235" t="s">
        <v>849</v>
      </c>
      <c r="H117" s="236" t="s">
        <v>1000</v>
      </c>
      <c r="I117" s="234" t="s">
        <v>1324</v>
      </c>
      <c r="J117" s="28">
        <v>10</v>
      </c>
      <c r="K117" s="27" t="s">
        <v>2675</v>
      </c>
      <c r="L117" s="28"/>
      <c r="M117" s="27" t="s">
        <v>1542</v>
      </c>
      <c r="N117" s="27" t="s">
        <v>1495</v>
      </c>
      <c r="O117" s="27" t="s">
        <v>1495</v>
      </c>
      <c r="P117" s="27" t="s">
        <v>1495</v>
      </c>
      <c r="Q117" s="27" t="s">
        <v>1495</v>
      </c>
      <c r="R117" s="29"/>
    </row>
    <row r="118" spans="1:18" s="26" customFormat="1" ht="15.75" hidden="1">
      <c r="A118" s="233">
        <v>368</v>
      </c>
      <c r="B118" s="234" t="s">
        <v>281</v>
      </c>
      <c r="C118" s="234" t="s">
        <v>282</v>
      </c>
      <c r="D118" s="235" t="s">
        <v>868</v>
      </c>
      <c r="E118" s="234" t="s">
        <v>65</v>
      </c>
      <c r="F118" s="235" t="s">
        <v>840</v>
      </c>
      <c r="G118" s="235" t="s">
        <v>849</v>
      </c>
      <c r="H118" s="236" t="s">
        <v>1001</v>
      </c>
      <c r="I118" s="234" t="s">
        <v>1325</v>
      </c>
      <c r="J118" s="28" t="s">
        <v>940</v>
      </c>
      <c r="K118" s="27" t="s">
        <v>1495</v>
      </c>
      <c r="L118" s="28" t="s">
        <v>940</v>
      </c>
      <c r="M118" s="27" t="s">
        <v>1542</v>
      </c>
      <c r="N118" s="27" t="s">
        <v>1495</v>
      </c>
      <c r="O118" s="27" t="s">
        <v>1495</v>
      </c>
      <c r="P118" s="27" t="s">
        <v>1495</v>
      </c>
      <c r="Q118" s="27" t="s">
        <v>1495</v>
      </c>
      <c r="R118" s="29"/>
    </row>
    <row r="119" spans="1:18" s="26" customFormat="1" ht="15.75">
      <c r="A119" s="233">
        <v>503</v>
      </c>
      <c r="B119" s="234" t="s">
        <v>283</v>
      </c>
      <c r="C119" s="234" t="s">
        <v>284</v>
      </c>
      <c r="D119" s="235" t="s">
        <v>846</v>
      </c>
      <c r="E119" s="234" t="s">
        <v>48</v>
      </c>
      <c r="F119" s="235" t="s">
        <v>1003</v>
      </c>
      <c r="G119" s="235" t="s">
        <v>1004</v>
      </c>
      <c r="H119" s="236">
        <v>93969</v>
      </c>
      <c r="I119" s="234" t="s">
        <v>1326</v>
      </c>
      <c r="J119" s="28">
        <v>10</v>
      </c>
      <c r="K119" s="27" t="s">
        <v>1495</v>
      </c>
      <c r="L119" s="28"/>
      <c r="M119" s="27" t="s">
        <v>1542</v>
      </c>
      <c r="N119" s="27" t="s">
        <v>1495</v>
      </c>
      <c r="O119" s="27" t="s">
        <v>1495</v>
      </c>
      <c r="P119" s="27" t="s">
        <v>1495</v>
      </c>
      <c r="Q119" s="27"/>
      <c r="R119" s="29"/>
    </row>
    <row r="120" spans="1:18" s="26" customFormat="1" ht="15.75" hidden="1">
      <c r="A120" s="233">
        <v>42</v>
      </c>
      <c r="B120" s="234" t="s">
        <v>285</v>
      </c>
      <c r="C120" s="234" t="s">
        <v>286</v>
      </c>
      <c r="D120" s="235" t="s">
        <v>846</v>
      </c>
      <c r="E120" s="234" t="s">
        <v>62</v>
      </c>
      <c r="F120" s="235" t="s">
        <v>840</v>
      </c>
      <c r="G120" s="235" t="s">
        <v>849</v>
      </c>
      <c r="H120" s="236" t="s">
        <v>1005</v>
      </c>
      <c r="I120" s="234">
        <v>123456</v>
      </c>
      <c r="J120" s="28" t="s">
        <v>940</v>
      </c>
      <c r="K120" s="27" t="s">
        <v>1495</v>
      </c>
      <c r="L120" s="28"/>
      <c r="M120" s="27" t="s">
        <v>1542</v>
      </c>
      <c r="N120" s="27" t="s">
        <v>1495</v>
      </c>
      <c r="O120" s="27" t="s">
        <v>1495</v>
      </c>
      <c r="P120" s="27" t="s">
        <v>1495</v>
      </c>
      <c r="Q120" s="27" t="s">
        <v>1495</v>
      </c>
      <c r="R120" s="29"/>
    </row>
    <row r="121" spans="1:18" s="26" customFormat="1" ht="15.75" hidden="1">
      <c r="A121" s="233">
        <v>424</v>
      </c>
      <c r="B121" s="234" t="s">
        <v>287</v>
      </c>
      <c r="C121" s="234" t="s">
        <v>288</v>
      </c>
      <c r="D121" s="235" t="s">
        <v>846</v>
      </c>
      <c r="E121" s="234" t="s">
        <v>34</v>
      </c>
      <c r="F121" s="235" t="s">
        <v>1006</v>
      </c>
      <c r="G121" s="235" t="s">
        <v>873</v>
      </c>
      <c r="H121" s="236">
        <v>53890</v>
      </c>
      <c r="I121" s="234" t="s">
        <v>1327</v>
      </c>
      <c r="J121" s="28">
        <v>10</v>
      </c>
      <c r="K121" s="27" t="s">
        <v>2675</v>
      </c>
      <c r="L121" s="28"/>
      <c r="M121" s="27"/>
      <c r="N121" s="27"/>
      <c r="O121" s="27"/>
      <c r="P121" s="27"/>
      <c r="Q121" s="27"/>
      <c r="R121" s="29"/>
    </row>
    <row r="122" spans="1:18" s="26" customFormat="1" ht="15.75" hidden="1">
      <c r="A122" s="233">
        <v>315</v>
      </c>
      <c r="B122" s="234" t="s">
        <v>289</v>
      </c>
      <c r="C122" s="234" t="s">
        <v>290</v>
      </c>
      <c r="D122" s="235" t="s">
        <v>846</v>
      </c>
      <c r="E122" s="234" t="s">
        <v>62</v>
      </c>
      <c r="F122" s="235" t="s">
        <v>871</v>
      </c>
      <c r="G122" s="235" t="s">
        <v>1004</v>
      </c>
      <c r="H122" s="236">
        <v>151186</v>
      </c>
      <c r="I122" s="234" t="s">
        <v>1328</v>
      </c>
      <c r="J122" s="28" t="s">
        <v>940</v>
      </c>
      <c r="K122" s="27" t="s">
        <v>1495</v>
      </c>
      <c r="L122" s="28"/>
      <c r="M122" s="27" t="s">
        <v>1542</v>
      </c>
      <c r="N122" s="27" t="s">
        <v>1495</v>
      </c>
      <c r="O122" s="27" t="s">
        <v>1495</v>
      </c>
      <c r="P122" s="27" t="s">
        <v>1495</v>
      </c>
      <c r="Q122" s="27" t="s">
        <v>1495</v>
      </c>
      <c r="R122" s="29"/>
    </row>
    <row r="123" spans="1:18" s="26" customFormat="1" ht="15.75" hidden="1">
      <c r="A123" s="233">
        <v>567</v>
      </c>
      <c r="B123" s="234" t="s">
        <v>291</v>
      </c>
      <c r="C123" s="234" t="s">
        <v>292</v>
      </c>
      <c r="D123" s="235" t="s">
        <v>868</v>
      </c>
      <c r="E123" s="234" t="s">
        <v>34</v>
      </c>
      <c r="F123" s="235" t="s">
        <v>896</v>
      </c>
      <c r="G123" s="235" t="s">
        <v>873</v>
      </c>
      <c r="H123" s="236">
        <v>4904997</v>
      </c>
      <c r="I123" s="234">
        <v>1029384756</v>
      </c>
      <c r="J123" s="28">
        <v>13</v>
      </c>
      <c r="K123" s="27" t="s">
        <v>2675</v>
      </c>
      <c r="L123" s="28"/>
      <c r="M123" s="27"/>
      <c r="N123" s="27"/>
      <c r="O123" s="27"/>
      <c r="P123" s="27"/>
      <c r="Q123" s="27"/>
      <c r="R123" s="29"/>
    </row>
    <row r="124" spans="1:18" s="26" customFormat="1" ht="15.75" hidden="1">
      <c r="A124" s="233">
        <v>294</v>
      </c>
      <c r="B124" s="234" t="s">
        <v>293</v>
      </c>
      <c r="C124" s="234" t="s">
        <v>294</v>
      </c>
      <c r="D124" s="235" t="s">
        <v>868</v>
      </c>
      <c r="E124" s="234" t="s">
        <v>45</v>
      </c>
      <c r="F124" s="235" t="s">
        <v>840</v>
      </c>
      <c r="G124" s="235" t="s">
        <v>873</v>
      </c>
      <c r="H124" s="236" t="s">
        <v>1009</v>
      </c>
      <c r="I124" s="234" t="s">
        <v>1329</v>
      </c>
      <c r="J124" s="28"/>
      <c r="K124" s="27" t="s">
        <v>2675</v>
      </c>
      <c r="L124" s="28">
        <v>46241</v>
      </c>
      <c r="M124" s="27"/>
      <c r="N124" s="27"/>
      <c r="O124" s="27"/>
      <c r="P124" s="27"/>
      <c r="Q124" s="27"/>
      <c r="R124" s="29"/>
    </row>
    <row r="125" spans="1:18" s="26" customFormat="1" ht="15.75" hidden="1">
      <c r="A125" s="233">
        <v>75</v>
      </c>
      <c r="B125" s="234" t="s">
        <v>296</v>
      </c>
      <c r="C125" s="234" t="s">
        <v>297</v>
      </c>
      <c r="D125" s="235" t="s">
        <v>846</v>
      </c>
      <c r="E125" s="234" t="s">
        <v>62</v>
      </c>
      <c r="F125" s="235" t="s">
        <v>840</v>
      </c>
      <c r="G125" s="235" t="s">
        <v>849</v>
      </c>
      <c r="H125" s="236" t="s">
        <v>1010</v>
      </c>
      <c r="I125" s="234">
        <v>123456</v>
      </c>
      <c r="J125" s="28" t="s">
        <v>940</v>
      </c>
      <c r="K125" s="27" t="s">
        <v>2675</v>
      </c>
      <c r="L125" s="28"/>
      <c r="M125" s="27" t="s">
        <v>2675</v>
      </c>
      <c r="N125" s="27" t="s">
        <v>2675</v>
      </c>
      <c r="O125" s="27" t="s">
        <v>2675</v>
      </c>
      <c r="P125" s="27" t="s">
        <v>2675</v>
      </c>
      <c r="Q125" s="27" t="s">
        <v>1495</v>
      </c>
      <c r="R125" s="29"/>
    </row>
    <row r="126" spans="1:18" s="26" customFormat="1" ht="15.75" hidden="1">
      <c r="A126" s="233">
        <v>626</v>
      </c>
      <c r="B126" s="234" t="s">
        <v>298</v>
      </c>
      <c r="C126" s="234" t="s">
        <v>299</v>
      </c>
      <c r="D126" s="235" t="s">
        <v>882</v>
      </c>
      <c r="E126" s="234" t="s">
        <v>73</v>
      </c>
      <c r="F126" s="235" t="s">
        <v>840</v>
      </c>
      <c r="G126" s="235" t="s">
        <v>849</v>
      </c>
      <c r="H126" s="236" t="s">
        <v>1011</v>
      </c>
      <c r="I126" s="234"/>
      <c r="J126" s="28">
        <v>10</v>
      </c>
      <c r="K126" s="27" t="s">
        <v>1528</v>
      </c>
      <c r="L126" s="28"/>
      <c r="M126" s="27" t="s">
        <v>1542</v>
      </c>
      <c r="N126" s="27" t="s">
        <v>1495</v>
      </c>
      <c r="O126" s="27" t="s">
        <v>1495</v>
      </c>
      <c r="P126" s="27" t="s">
        <v>1495</v>
      </c>
      <c r="Q126" s="27" t="s">
        <v>1495</v>
      </c>
      <c r="R126" s="29" t="s">
        <v>1495</v>
      </c>
    </row>
    <row r="127" spans="1:18" s="26" customFormat="1" ht="15.75" hidden="1">
      <c r="A127" s="233">
        <v>625</v>
      </c>
      <c r="B127" s="234" t="s">
        <v>300</v>
      </c>
      <c r="C127" s="234" t="s">
        <v>301</v>
      </c>
      <c r="D127" s="235" t="s">
        <v>868</v>
      </c>
      <c r="E127" s="234" t="s">
        <v>73</v>
      </c>
      <c r="F127" s="235" t="s">
        <v>840</v>
      </c>
      <c r="G127" s="235" t="s">
        <v>849</v>
      </c>
      <c r="H127" s="236" t="s">
        <v>1012</v>
      </c>
      <c r="I127" s="234"/>
      <c r="J127" s="28">
        <v>10</v>
      </c>
      <c r="K127" s="27" t="s">
        <v>1528</v>
      </c>
      <c r="L127" s="28"/>
      <c r="M127" s="27" t="s">
        <v>1542</v>
      </c>
      <c r="N127" s="27" t="s">
        <v>1495</v>
      </c>
      <c r="O127" s="27" t="s">
        <v>1495</v>
      </c>
      <c r="P127" s="27" t="s">
        <v>1495</v>
      </c>
      <c r="Q127" s="27" t="s">
        <v>1495</v>
      </c>
      <c r="R127" s="29" t="s">
        <v>1495</v>
      </c>
    </row>
    <row r="128" spans="1:18" s="26" customFormat="1" ht="15.75" hidden="1">
      <c r="A128" s="233">
        <v>309</v>
      </c>
      <c r="B128" s="234" t="s">
        <v>302</v>
      </c>
      <c r="C128" s="234" t="s">
        <v>303</v>
      </c>
      <c r="D128" s="235" t="s">
        <v>846</v>
      </c>
      <c r="E128" s="234" t="s">
        <v>65</v>
      </c>
      <c r="F128" s="235" t="s">
        <v>840</v>
      </c>
      <c r="G128" s="235" t="s">
        <v>849</v>
      </c>
      <c r="H128" s="236" t="s">
        <v>1013</v>
      </c>
      <c r="I128" s="234">
        <v>123456</v>
      </c>
      <c r="J128" s="28" t="s">
        <v>940</v>
      </c>
      <c r="K128" s="27" t="s">
        <v>1495</v>
      </c>
      <c r="L128" s="28" t="s">
        <v>940</v>
      </c>
      <c r="M128" s="27" t="s">
        <v>2675</v>
      </c>
      <c r="N128" s="27" t="s">
        <v>1495</v>
      </c>
      <c r="O128" s="27" t="s">
        <v>1495</v>
      </c>
      <c r="P128" s="27" t="s">
        <v>1495</v>
      </c>
      <c r="Q128" s="27" t="s">
        <v>1495</v>
      </c>
      <c r="R128" s="29"/>
    </row>
    <row r="129" spans="1:18" s="26" customFormat="1" ht="15.75" hidden="1">
      <c r="A129" s="233">
        <v>481</v>
      </c>
      <c r="B129" s="234" t="s">
        <v>304</v>
      </c>
      <c r="C129" s="234" t="s">
        <v>305</v>
      </c>
      <c r="D129" s="235" t="s">
        <v>846</v>
      </c>
      <c r="E129" s="234" t="s">
        <v>73</v>
      </c>
      <c r="F129" s="235" t="s">
        <v>871</v>
      </c>
      <c r="G129" s="235" t="s">
        <v>873</v>
      </c>
      <c r="H129" s="236">
        <v>140488</v>
      </c>
      <c r="I129" s="234" t="s">
        <v>1330</v>
      </c>
      <c r="J129" s="28">
        <v>10</v>
      </c>
      <c r="K129" s="27" t="s">
        <v>1495</v>
      </c>
      <c r="L129" s="28" t="s">
        <v>1495</v>
      </c>
      <c r="M129" s="27" t="s">
        <v>1495</v>
      </c>
      <c r="N129" s="27" t="s">
        <v>1495</v>
      </c>
      <c r="O129" s="27" t="s">
        <v>1495</v>
      </c>
      <c r="P129" s="27" t="s">
        <v>1495</v>
      </c>
      <c r="Q129" s="27" t="s">
        <v>1495</v>
      </c>
      <c r="R129" s="29" t="s">
        <v>1495</v>
      </c>
    </row>
    <row r="130" spans="1:18" s="26" customFormat="1" ht="15.75" hidden="1">
      <c r="A130" s="233">
        <v>555</v>
      </c>
      <c r="B130" s="234" t="s">
        <v>306</v>
      </c>
      <c r="C130" s="234" t="s">
        <v>307</v>
      </c>
      <c r="D130" s="235" t="s">
        <v>882</v>
      </c>
      <c r="E130" s="234" t="s">
        <v>34</v>
      </c>
      <c r="F130" s="235" t="s">
        <v>1015</v>
      </c>
      <c r="G130" s="235" t="s">
        <v>1016</v>
      </c>
      <c r="H130" s="236">
        <v>6006441</v>
      </c>
      <c r="I130" s="234" t="s">
        <v>1331</v>
      </c>
      <c r="J130" s="28">
        <v>10</v>
      </c>
      <c r="K130" s="27" t="s">
        <v>1542</v>
      </c>
      <c r="L130" s="28">
        <v>46238</v>
      </c>
      <c r="M130" s="27" t="s">
        <v>1542</v>
      </c>
      <c r="N130" s="27"/>
      <c r="O130" s="27"/>
      <c r="P130" s="27"/>
      <c r="Q130" s="27"/>
      <c r="R130" s="29"/>
    </row>
    <row r="131" spans="1:18" s="26" customFormat="1" ht="15.75" hidden="1">
      <c r="A131" s="233" t="s">
        <v>309</v>
      </c>
      <c r="B131" s="234" t="s">
        <v>310</v>
      </c>
      <c r="C131" s="234" t="s">
        <v>307</v>
      </c>
      <c r="D131" s="235" t="s">
        <v>882</v>
      </c>
      <c r="E131" s="234" t="s">
        <v>34</v>
      </c>
      <c r="F131" s="235" t="s">
        <v>1015</v>
      </c>
      <c r="G131" s="235" t="s">
        <v>1016</v>
      </c>
      <c r="H131" s="236" t="s">
        <v>940</v>
      </c>
      <c r="I131" s="234"/>
      <c r="J131" s="28" t="s">
        <v>940</v>
      </c>
      <c r="K131" s="27" t="s">
        <v>2675</v>
      </c>
      <c r="L131" s="28">
        <v>46238</v>
      </c>
      <c r="M131" s="27" t="s">
        <v>1495</v>
      </c>
      <c r="N131" s="27"/>
      <c r="O131" s="27"/>
      <c r="P131" s="27"/>
      <c r="Q131" s="27"/>
      <c r="R131" s="29"/>
    </row>
    <row r="132" spans="1:18" s="26" customFormat="1" ht="15.75" hidden="1">
      <c r="A132" s="233">
        <v>271</v>
      </c>
      <c r="B132" s="234" t="s">
        <v>311</v>
      </c>
      <c r="C132" s="234" t="s">
        <v>312</v>
      </c>
      <c r="D132" s="235" t="s">
        <v>846</v>
      </c>
      <c r="E132" s="234" t="s">
        <v>62</v>
      </c>
      <c r="F132" s="235" t="s">
        <v>840</v>
      </c>
      <c r="G132" s="235" t="s">
        <v>849</v>
      </c>
      <c r="H132" s="236" t="s">
        <v>1017</v>
      </c>
      <c r="I132" s="234" t="s">
        <v>1332</v>
      </c>
      <c r="J132" s="28" t="s">
        <v>940</v>
      </c>
      <c r="K132" s="27" t="s">
        <v>2675</v>
      </c>
      <c r="L132" s="28"/>
      <c r="M132" s="27" t="s">
        <v>2675</v>
      </c>
      <c r="N132" s="27" t="s">
        <v>2675</v>
      </c>
      <c r="O132" s="27" t="s">
        <v>2675</v>
      </c>
      <c r="P132" s="27" t="s">
        <v>2675</v>
      </c>
      <c r="Q132" s="27" t="s">
        <v>1495</v>
      </c>
      <c r="R132" s="29"/>
    </row>
    <row r="133" spans="1:18" s="26" customFormat="1" ht="15.75" hidden="1">
      <c r="A133" s="233">
        <v>584</v>
      </c>
      <c r="B133" s="234" t="s">
        <v>313</v>
      </c>
      <c r="C133" s="234" t="s">
        <v>314</v>
      </c>
      <c r="D133" s="235" t="s">
        <v>868</v>
      </c>
      <c r="E133" s="234" t="s">
        <v>57</v>
      </c>
      <c r="F133" s="235" t="s">
        <v>840</v>
      </c>
      <c r="G133" s="235" t="s">
        <v>849</v>
      </c>
      <c r="H133" s="236" t="s">
        <v>1018</v>
      </c>
      <c r="I133" s="234"/>
      <c r="J133" s="28"/>
      <c r="K133" s="27" t="s">
        <v>2675</v>
      </c>
      <c r="L133" s="28"/>
      <c r="M133" s="27"/>
      <c r="N133" s="27" t="s">
        <v>1495</v>
      </c>
      <c r="O133" s="27" t="s">
        <v>1495</v>
      </c>
      <c r="P133" s="27" t="s">
        <v>1495</v>
      </c>
      <c r="Q133" s="27"/>
      <c r="R133" s="29"/>
    </row>
    <row r="134" spans="1:18" s="26" customFormat="1" ht="15.75">
      <c r="A134" s="233">
        <v>298</v>
      </c>
      <c r="B134" s="234" t="s">
        <v>315</v>
      </c>
      <c r="C134" s="234" t="s">
        <v>316</v>
      </c>
      <c r="D134" s="235" t="s">
        <v>882</v>
      </c>
      <c r="E134" s="234" t="s">
        <v>48</v>
      </c>
      <c r="F134" s="235" t="s">
        <v>840</v>
      </c>
      <c r="G134" s="235" t="s">
        <v>849</v>
      </c>
      <c r="H134" s="236" t="s">
        <v>1019</v>
      </c>
      <c r="I134" s="234" t="s">
        <v>1333</v>
      </c>
      <c r="J134" s="28">
        <v>10</v>
      </c>
      <c r="K134" s="27" t="s">
        <v>2675</v>
      </c>
      <c r="L134" s="28"/>
      <c r="M134" s="27"/>
      <c r="N134" s="27"/>
      <c r="O134" s="27"/>
      <c r="P134" s="27"/>
      <c r="Q134" s="27"/>
      <c r="R134" s="29"/>
    </row>
    <row r="135" spans="1:18" s="26" customFormat="1" ht="15.75" hidden="1">
      <c r="A135" s="233">
        <v>500</v>
      </c>
      <c r="B135" s="234" t="s">
        <v>317</v>
      </c>
      <c r="C135" s="234" t="s">
        <v>318</v>
      </c>
      <c r="D135" s="235" t="s">
        <v>868</v>
      </c>
      <c r="E135" s="234" t="s">
        <v>73</v>
      </c>
      <c r="F135" s="235" t="s">
        <v>840</v>
      </c>
      <c r="G135" s="235" t="s">
        <v>849</v>
      </c>
      <c r="H135" s="236" t="s">
        <v>1020</v>
      </c>
      <c r="I135" s="234">
        <v>123456</v>
      </c>
      <c r="J135" s="28">
        <v>10</v>
      </c>
      <c r="K135" s="27" t="s">
        <v>1495</v>
      </c>
      <c r="L135" s="28"/>
      <c r="M135" s="27" t="s">
        <v>1495</v>
      </c>
      <c r="N135" s="27" t="s">
        <v>1495</v>
      </c>
      <c r="O135" s="27" t="s">
        <v>1495</v>
      </c>
      <c r="P135" s="27" t="s">
        <v>1495</v>
      </c>
      <c r="Q135" s="27" t="s">
        <v>1495</v>
      </c>
      <c r="R135" s="29" t="s">
        <v>1495</v>
      </c>
    </row>
    <row r="136" spans="1:18" s="26" customFormat="1" ht="15.75" hidden="1">
      <c r="A136" s="233">
        <v>232</v>
      </c>
      <c r="B136" s="234" t="s">
        <v>319</v>
      </c>
      <c r="C136" s="234" t="s">
        <v>320</v>
      </c>
      <c r="D136" s="235" t="s">
        <v>846</v>
      </c>
      <c r="E136" s="234" t="s">
        <v>65</v>
      </c>
      <c r="F136" s="235" t="s">
        <v>840</v>
      </c>
      <c r="G136" s="235" t="s">
        <v>849</v>
      </c>
      <c r="H136" s="236" t="s">
        <v>1021</v>
      </c>
      <c r="I136" s="234" t="s">
        <v>1334</v>
      </c>
      <c r="J136" s="28" t="s">
        <v>940</v>
      </c>
      <c r="K136" s="27" t="s">
        <v>1495</v>
      </c>
      <c r="L136" s="28" t="s">
        <v>940</v>
      </c>
      <c r="M136" s="27" t="s">
        <v>2675</v>
      </c>
      <c r="N136" s="27" t="s">
        <v>1495</v>
      </c>
      <c r="O136" s="27" t="s">
        <v>1495</v>
      </c>
      <c r="P136" s="27" t="s">
        <v>1495</v>
      </c>
      <c r="Q136" s="27" t="s">
        <v>1495</v>
      </c>
      <c r="R136" s="29"/>
    </row>
    <row r="137" spans="1:18" s="26" customFormat="1" ht="15.75" hidden="1">
      <c r="A137" s="233">
        <v>49</v>
      </c>
      <c r="B137" s="234" t="s">
        <v>321</v>
      </c>
      <c r="C137" s="234" t="s">
        <v>322</v>
      </c>
      <c r="D137" s="235" t="s">
        <v>868</v>
      </c>
      <c r="E137" s="234" t="s">
        <v>65</v>
      </c>
      <c r="F137" s="235" t="s">
        <v>840</v>
      </c>
      <c r="G137" s="235" t="s">
        <v>849</v>
      </c>
      <c r="H137" s="236" t="s">
        <v>1022</v>
      </c>
      <c r="I137" s="234">
        <v>123456</v>
      </c>
      <c r="J137" s="28">
        <v>10</v>
      </c>
      <c r="K137" s="27" t="s">
        <v>2675</v>
      </c>
      <c r="L137" s="28" t="s">
        <v>940</v>
      </c>
      <c r="M137" s="27" t="s">
        <v>1542</v>
      </c>
      <c r="N137" s="27" t="s">
        <v>1495</v>
      </c>
      <c r="O137" s="27" t="s">
        <v>1495</v>
      </c>
      <c r="P137" s="27" t="s">
        <v>1495</v>
      </c>
      <c r="Q137" s="27" t="s">
        <v>1495</v>
      </c>
      <c r="R137" s="29"/>
    </row>
    <row r="138" spans="1:18" s="26" customFormat="1" ht="15.75">
      <c r="A138" s="233">
        <v>579</v>
      </c>
      <c r="B138" s="234" t="s">
        <v>323</v>
      </c>
      <c r="C138" s="234" t="s">
        <v>324</v>
      </c>
      <c r="D138" s="235" t="s">
        <v>868</v>
      </c>
      <c r="E138" s="234" t="s">
        <v>48</v>
      </c>
      <c r="F138" s="235" t="s">
        <v>840</v>
      </c>
      <c r="G138" s="235" t="s">
        <v>849</v>
      </c>
      <c r="H138" s="236" t="s">
        <v>1024</v>
      </c>
      <c r="I138" s="234" t="s">
        <v>1335</v>
      </c>
      <c r="J138" s="28">
        <v>10</v>
      </c>
      <c r="K138" s="27" t="s">
        <v>2675</v>
      </c>
      <c r="L138" s="28"/>
      <c r="M138" s="27" t="s">
        <v>2675</v>
      </c>
      <c r="N138" s="27" t="s">
        <v>1495</v>
      </c>
      <c r="O138" s="27" t="s">
        <v>1495</v>
      </c>
      <c r="P138" s="27" t="s">
        <v>1495</v>
      </c>
      <c r="Q138" s="27"/>
      <c r="R138" s="29"/>
    </row>
    <row r="139" spans="1:18" s="26" customFormat="1" ht="15.75">
      <c r="A139" s="233">
        <v>101</v>
      </c>
      <c r="B139" s="234" t="s">
        <v>325</v>
      </c>
      <c r="C139" s="234" t="s">
        <v>326</v>
      </c>
      <c r="D139" s="235" t="s">
        <v>846</v>
      </c>
      <c r="E139" s="234" t="s">
        <v>48</v>
      </c>
      <c r="F139" s="235" t="s">
        <v>840</v>
      </c>
      <c r="G139" s="235" t="s">
        <v>849</v>
      </c>
      <c r="H139" s="236" t="s">
        <v>1025</v>
      </c>
      <c r="I139" s="234">
        <v>123456</v>
      </c>
      <c r="J139" s="28">
        <v>10</v>
      </c>
      <c r="K139" s="27" t="s">
        <v>2675</v>
      </c>
      <c r="L139" s="28"/>
      <c r="M139" s="27" t="s">
        <v>1542</v>
      </c>
      <c r="N139" s="27" t="s">
        <v>1495</v>
      </c>
      <c r="O139" s="27" t="s">
        <v>1495</v>
      </c>
      <c r="P139" s="27" t="s">
        <v>1495</v>
      </c>
      <c r="Q139" s="27"/>
      <c r="R139" s="29"/>
    </row>
    <row r="140" spans="1:18" s="26" customFormat="1" ht="15.75">
      <c r="A140" s="233">
        <v>331</v>
      </c>
      <c r="B140" s="234" t="s">
        <v>327</v>
      </c>
      <c r="C140" s="234" t="s">
        <v>328</v>
      </c>
      <c r="D140" s="235" t="s">
        <v>846</v>
      </c>
      <c r="E140" s="234" t="s">
        <v>48</v>
      </c>
      <c r="F140" s="235" t="s">
        <v>840</v>
      </c>
      <c r="G140" s="235" t="s">
        <v>849</v>
      </c>
      <c r="H140" s="236" t="s">
        <v>1026</v>
      </c>
      <c r="I140" s="234" t="s">
        <v>1336</v>
      </c>
      <c r="J140" s="28">
        <v>10</v>
      </c>
      <c r="K140" s="27" t="s">
        <v>2675</v>
      </c>
      <c r="L140" s="28"/>
      <c r="M140" s="27" t="s">
        <v>1542</v>
      </c>
      <c r="N140" s="27" t="s">
        <v>1495</v>
      </c>
      <c r="O140" s="27" t="s">
        <v>1495</v>
      </c>
      <c r="P140" s="27" t="s">
        <v>1495</v>
      </c>
      <c r="Q140" s="27"/>
      <c r="R140" s="29"/>
    </row>
    <row r="141" spans="1:18" s="26" customFormat="1" ht="15.75">
      <c r="A141" s="233">
        <v>448</v>
      </c>
      <c r="B141" s="234" t="s">
        <v>329</v>
      </c>
      <c r="C141" s="234" t="s">
        <v>330</v>
      </c>
      <c r="D141" s="235" t="s">
        <v>846</v>
      </c>
      <c r="E141" s="234" t="s">
        <v>48</v>
      </c>
      <c r="F141" s="235" t="s">
        <v>840</v>
      </c>
      <c r="G141" s="235" t="s">
        <v>849</v>
      </c>
      <c r="H141" s="236" t="s">
        <v>1027</v>
      </c>
      <c r="I141" s="234">
        <v>123456</v>
      </c>
      <c r="J141" s="28">
        <v>10</v>
      </c>
      <c r="K141" s="27" t="s">
        <v>2675</v>
      </c>
      <c r="L141" s="28"/>
      <c r="M141" s="27" t="s">
        <v>1542</v>
      </c>
      <c r="N141" s="27" t="s">
        <v>1495</v>
      </c>
      <c r="O141" s="27" t="s">
        <v>1495</v>
      </c>
      <c r="P141" s="27" t="s">
        <v>1495</v>
      </c>
      <c r="Q141" s="27"/>
      <c r="R141" s="29"/>
    </row>
    <row r="142" spans="1:18" s="26" customFormat="1" ht="15.75">
      <c r="A142" s="233">
        <v>95</v>
      </c>
      <c r="B142" s="234" t="s">
        <v>331</v>
      </c>
      <c r="C142" s="234" t="s">
        <v>332</v>
      </c>
      <c r="D142" s="235" t="s">
        <v>846</v>
      </c>
      <c r="E142" s="234" t="s">
        <v>48</v>
      </c>
      <c r="F142" s="235" t="s">
        <v>840</v>
      </c>
      <c r="G142" s="235" t="s">
        <v>849</v>
      </c>
      <c r="H142" s="236" t="s">
        <v>1028</v>
      </c>
      <c r="I142" s="234">
        <v>10560</v>
      </c>
      <c r="J142" s="28">
        <v>10</v>
      </c>
      <c r="K142" s="27" t="s">
        <v>2675</v>
      </c>
      <c r="L142" s="28"/>
      <c r="M142" s="27" t="s">
        <v>2675</v>
      </c>
      <c r="N142" s="27" t="s">
        <v>1495</v>
      </c>
      <c r="O142" s="27" t="s">
        <v>1495</v>
      </c>
      <c r="P142" s="27" t="s">
        <v>1495</v>
      </c>
      <c r="Q142" s="27"/>
      <c r="R142" s="29"/>
    </row>
    <row r="143" spans="1:18" s="26" customFormat="1" ht="15.75" hidden="1">
      <c r="A143" s="233">
        <v>641</v>
      </c>
      <c r="B143" s="234" t="s">
        <v>333</v>
      </c>
      <c r="C143" s="234" t="s">
        <v>334</v>
      </c>
      <c r="D143" s="235" t="s">
        <v>846</v>
      </c>
      <c r="E143" s="234" t="s">
        <v>65</v>
      </c>
      <c r="F143" s="235" t="s">
        <v>840</v>
      </c>
      <c r="G143" s="235" t="s">
        <v>849</v>
      </c>
      <c r="H143" s="236" t="s">
        <v>1029</v>
      </c>
      <c r="I143" s="234" t="s">
        <v>1337</v>
      </c>
      <c r="J143" s="28" t="s">
        <v>940</v>
      </c>
      <c r="K143" s="27" t="s">
        <v>1495</v>
      </c>
      <c r="L143" s="28" t="s">
        <v>940</v>
      </c>
      <c r="M143" s="27" t="s">
        <v>2675</v>
      </c>
      <c r="N143" s="27" t="s">
        <v>1495</v>
      </c>
      <c r="O143" s="27" t="s">
        <v>1495</v>
      </c>
      <c r="P143" s="27" t="s">
        <v>1495</v>
      </c>
      <c r="Q143" s="27" t="s">
        <v>1495</v>
      </c>
      <c r="R143" s="29"/>
    </row>
    <row r="144" spans="1:18" s="26" customFormat="1" ht="15.75">
      <c r="A144" s="233">
        <v>15</v>
      </c>
      <c r="B144" s="234" t="s">
        <v>335</v>
      </c>
      <c r="C144" s="234" t="s">
        <v>336</v>
      </c>
      <c r="D144" s="235" t="s">
        <v>846</v>
      </c>
      <c r="E144" s="234" t="s">
        <v>48</v>
      </c>
      <c r="F144" s="235" t="s">
        <v>840</v>
      </c>
      <c r="G144" s="235" t="s">
        <v>849</v>
      </c>
      <c r="H144" s="236" t="s">
        <v>1030</v>
      </c>
      <c r="I144" s="234">
        <v>123456</v>
      </c>
      <c r="J144" s="28">
        <v>10</v>
      </c>
      <c r="K144" s="27" t="s">
        <v>2675</v>
      </c>
      <c r="L144" s="28"/>
      <c r="M144" s="27" t="s">
        <v>1542</v>
      </c>
      <c r="N144" s="27" t="s">
        <v>1495</v>
      </c>
      <c r="O144" s="27" t="s">
        <v>1495</v>
      </c>
      <c r="P144" s="27" t="s">
        <v>1495</v>
      </c>
      <c r="Q144" s="27"/>
      <c r="R144" s="29"/>
    </row>
    <row r="145" spans="1:18" s="26" customFormat="1" ht="15.75" hidden="1">
      <c r="A145" s="233">
        <v>592</v>
      </c>
      <c r="B145" s="234" t="s">
        <v>337</v>
      </c>
      <c r="C145" s="234" t="s">
        <v>338</v>
      </c>
      <c r="D145" s="235" t="s">
        <v>868</v>
      </c>
      <c r="E145" s="234" t="s">
        <v>34</v>
      </c>
      <c r="F145" s="235" t="s">
        <v>896</v>
      </c>
      <c r="G145" s="235" t="s">
        <v>935</v>
      </c>
      <c r="H145" s="236" t="s">
        <v>1031</v>
      </c>
      <c r="I145" s="234" t="s">
        <v>1331</v>
      </c>
      <c r="J145" s="28"/>
      <c r="K145" s="27" t="s">
        <v>2675</v>
      </c>
      <c r="L145" s="28"/>
      <c r="M145" s="27" t="s">
        <v>2675</v>
      </c>
      <c r="N145" s="27" t="s">
        <v>1495</v>
      </c>
      <c r="O145" s="27" t="s">
        <v>1495</v>
      </c>
      <c r="P145" s="27" t="s">
        <v>1495</v>
      </c>
      <c r="Q145" s="27"/>
      <c r="R145" s="29"/>
    </row>
    <row r="146" spans="1:18" s="26" customFormat="1" ht="15.75" hidden="1">
      <c r="A146" s="233" t="s">
        <v>339</v>
      </c>
      <c r="B146" s="234" t="s">
        <v>340</v>
      </c>
      <c r="C146" s="234" t="s">
        <v>338</v>
      </c>
      <c r="D146" s="235" t="s">
        <v>868</v>
      </c>
      <c r="E146" s="234" t="s">
        <v>34</v>
      </c>
      <c r="F146" s="235" t="s">
        <v>1032</v>
      </c>
      <c r="G146" s="235" t="s">
        <v>940</v>
      </c>
      <c r="H146" s="236" t="s">
        <v>847</v>
      </c>
      <c r="I146" s="234"/>
      <c r="J146" s="28"/>
      <c r="K146" s="27" t="s">
        <v>2675</v>
      </c>
      <c r="L146" s="28"/>
      <c r="M146" s="27" t="s">
        <v>2675</v>
      </c>
      <c r="N146" s="27" t="s">
        <v>1495</v>
      </c>
      <c r="O146" s="27" t="s">
        <v>1495</v>
      </c>
      <c r="P146" s="27" t="s">
        <v>1495</v>
      </c>
      <c r="Q146" s="27"/>
      <c r="R146" s="29"/>
    </row>
    <row r="147" spans="1:18" s="26" customFormat="1" ht="15.75" hidden="1">
      <c r="A147" s="233" t="s">
        <v>341</v>
      </c>
      <c r="B147" s="234" t="s">
        <v>342</v>
      </c>
      <c r="C147" s="234" t="s">
        <v>338</v>
      </c>
      <c r="D147" s="235" t="s">
        <v>868</v>
      </c>
      <c r="E147" s="234" t="s">
        <v>34</v>
      </c>
      <c r="F147" s="235" t="s">
        <v>1033</v>
      </c>
      <c r="G147" s="235" t="s">
        <v>935</v>
      </c>
      <c r="H147" s="236">
        <v>124404</v>
      </c>
      <c r="I147" s="234"/>
      <c r="J147" s="28"/>
      <c r="K147" s="27" t="s">
        <v>2675</v>
      </c>
      <c r="L147" s="28"/>
      <c r="M147" s="27" t="s">
        <v>2675</v>
      </c>
      <c r="N147" s="27" t="s">
        <v>1495</v>
      </c>
      <c r="O147" s="27" t="s">
        <v>1495</v>
      </c>
      <c r="P147" s="27" t="s">
        <v>1495</v>
      </c>
      <c r="Q147" s="27"/>
      <c r="R147" s="29"/>
    </row>
    <row r="148" spans="1:18" s="26" customFormat="1" ht="15.75" hidden="1">
      <c r="A148" s="233">
        <v>575</v>
      </c>
      <c r="B148" s="234" t="s">
        <v>343</v>
      </c>
      <c r="C148" s="234" t="s">
        <v>344</v>
      </c>
      <c r="D148" s="235" t="s">
        <v>846</v>
      </c>
      <c r="E148" s="234" t="s">
        <v>57</v>
      </c>
      <c r="F148" s="235" t="s">
        <v>840</v>
      </c>
      <c r="G148" s="235" t="s">
        <v>849</v>
      </c>
      <c r="H148" s="236" t="s">
        <v>1034</v>
      </c>
      <c r="I148" s="234" t="s">
        <v>1338</v>
      </c>
      <c r="J148" s="28">
        <v>10</v>
      </c>
      <c r="K148" s="345" t="s">
        <v>1495</v>
      </c>
      <c r="L148" s="346">
        <v>46244</v>
      </c>
      <c r="M148" s="27" t="s">
        <v>1542</v>
      </c>
      <c r="N148" s="27" t="s">
        <v>1495</v>
      </c>
      <c r="O148" s="27" t="s">
        <v>1495</v>
      </c>
      <c r="P148" s="27" t="s">
        <v>1495</v>
      </c>
      <c r="Q148" s="27"/>
      <c r="R148" s="29"/>
    </row>
    <row r="149" spans="1:18" s="26" customFormat="1" ht="15.75" hidden="1">
      <c r="A149" s="233">
        <v>467</v>
      </c>
      <c r="B149" s="234" t="s">
        <v>345</v>
      </c>
      <c r="C149" s="234" t="s">
        <v>346</v>
      </c>
      <c r="D149" s="235" t="s">
        <v>868</v>
      </c>
      <c r="E149" s="234" t="s">
        <v>70</v>
      </c>
      <c r="F149" s="235" t="s">
        <v>840</v>
      </c>
      <c r="G149" s="235" t="s">
        <v>849</v>
      </c>
      <c r="H149" s="236" t="s">
        <v>1035</v>
      </c>
      <c r="I149" s="234" t="s">
        <v>1339</v>
      </c>
      <c r="J149" s="28">
        <v>10</v>
      </c>
      <c r="K149" s="27" t="s">
        <v>2675</v>
      </c>
      <c r="L149" s="28">
        <v>46239</v>
      </c>
      <c r="M149" s="27" t="s">
        <v>1495</v>
      </c>
      <c r="N149" s="27" t="s">
        <v>1495</v>
      </c>
      <c r="O149" s="27" t="s">
        <v>1495</v>
      </c>
      <c r="P149" s="27" t="s">
        <v>1495</v>
      </c>
      <c r="Q149" s="27" t="s">
        <v>1495</v>
      </c>
      <c r="R149" s="29"/>
    </row>
    <row r="150" spans="1:18" s="26" customFormat="1" ht="15.75" hidden="1">
      <c r="A150" s="233">
        <v>599</v>
      </c>
      <c r="B150" s="234" t="s">
        <v>347</v>
      </c>
      <c r="C150" s="234" t="s">
        <v>348</v>
      </c>
      <c r="D150" s="235" t="s">
        <v>868</v>
      </c>
      <c r="E150" s="234" t="s">
        <v>57</v>
      </c>
      <c r="F150" s="235" t="s">
        <v>840</v>
      </c>
      <c r="G150" s="235" t="s">
        <v>849</v>
      </c>
      <c r="H150" s="236" t="s">
        <v>1036</v>
      </c>
      <c r="I150" s="234" t="s">
        <v>1340</v>
      </c>
      <c r="J150" s="28"/>
      <c r="K150" s="27" t="s">
        <v>2675</v>
      </c>
      <c r="L150" s="28"/>
      <c r="M150" s="27"/>
      <c r="N150" s="27" t="s">
        <v>1495</v>
      </c>
      <c r="O150" s="27" t="s">
        <v>1495</v>
      </c>
      <c r="P150" s="27" t="s">
        <v>1495</v>
      </c>
      <c r="Q150" s="27"/>
      <c r="R150" s="29"/>
    </row>
    <row r="151" spans="1:18" s="26" customFormat="1" ht="15.75" hidden="1">
      <c r="A151" s="233">
        <v>391</v>
      </c>
      <c r="B151" s="234" t="s">
        <v>349</v>
      </c>
      <c r="C151" s="234" t="s">
        <v>350</v>
      </c>
      <c r="D151" s="235" t="s">
        <v>846</v>
      </c>
      <c r="E151" s="234" t="s">
        <v>34</v>
      </c>
      <c r="F151" s="235" t="s">
        <v>1038</v>
      </c>
      <c r="G151" s="235" t="s">
        <v>859</v>
      </c>
      <c r="H151" s="236">
        <v>337765</v>
      </c>
      <c r="I151" s="234" t="s">
        <v>1341</v>
      </c>
      <c r="J151" s="28">
        <v>20</v>
      </c>
      <c r="K151" s="27" t="s">
        <v>2675</v>
      </c>
      <c r="L151" s="28"/>
      <c r="M151" s="27"/>
      <c r="N151" s="27"/>
      <c r="O151" s="27"/>
      <c r="P151" s="27"/>
      <c r="Q151" s="27"/>
      <c r="R151" s="29"/>
    </row>
    <row r="152" spans="1:18" s="26" customFormat="1" ht="15.75" hidden="1">
      <c r="A152" s="233">
        <v>571</v>
      </c>
      <c r="B152" s="234" t="s">
        <v>351</v>
      </c>
      <c r="C152" s="234" t="s">
        <v>352</v>
      </c>
      <c r="D152" s="235" t="s">
        <v>868</v>
      </c>
      <c r="E152" s="234" t="s">
        <v>70</v>
      </c>
      <c r="F152" s="235" t="s">
        <v>1033</v>
      </c>
      <c r="G152" s="235" t="s">
        <v>859</v>
      </c>
      <c r="H152" s="236">
        <v>139411</v>
      </c>
      <c r="I152" s="234" t="s">
        <v>1342</v>
      </c>
      <c r="J152" s="28">
        <v>20</v>
      </c>
      <c r="K152" s="27" t="s">
        <v>1528</v>
      </c>
      <c r="L152" s="28">
        <v>46248</v>
      </c>
      <c r="M152" s="27" t="s">
        <v>1542</v>
      </c>
      <c r="N152" s="27" t="s">
        <v>1495</v>
      </c>
      <c r="O152" s="27" t="s">
        <v>1495</v>
      </c>
      <c r="P152" s="27" t="s">
        <v>1495</v>
      </c>
      <c r="Q152" s="27" t="s">
        <v>1495</v>
      </c>
      <c r="R152" s="29"/>
    </row>
    <row r="153" spans="1:18" s="26" customFormat="1" ht="15.75" hidden="1">
      <c r="A153" s="233">
        <v>603</v>
      </c>
      <c r="B153" s="234" t="s">
        <v>353</v>
      </c>
      <c r="C153" s="234" t="s">
        <v>354</v>
      </c>
      <c r="D153" s="235" t="s">
        <v>882</v>
      </c>
      <c r="E153" s="234" t="s">
        <v>34</v>
      </c>
      <c r="F153" s="235" t="s">
        <v>1041</v>
      </c>
      <c r="G153" s="235" t="s">
        <v>1043</v>
      </c>
      <c r="H153" s="236">
        <v>3098885</v>
      </c>
      <c r="I153" s="234"/>
      <c r="J153" s="28" t="s">
        <v>940</v>
      </c>
      <c r="K153" s="27" t="s">
        <v>2675</v>
      </c>
      <c r="L153" s="28"/>
      <c r="M153" s="27" t="s">
        <v>2675</v>
      </c>
      <c r="N153" s="27" t="s">
        <v>1495</v>
      </c>
      <c r="O153" s="27" t="s">
        <v>1495</v>
      </c>
      <c r="P153" s="27" t="s">
        <v>1495</v>
      </c>
      <c r="Q153" s="27"/>
      <c r="R153" s="29"/>
    </row>
    <row r="154" spans="1:18" s="26" customFormat="1" ht="15.75" hidden="1">
      <c r="A154" s="233">
        <v>601</v>
      </c>
      <c r="B154" s="234" t="s">
        <v>355</v>
      </c>
      <c r="C154" s="234" t="s">
        <v>356</v>
      </c>
      <c r="D154" s="235" t="s">
        <v>868</v>
      </c>
      <c r="E154" s="234" t="s">
        <v>34</v>
      </c>
      <c r="F154" s="235" t="s">
        <v>1044</v>
      </c>
      <c r="G154" s="235" t="s">
        <v>1045</v>
      </c>
      <c r="H154" s="236">
        <v>7081197</v>
      </c>
      <c r="I154" s="234"/>
      <c r="J154" s="28"/>
      <c r="K154" s="27" t="s">
        <v>2675</v>
      </c>
      <c r="L154" s="28">
        <v>46241</v>
      </c>
      <c r="M154" s="27"/>
      <c r="N154" s="27"/>
      <c r="O154" s="27"/>
      <c r="P154" s="27"/>
      <c r="Q154" s="27"/>
      <c r="R154" s="29"/>
    </row>
    <row r="155" spans="1:18" s="26" customFormat="1" ht="15.75" hidden="1">
      <c r="A155" s="233">
        <v>133</v>
      </c>
      <c r="B155" s="234" t="s">
        <v>357</v>
      </c>
      <c r="C155" s="234" t="s">
        <v>358</v>
      </c>
      <c r="D155" s="235" t="s">
        <v>846</v>
      </c>
      <c r="E155" s="234" t="s">
        <v>57</v>
      </c>
      <c r="F155" s="235" t="s">
        <v>1038</v>
      </c>
      <c r="G155" s="235" t="s">
        <v>849</v>
      </c>
      <c r="H155" s="236">
        <v>251061</v>
      </c>
      <c r="I155" s="234" t="s">
        <v>1343</v>
      </c>
      <c r="J155" s="28">
        <v>12</v>
      </c>
      <c r="K155" s="345" t="s">
        <v>1495</v>
      </c>
      <c r="L155" s="346">
        <v>46244</v>
      </c>
      <c r="M155" s="27" t="s">
        <v>1542</v>
      </c>
      <c r="N155" s="27" t="s">
        <v>1495</v>
      </c>
      <c r="O155" s="27" t="s">
        <v>1495</v>
      </c>
      <c r="P155" s="27" t="s">
        <v>1495</v>
      </c>
      <c r="Q155" s="27"/>
      <c r="R155" s="29"/>
    </row>
    <row r="156" spans="1:18" s="26" customFormat="1" ht="15.75" hidden="1">
      <c r="A156" s="233">
        <v>229</v>
      </c>
      <c r="B156" s="234" t="s">
        <v>360</v>
      </c>
      <c r="C156" s="234" t="s">
        <v>361</v>
      </c>
      <c r="D156" s="235" t="s">
        <v>846</v>
      </c>
      <c r="E156" s="234" t="s">
        <v>65</v>
      </c>
      <c r="F156" s="235" t="s">
        <v>862</v>
      </c>
      <c r="G156" s="235" t="s">
        <v>849</v>
      </c>
      <c r="H156" s="236" t="s">
        <v>1046</v>
      </c>
      <c r="I156" s="234" t="s">
        <v>1344</v>
      </c>
      <c r="J156" s="28" t="s">
        <v>940</v>
      </c>
      <c r="K156" s="27" t="s">
        <v>1495</v>
      </c>
      <c r="L156" s="28" t="s">
        <v>940</v>
      </c>
      <c r="M156" s="27" t="s">
        <v>1542</v>
      </c>
      <c r="N156" s="27" t="s">
        <v>1495</v>
      </c>
      <c r="O156" s="27" t="s">
        <v>1495</v>
      </c>
      <c r="P156" s="27" t="s">
        <v>1495</v>
      </c>
      <c r="Q156" s="27" t="s">
        <v>1495</v>
      </c>
      <c r="R156" s="29"/>
    </row>
    <row r="157" spans="1:18" s="26" customFormat="1" ht="15.75" hidden="1">
      <c r="A157" s="233">
        <v>439</v>
      </c>
      <c r="B157" s="234" t="s">
        <v>362</v>
      </c>
      <c r="C157" s="234" t="s">
        <v>363</v>
      </c>
      <c r="D157" s="235" t="s">
        <v>846</v>
      </c>
      <c r="E157" s="234" t="s">
        <v>57</v>
      </c>
      <c r="F157" s="235" t="s">
        <v>840</v>
      </c>
      <c r="G157" s="235" t="s">
        <v>849</v>
      </c>
      <c r="H157" s="236" t="s">
        <v>1047</v>
      </c>
      <c r="I157" s="234" t="s">
        <v>1345</v>
      </c>
      <c r="J157" s="28">
        <v>10</v>
      </c>
      <c r="K157" s="345" t="s">
        <v>1495</v>
      </c>
      <c r="L157" s="346">
        <v>46244</v>
      </c>
      <c r="M157" s="27" t="s">
        <v>1542</v>
      </c>
      <c r="N157" s="27" t="s">
        <v>1495</v>
      </c>
      <c r="O157" s="27" t="s">
        <v>1495</v>
      </c>
      <c r="P157" s="27" t="s">
        <v>1495</v>
      </c>
      <c r="Q157" s="27"/>
      <c r="R157" s="29"/>
    </row>
    <row r="158" spans="1:18" s="26" customFormat="1" ht="15.75" hidden="1">
      <c r="A158" s="233">
        <v>558</v>
      </c>
      <c r="B158" s="234" t="s">
        <v>364</v>
      </c>
      <c r="C158" s="234" t="s">
        <v>365</v>
      </c>
      <c r="D158" s="235" t="s">
        <v>868</v>
      </c>
      <c r="E158" s="234" t="s">
        <v>34</v>
      </c>
      <c r="F158" s="235" t="s">
        <v>896</v>
      </c>
      <c r="G158" s="235" t="s">
        <v>843</v>
      </c>
      <c r="H158" s="236" t="s">
        <v>847</v>
      </c>
      <c r="I158" s="234"/>
      <c r="J158" s="28" t="s">
        <v>940</v>
      </c>
      <c r="K158" s="27" t="s">
        <v>2675</v>
      </c>
      <c r="L158" s="28"/>
      <c r="M158" s="27" t="s">
        <v>2675</v>
      </c>
      <c r="N158" s="27" t="s">
        <v>1495</v>
      </c>
      <c r="O158" s="27" t="s">
        <v>1495</v>
      </c>
      <c r="P158" s="27" t="s">
        <v>1495</v>
      </c>
      <c r="Q158" s="27"/>
      <c r="R158" s="29"/>
    </row>
    <row r="159" spans="1:18" s="26" customFormat="1" ht="15.75" hidden="1">
      <c r="A159" s="233">
        <v>610</v>
      </c>
      <c r="B159" s="234" t="s">
        <v>366</v>
      </c>
      <c r="C159" s="234" t="s">
        <v>367</v>
      </c>
      <c r="D159" s="235" t="s">
        <v>846</v>
      </c>
      <c r="E159" s="234" t="s">
        <v>65</v>
      </c>
      <c r="F159" s="235" t="s">
        <v>840</v>
      </c>
      <c r="G159" s="235" t="s">
        <v>849</v>
      </c>
      <c r="H159" s="236" t="s">
        <v>1048</v>
      </c>
      <c r="I159" s="234" t="s">
        <v>1346</v>
      </c>
      <c r="J159" s="28" t="s">
        <v>940</v>
      </c>
      <c r="K159" s="27" t="s">
        <v>1495</v>
      </c>
      <c r="L159" s="28" t="s">
        <v>940</v>
      </c>
      <c r="M159" s="27" t="s">
        <v>1542</v>
      </c>
      <c r="N159" s="27" t="s">
        <v>1495</v>
      </c>
      <c r="O159" s="27" t="s">
        <v>1495</v>
      </c>
      <c r="P159" s="27" t="s">
        <v>1495</v>
      </c>
      <c r="Q159" s="27" t="s">
        <v>1495</v>
      </c>
      <c r="R159" s="29"/>
    </row>
    <row r="160" spans="1:18" s="26" customFormat="1" ht="15.75" hidden="1">
      <c r="A160" s="233">
        <v>478</v>
      </c>
      <c r="B160" s="234" t="s">
        <v>368</v>
      </c>
      <c r="C160" s="234" t="s">
        <v>369</v>
      </c>
      <c r="D160" s="235" t="s">
        <v>868</v>
      </c>
      <c r="E160" s="234" t="s">
        <v>70</v>
      </c>
      <c r="F160" s="235" t="s">
        <v>840</v>
      </c>
      <c r="G160" s="235" t="s">
        <v>849</v>
      </c>
      <c r="H160" s="236" t="s">
        <v>1049</v>
      </c>
      <c r="I160" s="234" t="s">
        <v>1347</v>
      </c>
      <c r="J160" s="28">
        <v>10</v>
      </c>
      <c r="K160" s="27" t="s">
        <v>2675</v>
      </c>
      <c r="L160" s="28">
        <v>46239</v>
      </c>
      <c r="M160" s="27" t="s">
        <v>1495</v>
      </c>
      <c r="N160" s="27" t="s">
        <v>1495</v>
      </c>
      <c r="O160" s="27" t="s">
        <v>1495</v>
      </c>
      <c r="P160" s="27" t="s">
        <v>1495</v>
      </c>
      <c r="Q160" s="27" t="s">
        <v>1495</v>
      </c>
      <c r="R160" s="29"/>
    </row>
    <row r="161" spans="1:18" s="26" customFormat="1" ht="15.75" hidden="1">
      <c r="A161" s="233">
        <v>121</v>
      </c>
      <c r="B161" s="234" t="s">
        <v>370</v>
      </c>
      <c r="C161" s="234" t="s">
        <v>371</v>
      </c>
      <c r="D161" s="235" t="s">
        <v>846</v>
      </c>
      <c r="E161" s="234" t="s">
        <v>73</v>
      </c>
      <c r="F161" s="235" t="s">
        <v>840</v>
      </c>
      <c r="G161" s="235" t="s">
        <v>849</v>
      </c>
      <c r="H161" s="236" t="s">
        <v>1050</v>
      </c>
      <c r="I161" s="234" t="s">
        <v>1348</v>
      </c>
      <c r="J161" s="28">
        <v>10</v>
      </c>
      <c r="K161" s="27" t="s">
        <v>1495</v>
      </c>
      <c r="L161" s="28" t="s">
        <v>1495</v>
      </c>
      <c r="M161" s="27" t="s">
        <v>1495</v>
      </c>
      <c r="N161" s="27" t="s">
        <v>1495</v>
      </c>
      <c r="O161" s="27" t="s">
        <v>1495</v>
      </c>
      <c r="P161" s="27" t="s">
        <v>1495</v>
      </c>
      <c r="Q161" s="27" t="s">
        <v>1495</v>
      </c>
      <c r="R161" s="29" t="s">
        <v>1495</v>
      </c>
    </row>
    <row r="162" spans="1:18" s="26" customFormat="1" ht="15.75" hidden="1">
      <c r="A162" s="233">
        <v>515</v>
      </c>
      <c r="B162" s="234" t="s">
        <v>372</v>
      </c>
      <c r="C162" s="234" t="s">
        <v>373</v>
      </c>
      <c r="D162" s="235" t="s">
        <v>846</v>
      </c>
      <c r="E162" s="234" t="s">
        <v>73</v>
      </c>
      <c r="F162" s="235" t="s">
        <v>840</v>
      </c>
      <c r="G162" s="235" t="s">
        <v>849</v>
      </c>
      <c r="H162" s="236" t="s">
        <v>1051</v>
      </c>
      <c r="I162" s="234" t="s">
        <v>1349</v>
      </c>
      <c r="J162" s="28">
        <v>10</v>
      </c>
      <c r="K162" s="27" t="s">
        <v>1528</v>
      </c>
      <c r="L162" s="28"/>
      <c r="M162" s="27" t="s">
        <v>1495</v>
      </c>
      <c r="N162" s="27" t="s">
        <v>1495</v>
      </c>
      <c r="O162" s="27" t="s">
        <v>1495</v>
      </c>
      <c r="P162" s="27" t="s">
        <v>1495</v>
      </c>
      <c r="Q162" s="27" t="s">
        <v>1495</v>
      </c>
      <c r="R162" s="29" t="s">
        <v>1495</v>
      </c>
    </row>
    <row r="163" spans="1:18" s="26" customFormat="1" ht="15.75" hidden="1">
      <c r="A163" s="233">
        <v>634</v>
      </c>
      <c r="B163" s="234" t="s">
        <v>374</v>
      </c>
      <c r="C163" s="234" t="s">
        <v>375</v>
      </c>
      <c r="D163" s="235" t="s">
        <v>846</v>
      </c>
      <c r="E163" s="234" t="s">
        <v>62</v>
      </c>
      <c r="F163" s="235" t="s">
        <v>840</v>
      </c>
      <c r="G163" s="235" t="s">
        <v>849</v>
      </c>
      <c r="H163" s="236" t="s">
        <v>1052</v>
      </c>
      <c r="I163" s="234" t="s">
        <v>1350</v>
      </c>
      <c r="J163" s="28"/>
      <c r="K163" s="27" t="s">
        <v>1495</v>
      </c>
      <c r="L163" s="28"/>
      <c r="M163" s="27" t="s">
        <v>1542</v>
      </c>
      <c r="N163" s="27" t="s">
        <v>1495</v>
      </c>
      <c r="O163" s="27" t="s">
        <v>1495</v>
      </c>
      <c r="P163" s="27" t="s">
        <v>1495</v>
      </c>
      <c r="Q163" s="27" t="s">
        <v>1495</v>
      </c>
      <c r="R163" s="29"/>
    </row>
    <row r="164" spans="1:18" s="26" customFormat="1" ht="15.75" hidden="1">
      <c r="A164" s="233">
        <v>224</v>
      </c>
      <c r="B164" s="234" t="s">
        <v>376</v>
      </c>
      <c r="C164" s="234" t="s">
        <v>377</v>
      </c>
      <c r="D164" s="235" t="s">
        <v>846</v>
      </c>
      <c r="E164" s="234" t="s">
        <v>65</v>
      </c>
      <c r="F164" s="235" t="s">
        <v>840</v>
      </c>
      <c r="G164" s="235" t="s">
        <v>849</v>
      </c>
      <c r="H164" s="236" t="s">
        <v>1054</v>
      </c>
      <c r="I164" s="234" t="s">
        <v>1351</v>
      </c>
      <c r="J164" s="28" t="s">
        <v>940</v>
      </c>
      <c r="K164" s="27" t="s">
        <v>1495</v>
      </c>
      <c r="L164" s="28" t="s">
        <v>940</v>
      </c>
      <c r="M164" s="27" t="s">
        <v>1542</v>
      </c>
      <c r="N164" s="27" t="s">
        <v>1495</v>
      </c>
      <c r="O164" s="27" t="s">
        <v>1495</v>
      </c>
      <c r="P164" s="27" t="s">
        <v>1495</v>
      </c>
      <c r="Q164" s="27" t="s">
        <v>1495</v>
      </c>
      <c r="R164" s="29"/>
    </row>
    <row r="165" spans="1:18" s="26" customFormat="1" ht="15.75" hidden="1">
      <c r="A165" s="233">
        <v>192</v>
      </c>
      <c r="B165" s="234" t="s">
        <v>378</v>
      </c>
      <c r="C165" s="234" t="s">
        <v>379</v>
      </c>
      <c r="D165" s="235" t="s">
        <v>846</v>
      </c>
      <c r="E165" s="234" t="s">
        <v>62</v>
      </c>
      <c r="F165" s="235" t="s">
        <v>840</v>
      </c>
      <c r="G165" s="235" t="s">
        <v>849</v>
      </c>
      <c r="H165" s="236" t="s">
        <v>1055</v>
      </c>
      <c r="I165" s="234">
        <v>123456</v>
      </c>
      <c r="J165" s="28"/>
      <c r="K165" s="27" t="s">
        <v>1495</v>
      </c>
      <c r="L165" s="28"/>
      <c r="M165" s="27" t="s">
        <v>1542</v>
      </c>
      <c r="N165" s="27" t="s">
        <v>1495</v>
      </c>
      <c r="O165" s="27" t="s">
        <v>1495</v>
      </c>
      <c r="P165" s="27" t="s">
        <v>1495</v>
      </c>
      <c r="Q165" s="27" t="s">
        <v>1495</v>
      </c>
      <c r="R165" s="29"/>
    </row>
    <row r="166" spans="1:18" s="26" customFormat="1" ht="15.75" hidden="1">
      <c r="A166" s="233">
        <v>637</v>
      </c>
      <c r="B166" s="234" t="s">
        <v>381</v>
      </c>
      <c r="C166" s="234" t="s">
        <v>382</v>
      </c>
      <c r="D166" s="235" t="s">
        <v>868</v>
      </c>
      <c r="E166" s="234" t="s">
        <v>73</v>
      </c>
      <c r="F166" s="235" t="s">
        <v>840</v>
      </c>
      <c r="G166" s="235" t="s">
        <v>1057</v>
      </c>
      <c r="H166" s="236" t="s">
        <v>1056</v>
      </c>
      <c r="I166" s="234" t="s">
        <v>1352</v>
      </c>
      <c r="J166" s="28">
        <v>10</v>
      </c>
      <c r="K166" s="27" t="s">
        <v>1495</v>
      </c>
      <c r="L166" s="28" t="s">
        <v>1495</v>
      </c>
      <c r="M166" s="27" t="s">
        <v>1495</v>
      </c>
      <c r="N166" s="27" t="s">
        <v>1495</v>
      </c>
      <c r="O166" s="27" t="s">
        <v>1495</v>
      </c>
      <c r="P166" s="27" t="s">
        <v>1495</v>
      </c>
      <c r="Q166" s="27" t="s">
        <v>1495</v>
      </c>
      <c r="R166" s="29" t="s">
        <v>1495</v>
      </c>
    </row>
    <row r="167" spans="1:18" s="26" customFormat="1" ht="15.75" hidden="1">
      <c r="A167" s="233">
        <v>513</v>
      </c>
      <c r="B167" s="234" t="s">
        <v>383</v>
      </c>
      <c r="C167" s="234" t="s">
        <v>384</v>
      </c>
      <c r="D167" s="235" t="s">
        <v>868</v>
      </c>
      <c r="E167" s="234" t="s">
        <v>73</v>
      </c>
      <c r="F167" s="235" t="s">
        <v>840</v>
      </c>
      <c r="G167" s="235" t="s">
        <v>849</v>
      </c>
      <c r="H167" s="236" t="s">
        <v>1058</v>
      </c>
      <c r="I167" s="234" t="s">
        <v>1353</v>
      </c>
      <c r="J167" s="28">
        <v>10</v>
      </c>
      <c r="K167" s="27" t="s">
        <v>1528</v>
      </c>
      <c r="L167" s="28"/>
      <c r="M167" s="27" t="s">
        <v>1528</v>
      </c>
      <c r="N167" s="27" t="s">
        <v>1495</v>
      </c>
      <c r="O167" s="27" t="s">
        <v>1495</v>
      </c>
      <c r="P167" s="27" t="s">
        <v>1495</v>
      </c>
      <c r="Q167" s="27" t="s">
        <v>1495</v>
      </c>
      <c r="R167" s="29" t="s">
        <v>1495</v>
      </c>
    </row>
    <row r="168" spans="1:18" s="26" customFormat="1" ht="15.75" hidden="1">
      <c r="A168" s="233">
        <v>518</v>
      </c>
      <c r="B168" s="234" t="s">
        <v>385</v>
      </c>
      <c r="C168" s="234" t="s">
        <v>386</v>
      </c>
      <c r="D168" s="235" t="s">
        <v>846</v>
      </c>
      <c r="E168" s="234" t="s">
        <v>73</v>
      </c>
      <c r="F168" s="235" t="s">
        <v>840</v>
      </c>
      <c r="G168" s="235" t="s">
        <v>849</v>
      </c>
      <c r="H168" s="236" t="s">
        <v>1059</v>
      </c>
      <c r="I168" s="234" t="s">
        <v>1354</v>
      </c>
      <c r="J168" s="28">
        <v>10</v>
      </c>
      <c r="K168" s="27" t="s">
        <v>1495</v>
      </c>
      <c r="L168" s="28" t="s">
        <v>1495</v>
      </c>
      <c r="M168" s="27" t="s">
        <v>1495</v>
      </c>
      <c r="N168" s="27" t="s">
        <v>1495</v>
      </c>
      <c r="O168" s="27" t="s">
        <v>1495</v>
      </c>
      <c r="P168" s="27" t="s">
        <v>1495</v>
      </c>
      <c r="Q168" s="27" t="s">
        <v>1495</v>
      </c>
      <c r="R168" s="29" t="s">
        <v>1495</v>
      </c>
    </row>
    <row r="169" spans="1:18" s="26" customFormat="1" ht="15.75">
      <c r="A169" s="233">
        <v>488</v>
      </c>
      <c r="B169" s="234" t="s">
        <v>387</v>
      </c>
      <c r="C169" s="234" t="s">
        <v>388</v>
      </c>
      <c r="D169" s="235" t="s">
        <v>846</v>
      </c>
      <c r="E169" s="234" t="s">
        <v>48</v>
      </c>
      <c r="F169" s="235" t="s">
        <v>1038</v>
      </c>
      <c r="G169" s="235" t="s">
        <v>859</v>
      </c>
      <c r="H169" s="236">
        <v>341245</v>
      </c>
      <c r="I169" s="234" t="s">
        <v>1355</v>
      </c>
      <c r="J169" s="28" t="s">
        <v>940</v>
      </c>
      <c r="K169" s="27" t="s">
        <v>1495</v>
      </c>
      <c r="L169" s="28"/>
      <c r="M169" s="27" t="s">
        <v>1542</v>
      </c>
      <c r="N169" s="27" t="s">
        <v>1495</v>
      </c>
      <c r="O169" s="27" t="s">
        <v>1495</v>
      </c>
      <c r="P169" s="27" t="s">
        <v>1495</v>
      </c>
      <c r="Q169" s="27" t="s">
        <v>1495</v>
      </c>
      <c r="R169" s="29"/>
    </row>
    <row r="170" spans="1:18" s="26" customFormat="1" ht="15.75" hidden="1">
      <c r="A170" s="233">
        <v>156</v>
      </c>
      <c r="B170" s="234" t="s">
        <v>389</v>
      </c>
      <c r="C170" s="234" t="s">
        <v>390</v>
      </c>
      <c r="D170" s="235" t="s">
        <v>868</v>
      </c>
      <c r="E170" s="234" t="s">
        <v>34</v>
      </c>
      <c r="F170" s="235" t="s">
        <v>934</v>
      </c>
      <c r="G170" s="235" t="s">
        <v>849</v>
      </c>
      <c r="H170" s="236">
        <v>106242</v>
      </c>
      <c r="I170" s="234"/>
      <c r="J170" s="28">
        <v>12</v>
      </c>
      <c r="K170" s="27" t="s">
        <v>2675</v>
      </c>
      <c r="L170" s="28"/>
      <c r="M170" s="27" t="s">
        <v>2675</v>
      </c>
      <c r="N170" s="27" t="s">
        <v>1495</v>
      </c>
      <c r="O170" s="27" t="s">
        <v>1495</v>
      </c>
      <c r="P170" s="27" t="s">
        <v>1495</v>
      </c>
      <c r="Q170" s="27"/>
      <c r="R170" s="29"/>
    </row>
    <row r="171" spans="1:18" s="26" customFormat="1" ht="15.75" hidden="1">
      <c r="A171" s="233">
        <v>369</v>
      </c>
      <c r="B171" s="234" t="s">
        <v>391</v>
      </c>
      <c r="C171" s="234" t="s">
        <v>392</v>
      </c>
      <c r="D171" s="235" t="s">
        <v>868</v>
      </c>
      <c r="E171" s="234" t="s">
        <v>70</v>
      </c>
      <c r="F171" s="235" t="s">
        <v>840</v>
      </c>
      <c r="G171" s="235" t="s">
        <v>849</v>
      </c>
      <c r="H171" s="236" t="s">
        <v>1060</v>
      </c>
      <c r="I171" s="234" t="s">
        <v>1356</v>
      </c>
      <c r="J171" s="28">
        <v>10</v>
      </c>
      <c r="K171" s="27" t="s">
        <v>2675</v>
      </c>
      <c r="L171" s="28">
        <v>46239</v>
      </c>
      <c r="M171" s="27" t="s">
        <v>1495</v>
      </c>
      <c r="N171" s="27" t="s">
        <v>1495</v>
      </c>
      <c r="O171" s="27" t="s">
        <v>1495</v>
      </c>
      <c r="P171" s="27" t="s">
        <v>1495</v>
      </c>
      <c r="Q171" s="27" t="s">
        <v>1495</v>
      </c>
      <c r="R171" s="29"/>
    </row>
    <row r="172" spans="1:18" s="26" customFormat="1" ht="15.75" hidden="1">
      <c r="A172" s="233">
        <v>162</v>
      </c>
      <c r="B172" s="234" t="s">
        <v>393</v>
      </c>
      <c r="C172" s="234" t="s">
        <v>394</v>
      </c>
      <c r="D172" s="235" t="s">
        <v>846</v>
      </c>
      <c r="E172" s="234" t="s">
        <v>70</v>
      </c>
      <c r="F172" s="235" t="s">
        <v>840</v>
      </c>
      <c r="G172" s="235" t="s">
        <v>849</v>
      </c>
      <c r="H172" s="236" t="s">
        <v>1061</v>
      </c>
      <c r="I172" s="234" t="s">
        <v>1357</v>
      </c>
      <c r="J172" s="28">
        <v>10</v>
      </c>
      <c r="K172" s="27" t="s">
        <v>1542</v>
      </c>
      <c r="L172" s="28">
        <v>46239</v>
      </c>
      <c r="M172" s="27" t="s">
        <v>1495</v>
      </c>
      <c r="N172" s="27" t="s">
        <v>1495</v>
      </c>
      <c r="O172" s="27" t="s">
        <v>1495</v>
      </c>
      <c r="P172" s="27" t="s">
        <v>1495</v>
      </c>
      <c r="Q172" s="27" t="s">
        <v>1495</v>
      </c>
      <c r="R172" s="29"/>
    </row>
    <row r="173" spans="1:18" s="26" customFormat="1" ht="15.75" hidden="1">
      <c r="A173" s="233">
        <v>606</v>
      </c>
      <c r="B173" s="234" t="s">
        <v>395</v>
      </c>
      <c r="C173" s="234" t="s">
        <v>396</v>
      </c>
      <c r="D173" s="235" t="s">
        <v>846</v>
      </c>
      <c r="E173" s="234" t="s">
        <v>70</v>
      </c>
      <c r="F173" s="235" t="s">
        <v>840</v>
      </c>
      <c r="G173" s="235" t="s">
        <v>849</v>
      </c>
      <c r="H173" s="236" t="s">
        <v>1062</v>
      </c>
      <c r="I173" s="234" t="s">
        <v>1358</v>
      </c>
      <c r="J173" s="28">
        <v>10</v>
      </c>
      <c r="K173" s="27" t="s">
        <v>1542</v>
      </c>
      <c r="L173" s="28">
        <v>46239</v>
      </c>
      <c r="M173" s="27" t="s">
        <v>1542</v>
      </c>
      <c r="N173" s="27" t="s">
        <v>1495</v>
      </c>
      <c r="O173" s="27" t="s">
        <v>1495</v>
      </c>
      <c r="P173" s="27" t="s">
        <v>1495</v>
      </c>
      <c r="Q173" s="27" t="s">
        <v>1495</v>
      </c>
      <c r="R173" s="29"/>
    </row>
    <row r="174" spans="1:18" s="26" customFormat="1" ht="15.75" hidden="1">
      <c r="A174" s="233">
        <v>110</v>
      </c>
      <c r="B174" s="234" t="s">
        <v>397</v>
      </c>
      <c r="C174" s="234" t="s">
        <v>398</v>
      </c>
      <c r="D174" s="235" t="s">
        <v>868</v>
      </c>
      <c r="E174" s="234" t="s">
        <v>70</v>
      </c>
      <c r="F174" s="235" t="s">
        <v>840</v>
      </c>
      <c r="G174" s="235" t="s">
        <v>849</v>
      </c>
      <c r="H174" s="236" t="s">
        <v>1063</v>
      </c>
      <c r="I174" s="234">
        <v>192229</v>
      </c>
      <c r="J174" s="28">
        <v>10</v>
      </c>
      <c r="K174" s="27" t="s">
        <v>1542</v>
      </c>
      <c r="L174" s="28">
        <v>46239</v>
      </c>
      <c r="M174" s="27" t="s">
        <v>1542</v>
      </c>
      <c r="N174" s="27" t="s">
        <v>1495</v>
      </c>
      <c r="O174" s="27" t="s">
        <v>1495</v>
      </c>
      <c r="P174" s="27" t="s">
        <v>1495</v>
      </c>
      <c r="Q174" s="27" t="s">
        <v>1495</v>
      </c>
      <c r="R174" s="29"/>
    </row>
    <row r="175" spans="1:18" s="26" customFormat="1" ht="15.75" hidden="1">
      <c r="A175" s="233">
        <v>65</v>
      </c>
      <c r="B175" s="234" t="s">
        <v>400</v>
      </c>
      <c r="C175" s="234" t="s">
        <v>401</v>
      </c>
      <c r="D175" s="235" t="s">
        <v>868</v>
      </c>
      <c r="E175" s="234" t="s">
        <v>57</v>
      </c>
      <c r="F175" s="235" t="s">
        <v>840</v>
      </c>
      <c r="G175" s="235" t="s">
        <v>849</v>
      </c>
      <c r="H175" s="236" t="s">
        <v>1064</v>
      </c>
      <c r="I175" s="234">
        <v>879925</v>
      </c>
      <c r="J175" s="28">
        <v>10</v>
      </c>
      <c r="K175" s="27" t="s">
        <v>1542</v>
      </c>
      <c r="L175" s="28">
        <v>46240</v>
      </c>
      <c r="M175" s="27" t="s">
        <v>1542</v>
      </c>
      <c r="N175" s="27" t="s">
        <v>1495</v>
      </c>
      <c r="O175" s="27" t="s">
        <v>1495</v>
      </c>
      <c r="P175" s="27" t="s">
        <v>1495</v>
      </c>
      <c r="Q175" s="27"/>
      <c r="R175" s="29"/>
    </row>
    <row r="176" spans="1:18" s="26" customFormat="1" ht="15.75">
      <c r="A176" s="233">
        <v>107</v>
      </c>
      <c r="B176" s="234" t="s">
        <v>403</v>
      </c>
      <c r="C176" s="234" t="s">
        <v>404</v>
      </c>
      <c r="D176" s="235" t="s">
        <v>882</v>
      </c>
      <c r="E176" s="234" t="s">
        <v>48</v>
      </c>
      <c r="F176" s="235" t="s">
        <v>840</v>
      </c>
      <c r="G176" s="235" t="s">
        <v>849</v>
      </c>
      <c r="H176" s="236" t="s">
        <v>1066</v>
      </c>
      <c r="I176" s="234" t="s">
        <v>1359</v>
      </c>
      <c r="J176" s="28">
        <v>10</v>
      </c>
      <c r="K176" s="27" t="s">
        <v>2675</v>
      </c>
      <c r="L176" s="28"/>
      <c r="M176" s="27" t="s">
        <v>2675</v>
      </c>
      <c r="N176" s="27" t="s">
        <v>1495</v>
      </c>
      <c r="O176" s="27" t="s">
        <v>1495</v>
      </c>
      <c r="P176" s="27" t="s">
        <v>1495</v>
      </c>
      <c r="Q176" s="27" t="s">
        <v>1495</v>
      </c>
      <c r="R176" s="29"/>
    </row>
    <row r="177" spans="1:18" s="26" customFormat="1" ht="15.75" hidden="1">
      <c r="A177" s="233">
        <v>385</v>
      </c>
      <c r="B177" s="234" t="s">
        <v>405</v>
      </c>
      <c r="C177" s="234" t="s">
        <v>406</v>
      </c>
      <c r="D177" s="235" t="s">
        <v>882</v>
      </c>
      <c r="E177" s="234" t="s">
        <v>73</v>
      </c>
      <c r="F177" s="235" t="s">
        <v>853</v>
      </c>
      <c r="G177" s="235" t="s">
        <v>1068</v>
      </c>
      <c r="H177" s="236">
        <v>363804</v>
      </c>
      <c r="I177" s="234" t="s">
        <v>1360</v>
      </c>
      <c r="J177" s="28">
        <v>15</v>
      </c>
      <c r="K177" s="27" t="s">
        <v>1528</v>
      </c>
      <c r="L177" s="28"/>
      <c r="M177" s="27" t="s">
        <v>1542</v>
      </c>
      <c r="N177" s="27" t="s">
        <v>1495</v>
      </c>
      <c r="O177" s="27" t="s">
        <v>1495</v>
      </c>
      <c r="P177" s="27" t="s">
        <v>1495</v>
      </c>
      <c r="Q177" s="27" t="s">
        <v>1495</v>
      </c>
      <c r="R177" s="29" t="s">
        <v>1495</v>
      </c>
    </row>
    <row r="178" spans="1:18" s="26" customFormat="1" ht="15.75" hidden="1">
      <c r="A178" s="233">
        <v>311</v>
      </c>
      <c r="B178" s="234" t="s">
        <v>407</v>
      </c>
      <c r="C178" s="234" t="s">
        <v>408</v>
      </c>
      <c r="D178" s="235" t="s">
        <v>868</v>
      </c>
      <c r="E178" s="234" t="s">
        <v>65</v>
      </c>
      <c r="F178" s="235" t="s">
        <v>892</v>
      </c>
      <c r="G178" s="235" t="s">
        <v>894</v>
      </c>
      <c r="H178" s="236" t="s">
        <v>1069</v>
      </c>
      <c r="I178" s="234" t="s">
        <v>1361</v>
      </c>
      <c r="J178" s="28" t="s">
        <v>940</v>
      </c>
      <c r="K178" s="27" t="s">
        <v>1495</v>
      </c>
      <c r="L178" s="28" t="s">
        <v>940</v>
      </c>
      <c r="M178" s="27" t="s">
        <v>2675</v>
      </c>
      <c r="N178" s="27" t="s">
        <v>1495</v>
      </c>
      <c r="O178" s="27" t="s">
        <v>1495</v>
      </c>
      <c r="P178" s="27" t="s">
        <v>1495</v>
      </c>
      <c r="Q178" s="27" t="s">
        <v>1495</v>
      </c>
      <c r="R178" s="29"/>
    </row>
    <row r="179" spans="1:18" s="26" customFormat="1" ht="15.75" hidden="1">
      <c r="A179" s="233">
        <v>426</v>
      </c>
      <c r="B179" s="234" t="s">
        <v>409</v>
      </c>
      <c r="C179" s="234" t="s">
        <v>410</v>
      </c>
      <c r="D179" s="235" t="s">
        <v>846</v>
      </c>
      <c r="E179" s="234" t="s">
        <v>57</v>
      </c>
      <c r="F179" s="235" t="s">
        <v>1015</v>
      </c>
      <c r="G179" s="235" t="s">
        <v>843</v>
      </c>
      <c r="H179" s="236">
        <v>6041842</v>
      </c>
      <c r="I179" s="234" t="s">
        <v>1362</v>
      </c>
      <c r="J179" s="28">
        <v>10</v>
      </c>
      <c r="K179" s="345" t="s">
        <v>1495</v>
      </c>
      <c r="L179" s="346">
        <v>46244</v>
      </c>
      <c r="M179" s="27" t="s">
        <v>1542</v>
      </c>
      <c r="N179" s="27" t="s">
        <v>1495</v>
      </c>
      <c r="O179" s="27" t="s">
        <v>1495</v>
      </c>
      <c r="P179" s="27" t="s">
        <v>1495</v>
      </c>
      <c r="Q179" s="27"/>
      <c r="R179" s="29"/>
    </row>
    <row r="180" spans="1:18" s="26" customFormat="1" ht="15.75" hidden="1">
      <c r="A180" s="233">
        <v>430</v>
      </c>
      <c r="B180" s="234" t="s">
        <v>411</v>
      </c>
      <c r="C180" s="234" t="s">
        <v>412</v>
      </c>
      <c r="D180" s="235" t="s">
        <v>882</v>
      </c>
      <c r="E180" s="234" t="s">
        <v>45</v>
      </c>
      <c r="F180" s="235" t="s">
        <v>1015</v>
      </c>
      <c r="G180" s="235" t="s">
        <v>1016</v>
      </c>
      <c r="H180" s="236">
        <v>6022683</v>
      </c>
      <c r="I180" s="234" t="s">
        <v>1363</v>
      </c>
      <c r="J180" s="28"/>
      <c r="K180" s="27" t="s">
        <v>2675</v>
      </c>
      <c r="L180" s="28">
        <v>46241</v>
      </c>
      <c r="M180" s="27"/>
      <c r="N180" s="27"/>
      <c r="O180" s="27"/>
      <c r="P180" s="27"/>
      <c r="Q180" s="27"/>
      <c r="R180" s="29"/>
    </row>
    <row r="181" spans="1:18" s="26" customFormat="1" ht="15.75" hidden="1">
      <c r="A181" s="233" t="s">
        <v>414</v>
      </c>
      <c r="B181" s="234" t="s">
        <v>415</v>
      </c>
      <c r="C181" s="234" t="s">
        <v>412</v>
      </c>
      <c r="D181" s="235" t="s">
        <v>882</v>
      </c>
      <c r="E181" s="234" t="s">
        <v>45</v>
      </c>
      <c r="F181" s="235" t="s">
        <v>1070</v>
      </c>
      <c r="G181" s="235" t="s">
        <v>940</v>
      </c>
      <c r="H181" s="236">
        <v>2788</v>
      </c>
      <c r="I181" s="234" t="s">
        <v>1364</v>
      </c>
      <c r="J181" s="28"/>
      <c r="K181" s="27" t="s">
        <v>2675</v>
      </c>
      <c r="L181" s="28">
        <v>46241</v>
      </c>
      <c r="M181" s="27"/>
      <c r="N181" s="27"/>
      <c r="O181" s="27"/>
      <c r="P181" s="27"/>
      <c r="Q181" s="27"/>
      <c r="R181" s="29"/>
    </row>
    <row r="182" spans="1:18" s="26" customFormat="1" ht="15.75" hidden="1">
      <c r="A182" s="233" t="s">
        <v>416</v>
      </c>
      <c r="B182" s="234" t="s">
        <v>417</v>
      </c>
      <c r="C182" s="234" t="s">
        <v>412</v>
      </c>
      <c r="D182" s="235" t="s">
        <v>882</v>
      </c>
      <c r="E182" s="234" t="s">
        <v>45</v>
      </c>
      <c r="F182" s="235" t="s">
        <v>1072</v>
      </c>
      <c r="G182" s="235" t="s">
        <v>940</v>
      </c>
      <c r="H182" s="236">
        <v>1010046</v>
      </c>
      <c r="I182" s="234"/>
      <c r="J182" s="28"/>
      <c r="K182" s="27" t="s">
        <v>1542</v>
      </c>
      <c r="L182" s="28">
        <v>46241</v>
      </c>
      <c r="M182" s="27"/>
      <c r="N182" s="27"/>
      <c r="O182" s="27"/>
      <c r="P182" s="27"/>
      <c r="Q182" s="27"/>
      <c r="R182" s="29"/>
    </row>
    <row r="183" spans="1:18" s="26" customFormat="1" ht="15.75" hidden="1">
      <c r="A183" s="233" t="s">
        <v>419</v>
      </c>
      <c r="B183" s="234" t="s">
        <v>420</v>
      </c>
      <c r="C183" s="234" t="s">
        <v>412</v>
      </c>
      <c r="D183" s="235" t="s">
        <v>882</v>
      </c>
      <c r="E183" s="234" t="s">
        <v>45</v>
      </c>
      <c r="F183" s="235" t="s">
        <v>1074</v>
      </c>
      <c r="G183" s="235" t="s">
        <v>940</v>
      </c>
      <c r="H183" s="236">
        <v>65081</v>
      </c>
      <c r="I183" s="234" t="s">
        <v>1365</v>
      </c>
      <c r="J183" s="28"/>
      <c r="K183" s="27" t="s">
        <v>2675</v>
      </c>
      <c r="L183" s="28">
        <v>46241</v>
      </c>
      <c r="M183" s="27"/>
      <c r="N183" s="27"/>
      <c r="O183" s="27"/>
      <c r="P183" s="27"/>
      <c r="Q183" s="27"/>
      <c r="R183" s="29"/>
    </row>
    <row r="184" spans="1:18" s="26" customFormat="1" ht="15.75" hidden="1">
      <c r="A184" s="233" t="s">
        <v>422</v>
      </c>
      <c r="B184" s="234" t="s">
        <v>423</v>
      </c>
      <c r="C184" s="234" t="s">
        <v>412</v>
      </c>
      <c r="D184" s="235" t="s">
        <v>882</v>
      </c>
      <c r="E184" s="234" t="s">
        <v>45</v>
      </c>
      <c r="F184" s="235" t="s">
        <v>1076</v>
      </c>
      <c r="G184" s="235" t="s">
        <v>940</v>
      </c>
      <c r="H184" s="236" t="s">
        <v>847</v>
      </c>
      <c r="I184" s="234"/>
      <c r="J184" s="28"/>
      <c r="K184" s="27" t="s">
        <v>1495</v>
      </c>
      <c r="L184" s="28">
        <v>46241</v>
      </c>
      <c r="M184" s="27"/>
      <c r="N184" s="27"/>
      <c r="O184" s="27"/>
      <c r="P184" s="27"/>
      <c r="Q184" s="27"/>
      <c r="R184" s="29"/>
    </row>
    <row r="185" spans="1:18" s="26" customFormat="1" ht="15.75" hidden="1">
      <c r="A185" s="233">
        <v>466</v>
      </c>
      <c r="B185" s="234" t="s">
        <v>424</v>
      </c>
      <c r="C185" s="234" t="s">
        <v>425</v>
      </c>
      <c r="D185" s="235" t="s">
        <v>882</v>
      </c>
      <c r="E185" s="234" t="s">
        <v>70</v>
      </c>
      <c r="F185" s="235" t="s">
        <v>840</v>
      </c>
      <c r="G185" s="235" t="s">
        <v>849</v>
      </c>
      <c r="H185" s="236" t="s">
        <v>1077</v>
      </c>
      <c r="I185" s="234" t="s">
        <v>1366</v>
      </c>
      <c r="J185" s="28">
        <v>10</v>
      </c>
      <c r="K185" s="27" t="s">
        <v>1528</v>
      </c>
      <c r="L185" s="28">
        <v>46239</v>
      </c>
      <c r="M185" s="27" t="s">
        <v>1495</v>
      </c>
      <c r="N185" s="27" t="s">
        <v>1495</v>
      </c>
      <c r="O185" s="27" t="s">
        <v>1495</v>
      </c>
      <c r="P185" s="27" t="s">
        <v>1495</v>
      </c>
      <c r="Q185" s="27" t="s">
        <v>1495</v>
      </c>
      <c r="R185" s="29"/>
    </row>
    <row r="186" spans="1:18" s="26" customFormat="1" ht="15.75" hidden="1">
      <c r="A186" s="233">
        <v>423</v>
      </c>
      <c r="B186" s="234" t="s">
        <v>427</v>
      </c>
      <c r="C186" s="234" t="s">
        <v>428</v>
      </c>
      <c r="D186" s="235" t="s">
        <v>882</v>
      </c>
      <c r="E186" s="234" t="s">
        <v>34</v>
      </c>
      <c r="F186" s="235" t="s">
        <v>840</v>
      </c>
      <c r="G186" s="235" t="s">
        <v>849</v>
      </c>
      <c r="H186" s="236" t="s">
        <v>1078</v>
      </c>
      <c r="I186" s="234" t="s">
        <v>1367</v>
      </c>
      <c r="J186" s="28">
        <v>10</v>
      </c>
      <c r="K186" s="27" t="s">
        <v>2675</v>
      </c>
      <c r="L186" s="28"/>
      <c r="M186" s="27" t="s">
        <v>2675</v>
      </c>
      <c r="N186" s="27" t="s">
        <v>1495</v>
      </c>
      <c r="O186" s="27" t="s">
        <v>1495</v>
      </c>
      <c r="P186" s="27" t="s">
        <v>1495</v>
      </c>
      <c r="Q186" s="27" t="s">
        <v>1495</v>
      </c>
      <c r="R186" s="29"/>
    </row>
    <row r="187" spans="1:18" s="26" customFormat="1" ht="15.75" hidden="1">
      <c r="A187" s="233">
        <v>257</v>
      </c>
      <c r="B187" s="234" t="s">
        <v>429</v>
      </c>
      <c r="C187" s="234" t="s">
        <v>430</v>
      </c>
      <c r="D187" s="235" t="s">
        <v>846</v>
      </c>
      <c r="E187" s="234" t="s">
        <v>34</v>
      </c>
      <c r="F187" s="235" t="s">
        <v>840</v>
      </c>
      <c r="G187" s="235" t="s">
        <v>849</v>
      </c>
      <c r="H187" s="236" t="s">
        <v>1079</v>
      </c>
      <c r="I187" s="234">
        <v>123456</v>
      </c>
      <c r="J187" s="28">
        <v>10</v>
      </c>
      <c r="K187" s="27" t="s">
        <v>2675</v>
      </c>
      <c r="L187" s="28"/>
      <c r="M187" s="27"/>
      <c r="N187" s="27"/>
      <c r="O187" s="27"/>
      <c r="P187" s="27"/>
      <c r="Q187" s="27"/>
      <c r="R187" s="29"/>
    </row>
    <row r="188" spans="1:18" s="26" customFormat="1" ht="15.75" hidden="1">
      <c r="A188" s="233">
        <v>627</v>
      </c>
      <c r="B188" s="234" t="s">
        <v>431</v>
      </c>
      <c r="C188" s="234" t="s">
        <v>432</v>
      </c>
      <c r="D188" s="235" t="s">
        <v>846</v>
      </c>
      <c r="E188" s="234" t="s">
        <v>62</v>
      </c>
      <c r="F188" s="235" t="s">
        <v>840</v>
      </c>
      <c r="G188" s="235" t="s">
        <v>859</v>
      </c>
      <c r="H188" s="236" t="s">
        <v>1080</v>
      </c>
      <c r="I188" s="234" t="s">
        <v>1368</v>
      </c>
      <c r="J188" s="28" t="s">
        <v>940</v>
      </c>
      <c r="K188" s="27" t="s">
        <v>1495</v>
      </c>
      <c r="L188" s="28"/>
      <c r="M188" s="27" t="s">
        <v>1495</v>
      </c>
      <c r="N188" s="27" t="s">
        <v>1495</v>
      </c>
      <c r="O188" s="27" t="s">
        <v>1495</v>
      </c>
      <c r="P188" s="27" t="s">
        <v>1495</v>
      </c>
      <c r="Q188" s="27" t="s">
        <v>1495</v>
      </c>
      <c r="R188" s="29"/>
    </row>
    <row r="189" spans="1:18" s="26" customFormat="1" ht="15.75" hidden="1">
      <c r="A189" s="233">
        <v>624</v>
      </c>
      <c r="B189" s="234" t="s">
        <v>433</v>
      </c>
      <c r="C189" s="234" t="s">
        <v>434</v>
      </c>
      <c r="D189" s="235" t="s">
        <v>868</v>
      </c>
      <c r="E189" s="234" t="s">
        <v>73</v>
      </c>
      <c r="F189" s="235" t="s">
        <v>840</v>
      </c>
      <c r="G189" s="235" t="s">
        <v>849</v>
      </c>
      <c r="H189" s="236" t="s">
        <v>1081</v>
      </c>
      <c r="I189" s="234"/>
      <c r="J189" s="28">
        <v>10</v>
      </c>
      <c r="K189" s="27" t="s">
        <v>1528</v>
      </c>
      <c r="L189" s="28"/>
      <c r="M189" s="27" t="s">
        <v>1495</v>
      </c>
      <c r="N189" s="27" t="s">
        <v>1495</v>
      </c>
      <c r="O189" s="27" t="s">
        <v>1495</v>
      </c>
      <c r="P189" s="27" t="s">
        <v>1495</v>
      </c>
      <c r="Q189" s="27" t="s">
        <v>1495</v>
      </c>
      <c r="R189" s="29" t="s">
        <v>1495</v>
      </c>
    </row>
    <row r="190" spans="1:18" s="26" customFormat="1" ht="15.75" hidden="1">
      <c r="A190" s="233">
        <v>538</v>
      </c>
      <c r="B190" s="234" t="s">
        <v>435</v>
      </c>
      <c r="C190" s="234" t="s">
        <v>436</v>
      </c>
      <c r="D190" s="235" t="s">
        <v>882</v>
      </c>
      <c r="E190" s="234" t="s">
        <v>70</v>
      </c>
      <c r="F190" s="235" t="s">
        <v>1082</v>
      </c>
      <c r="G190" s="235" t="s">
        <v>1084</v>
      </c>
      <c r="H190" s="236">
        <v>24140</v>
      </c>
      <c r="I190" s="234" t="s">
        <v>1369</v>
      </c>
      <c r="J190" s="28" t="s">
        <v>2696</v>
      </c>
      <c r="K190" s="27" t="s">
        <v>1528</v>
      </c>
      <c r="L190" s="28">
        <v>46240</v>
      </c>
      <c r="M190" s="27" t="s">
        <v>1542</v>
      </c>
      <c r="N190" s="27" t="s">
        <v>1495</v>
      </c>
      <c r="O190" s="27" t="s">
        <v>1495</v>
      </c>
      <c r="P190" s="27" t="s">
        <v>1495</v>
      </c>
      <c r="Q190" s="27" t="s">
        <v>1495</v>
      </c>
      <c r="R190" s="29"/>
    </row>
    <row r="191" spans="1:18" s="26" customFormat="1" ht="15.75" hidden="1">
      <c r="A191" s="233" t="s">
        <v>438</v>
      </c>
      <c r="B191" s="234" t="s">
        <v>439</v>
      </c>
      <c r="C191" s="234" t="s">
        <v>436</v>
      </c>
      <c r="D191" s="235" t="s">
        <v>882</v>
      </c>
      <c r="E191" s="234" t="s">
        <v>70</v>
      </c>
      <c r="F191" s="235" t="s">
        <v>1086</v>
      </c>
      <c r="G191" s="235" t="s">
        <v>849</v>
      </c>
      <c r="H191" s="236">
        <v>45032</v>
      </c>
      <c r="I191" s="234" t="s">
        <v>1370</v>
      </c>
      <c r="J191" s="28">
        <v>15</v>
      </c>
      <c r="K191" s="27" t="s">
        <v>2675</v>
      </c>
      <c r="L191" s="28">
        <v>46240</v>
      </c>
      <c r="M191" s="27" t="s">
        <v>1495</v>
      </c>
      <c r="N191" s="27" t="s">
        <v>1495</v>
      </c>
      <c r="O191" s="27" t="s">
        <v>1495</v>
      </c>
      <c r="P191" s="27" t="s">
        <v>1495</v>
      </c>
      <c r="Q191" s="27" t="s">
        <v>1495</v>
      </c>
      <c r="R191" s="29"/>
    </row>
    <row r="192" spans="1:18" s="26" customFormat="1" ht="15.75" hidden="1">
      <c r="A192" s="233">
        <v>589</v>
      </c>
      <c r="B192" s="234" t="s">
        <v>441</v>
      </c>
      <c r="C192" s="234" t="s">
        <v>442</v>
      </c>
      <c r="D192" s="235" t="s">
        <v>846</v>
      </c>
      <c r="E192" s="234" t="s">
        <v>70</v>
      </c>
      <c r="F192" s="235" t="s">
        <v>1086</v>
      </c>
      <c r="G192" s="235" t="s">
        <v>859</v>
      </c>
      <c r="H192" s="236">
        <v>48953</v>
      </c>
      <c r="I192" s="234"/>
      <c r="J192" s="28">
        <v>15</v>
      </c>
      <c r="K192" s="27" t="s">
        <v>2675</v>
      </c>
      <c r="L192" s="28">
        <v>46240</v>
      </c>
      <c r="M192" s="27" t="s">
        <v>1495</v>
      </c>
      <c r="N192" s="27" t="s">
        <v>1495</v>
      </c>
      <c r="O192" s="27" t="s">
        <v>1495</v>
      </c>
      <c r="P192" s="27" t="s">
        <v>1495</v>
      </c>
      <c r="Q192" s="27" t="s">
        <v>1495</v>
      </c>
      <c r="R192" s="29"/>
    </row>
    <row r="193" spans="1:18" s="26" customFormat="1" ht="15.75" hidden="1">
      <c r="A193" s="233">
        <v>270</v>
      </c>
      <c r="B193" s="234" t="s">
        <v>443</v>
      </c>
      <c r="C193" s="234" t="s">
        <v>444</v>
      </c>
      <c r="D193" s="235" t="s">
        <v>846</v>
      </c>
      <c r="E193" s="234" t="s">
        <v>45</v>
      </c>
      <c r="F193" s="235" t="s">
        <v>1038</v>
      </c>
      <c r="G193" s="235" t="s">
        <v>1088</v>
      </c>
      <c r="H193" s="236">
        <v>293705</v>
      </c>
      <c r="I193" s="234" t="s">
        <v>1371</v>
      </c>
      <c r="J193" s="28"/>
      <c r="K193" s="27" t="s">
        <v>1542</v>
      </c>
      <c r="L193" s="28"/>
      <c r="M193" s="27"/>
      <c r="N193" s="27"/>
      <c r="O193" s="27"/>
      <c r="P193" s="27"/>
      <c r="Q193" s="27"/>
      <c r="R193" s="29"/>
    </row>
    <row r="194" spans="1:18" s="26" customFormat="1" ht="15.75" hidden="1">
      <c r="A194" s="233">
        <v>647</v>
      </c>
      <c r="B194" s="234" t="s">
        <v>445</v>
      </c>
      <c r="C194" s="234" t="s">
        <v>446</v>
      </c>
      <c r="D194" s="235" t="s">
        <v>846</v>
      </c>
      <c r="E194" s="234" t="s">
        <v>34</v>
      </c>
      <c r="F194" s="235" t="s">
        <v>1089</v>
      </c>
      <c r="G194" s="235" t="s">
        <v>849</v>
      </c>
      <c r="H194" s="236">
        <v>179963</v>
      </c>
      <c r="I194" s="234" t="s">
        <v>1372</v>
      </c>
      <c r="J194" s="28">
        <v>10</v>
      </c>
      <c r="K194" s="27" t="s">
        <v>2675</v>
      </c>
      <c r="L194" s="28"/>
      <c r="M194" s="27"/>
      <c r="N194" s="27"/>
      <c r="O194" s="27"/>
      <c r="P194" s="27"/>
      <c r="Q194" s="27"/>
      <c r="R194" s="29"/>
    </row>
    <row r="195" spans="1:18" s="26" customFormat="1" ht="15.75" hidden="1">
      <c r="A195" s="233">
        <v>174</v>
      </c>
      <c r="B195" s="234" t="s">
        <v>447</v>
      </c>
      <c r="C195" s="234" t="s">
        <v>448</v>
      </c>
      <c r="D195" s="235" t="s">
        <v>846</v>
      </c>
      <c r="E195" s="234" t="s">
        <v>57</v>
      </c>
      <c r="F195" s="235" t="s">
        <v>840</v>
      </c>
      <c r="G195" s="235" t="s">
        <v>849</v>
      </c>
      <c r="H195" s="236" t="s">
        <v>1090</v>
      </c>
      <c r="I195" s="234">
        <v>123456</v>
      </c>
      <c r="J195" s="28">
        <v>10</v>
      </c>
      <c r="K195" s="345" t="s">
        <v>1495</v>
      </c>
      <c r="L195" s="346">
        <v>46244</v>
      </c>
      <c r="M195" s="27" t="s">
        <v>1542</v>
      </c>
      <c r="N195" s="27" t="s">
        <v>1495</v>
      </c>
      <c r="O195" s="27" t="s">
        <v>1495</v>
      </c>
      <c r="P195" s="27" t="s">
        <v>1495</v>
      </c>
      <c r="Q195" s="27"/>
      <c r="R195" s="29"/>
    </row>
    <row r="196" spans="1:18" s="26" customFormat="1" ht="15.75" hidden="1">
      <c r="A196" s="233">
        <v>588</v>
      </c>
      <c r="B196" s="234" t="s">
        <v>449</v>
      </c>
      <c r="C196" s="234" t="s">
        <v>450</v>
      </c>
      <c r="D196" s="235" t="s">
        <v>846</v>
      </c>
      <c r="E196" s="234" t="s">
        <v>70</v>
      </c>
      <c r="F196" s="235" t="s">
        <v>1082</v>
      </c>
      <c r="G196" s="235" t="s">
        <v>935</v>
      </c>
      <c r="H196" s="236">
        <v>55185</v>
      </c>
      <c r="I196" s="234">
        <v>55185</v>
      </c>
      <c r="J196" s="28" t="s">
        <v>2696</v>
      </c>
      <c r="K196" s="27" t="s">
        <v>1528</v>
      </c>
      <c r="L196" s="28">
        <v>46244</v>
      </c>
      <c r="M196" s="27" t="s">
        <v>1542</v>
      </c>
      <c r="N196" s="27" t="s">
        <v>1495</v>
      </c>
      <c r="O196" s="27" t="s">
        <v>1495</v>
      </c>
      <c r="P196" s="27" t="s">
        <v>1495</v>
      </c>
      <c r="Q196" s="27" t="s">
        <v>1495</v>
      </c>
      <c r="R196" s="29"/>
    </row>
    <row r="197" spans="1:18" s="26" customFormat="1" ht="15.75" hidden="1">
      <c r="A197" s="233">
        <v>613</v>
      </c>
      <c r="B197" s="234" t="s">
        <v>451</v>
      </c>
      <c r="C197" s="234" t="s">
        <v>452</v>
      </c>
      <c r="D197" s="235" t="s">
        <v>846</v>
      </c>
      <c r="E197" s="234" t="s">
        <v>65</v>
      </c>
      <c r="F197" s="235" t="s">
        <v>1038</v>
      </c>
      <c r="G197" s="235" t="s">
        <v>859</v>
      </c>
      <c r="H197" s="236">
        <v>374638</v>
      </c>
      <c r="I197" s="234" t="s">
        <v>1373</v>
      </c>
      <c r="J197" s="28" t="s">
        <v>940</v>
      </c>
      <c r="K197" s="27" t="s">
        <v>1495</v>
      </c>
      <c r="L197" s="28" t="s">
        <v>940</v>
      </c>
      <c r="M197" s="27" t="s">
        <v>2675</v>
      </c>
      <c r="N197" s="27" t="s">
        <v>1495</v>
      </c>
      <c r="O197" s="27" t="s">
        <v>1495</v>
      </c>
      <c r="P197" s="27" t="s">
        <v>1495</v>
      </c>
      <c r="Q197" s="27" t="s">
        <v>1495</v>
      </c>
      <c r="R197" s="29"/>
    </row>
    <row r="198" spans="1:18" s="26" customFormat="1" ht="15.75" hidden="1">
      <c r="A198" s="233">
        <v>292</v>
      </c>
      <c r="B198" s="234" t="s">
        <v>453</v>
      </c>
      <c r="C198" s="234" t="s">
        <v>454</v>
      </c>
      <c r="D198" s="235" t="s">
        <v>868</v>
      </c>
      <c r="E198" s="234" t="s">
        <v>73</v>
      </c>
      <c r="F198" s="235" t="s">
        <v>840</v>
      </c>
      <c r="G198" s="235" t="s">
        <v>849</v>
      </c>
      <c r="H198" s="236" t="s">
        <v>1091</v>
      </c>
      <c r="I198" s="234" t="s">
        <v>1374</v>
      </c>
      <c r="J198" s="28">
        <v>10</v>
      </c>
      <c r="K198" s="27" t="s">
        <v>1495</v>
      </c>
      <c r="L198" s="28" t="s">
        <v>1495</v>
      </c>
      <c r="M198" s="27" t="s">
        <v>1495</v>
      </c>
      <c r="N198" s="27" t="s">
        <v>1495</v>
      </c>
      <c r="O198" s="27" t="s">
        <v>1495</v>
      </c>
      <c r="P198" s="27" t="s">
        <v>1495</v>
      </c>
      <c r="Q198" s="27" t="s">
        <v>1495</v>
      </c>
      <c r="R198" s="29" t="s">
        <v>1495</v>
      </c>
    </row>
    <row r="199" spans="1:18" s="26" customFormat="1" ht="15.75" hidden="1">
      <c r="A199" s="233">
        <v>358</v>
      </c>
      <c r="B199" s="234" t="s">
        <v>455</v>
      </c>
      <c r="C199" s="234" t="s">
        <v>456</v>
      </c>
      <c r="D199" s="235" t="s">
        <v>868</v>
      </c>
      <c r="E199" s="234" t="s">
        <v>73</v>
      </c>
      <c r="F199" s="235" t="s">
        <v>840</v>
      </c>
      <c r="G199" s="235" t="s">
        <v>849</v>
      </c>
      <c r="H199" s="236" t="s">
        <v>1092</v>
      </c>
      <c r="I199" s="234" t="s">
        <v>1375</v>
      </c>
      <c r="J199" s="28">
        <v>10</v>
      </c>
      <c r="K199" s="27" t="s">
        <v>1528</v>
      </c>
      <c r="L199" s="28"/>
      <c r="M199" s="27" t="s">
        <v>1495</v>
      </c>
      <c r="N199" s="27" t="s">
        <v>1495</v>
      </c>
      <c r="O199" s="27" t="s">
        <v>1495</v>
      </c>
      <c r="P199" s="27" t="s">
        <v>1495</v>
      </c>
      <c r="Q199" s="27" t="s">
        <v>1495</v>
      </c>
      <c r="R199" s="29" t="s">
        <v>1495</v>
      </c>
    </row>
    <row r="200" spans="1:18" s="26" customFormat="1" ht="15.75" hidden="1">
      <c r="A200" s="233">
        <v>39</v>
      </c>
      <c r="B200" s="234" t="s">
        <v>457</v>
      </c>
      <c r="C200" s="234" t="s">
        <v>458</v>
      </c>
      <c r="D200" s="235" t="s">
        <v>868</v>
      </c>
      <c r="E200" s="234" t="s">
        <v>34</v>
      </c>
      <c r="F200" s="235" t="s">
        <v>840</v>
      </c>
      <c r="G200" s="235" t="s">
        <v>849</v>
      </c>
      <c r="H200" s="236" t="s">
        <v>1093</v>
      </c>
      <c r="I200" s="234">
        <v>123456</v>
      </c>
      <c r="J200" s="28">
        <v>10</v>
      </c>
      <c r="K200" s="27" t="s">
        <v>2675</v>
      </c>
      <c r="L200" s="28"/>
      <c r="M200" s="27" t="s">
        <v>2675</v>
      </c>
      <c r="N200" s="27" t="s">
        <v>1495</v>
      </c>
      <c r="O200" s="27" t="s">
        <v>1495</v>
      </c>
      <c r="P200" s="27" t="s">
        <v>1495</v>
      </c>
      <c r="Q200" s="27"/>
      <c r="R200" s="29"/>
    </row>
    <row r="201" spans="1:18" s="26" customFormat="1" ht="15.75" hidden="1">
      <c r="A201" s="233">
        <v>281</v>
      </c>
      <c r="B201" s="234" t="s">
        <v>459</v>
      </c>
      <c r="C201" s="234" t="s">
        <v>460</v>
      </c>
      <c r="D201" s="235" t="s">
        <v>868</v>
      </c>
      <c r="E201" s="234" t="s">
        <v>65</v>
      </c>
      <c r="F201" s="235" t="s">
        <v>840</v>
      </c>
      <c r="G201" s="235" t="s">
        <v>849</v>
      </c>
      <c r="H201" s="236" t="s">
        <v>1094</v>
      </c>
      <c r="I201" s="234" t="s">
        <v>1376</v>
      </c>
      <c r="J201" s="28" t="s">
        <v>940</v>
      </c>
      <c r="K201" s="27" t="s">
        <v>1495</v>
      </c>
      <c r="L201" s="28" t="s">
        <v>940</v>
      </c>
      <c r="M201" s="27" t="s">
        <v>2675</v>
      </c>
      <c r="N201" s="27" t="s">
        <v>1495</v>
      </c>
      <c r="O201" s="27" t="s">
        <v>1495</v>
      </c>
      <c r="P201" s="27" t="s">
        <v>1495</v>
      </c>
      <c r="Q201" s="27" t="s">
        <v>1495</v>
      </c>
      <c r="R201" s="29"/>
    </row>
    <row r="202" spans="1:18" s="26" customFormat="1" ht="15.75" hidden="1">
      <c r="A202" s="233">
        <v>324</v>
      </c>
      <c r="B202" s="234" t="s">
        <v>462</v>
      </c>
      <c r="C202" s="234" t="s">
        <v>463</v>
      </c>
      <c r="D202" s="235" t="s">
        <v>846</v>
      </c>
      <c r="E202" s="234" t="s">
        <v>62</v>
      </c>
      <c r="F202" s="235" t="s">
        <v>840</v>
      </c>
      <c r="G202" s="235" t="s">
        <v>849</v>
      </c>
      <c r="H202" s="236" t="s">
        <v>1095</v>
      </c>
      <c r="I202" s="234">
        <v>123456</v>
      </c>
      <c r="J202" s="28" t="s">
        <v>940</v>
      </c>
      <c r="K202" s="27" t="s">
        <v>1495</v>
      </c>
      <c r="L202" s="28"/>
      <c r="M202" s="27" t="s">
        <v>1542</v>
      </c>
      <c r="N202" s="27" t="s">
        <v>1495</v>
      </c>
      <c r="O202" s="27" t="s">
        <v>1495</v>
      </c>
      <c r="P202" s="27" t="s">
        <v>1495</v>
      </c>
      <c r="Q202" s="27" t="s">
        <v>1495</v>
      </c>
      <c r="R202" s="29"/>
    </row>
    <row r="203" spans="1:18" s="26" customFormat="1" ht="15.75" hidden="1">
      <c r="A203" s="233">
        <v>394</v>
      </c>
      <c r="B203" s="234" t="s">
        <v>464</v>
      </c>
      <c r="C203" s="234" t="s">
        <v>465</v>
      </c>
      <c r="D203" s="235" t="s">
        <v>868</v>
      </c>
      <c r="E203" s="234" t="s">
        <v>73</v>
      </c>
      <c r="F203" s="235" t="s">
        <v>840</v>
      </c>
      <c r="G203" s="235" t="s">
        <v>849</v>
      </c>
      <c r="H203" s="236" t="s">
        <v>1096</v>
      </c>
      <c r="I203" s="234"/>
      <c r="J203" s="28">
        <v>10</v>
      </c>
      <c r="K203" s="27" t="s">
        <v>1495</v>
      </c>
      <c r="L203" s="28" t="s">
        <v>1495</v>
      </c>
      <c r="M203" s="27" t="s">
        <v>1495</v>
      </c>
      <c r="N203" s="27" t="s">
        <v>1495</v>
      </c>
      <c r="O203" s="27" t="s">
        <v>1495</v>
      </c>
      <c r="P203" s="27" t="s">
        <v>1495</v>
      </c>
      <c r="Q203" s="27" t="s">
        <v>1495</v>
      </c>
      <c r="R203" s="29" t="s">
        <v>1495</v>
      </c>
    </row>
    <row r="204" spans="1:18" s="26" customFormat="1" ht="15.75" hidden="1">
      <c r="A204" s="233">
        <v>446</v>
      </c>
      <c r="B204" s="234" t="s">
        <v>466</v>
      </c>
      <c r="C204" s="234" t="s">
        <v>467</v>
      </c>
      <c r="D204" s="235" t="s">
        <v>868</v>
      </c>
      <c r="E204" s="234" t="s">
        <v>65</v>
      </c>
      <c r="F204" s="235" t="s">
        <v>840</v>
      </c>
      <c r="G204" s="235" t="s">
        <v>849</v>
      </c>
      <c r="H204" s="236" t="s">
        <v>1097</v>
      </c>
      <c r="I204" s="234" t="s">
        <v>1377</v>
      </c>
      <c r="J204" s="28" t="s">
        <v>940</v>
      </c>
      <c r="K204" s="27" t="s">
        <v>1495</v>
      </c>
      <c r="L204" s="28" t="s">
        <v>940</v>
      </c>
      <c r="M204" s="27"/>
      <c r="N204" s="27"/>
      <c r="O204" s="27"/>
      <c r="P204" s="27"/>
      <c r="Q204" s="27"/>
      <c r="R204" s="29"/>
    </row>
    <row r="205" spans="1:18" s="26" customFormat="1" ht="15.75" hidden="1">
      <c r="A205" s="233">
        <v>80</v>
      </c>
      <c r="B205" s="234" t="s">
        <v>468</v>
      </c>
      <c r="C205" s="234" t="s">
        <v>469</v>
      </c>
      <c r="D205" s="235" t="s">
        <v>868</v>
      </c>
      <c r="E205" s="234" t="s">
        <v>65</v>
      </c>
      <c r="F205" s="235" t="s">
        <v>840</v>
      </c>
      <c r="G205" s="235" t="s">
        <v>849</v>
      </c>
      <c r="H205" s="236" t="s">
        <v>1098</v>
      </c>
      <c r="I205" s="234" t="s">
        <v>1378</v>
      </c>
      <c r="J205" s="28">
        <v>10</v>
      </c>
      <c r="K205" s="27" t="s">
        <v>1542</v>
      </c>
      <c r="L205" s="28" t="s">
        <v>940</v>
      </c>
      <c r="M205" s="27" t="s">
        <v>1542</v>
      </c>
      <c r="N205" s="27" t="s">
        <v>1495</v>
      </c>
      <c r="O205" s="27" t="s">
        <v>1495</v>
      </c>
      <c r="P205" s="27" t="s">
        <v>1495</v>
      </c>
      <c r="Q205" s="27" t="s">
        <v>1495</v>
      </c>
      <c r="R205" s="29"/>
    </row>
    <row r="206" spans="1:18" s="26" customFormat="1" ht="15.75">
      <c r="A206" s="233">
        <v>348</v>
      </c>
      <c r="B206" s="234" t="s">
        <v>470</v>
      </c>
      <c r="C206" s="234" t="s">
        <v>471</v>
      </c>
      <c r="D206" s="235" t="s">
        <v>868</v>
      </c>
      <c r="E206" s="234" t="s">
        <v>48</v>
      </c>
      <c r="F206" s="235" t="s">
        <v>1099</v>
      </c>
      <c r="G206" s="235" t="s">
        <v>843</v>
      </c>
      <c r="H206" s="236">
        <v>1152</v>
      </c>
      <c r="I206" s="234" t="s">
        <v>1379</v>
      </c>
      <c r="J206" s="28" t="s">
        <v>2691</v>
      </c>
      <c r="K206" s="27" t="s">
        <v>2675</v>
      </c>
      <c r="L206" s="28"/>
      <c r="M206" s="27" t="s">
        <v>2675</v>
      </c>
      <c r="N206" s="27" t="s">
        <v>1495</v>
      </c>
      <c r="O206" s="27" t="s">
        <v>1495</v>
      </c>
      <c r="P206" s="27" t="s">
        <v>1495</v>
      </c>
      <c r="Q206" s="27"/>
      <c r="R206" s="29"/>
    </row>
    <row r="207" spans="1:18" s="26" customFormat="1" ht="15.75" hidden="1">
      <c r="A207" s="233">
        <v>341</v>
      </c>
      <c r="B207" s="234" t="s">
        <v>473</v>
      </c>
      <c r="C207" s="234" t="s">
        <v>474</v>
      </c>
      <c r="D207" s="235" t="s">
        <v>868</v>
      </c>
      <c r="E207" s="234" t="s">
        <v>65</v>
      </c>
      <c r="F207" s="235" t="s">
        <v>989</v>
      </c>
      <c r="G207" s="235" t="s">
        <v>980</v>
      </c>
      <c r="H207" s="236">
        <v>128</v>
      </c>
      <c r="I207" s="234">
        <v>15083320</v>
      </c>
      <c r="J207" s="28">
        <v>24</v>
      </c>
      <c r="K207" s="27" t="s">
        <v>1528</v>
      </c>
      <c r="L207" s="28" t="s">
        <v>940</v>
      </c>
      <c r="M207" s="27" t="s">
        <v>1542</v>
      </c>
      <c r="N207" s="27" t="s">
        <v>1495</v>
      </c>
      <c r="O207" s="27" t="s">
        <v>1495</v>
      </c>
      <c r="P207" s="27" t="s">
        <v>1495</v>
      </c>
      <c r="Q207" s="27" t="s">
        <v>1495</v>
      </c>
      <c r="R207" s="29"/>
    </row>
    <row r="208" spans="1:18" s="26" customFormat="1" ht="15.75" hidden="1">
      <c r="A208" s="233" t="s">
        <v>475</v>
      </c>
      <c r="B208" s="234" t="s">
        <v>476</v>
      </c>
      <c r="C208" s="234" t="s">
        <v>474</v>
      </c>
      <c r="D208" s="235" t="s">
        <v>868</v>
      </c>
      <c r="E208" s="234" t="s">
        <v>65</v>
      </c>
      <c r="F208" s="235" t="s">
        <v>1100</v>
      </c>
      <c r="G208" s="235" t="s">
        <v>980</v>
      </c>
      <c r="H208" s="236">
        <v>755</v>
      </c>
      <c r="I208" s="234" t="s">
        <v>1380</v>
      </c>
      <c r="J208" s="28" t="s">
        <v>940</v>
      </c>
      <c r="K208" s="27" t="s">
        <v>1495</v>
      </c>
      <c r="L208" s="28" t="s">
        <v>940</v>
      </c>
      <c r="M208" s="27"/>
      <c r="N208" s="27"/>
      <c r="O208" s="27"/>
      <c r="P208" s="27"/>
      <c r="Q208" s="27"/>
      <c r="R208" s="29"/>
    </row>
    <row r="209" spans="1:18" s="26" customFormat="1" ht="15.75" hidden="1">
      <c r="A209" s="233">
        <v>406</v>
      </c>
      <c r="B209" s="234" t="s">
        <v>477</v>
      </c>
      <c r="C209" s="234" t="s">
        <v>478</v>
      </c>
      <c r="D209" s="235" t="s">
        <v>846</v>
      </c>
      <c r="E209" s="234" t="s">
        <v>73</v>
      </c>
      <c r="F209" s="235" t="s">
        <v>840</v>
      </c>
      <c r="G209" s="235" t="s">
        <v>849</v>
      </c>
      <c r="H209" s="236" t="s">
        <v>1101</v>
      </c>
      <c r="I209" s="234" t="s">
        <v>1381</v>
      </c>
      <c r="J209" s="28">
        <v>10</v>
      </c>
      <c r="K209" s="27" t="s">
        <v>1495</v>
      </c>
      <c r="L209" s="28" t="s">
        <v>1495</v>
      </c>
      <c r="M209" s="27" t="s">
        <v>1495</v>
      </c>
      <c r="N209" s="27" t="s">
        <v>1495</v>
      </c>
      <c r="O209" s="27" t="s">
        <v>1495</v>
      </c>
      <c r="P209" s="27" t="s">
        <v>1495</v>
      </c>
      <c r="Q209" s="27" t="s">
        <v>1495</v>
      </c>
      <c r="R209" s="29" t="s">
        <v>1495</v>
      </c>
    </row>
    <row r="210" spans="1:18" s="26" customFormat="1" ht="15.75" hidden="1">
      <c r="A210" s="233">
        <v>629</v>
      </c>
      <c r="B210" s="234" t="s">
        <v>479</v>
      </c>
      <c r="C210" s="234" t="s">
        <v>480</v>
      </c>
      <c r="D210" s="235" t="s">
        <v>846</v>
      </c>
      <c r="E210" s="234" t="s">
        <v>62</v>
      </c>
      <c r="F210" s="235" t="s">
        <v>855</v>
      </c>
      <c r="G210" s="235" t="s">
        <v>1004</v>
      </c>
      <c r="H210" s="236">
        <v>216505</v>
      </c>
      <c r="I210" s="234" t="s">
        <v>1382</v>
      </c>
      <c r="J210" s="28" t="s">
        <v>940</v>
      </c>
      <c r="K210" s="27" t="s">
        <v>1495</v>
      </c>
      <c r="L210" s="28"/>
      <c r="M210" s="27" t="s">
        <v>1542</v>
      </c>
      <c r="N210" s="27" t="s">
        <v>1495</v>
      </c>
      <c r="O210" s="27" t="s">
        <v>1495</v>
      </c>
      <c r="P210" s="27" t="s">
        <v>1495</v>
      </c>
      <c r="Q210" s="27" t="s">
        <v>1495</v>
      </c>
      <c r="R210" s="29"/>
    </row>
    <row r="211" spans="1:18" s="26" customFormat="1" ht="15.75" hidden="1">
      <c r="A211" s="233">
        <v>395</v>
      </c>
      <c r="B211" s="234" t="s">
        <v>481</v>
      </c>
      <c r="C211" s="234" t="s">
        <v>482</v>
      </c>
      <c r="D211" s="235" t="s">
        <v>868</v>
      </c>
      <c r="E211" s="234" t="s">
        <v>73</v>
      </c>
      <c r="F211" s="235" t="s">
        <v>840</v>
      </c>
      <c r="G211" s="235" t="s">
        <v>849</v>
      </c>
      <c r="H211" s="236" t="s">
        <v>1102</v>
      </c>
      <c r="I211" s="234" t="s">
        <v>1383</v>
      </c>
      <c r="J211" s="28">
        <v>10</v>
      </c>
      <c r="K211" s="27" t="s">
        <v>1495</v>
      </c>
      <c r="L211" s="28"/>
      <c r="M211" s="27" t="s">
        <v>1495</v>
      </c>
      <c r="N211" s="27" t="s">
        <v>1495</v>
      </c>
      <c r="O211" s="27" t="s">
        <v>1495</v>
      </c>
      <c r="P211" s="27" t="s">
        <v>1495</v>
      </c>
      <c r="Q211" s="27" t="s">
        <v>1495</v>
      </c>
      <c r="R211" s="29" t="s">
        <v>1495</v>
      </c>
    </row>
    <row r="212" spans="1:18" s="26" customFormat="1" ht="15.75" hidden="1">
      <c r="A212" s="233">
        <v>559</v>
      </c>
      <c r="B212" s="234" t="s">
        <v>483</v>
      </c>
      <c r="C212" s="234" t="s">
        <v>484</v>
      </c>
      <c r="D212" s="235" t="s">
        <v>1104</v>
      </c>
      <c r="E212" s="234" t="s">
        <v>62</v>
      </c>
      <c r="F212" s="235" t="s">
        <v>840</v>
      </c>
      <c r="G212" s="235" t="s">
        <v>849</v>
      </c>
      <c r="H212" s="236" t="s">
        <v>1105</v>
      </c>
      <c r="I212" s="234" t="s">
        <v>1384</v>
      </c>
      <c r="J212" s="28">
        <v>10</v>
      </c>
      <c r="K212" s="27" t="s">
        <v>1495</v>
      </c>
      <c r="L212" s="28"/>
      <c r="M212" s="27" t="s">
        <v>1542</v>
      </c>
      <c r="N212" s="27" t="s">
        <v>1495</v>
      </c>
      <c r="O212" s="27" t="s">
        <v>1495</v>
      </c>
      <c r="P212" s="27" t="s">
        <v>1495</v>
      </c>
      <c r="Q212" s="27" t="s">
        <v>1495</v>
      </c>
      <c r="R212" s="29"/>
    </row>
    <row r="213" spans="1:18" s="26" customFormat="1" ht="15.75" hidden="1">
      <c r="A213" s="233">
        <v>310</v>
      </c>
      <c r="B213" s="234" t="s">
        <v>486</v>
      </c>
      <c r="C213" s="234" t="s">
        <v>487</v>
      </c>
      <c r="D213" s="235" t="s">
        <v>846</v>
      </c>
      <c r="E213" s="234" t="s">
        <v>65</v>
      </c>
      <c r="F213" s="235" t="s">
        <v>840</v>
      </c>
      <c r="G213" s="235" t="s">
        <v>849</v>
      </c>
      <c r="H213" s="236" t="s">
        <v>1106</v>
      </c>
      <c r="I213" s="234" t="s">
        <v>1385</v>
      </c>
      <c r="J213" s="28">
        <v>10</v>
      </c>
      <c r="K213" s="27" t="s">
        <v>1542</v>
      </c>
      <c r="L213" s="28" t="s">
        <v>940</v>
      </c>
      <c r="M213" s="27"/>
      <c r="N213" s="27"/>
      <c r="O213" s="27"/>
      <c r="P213" s="27"/>
      <c r="Q213" s="27"/>
      <c r="R213" s="29"/>
    </row>
    <row r="214" spans="1:18" s="26" customFormat="1" ht="15.75" hidden="1">
      <c r="A214" s="233">
        <v>639</v>
      </c>
      <c r="B214" s="234" t="s">
        <v>488</v>
      </c>
      <c r="C214" s="234" t="s">
        <v>489</v>
      </c>
      <c r="D214" s="235" t="s">
        <v>846</v>
      </c>
      <c r="E214" s="234" t="s">
        <v>62</v>
      </c>
      <c r="F214" s="235" t="s">
        <v>1108</v>
      </c>
      <c r="G214" s="235" t="s">
        <v>843</v>
      </c>
      <c r="H214" s="236">
        <v>146162</v>
      </c>
      <c r="I214" s="234"/>
      <c r="J214" s="28">
        <v>10</v>
      </c>
      <c r="K214" s="27" t="s">
        <v>1495</v>
      </c>
      <c r="L214" s="28"/>
      <c r="M214" s="27" t="s">
        <v>1542</v>
      </c>
      <c r="N214" s="27" t="s">
        <v>1495</v>
      </c>
      <c r="O214" s="27" t="s">
        <v>1495</v>
      </c>
      <c r="P214" s="27" t="s">
        <v>1495</v>
      </c>
      <c r="Q214" s="27" t="s">
        <v>1495</v>
      </c>
      <c r="R214" s="29"/>
    </row>
    <row r="215" spans="1:18" s="26" customFormat="1" ht="15.75" hidden="1">
      <c r="A215" s="233">
        <v>632</v>
      </c>
      <c r="B215" s="234" t="s">
        <v>490</v>
      </c>
      <c r="C215" s="234" t="s">
        <v>491</v>
      </c>
      <c r="D215" s="235" t="s">
        <v>846</v>
      </c>
      <c r="E215" s="234" t="s">
        <v>62</v>
      </c>
      <c r="F215" s="235" t="s">
        <v>840</v>
      </c>
      <c r="G215" s="235" t="s">
        <v>849</v>
      </c>
      <c r="H215" s="236" t="s">
        <v>1110</v>
      </c>
      <c r="I215" s="234" t="s">
        <v>1386</v>
      </c>
      <c r="J215" s="28" t="s">
        <v>940</v>
      </c>
      <c r="K215" s="27" t="s">
        <v>1495</v>
      </c>
      <c r="L215" s="28"/>
      <c r="M215" s="27" t="s">
        <v>1542</v>
      </c>
      <c r="N215" s="27" t="s">
        <v>1495</v>
      </c>
      <c r="O215" s="27" t="s">
        <v>1495</v>
      </c>
      <c r="P215" s="27" t="s">
        <v>1495</v>
      </c>
      <c r="Q215" s="27" t="s">
        <v>1495</v>
      </c>
      <c r="R215" s="29"/>
    </row>
    <row r="216" spans="1:18" s="26" customFormat="1" ht="15.75">
      <c r="A216" s="233">
        <v>507</v>
      </c>
      <c r="B216" s="234" t="s">
        <v>492</v>
      </c>
      <c r="C216" s="234" t="s">
        <v>493</v>
      </c>
      <c r="D216" s="235" t="s">
        <v>846</v>
      </c>
      <c r="E216" s="234" t="s">
        <v>48</v>
      </c>
      <c r="F216" s="235" t="s">
        <v>840</v>
      </c>
      <c r="G216" s="235" t="s">
        <v>849</v>
      </c>
      <c r="H216" s="236" t="s">
        <v>1111</v>
      </c>
      <c r="I216" s="234" t="s">
        <v>1387</v>
      </c>
      <c r="J216" s="28">
        <v>10</v>
      </c>
      <c r="K216" s="27" t="s">
        <v>2675</v>
      </c>
      <c r="L216" s="28"/>
      <c r="M216" s="27" t="s">
        <v>2675</v>
      </c>
      <c r="N216" s="27" t="s">
        <v>1495</v>
      </c>
      <c r="O216" s="27" t="s">
        <v>1495</v>
      </c>
      <c r="P216" s="27" t="s">
        <v>1495</v>
      </c>
      <c r="Q216" s="27"/>
      <c r="R216" s="29"/>
    </row>
    <row r="217" spans="1:18" s="26" customFormat="1" ht="15.75" hidden="1">
      <c r="A217" s="233">
        <v>482</v>
      </c>
      <c r="B217" s="234" t="s">
        <v>494</v>
      </c>
      <c r="C217" s="234" t="s">
        <v>495</v>
      </c>
      <c r="D217" s="235" t="s">
        <v>882</v>
      </c>
      <c r="E217" s="234" t="s">
        <v>73</v>
      </c>
      <c r="F217" s="235" t="s">
        <v>853</v>
      </c>
      <c r="G217" s="235" t="s">
        <v>873</v>
      </c>
      <c r="H217" s="236">
        <v>602515</v>
      </c>
      <c r="I217" s="234" t="s">
        <v>1388</v>
      </c>
      <c r="J217" s="28">
        <v>15</v>
      </c>
      <c r="K217" s="27" t="s">
        <v>1542</v>
      </c>
      <c r="L217" s="28"/>
      <c r="M217" s="27" t="s">
        <v>1542</v>
      </c>
      <c r="N217" s="27" t="s">
        <v>1495</v>
      </c>
      <c r="O217" s="27" t="s">
        <v>1495</v>
      </c>
      <c r="P217" s="27" t="s">
        <v>1495</v>
      </c>
      <c r="Q217" s="27" t="s">
        <v>1495</v>
      </c>
      <c r="R217" s="29" t="s">
        <v>1495</v>
      </c>
    </row>
    <row r="218" spans="1:18" s="26" customFormat="1" ht="15.75" hidden="1">
      <c r="A218" s="233">
        <v>214</v>
      </c>
      <c r="B218" s="234" t="s">
        <v>496</v>
      </c>
      <c r="C218" s="234" t="s">
        <v>497</v>
      </c>
      <c r="D218" s="235" t="s">
        <v>868</v>
      </c>
      <c r="E218" s="234" t="s">
        <v>57</v>
      </c>
      <c r="F218" s="235" t="s">
        <v>978</v>
      </c>
      <c r="G218" s="235" t="s">
        <v>849</v>
      </c>
      <c r="H218" s="236">
        <v>580893</v>
      </c>
      <c r="I218" s="234">
        <v>8188</v>
      </c>
      <c r="J218" s="28">
        <v>15</v>
      </c>
      <c r="K218" s="27" t="s">
        <v>1542</v>
      </c>
      <c r="L218" s="28">
        <v>46244</v>
      </c>
      <c r="M218" s="27" t="s">
        <v>1542</v>
      </c>
      <c r="N218" s="27" t="s">
        <v>1495</v>
      </c>
      <c r="O218" s="27" t="s">
        <v>1495</v>
      </c>
      <c r="P218" s="27" t="s">
        <v>1495</v>
      </c>
      <c r="Q218" s="27"/>
      <c r="R218" s="29"/>
    </row>
    <row r="219" spans="1:18" s="26" customFormat="1" ht="15.75" hidden="1">
      <c r="A219" s="233">
        <v>614</v>
      </c>
      <c r="B219" s="234" t="s">
        <v>499</v>
      </c>
      <c r="C219" s="234" t="s">
        <v>500</v>
      </c>
      <c r="D219" s="235" t="s">
        <v>868</v>
      </c>
      <c r="E219" s="234" t="s">
        <v>73</v>
      </c>
      <c r="F219" s="235" t="s">
        <v>840</v>
      </c>
      <c r="G219" s="235" t="s">
        <v>849</v>
      </c>
      <c r="H219" s="236" t="s">
        <v>1112</v>
      </c>
      <c r="I219" s="234" t="s">
        <v>1389</v>
      </c>
      <c r="J219" s="28">
        <v>10</v>
      </c>
      <c r="K219" s="27" t="s">
        <v>1528</v>
      </c>
      <c r="L219" s="28" t="s">
        <v>1495</v>
      </c>
      <c r="M219" s="27" t="s">
        <v>1495</v>
      </c>
      <c r="N219" s="27" t="s">
        <v>1495</v>
      </c>
      <c r="O219" s="27" t="s">
        <v>1495</v>
      </c>
      <c r="P219" s="27" t="s">
        <v>1495</v>
      </c>
      <c r="Q219" s="27" t="s">
        <v>1495</v>
      </c>
      <c r="R219" s="29" t="s">
        <v>1495</v>
      </c>
    </row>
    <row r="220" spans="1:18" s="26" customFormat="1" ht="15.75" hidden="1">
      <c r="A220" s="233">
        <v>611</v>
      </c>
      <c r="B220" s="234" t="s">
        <v>501</v>
      </c>
      <c r="C220" s="234" t="s">
        <v>502</v>
      </c>
      <c r="D220" s="235" t="s">
        <v>868</v>
      </c>
      <c r="E220" s="234" t="s">
        <v>34</v>
      </c>
      <c r="F220" s="235" t="s">
        <v>1041</v>
      </c>
      <c r="G220" s="235" t="s">
        <v>873</v>
      </c>
      <c r="H220" s="236">
        <v>3831736</v>
      </c>
      <c r="I220" s="234"/>
      <c r="J220" s="28">
        <v>10</v>
      </c>
      <c r="K220" s="27" t="s">
        <v>2675</v>
      </c>
      <c r="L220" s="28"/>
      <c r="M220" s="27" t="s">
        <v>2675</v>
      </c>
      <c r="N220" s="27" t="s">
        <v>2675</v>
      </c>
      <c r="O220" s="27" t="s">
        <v>1495</v>
      </c>
      <c r="P220" s="27" t="s">
        <v>1495</v>
      </c>
      <c r="Q220" s="27"/>
      <c r="R220" s="29"/>
    </row>
    <row r="221" spans="1:18" s="26" customFormat="1" ht="15.75" hidden="1">
      <c r="A221" s="233">
        <v>366</v>
      </c>
      <c r="B221" s="234" t="s">
        <v>503</v>
      </c>
      <c r="C221" s="234" t="s">
        <v>504</v>
      </c>
      <c r="D221" s="235" t="s">
        <v>846</v>
      </c>
      <c r="E221" s="234" t="s">
        <v>73</v>
      </c>
      <c r="F221" s="235" t="s">
        <v>840</v>
      </c>
      <c r="G221" s="235" t="s">
        <v>849</v>
      </c>
      <c r="H221" s="236" t="s">
        <v>1113</v>
      </c>
      <c r="I221" s="234" t="s">
        <v>1390</v>
      </c>
      <c r="J221" s="28">
        <v>10</v>
      </c>
      <c r="K221" s="27" t="s">
        <v>1495</v>
      </c>
      <c r="L221" s="28" t="s">
        <v>1495</v>
      </c>
      <c r="M221" s="27" t="s">
        <v>1495</v>
      </c>
      <c r="N221" s="27" t="s">
        <v>1495</v>
      </c>
      <c r="O221" s="27" t="s">
        <v>1495</v>
      </c>
      <c r="P221" s="27" t="s">
        <v>1495</v>
      </c>
      <c r="Q221" s="27" t="s">
        <v>1495</v>
      </c>
      <c r="R221" s="29" t="s">
        <v>1495</v>
      </c>
    </row>
    <row r="222" spans="1:18" s="26" customFormat="1" ht="15.75" hidden="1">
      <c r="A222" s="233">
        <v>248</v>
      </c>
      <c r="B222" s="234" t="s">
        <v>506</v>
      </c>
      <c r="C222" s="234" t="s">
        <v>507</v>
      </c>
      <c r="D222" s="235" t="s">
        <v>846</v>
      </c>
      <c r="E222" s="234" t="s">
        <v>73</v>
      </c>
      <c r="F222" s="235" t="s">
        <v>840</v>
      </c>
      <c r="G222" s="235" t="s">
        <v>849</v>
      </c>
      <c r="H222" s="236" t="s">
        <v>1114</v>
      </c>
      <c r="I222" s="234" t="s">
        <v>1391</v>
      </c>
      <c r="J222" s="28">
        <v>10</v>
      </c>
      <c r="K222" s="27" t="s">
        <v>1495</v>
      </c>
      <c r="L222" s="28" t="s">
        <v>1495</v>
      </c>
      <c r="M222" s="27" t="s">
        <v>1495</v>
      </c>
      <c r="N222" s="27" t="s">
        <v>1495</v>
      </c>
      <c r="O222" s="27" t="s">
        <v>1495</v>
      </c>
      <c r="P222" s="27" t="s">
        <v>1495</v>
      </c>
      <c r="Q222" s="27" t="s">
        <v>1495</v>
      </c>
      <c r="R222" s="29" t="s">
        <v>1495</v>
      </c>
    </row>
    <row r="223" spans="1:18" s="26" customFormat="1" ht="15.75" hidden="1">
      <c r="A223" s="233">
        <v>32</v>
      </c>
      <c r="B223" s="234" t="s">
        <v>508</v>
      </c>
      <c r="C223" s="234" t="s">
        <v>509</v>
      </c>
      <c r="D223" s="235" t="s">
        <v>846</v>
      </c>
      <c r="E223" s="234" t="s">
        <v>62</v>
      </c>
      <c r="F223" s="235" t="s">
        <v>840</v>
      </c>
      <c r="G223" s="235" t="s">
        <v>849</v>
      </c>
      <c r="H223" s="236" t="s">
        <v>1115</v>
      </c>
      <c r="I223" s="234">
        <v>123456</v>
      </c>
      <c r="J223" s="28" t="s">
        <v>940</v>
      </c>
      <c r="K223" s="27" t="s">
        <v>2675</v>
      </c>
      <c r="L223" s="28"/>
      <c r="M223" s="27" t="s">
        <v>1495</v>
      </c>
      <c r="N223" s="27" t="s">
        <v>1495</v>
      </c>
      <c r="O223" s="27" t="s">
        <v>1495</v>
      </c>
      <c r="P223" s="27" t="s">
        <v>1495</v>
      </c>
      <c r="Q223" s="27" t="s">
        <v>1495</v>
      </c>
      <c r="R223" s="29"/>
    </row>
    <row r="224" spans="1:18" s="26" customFormat="1" ht="15.75" hidden="1">
      <c r="A224" s="233">
        <v>600</v>
      </c>
      <c r="B224" s="234" t="s">
        <v>511</v>
      </c>
      <c r="C224" s="234" t="s">
        <v>512</v>
      </c>
      <c r="D224" s="235" t="s">
        <v>846</v>
      </c>
      <c r="E224" s="234" t="s">
        <v>34</v>
      </c>
      <c r="F224" s="235" t="s">
        <v>1044</v>
      </c>
      <c r="G224" s="235" t="s">
        <v>843</v>
      </c>
      <c r="H224" s="236">
        <v>7851200</v>
      </c>
      <c r="I224" s="234" t="s">
        <v>1392</v>
      </c>
      <c r="J224" s="28" t="s">
        <v>940</v>
      </c>
      <c r="K224" s="27" t="s">
        <v>2675</v>
      </c>
      <c r="L224" s="28"/>
      <c r="M224" s="27"/>
      <c r="N224" s="27"/>
      <c r="O224" s="27"/>
      <c r="P224" s="27"/>
      <c r="Q224" s="27"/>
      <c r="R224" s="29"/>
    </row>
    <row r="225" spans="1:18" s="26" customFormat="1" ht="15.75">
      <c r="A225" s="233">
        <v>301</v>
      </c>
      <c r="B225" s="234" t="s">
        <v>513</v>
      </c>
      <c r="C225" s="234" t="s">
        <v>514</v>
      </c>
      <c r="D225" s="235" t="s">
        <v>846</v>
      </c>
      <c r="E225" s="234" t="s">
        <v>48</v>
      </c>
      <c r="F225" s="235" t="s">
        <v>840</v>
      </c>
      <c r="G225" s="235" t="s">
        <v>849</v>
      </c>
      <c r="H225" s="236" t="s">
        <v>1116</v>
      </c>
      <c r="I225" s="234" t="s">
        <v>1393</v>
      </c>
      <c r="J225" s="28">
        <v>10</v>
      </c>
      <c r="K225" s="27" t="s">
        <v>2675</v>
      </c>
      <c r="L225" s="28"/>
      <c r="M225" s="27" t="s">
        <v>2675</v>
      </c>
      <c r="N225" s="27" t="s">
        <v>1495</v>
      </c>
      <c r="O225" s="27" t="s">
        <v>1495</v>
      </c>
      <c r="P225" s="27" t="s">
        <v>1495</v>
      </c>
      <c r="Q225" s="27"/>
      <c r="R225" s="29"/>
    </row>
    <row r="226" spans="1:18" s="26" customFormat="1" ht="15.75" hidden="1">
      <c r="A226" s="233">
        <v>620</v>
      </c>
      <c r="B226" s="234" t="s">
        <v>515</v>
      </c>
      <c r="C226" s="234" t="s">
        <v>516</v>
      </c>
      <c r="D226" s="235" t="s">
        <v>846</v>
      </c>
      <c r="E226" s="234" t="s">
        <v>34</v>
      </c>
      <c r="F226" s="235" t="s">
        <v>840</v>
      </c>
      <c r="G226" s="235" t="s">
        <v>849</v>
      </c>
      <c r="H226" s="236" t="s">
        <v>1117</v>
      </c>
      <c r="I226" s="234" t="s">
        <v>1394</v>
      </c>
      <c r="J226" s="28">
        <v>10</v>
      </c>
      <c r="K226" s="27" t="s">
        <v>2675</v>
      </c>
      <c r="L226" s="28"/>
      <c r="M226" s="27"/>
      <c r="N226" s="27"/>
      <c r="O226" s="27"/>
      <c r="P226" s="27"/>
      <c r="Q226" s="27"/>
      <c r="R226" s="29"/>
    </row>
    <row r="227" spans="1:18" s="26" customFormat="1" ht="15.75" hidden="1">
      <c r="A227" s="233">
        <v>375</v>
      </c>
      <c r="B227" s="234" t="s">
        <v>517</v>
      </c>
      <c r="C227" s="234" t="s">
        <v>518</v>
      </c>
      <c r="D227" s="235" t="s">
        <v>868</v>
      </c>
      <c r="E227" s="234" t="s">
        <v>62</v>
      </c>
      <c r="F227" s="235" t="s">
        <v>840</v>
      </c>
      <c r="G227" s="235" t="s">
        <v>849</v>
      </c>
      <c r="H227" s="236" t="s">
        <v>1118</v>
      </c>
      <c r="I227" s="234" t="s">
        <v>1395</v>
      </c>
      <c r="J227" s="28" t="s">
        <v>940</v>
      </c>
      <c r="K227" s="27" t="s">
        <v>2675</v>
      </c>
      <c r="L227" s="28"/>
      <c r="M227" s="27" t="s">
        <v>1542</v>
      </c>
      <c r="N227" s="27" t="s">
        <v>1495</v>
      </c>
      <c r="O227" s="27" t="s">
        <v>1495</v>
      </c>
      <c r="P227" s="27" t="s">
        <v>1495</v>
      </c>
      <c r="Q227" s="27" t="s">
        <v>1495</v>
      </c>
      <c r="R227" s="29"/>
    </row>
    <row r="228" spans="1:18" s="26" customFormat="1" ht="15.75" hidden="1">
      <c r="A228" s="233">
        <v>146</v>
      </c>
      <c r="B228" s="234" t="s">
        <v>520</v>
      </c>
      <c r="C228" s="234" t="s">
        <v>521</v>
      </c>
      <c r="D228" s="235" t="s">
        <v>868</v>
      </c>
      <c r="E228" s="234" t="s">
        <v>73</v>
      </c>
      <c r="F228" s="235" t="s">
        <v>840</v>
      </c>
      <c r="G228" s="235" t="s">
        <v>849</v>
      </c>
      <c r="H228" s="236" t="s">
        <v>1119</v>
      </c>
      <c r="I228" s="234" t="s">
        <v>1396</v>
      </c>
      <c r="J228" s="28">
        <v>10</v>
      </c>
      <c r="K228" s="27" t="s">
        <v>1528</v>
      </c>
      <c r="L228" s="28"/>
      <c r="M228" s="27" t="s">
        <v>1495</v>
      </c>
      <c r="N228" s="27" t="s">
        <v>1495</v>
      </c>
      <c r="O228" s="27" t="s">
        <v>1495</v>
      </c>
      <c r="P228" s="27" t="s">
        <v>1495</v>
      </c>
      <c r="Q228" s="27" t="s">
        <v>1495</v>
      </c>
      <c r="R228" s="29" t="s">
        <v>1495</v>
      </c>
    </row>
    <row r="229" spans="1:18" s="26" customFormat="1" ht="15.75" hidden="1">
      <c r="A229" s="233">
        <v>484</v>
      </c>
      <c r="B229" s="234" t="s">
        <v>523</v>
      </c>
      <c r="C229" s="234" t="s">
        <v>524</v>
      </c>
      <c r="D229" s="235" t="s">
        <v>846</v>
      </c>
      <c r="E229" s="234" t="s">
        <v>65</v>
      </c>
      <c r="F229" s="235" t="s">
        <v>855</v>
      </c>
      <c r="G229" s="235" t="s">
        <v>935</v>
      </c>
      <c r="H229" s="236">
        <v>171630</v>
      </c>
      <c r="I229" s="234" t="s">
        <v>1397</v>
      </c>
      <c r="J229" s="28" t="s">
        <v>940</v>
      </c>
      <c r="K229" s="27" t="s">
        <v>1495</v>
      </c>
      <c r="L229" s="28" t="s">
        <v>940</v>
      </c>
      <c r="M229" s="27" t="s">
        <v>1542</v>
      </c>
      <c r="N229" s="27" t="s">
        <v>1495</v>
      </c>
      <c r="O229" s="27" t="s">
        <v>1495</v>
      </c>
      <c r="P229" s="27" t="s">
        <v>1495</v>
      </c>
      <c r="Q229" s="27" t="s">
        <v>1495</v>
      </c>
      <c r="R229" s="29" t="s">
        <v>1495</v>
      </c>
    </row>
    <row r="230" spans="1:18" s="26" customFormat="1" ht="15.75" hidden="1">
      <c r="A230" s="233">
        <v>569</v>
      </c>
      <c r="B230" s="234" t="s">
        <v>525</v>
      </c>
      <c r="C230" s="234" t="s">
        <v>526</v>
      </c>
      <c r="D230" s="235" t="s">
        <v>868</v>
      </c>
      <c r="E230" s="234" t="s">
        <v>57</v>
      </c>
      <c r="F230" s="235" t="s">
        <v>840</v>
      </c>
      <c r="G230" s="235" t="s">
        <v>849</v>
      </c>
      <c r="H230" s="236" t="s">
        <v>1120</v>
      </c>
      <c r="I230" s="234" t="s">
        <v>1398</v>
      </c>
      <c r="J230" s="28">
        <v>10</v>
      </c>
      <c r="K230" s="27" t="s">
        <v>2675</v>
      </c>
      <c r="L230" s="28">
        <v>46244</v>
      </c>
      <c r="M230" s="27" t="s">
        <v>2675</v>
      </c>
      <c r="N230" s="27" t="s">
        <v>1495</v>
      </c>
      <c r="O230" s="27" t="s">
        <v>1495</v>
      </c>
      <c r="P230" s="27" t="s">
        <v>1495</v>
      </c>
      <c r="Q230" s="27" t="s">
        <v>1495</v>
      </c>
      <c r="R230" s="29"/>
    </row>
    <row r="231" spans="1:18" s="26" customFormat="1" ht="15.75" hidden="1">
      <c r="A231" s="233">
        <v>605</v>
      </c>
      <c r="B231" s="234" t="s">
        <v>527</v>
      </c>
      <c r="C231" s="234" t="s">
        <v>528</v>
      </c>
      <c r="D231" s="235" t="s">
        <v>846</v>
      </c>
      <c r="E231" s="234" t="s">
        <v>65</v>
      </c>
      <c r="F231" s="235" t="s">
        <v>1121</v>
      </c>
      <c r="G231" s="235" t="s">
        <v>935</v>
      </c>
      <c r="H231" s="236">
        <v>31508</v>
      </c>
      <c r="I231" s="234" t="s">
        <v>1399</v>
      </c>
      <c r="J231" s="28" t="s">
        <v>940</v>
      </c>
      <c r="K231" s="27" t="s">
        <v>1495</v>
      </c>
      <c r="L231" s="28" t="s">
        <v>940</v>
      </c>
      <c r="M231" s="27" t="s">
        <v>1542</v>
      </c>
      <c r="N231" s="27" t="s">
        <v>1495</v>
      </c>
      <c r="O231" s="27" t="s">
        <v>1495</v>
      </c>
      <c r="P231" s="27" t="s">
        <v>1495</v>
      </c>
      <c r="Q231" s="27" t="s">
        <v>1495</v>
      </c>
      <c r="R231" s="29" t="s">
        <v>1495</v>
      </c>
    </row>
    <row r="232" spans="1:18" s="26" customFormat="1" ht="15.75" hidden="1">
      <c r="A232" s="233">
        <v>24</v>
      </c>
      <c r="B232" s="234" t="s">
        <v>529</v>
      </c>
      <c r="C232" s="234" t="s">
        <v>530</v>
      </c>
      <c r="D232" s="235" t="s">
        <v>846</v>
      </c>
      <c r="E232" s="234" t="s">
        <v>34</v>
      </c>
      <c r="F232" s="235" t="s">
        <v>840</v>
      </c>
      <c r="G232" s="235" t="s">
        <v>849</v>
      </c>
      <c r="H232" s="236" t="s">
        <v>1123</v>
      </c>
      <c r="I232" s="234">
        <v>123456</v>
      </c>
      <c r="J232" s="28">
        <v>10</v>
      </c>
      <c r="K232" s="27" t="s">
        <v>2675</v>
      </c>
      <c r="L232" s="28"/>
      <c r="M232" s="27"/>
      <c r="N232" s="27"/>
      <c r="O232" s="27"/>
      <c r="P232" s="27"/>
      <c r="Q232" s="27"/>
      <c r="R232" s="29"/>
    </row>
    <row r="233" spans="1:18" s="26" customFormat="1" ht="15.75" hidden="1">
      <c r="A233" s="233">
        <v>142</v>
      </c>
      <c r="B233" s="234" t="s">
        <v>531</v>
      </c>
      <c r="C233" s="234" t="s">
        <v>532</v>
      </c>
      <c r="D233" s="235" t="s">
        <v>846</v>
      </c>
      <c r="E233" s="234" t="s">
        <v>34</v>
      </c>
      <c r="F233" s="235" t="s">
        <v>840</v>
      </c>
      <c r="G233" s="235" t="s">
        <v>849</v>
      </c>
      <c r="H233" s="236" t="s">
        <v>1124</v>
      </c>
      <c r="I233" s="234">
        <v>123456</v>
      </c>
      <c r="J233" s="28">
        <v>10</v>
      </c>
      <c r="K233" s="27" t="s">
        <v>2675</v>
      </c>
      <c r="L233" s="28"/>
      <c r="M233" s="27"/>
      <c r="N233" s="27"/>
      <c r="O233" s="27"/>
      <c r="P233" s="27"/>
      <c r="Q233" s="27"/>
      <c r="R233" s="29"/>
    </row>
    <row r="234" spans="1:18" s="26" customFormat="1" ht="15.75" hidden="1">
      <c r="A234" s="233">
        <v>371</v>
      </c>
      <c r="B234" s="234" t="s">
        <v>533</v>
      </c>
      <c r="C234" s="234" t="s">
        <v>534</v>
      </c>
      <c r="D234" s="235" t="s">
        <v>846</v>
      </c>
      <c r="E234" s="234" t="s">
        <v>34</v>
      </c>
      <c r="F234" s="235" t="s">
        <v>840</v>
      </c>
      <c r="G234" s="235" t="s">
        <v>849</v>
      </c>
      <c r="H234" s="236" t="s">
        <v>1125</v>
      </c>
      <c r="I234" s="234" t="s">
        <v>1400</v>
      </c>
      <c r="J234" s="28">
        <v>10</v>
      </c>
      <c r="K234" s="27" t="s">
        <v>2675</v>
      </c>
      <c r="L234" s="28"/>
      <c r="M234" s="27"/>
      <c r="N234" s="27"/>
      <c r="O234" s="27"/>
      <c r="P234" s="27"/>
      <c r="Q234" s="27"/>
      <c r="R234" s="29"/>
    </row>
    <row r="235" spans="1:18" s="26" customFormat="1" ht="15.75">
      <c r="A235" s="233">
        <v>444</v>
      </c>
      <c r="B235" s="234" t="s">
        <v>535</v>
      </c>
      <c r="C235" s="234" t="s">
        <v>536</v>
      </c>
      <c r="D235" s="235" t="s">
        <v>846</v>
      </c>
      <c r="E235" s="234" t="s">
        <v>48</v>
      </c>
      <c r="F235" s="235" t="s">
        <v>840</v>
      </c>
      <c r="G235" s="235" t="s">
        <v>849</v>
      </c>
      <c r="H235" s="236" t="s">
        <v>1126</v>
      </c>
      <c r="I235" s="234" t="s">
        <v>1401</v>
      </c>
      <c r="J235" s="28">
        <v>10</v>
      </c>
      <c r="K235" s="27" t="s">
        <v>2675</v>
      </c>
      <c r="L235" s="28"/>
      <c r="M235" s="27" t="s">
        <v>1542</v>
      </c>
      <c r="N235" s="27" t="s">
        <v>1495</v>
      </c>
      <c r="O235" s="27" t="s">
        <v>1495</v>
      </c>
      <c r="P235" s="27" t="s">
        <v>1495</v>
      </c>
      <c r="Q235" s="27"/>
      <c r="R235" s="29"/>
    </row>
    <row r="236" spans="1:18" s="26" customFormat="1" ht="15.75" hidden="1">
      <c r="A236" s="233">
        <v>185</v>
      </c>
      <c r="B236" s="234" t="s">
        <v>537</v>
      </c>
      <c r="C236" s="234" t="s">
        <v>538</v>
      </c>
      <c r="D236" s="235" t="s">
        <v>846</v>
      </c>
      <c r="E236" s="234" t="s">
        <v>34</v>
      </c>
      <c r="F236" s="235" t="s">
        <v>840</v>
      </c>
      <c r="G236" s="235" t="s">
        <v>849</v>
      </c>
      <c r="H236" s="236" t="s">
        <v>1127</v>
      </c>
      <c r="I236" s="234" t="s">
        <v>1402</v>
      </c>
      <c r="J236" s="28">
        <v>10</v>
      </c>
      <c r="K236" s="27" t="s">
        <v>2675</v>
      </c>
      <c r="L236" s="28"/>
      <c r="M236" s="27"/>
      <c r="N236" s="27"/>
      <c r="O236" s="27"/>
      <c r="P236" s="27"/>
      <c r="Q236" s="27"/>
      <c r="R236" s="29"/>
    </row>
    <row r="237" spans="1:18" s="26" customFormat="1" ht="15.75">
      <c r="A237" s="233">
        <v>565</v>
      </c>
      <c r="B237" s="234" t="s">
        <v>539</v>
      </c>
      <c r="C237" s="234" t="s">
        <v>540</v>
      </c>
      <c r="D237" s="235" t="s">
        <v>846</v>
      </c>
      <c r="E237" s="234" t="s">
        <v>48</v>
      </c>
      <c r="F237" s="235" t="s">
        <v>1082</v>
      </c>
      <c r="G237" s="235" t="s">
        <v>859</v>
      </c>
      <c r="H237" s="236">
        <v>100261</v>
      </c>
      <c r="I237" s="234" t="s">
        <v>1403</v>
      </c>
      <c r="J237" s="28" t="s">
        <v>940</v>
      </c>
      <c r="K237" s="27" t="s">
        <v>1495</v>
      </c>
      <c r="L237" s="28"/>
      <c r="M237" s="27" t="s">
        <v>1542</v>
      </c>
      <c r="N237" s="27" t="s">
        <v>1495</v>
      </c>
      <c r="O237" s="27" t="s">
        <v>1495</v>
      </c>
      <c r="P237" s="27" t="s">
        <v>1495</v>
      </c>
      <c r="Q237" s="27"/>
      <c r="R237" s="29"/>
    </row>
    <row r="238" spans="1:18" s="26" customFormat="1" ht="15.75" hidden="1">
      <c r="A238" s="233">
        <v>251</v>
      </c>
      <c r="B238" s="234" t="s">
        <v>541</v>
      </c>
      <c r="C238" s="234" t="s">
        <v>542</v>
      </c>
      <c r="D238" s="235" t="s">
        <v>846</v>
      </c>
      <c r="E238" s="234" t="s">
        <v>70</v>
      </c>
      <c r="F238" s="235" t="s">
        <v>840</v>
      </c>
      <c r="G238" s="235" t="s">
        <v>849</v>
      </c>
      <c r="H238" s="236" t="s">
        <v>1128</v>
      </c>
      <c r="I238" s="234" t="s">
        <v>1404</v>
      </c>
      <c r="J238" s="28">
        <v>10</v>
      </c>
      <c r="K238" s="27" t="s">
        <v>2675</v>
      </c>
      <c r="L238" s="28"/>
      <c r="M238" s="27" t="s">
        <v>1495</v>
      </c>
      <c r="N238" s="27" t="s">
        <v>1495</v>
      </c>
      <c r="O238" s="27" t="s">
        <v>1495</v>
      </c>
      <c r="P238" s="27" t="s">
        <v>1495</v>
      </c>
      <c r="Q238" s="27" t="s">
        <v>1495</v>
      </c>
      <c r="R238" s="29"/>
    </row>
    <row r="239" spans="1:18" s="26" customFormat="1" ht="15.75" hidden="1">
      <c r="A239" s="233">
        <v>459</v>
      </c>
      <c r="B239" s="234" t="s">
        <v>543</v>
      </c>
      <c r="C239" s="234" t="s">
        <v>544</v>
      </c>
      <c r="D239" s="235" t="s">
        <v>868</v>
      </c>
      <c r="E239" s="234" t="s">
        <v>65</v>
      </c>
      <c r="F239" s="235" t="s">
        <v>840</v>
      </c>
      <c r="G239" s="235" t="s">
        <v>849</v>
      </c>
      <c r="H239" s="236" t="s">
        <v>1130</v>
      </c>
      <c r="I239" s="234" t="s">
        <v>1405</v>
      </c>
      <c r="J239" s="28">
        <v>10</v>
      </c>
      <c r="K239" s="27" t="s">
        <v>1528</v>
      </c>
      <c r="L239" s="28" t="s">
        <v>940</v>
      </c>
      <c r="M239" s="27" t="s">
        <v>1542</v>
      </c>
      <c r="N239" s="27" t="s">
        <v>1495</v>
      </c>
      <c r="O239" s="27" t="s">
        <v>1495</v>
      </c>
      <c r="P239" s="27" t="s">
        <v>1495</v>
      </c>
      <c r="Q239" s="27" t="s">
        <v>1542</v>
      </c>
      <c r="R239" s="29">
        <v>46240</v>
      </c>
    </row>
    <row r="240" spans="1:18" s="26" customFormat="1" ht="15.75" hidden="1">
      <c r="A240" s="233">
        <v>387</v>
      </c>
      <c r="B240" s="234" t="s">
        <v>546</v>
      </c>
      <c r="C240" s="234" t="s">
        <v>547</v>
      </c>
      <c r="D240" s="235" t="s">
        <v>868</v>
      </c>
      <c r="E240" s="234" t="s">
        <v>34</v>
      </c>
      <c r="F240" s="235" t="s">
        <v>1038</v>
      </c>
      <c r="G240" s="235" t="s">
        <v>859</v>
      </c>
      <c r="H240" s="236">
        <v>324791</v>
      </c>
      <c r="I240" s="234" t="s">
        <v>1406</v>
      </c>
      <c r="J240" s="28">
        <v>20</v>
      </c>
      <c r="K240" s="27" t="s">
        <v>2675</v>
      </c>
      <c r="L240" s="28"/>
      <c r="M240" s="27" t="s">
        <v>2675</v>
      </c>
      <c r="N240" s="27" t="s">
        <v>2675</v>
      </c>
      <c r="O240" s="27" t="s">
        <v>1495</v>
      </c>
      <c r="P240" s="27" t="s">
        <v>1495</v>
      </c>
      <c r="Q240" s="27"/>
      <c r="R240" s="29"/>
    </row>
    <row r="241" spans="1:18" s="26" customFormat="1" ht="15.75" hidden="1">
      <c r="A241" s="233">
        <v>159</v>
      </c>
      <c r="B241" s="234" t="s">
        <v>548</v>
      </c>
      <c r="C241" s="234" t="s">
        <v>549</v>
      </c>
      <c r="D241" s="235" t="s">
        <v>846</v>
      </c>
      <c r="E241" s="234" t="s">
        <v>65</v>
      </c>
      <c r="F241" s="235" t="s">
        <v>840</v>
      </c>
      <c r="G241" s="235" t="s">
        <v>849</v>
      </c>
      <c r="H241" s="236" t="s">
        <v>1132</v>
      </c>
      <c r="I241" s="234">
        <v>217622</v>
      </c>
      <c r="J241" s="28" t="s">
        <v>940</v>
      </c>
      <c r="K241" s="27" t="s">
        <v>1495</v>
      </c>
      <c r="L241" s="28" t="s">
        <v>940</v>
      </c>
      <c r="M241" s="27" t="s">
        <v>1542</v>
      </c>
      <c r="N241" s="27" t="s">
        <v>1495</v>
      </c>
      <c r="O241" s="27" t="s">
        <v>1495</v>
      </c>
      <c r="P241" s="27" t="s">
        <v>1495</v>
      </c>
      <c r="Q241" s="27" t="s">
        <v>1495</v>
      </c>
      <c r="R241" s="29"/>
    </row>
    <row r="242" spans="1:18" s="26" customFormat="1" ht="15.75" hidden="1">
      <c r="A242" s="233">
        <v>247</v>
      </c>
      <c r="B242" s="234" t="s">
        <v>550</v>
      </c>
      <c r="C242" s="234" t="s">
        <v>551</v>
      </c>
      <c r="D242" s="235" t="s">
        <v>846</v>
      </c>
      <c r="E242" s="234" t="s">
        <v>62</v>
      </c>
      <c r="F242" s="235" t="s">
        <v>840</v>
      </c>
      <c r="G242" s="235" t="s">
        <v>849</v>
      </c>
      <c r="H242" s="236" t="s">
        <v>1133</v>
      </c>
      <c r="I242" s="234">
        <v>393199</v>
      </c>
      <c r="J242" s="28" t="s">
        <v>940</v>
      </c>
      <c r="K242" s="27" t="s">
        <v>1495</v>
      </c>
      <c r="L242" s="28"/>
      <c r="M242" s="27" t="s">
        <v>1495</v>
      </c>
      <c r="N242" s="27" t="s">
        <v>1495</v>
      </c>
      <c r="O242" s="27" t="s">
        <v>1495</v>
      </c>
      <c r="P242" s="27" t="s">
        <v>1495</v>
      </c>
      <c r="Q242" s="27" t="s">
        <v>1495</v>
      </c>
      <c r="R242" s="29"/>
    </row>
    <row r="243" spans="1:18" s="26" customFormat="1" ht="15.75">
      <c r="A243" s="233">
        <v>349</v>
      </c>
      <c r="B243" s="234" t="s">
        <v>553</v>
      </c>
      <c r="C243" s="234" t="s">
        <v>554</v>
      </c>
      <c r="D243" s="235" t="s">
        <v>846</v>
      </c>
      <c r="E243" s="234" t="s">
        <v>48</v>
      </c>
      <c r="F243" s="235" t="s">
        <v>840</v>
      </c>
      <c r="G243" s="235" t="s">
        <v>849</v>
      </c>
      <c r="H243" s="236" t="s">
        <v>1134</v>
      </c>
      <c r="I243" s="234">
        <v>123456</v>
      </c>
      <c r="J243" s="28">
        <v>10</v>
      </c>
      <c r="K243" s="27" t="s">
        <v>2675</v>
      </c>
      <c r="L243" s="28"/>
      <c r="M243" s="27" t="s">
        <v>2675</v>
      </c>
      <c r="N243" s="27" t="s">
        <v>1495</v>
      </c>
      <c r="O243" s="27" t="s">
        <v>1495</v>
      </c>
      <c r="P243" s="27" t="s">
        <v>1495</v>
      </c>
      <c r="Q243" s="27" t="s">
        <v>1495</v>
      </c>
      <c r="R243" s="29"/>
    </row>
    <row r="244" spans="1:18" s="26" customFormat="1" ht="15.75" hidden="1">
      <c r="A244" s="233">
        <v>380</v>
      </c>
      <c r="B244" s="234" t="s">
        <v>555</v>
      </c>
      <c r="C244" s="234" t="s">
        <v>556</v>
      </c>
      <c r="D244" s="235" t="s">
        <v>868</v>
      </c>
      <c r="E244" s="234" t="s">
        <v>62</v>
      </c>
      <c r="F244" s="235" t="s">
        <v>840</v>
      </c>
      <c r="G244" s="235" t="s">
        <v>849</v>
      </c>
      <c r="H244" s="236" t="s">
        <v>1135</v>
      </c>
      <c r="I244" s="234">
        <v>46533</v>
      </c>
      <c r="J244" s="28" t="s">
        <v>940</v>
      </c>
      <c r="K244" s="27" t="s">
        <v>2675</v>
      </c>
      <c r="L244" s="28"/>
      <c r="M244" s="27" t="s">
        <v>2675</v>
      </c>
      <c r="N244" s="27" t="s">
        <v>2675</v>
      </c>
      <c r="O244" s="27" t="s">
        <v>2675</v>
      </c>
      <c r="P244" s="27" t="s">
        <v>2675</v>
      </c>
      <c r="Q244" s="27" t="s">
        <v>1495</v>
      </c>
      <c r="R244" s="29"/>
    </row>
    <row r="245" spans="1:18" s="26" customFormat="1" ht="15.75" hidden="1">
      <c r="A245" s="233">
        <v>241</v>
      </c>
      <c r="B245" s="234" t="s">
        <v>557</v>
      </c>
      <c r="C245" s="234" t="s">
        <v>558</v>
      </c>
      <c r="D245" s="235" t="s">
        <v>882</v>
      </c>
      <c r="E245" s="234" t="s">
        <v>62</v>
      </c>
      <c r="F245" s="235" t="s">
        <v>840</v>
      </c>
      <c r="G245" s="235" t="s">
        <v>849</v>
      </c>
      <c r="H245" s="236" t="s">
        <v>1136</v>
      </c>
      <c r="I245" s="234" t="s">
        <v>1407</v>
      </c>
      <c r="J245" s="28" t="s">
        <v>940</v>
      </c>
      <c r="K245" s="27" t="s">
        <v>2675</v>
      </c>
      <c r="L245" s="28"/>
      <c r="M245" s="27" t="s">
        <v>2675</v>
      </c>
      <c r="N245" s="27" t="s">
        <v>2675</v>
      </c>
      <c r="O245" s="27" t="s">
        <v>2675</v>
      </c>
      <c r="P245" s="27" t="s">
        <v>2675</v>
      </c>
      <c r="Q245" s="27" t="s">
        <v>1495</v>
      </c>
      <c r="R245" s="29"/>
    </row>
    <row r="246" spans="1:18" s="26" customFormat="1" ht="15.75" hidden="1">
      <c r="A246" s="233">
        <v>173</v>
      </c>
      <c r="B246" s="234" t="s">
        <v>559</v>
      </c>
      <c r="C246" s="234" t="s">
        <v>560</v>
      </c>
      <c r="D246" s="235" t="s">
        <v>846</v>
      </c>
      <c r="E246" s="234" t="s">
        <v>62</v>
      </c>
      <c r="F246" s="235" t="s">
        <v>871</v>
      </c>
      <c r="G246" s="235" t="s">
        <v>873</v>
      </c>
      <c r="H246" s="236">
        <v>121228</v>
      </c>
      <c r="I246" s="234" t="s">
        <v>1408</v>
      </c>
      <c r="J246" s="28" t="s">
        <v>940</v>
      </c>
      <c r="K246" s="27" t="s">
        <v>1495</v>
      </c>
      <c r="L246" s="28"/>
      <c r="M246" s="27" t="s">
        <v>1542</v>
      </c>
      <c r="N246" s="27" t="s">
        <v>1495</v>
      </c>
      <c r="O246" s="27" t="s">
        <v>1495</v>
      </c>
      <c r="P246" s="27" t="s">
        <v>1495</v>
      </c>
      <c r="Q246" s="27" t="s">
        <v>1495</v>
      </c>
      <c r="R246" s="29"/>
    </row>
    <row r="247" spans="1:18" s="26" customFormat="1" ht="15.75" hidden="1">
      <c r="A247" s="233">
        <v>516</v>
      </c>
      <c r="B247" s="234" t="s">
        <v>561</v>
      </c>
      <c r="C247" s="234" t="s">
        <v>562</v>
      </c>
      <c r="D247" s="235" t="s">
        <v>882</v>
      </c>
      <c r="E247" s="234" t="s">
        <v>73</v>
      </c>
      <c r="F247" s="235" t="s">
        <v>840</v>
      </c>
      <c r="G247" s="235" t="s">
        <v>849</v>
      </c>
      <c r="H247" s="236" t="s">
        <v>1137</v>
      </c>
      <c r="I247" s="234" t="s">
        <v>1409</v>
      </c>
      <c r="J247" s="28">
        <v>10</v>
      </c>
      <c r="K247" s="27" t="s">
        <v>1528</v>
      </c>
      <c r="L247" s="28"/>
      <c r="M247" s="27" t="s">
        <v>1542</v>
      </c>
      <c r="N247" s="27" t="s">
        <v>1495</v>
      </c>
      <c r="O247" s="27" t="s">
        <v>1495</v>
      </c>
      <c r="P247" s="27" t="s">
        <v>1495</v>
      </c>
      <c r="Q247" s="27" t="s">
        <v>1542</v>
      </c>
      <c r="R247" s="29"/>
    </row>
    <row r="248" spans="1:18" s="26" customFormat="1" ht="15.75" hidden="1">
      <c r="A248" s="233">
        <v>570</v>
      </c>
      <c r="B248" s="234" t="s">
        <v>564</v>
      </c>
      <c r="C248" s="234" t="s">
        <v>565</v>
      </c>
      <c r="D248" s="235" t="s">
        <v>868</v>
      </c>
      <c r="E248" s="234" t="s">
        <v>34</v>
      </c>
      <c r="F248" s="235" t="s">
        <v>840</v>
      </c>
      <c r="G248" s="235" t="s">
        <v>849</v>
      </c>
      <c r="H248" s="236" t="s">
        <v>1138</v>
      </c>
      <c r="I248" s="234" t="s">
        <v>1410</v>
      </c>
      <c r="J248" s="28">
        <v>10</v>
      </c>
      <c r="K248" s="27" t="s">
        <v>1542</v>
      </c>
      <c r="L248" s="28">
        <v>46239</v>
      </c>
      <c r="M248" s="27" t="s">
        <v>1542</v>
      </c>
      <c r="N248" s="27" t="s">
        <v>1495</v>
      </c>
      <c r="O248" s="27" t="s">
        <v>1495</v>
      </c>
      <c r="P248" s="27" t="s">
        <v>1495</v>
      </c>
      <c r="Q248" s="27" t="s">
        <v>1495</v>
      </c>
      <c r="R248" s="29"/>
    </row>
    <row r="249" spans="1:18" s="26" customFormat="1" ht="15.75" hidden="1">
      <c r="A249" s="233">
        <v>457</v>
      </c>
      <c r="B249" s="234" t="s">
        <v>566</v>
      </c>
      <c r="C249" s="234" t="s">
        <v>567</v>
      </c>
      <c r="D249" s="235" t="s">
        <v>846</v>
      </c>
      <c r="E249" s="234" t="s">
        <v>65</v>
      </c>
      <c r="F249" s="235" t="s">
        <v>840</v>
      </c>
      <c r="G249" s="235" t="s">
        <v>849</v>
      </c>
      <c r="H249" s="236" t="s">
        <v>1139</v>
      </c>
      <c r="I249" s="234" t="s">
        <v>1411</v>
      </c>
      <c r="J249" s="28"/>
      <c r="K249" s="27" t="s">
        <v>1495</v>
      </c>
      <c r="L249" s="28" t="s">
        <v>940</v>
      </c>
      <c r="M249" s="27" t="s">
        <v>2675</v>
      </c>
      <c r="N249" s="27" t="s">
        <v>1495</v>
      </c>
      <c r="O249" s="27" t="s">
        <v>1495</v>
      </c>
      <c r="P249" s="27" t="s">
        <v>1495</v>
      </c>
      <c r="Q249" s="27" t="s">
        <v>1495</v>
      </c>
      <c r="R249" s="29" t="s">
        <v>1495</v>
      </c>
    </row>
    <row r="250" spans="1:18" s="26" customFormat="1" ht="15.75" hidden="1">
      <c r="A250" s="233">
        <v>595</v>
      </c>
      <c r="B250" s="234" t="s">
        <v>568</v>
      </c>
      <c r="C250" s="234" t="s">
        <v>569</v>
      </c>
      <c r="D250" s="235" t="s">
        <v>868</v>
      </c>
      <c r="E250" s="234" t="s">
        <v>65</v>
      </c>
      <c r="F250" s="235" t="s">
        <v>934</v>
      </c>
      <c r="G250" s="235" t="s">
        <v>859</v>
      </c>
      <c r="H250" s="236">
        <v>205443</v>
      </c>
      <c r="I250" s="234" t="s">
        <v>1412</v>
      </c>
      <c r="J250" s="28" t="s">
        <v>940</v>
      </c>
      <c r="K250" s="27" t="s">
        <v>1495</v>
      </c>
      <c r="L250" s="28" t="s">
        <v>940</v>
      </c>
      <c r="M250" s="27" t="s">
        <v>2675</v>
      </c>
      <c r="N250" s="27" t="s">
        <v>1495</v>
      </c>
      <c r="O250" s="27" t="s">
        <v>1495</v>
      </c>
      <c r="P250" s="27" t="s">
        <v>1495</v>
      </c>
      <c r="Q250" s="27" t="s">
        <v>1495</v>
      </c>
      <c r="R250" s="29"/>
    </row>
    <row r="251" spans="1:18" s="26" customFormat="1" ht="15.75" hidden="1">
      <c r="A251" s="233">
        <v>168</v>
      </c>
      <c r="B251" s="234" t="s">
        <v>570</v>
      </c>
      <c r="C251" s="234" t="s">
        <v>571</v>
      </c>
      <c r="D251" s="235" t="s">
        <v>846</v>
      </c>
      <c r="E251" s="234" t="s">
        <v>65</v>
      </c>
      <c r="F251" s="235" t="s">
        <v>840</v>
      </c>
      <c r="G251" s="235" t="s">
        <v>849</v>
      </c>
      <c r="H251" s="236" t="s">
        <v>1140</v>
      </c>
      <c r="I251" s="234">
        <v>123456</v>
      </c>
      <c r="J251" s="28" t="s">
        <v>940</v>
      </c>
      <c r="K251" s="27" t="s">
        <v>1495</v>
      </c>
      <c r="L251" s="28" t="s">
        <v>940</v>
      </c>
      <c r="M251" s="27" t="s">
        <v>1542</v>
      </c>
      <c r="N251" s="27" t="s">
        <v>1495</v>
      </c>
      <c r="O251" s="27" t="s">
        <v>1495</v>
      </c>
      <c r="P251" s="27" t="s">
        <v>1495</v>
      </c>
      <c r="Q251" s="27" t="s">
        <v>1495</v>
      </c>
      <c r="R251" s="29"/>
    </row>
    <row r="252" spans="1:18" s="26" customFormat="1" ht="15.75" hidden="1">
      <c r="A252" s="233">
        <v>51</v>
      </c>
      <c r="B252" s="234" t="s">
        <v>573</v>
      </c>
      <c r="C252" s="234" t="s">
        <v>574</v>
      </c>
      <c r="D252" s="235" t="s">
        <v>868</v>
      </c>
      <c r="E252" s="234" t="s">
        <v>73</v>
      </c>
      <c r="F252" s="235" t="s">
        <v>1003</v>
      </c>
      <c r="G252" s="235" t="s">
        <v>1004</v>
      </c>
      <c r="H252" s="236">
        <v>47050</v>
      </c>
      <c r="I252" s="234" t="s">
        <v>1413</v>
      </c>
      <c r="J252" s="28">
        <v>10</v>
      </c>
      <c r="K252" s="27" t="s">
        <v>1528</v>
      </c>
      <c r="L252" s="28"/>
      <c r="M252" s="27" t="s">
        <v>1495</v>
      </c>
      <c r="N252" s="27" t="s">
        <v>1495</v>
      </c>
      <c r="O252" s="27" t="s">
        <v>1495</v>
      </c>
      <c r="P252" s="27" t="s">
        <v>1495</v>
      </c>
      <c r="Q252" s="27" t="s">
        <v>1495</v>
      </c>
      <c r="R252" s="29" t="s">
        <v>1495</v>
      </c>
    </row>
    <row r="253" spans="1:18" s="26" customFormat="1" ht="15.75" hidden="1">
      <c r="A253" s="233">
        <v>163</v>
      </c>
      <c r="B253" s="234" t="s">
        <v>575</v>
      </c>
      <c r="C253" s="234" t="s">
        <v>576</v>
      </c>
      <c r="D253" s="235" t="s">
        <v>846</v>
      </c>
      <c r="E253" s="234" t="s">
        <v>57</v>
      </c>
      <c r="F253" s="235" t="s">
        <v>840</v>
      </c>
      <c r="G253" s="235" t="s">
        <v>849</v>
      </c>
      <c r="H253" s="236" t="s">
        <v>1141</v>
      </c>
      <c r="I253" s="234" t="s">
        <v>1414</v>
      </c>
      <c r="J253" s="28">
        <v>10</v>
      </c>
      <c r="K253" s="27" t="s">
        <v>1495</v>
      </c>
      <c r="L253" s="28"/>
      <c r="M253" s="27" t="s">
        <v>1542</v>
      </c>
      <c r="N253" s="27" t="s">
        <v>1495</v>
      </c>
      <c r="O253" s="27" t="s">
        <v>1495</v>
      </c>
      <c r="P253" s="27" t="s">
        <v>1495</v>
      </c>
      <c r="Q253" s="27" t="s">
        <v>1495</v>
      </c>
      <c r="R253" s="29"/>
    </row>
    <row r="254" spans="1:18" s="26" customFormat="1" ht="15.75" hidden="1">
      <c r="A254" s="233">
        <v>43</v>
      </c>
      <c r="B254" s="234" t="s">
        <v>577</v>
      </c>
      <c r="C254" s="234" t="s">
        <v>578</v>
      </c>
      <c r="D254" s="235" t="s">
        <v>846</v>
      </c>
      <c r="E254" s="234" t="s">
        <v>65</v>
      </c>
      <c r="F254" s="235" t="s">
        <v>840</v>
      </c>
      <c r="G254" s="235" t="s">
        <v>849</v>
      </c>
      <c r="H254" s="236" t="s">
        <v>1142</v>
      </c>
      <c r="I254" s="234">
        <v>123456</v>
      </c>
      <c r="J254" s="28" t="s">
        <v>940</v>
      </c>
      <c r="K254" s="27" t="s">
        <v>1495</v>
      </c>
      <c r="L254" s="28" t="s">
        <v>940</v>
      </c>
      <c r="M254" s="27" t="s">
        <v>1542</v>
      </c>
      <c r="N254" s="27" t="s">
        <v>1495</v>
      </c>
      <c r="O254" s="27" t="s">
        <v>1495</v>
      </c>
      <c r="P254" s="27" t="s">
        <v>1495</v>
      </c>
      <c r="Q254" s="27" t="s">
        <v>1495</v>
      </c>
      <c r="R254" s="29" t="s">
        <v>1495</v>
      </c>
    </row>
    <row r="255" spans="1:18" s="26" customFormat="1" ht="15.75" hidden="1">
      <c r="A255" s="233">
        <v>79</v>
      </c>
      <c r="B255" s="234" t="s">
        <v>579</v>
      </c>
      <c r="C255" s="234" t="s">
        <v>580</v>
      </c>
      <c r="D255" s="235" t="s">
        <v>846</v>
      </c>
      <c r="E255" s="234" t="s">
        <v>62</v>
      </c>
      <c r="F255" s="235" t="s">
        <v>840</v>
      </c>
      <c r="G255" s="235" t="s">
        <v>849</v>
      </c>
      <c r="H255" s="236" t="s">
        <v>1143</v>
      </c>
      <c r="I255" s="234">
        <v>123456</v>
      </c>
      <c r="J255" s="28" t="s">
        <v>940</v>
      </c>
      <c r="K255" s="27" t="s">
        <v>1495</v>
      </c>
      <c r="L255" s="28"/>
      <c r="M255" s="27" t="s">
        <v>1495</v>
      </c>
      <c r="N255" s="27" t="s">
        <v>1495</v>
      </c>
      <c r="O255" s="27" t="s">
        <v>1495</v>
      </c>
      <c r="P255" s="27" t="s">
        <v>1495</v>
      </c>
      <c r="Q255" s="27" t="s">
        <v>1495</v>
      </c>
      <c r="R255" s="29"/>
    </row>
    <row r="256" spans="1:18" s="26" customFormat="1" ht="15.75" hidden="1">
      <c r="A256" s="233">
        <v>405</v>
      </c>
      <c r="B256" s="234" t="s">
        <v>581</v>
      </c>
      <c r="C256" s="234" t="s">
        <v>582</v>
      </c>
      <c r="D256" s="235" t="s">
        <v>846</v>
      </c>
      <c r="E256" s="234" t="s">
        <v>34</v>
      </c>
      <c r="F256" s="235" t="s">
        <v>840</v>
      </c>
      <c r="G256" s="235" t="s">
        <v>849</v>
      </c>
      <c r="H256" s="236" t="s">
        <v>1144</v>
      </c>
      <c r="I256" s="234" t="s">
        <v>1415</v>
      </c>
      <c r="J256" s="28">
        <v>10</v>
      </c>
      <c r="K256" s="27" t="s">
        <v>2675</v>
      </c>
      <c r="L256" s="28"/>
      <c r="M256" s="27"/>
      <c r="N256" s="27"/>
      <c r="O256" s="27"/>
      <c r="P256" s="27"/>
      <c r="Q256" s="27"/>
      <c r="R256" s="29"/>
    </row>
    <row r="257" spans="1:18" s="26" customFormat="1" ht="15.75" hidden="1">
      <c r="A257" s="233">
        <v>564</v>
      </c>
      <c r="B257" s="234" t="s">
        <v>583</v>
      </c>
      <c r="C257" s="234" t="s">
        <v>584</v>
      </c>
      <c r="D257" s="235" t="s">
        <v>846</v>
      </c>
      <c r="E257" s="234" t="s">
        <v>34</v>
      </c>
      <c r="F257" s="235" t="s">
        <v>840</v>
      </c>
      <c r="G257" s="235" t="s">
        <v>849</v>
      </c>
      <c r="H257" s="236" t="s">
        <v>1146</v>
      </c>
      <c r="I257" s="234" t="s">
        <v>1416</v>
      </c>
      <c r="J257" s="28">
        <v>10</v>
      </c>
      <c r="K257" s="27" t="s">
        <v>2675</v>
      </c>
      <c r="L257" s="28"/>
      <c r="M257" s="27"/>
      <c r="N257" s="27"/>
      <c r="O257" s="27"/>
      <c r="P257" s="27"/>
      <c r="Q257" s="27"/>
      <c r="R257" s="29"/>
    </row>
    <row r="258" spans="1:18" s="26" customFormat="1" ht="15.75" hidden="1">
      <c r="A258" s="233">
        <v>94</v>
      </c>
      <c r="B258" s="234" t="s">
        <v>585</v>
      </c>
      <c r="C258" s="234" t="s">
        <v>586</v>
      </c>
      <c r="D258" s="235" t="s">
        <v>846</v>
      </c>
      <c r="E258" s="234" t="s">
        <v>62</v>
      </c>
      <c r="F258" s="235" t="s">
        <v>840</v>
      </c>
      <c r="G258" s="235" t="s">
        <v>849</v>
      </c>
      <c r="H258" s="236" t="s">
        <v>1147</v>
      </c>
      <c r="I258" s="234">
        <v>123456</v>
      </c>
      <c r="J258" s="28" t="s">
        <v>940</v>
      </c>
      <c r="K258" s="27" t="s">
        <v>2675</v>
      </c>
      <c r="L258" s="28"/>
      <c r="M258" s="27" t="s">
        <v>2675</v>
      </c>
      <c r="N258" s="27" t="s">
        <v>2675</v>
      </c>
      <c r="O258" s="27" t="s">
        <v>2675</v>
      </c>
      <c r="P258" s="27" t="s">
        <v>2675</v>
      </c>
      <c r="Q258" s="27" t="s">
        <v>1495</v>
      </c>
      <c r="R258" s="29"/>
    </row>
    <row r="259" spans="1:18" s="26" customFormat="1" ht="15.75" hidden="1">
      <c r="A259" s="233">
        <v>577</v>
      </c>
      <c r="B259" s="234" t="s">
        <v>588</v>
      </c>
      <c r="C259" s="234" t="s">
        <v>589</v>
      </c>
      <c r="D259" s="235" t="s">
        <v>846</v>
      </c>
      <c r="E259" s="234" t="s">
        <v>34</v>
      </c>
      <c r="F259" s="235" t="s">
        <v>840</v>
      </c>
      <c r="G259" s="235" t="s">
        <v>849</v>
      </c>
      <c r="H259" s="236" t="s">
        <v>1148</v>
      </c>
      <c r="I259" s="234">
        <v>123456</v>
      </c>
      <c r="J259" s="28">
        <v>10</v>
      </c>
      <c r="K259" s="27" t="s">
        <v>2675</v>
      </c>
      <c r="L259" s="28"/>
      <c r="M259" s="27"/>
      <c r="N259" s="27"/>
      <c r="O259" s="27"/>
      <c r="P259" s="27"/>
      <c r="Q259" s="27"/>
      <c r="R259" s="29"/>
    </row>
    <row r="260" spans="1:18" s="26" customFormat="1" ht="15.75" hidden="1">
      <c r="A260" s="233">
        <v>573</v>
      </c>
      <c r="B260" s="234" t="s">
        <v>590</v>
      </c>
      <c r="C260" s="234" t="s">
        <v>591</v>
      </c>
      <c r="D260" s="235" t="s">
        <v>846</v>
      </c>
      <c r="E260" s="234" t="s">
        <v>57</v>
      </c>
      <c r="F260" s="235" t="s">
        <v>840</v>
      </c>
      <c r="G260" s="235" t="s">
        <v>849</v>
      </c>
      <c r="H260" s="236" t="s">
        <v>1149</v>
      </c>
      <c r="I260" s="234" t="s">
        <v>1417</v>
      </c>
      <c r="J260" s="28">
        <v>10</v>
      </c>
      <c r="K260" s="345" t="s">
        <v>1495</v>
      </c>
      <c r="L260" s="346">
        <v>46244</v>
      </c>
      <c r="M260" s="27" t="s">
        <v>1542</v>
      </c>
      <c r="N260" s="27" t="s">
        <v>1495</v>
      </c>
      <c r="O260" s="27" t="s">
        <v>1495</v>
      </c>
      <c r="P260" s="27" t="s">
        <v>1495</v>
      </c>
      <c r="Q260" s="27"/>
      <c r="R260" s="29"/>
    </row>
    <row r="261" spans="1:18" s="26" customFormat="1" ht="15.75">
      <c r="A261" s="233">
        <v>90</v>
      </c>
      <c r="B261" s="234" t="s">
        <v>592</v>
      </c>
      <c r="C261" s="234" t="s">
        <v>593</v>
      </c>
      <c r="D261" s="235" t="s">
        <v>846</v>
      </c>
      <c r="E261" s="234" t="s">
        <v>48</v>
      </c>
      <c r="F261" s="235" t="s">
        <v>840</v>
      </c>
      <c r="G261" s="235" t="s">
        <v>849</v>
      </c>
      <c r="H261" s="236" t="s">
        <v>1150</v>
      </c>
      <c r="I261" s="234" t="s">
        <v>1418</v>
      </c>
      <c r="J261" s="28">
        <v>10</v>
      </c>
      <c r="K261" s="27" t="s">
        <v>2675</v>
      </c>
      <c r="L261" s="28"/>
      <c r="M261" s="27" t="s">
        <v>1542</v>
      </c>
      <c r="N261" s="27" t="s">
        <v>1495</v>
      </c>
      <c r="O261" s="27" t="s">
        <v>1495</v>
      </c>
      <c r="P261" s="27" t="s">
        <v>1495</v>
      </c>
      <c r="Q261" s="27"/>
      <c r="R261" s="29"/>
    </row>
    <row r="262" spans="1:18" s="26" customFormat="1" ht="15.75" hidden="1">
      <c r="A262" s="233">
        <v>636</v>
      </c>
      <c r="B262" s="234" t="s">
        <v>595</v>
      </c>
      <c r="C262" s="234" t="s">
        <v>596</v>
      </c>
      <c r="D262" s="235" t="s">
        <v>846</v>
      </c>
      <c r="E262" s="234" t="s">
        <v>65</v>
      </c>
      <c r="F262" s="235" t="s">
        <v>840</v>
      </c>
      <c r="G262" s="235" t="s">
        <v>849</v>
      </c>
      <c r="H262" s="236" t="s">
        <v>1151</v>
      </c>
      <c r="I262" s="234" t="s">
        <v>1419</v>
      </c>
      <c r="J262" s="28" t="s">
        <v>940</v>
      </c>
      <c r="K262" s="27" t="s">
        <v>1495</v>
      </c>
      <c r="L262" s="28" t="s">
        <v>940</v>
      </c>
      <c r="M262" s="27" t="s">
        <v>2675</v>
      </c>
      <c r="N262" s="27" t="s">
        <v>1495</v>
      </c>
      <c r="O262" s="27" t="s">
        <v>1495</v>
      </c>
      <c r="P262" s="27" t="s">
        <v>1495</v>
      </c>
      <c r="Q262" s="27" t="s">
        <v>1495</v>
      </c>
      <c r="R262" s="29"/>
    </row>
    <row r="263" spans="1:18" s="26" customFormat="1" ht="15.75" hidden="1">
      <c r="A263" s="233">
        <v>152</v>
      </c>
      <c r="B263" s="234" t="s">
        <v>597</v>
      </c>
      <c r="C263" s="234" t="s">
        <v>598</v>
      </c>
      <c r="D263" s="235" t="s">
        <v>846</v>
      </c>
      <c r="E263" s="234" t="s">
        <v>65</v>
      </c>
      <c r="F263" s="235" t="s">
        <v>840</v>
      </c>
      <c r="G263" s="235" t="s">
        <v>849</v>
      </c>
      <c r="H263" s="236" t="s">
        <v>1152</v>
      </c>
      <c r="I263" s="234">
        <v>123456</v>
      </c>
      <c r="J263" s="28" t="s">
        <v>940</v>
      </c>
      <c r="K263" s="27" t="s">
        <v>1495</v>
      </c>
      <c r="L263" s="28" t="s">
        <v>940</v>
      </c>
      <c r="M263" s="27" t="s">
        <v>1542</v>
      </c>
      <c r="N263" s="27" t="s">
        <v>1495</v>
      </c>
      <c r="O263" s="27" t="s">
        <v>1495</v>
      </c>
      <c r="P263" s="27" t="s">
        <v>1495</v>
      </c>
      <c r="Q263" s="27" t="s">
        <v>1495</v>
      </c>
      <c r="R263" s="29"/>
    </row>
    <row r="264" spans="1:18" s="26" customFormat="1" ht="15.75" hidden="1">
      <c r="A264" s="233">
        <v>87</v>
      </c>
      <c r="B264" s="234" t="s">
        <v>599</v>
      </c>
      <c r="C264" s="234" t="s">
        <v>600</v>
      </c>
      <c r="D264" s="235" t="s">
        <v>882</v>
      </c>
      <c r="E264" s="234" t="s">
        <v>70</v>
      </c>
      <c r="F264" s="235" t="s">
        <v>840</v>
      </c>
      <c r="G264" s="235" t="s">
        <v>849</v>
      </c>
      <c r="H264" s="236" t="s">
        <v>1153</v>
      </c>
      <c r="I264" s="234">
        <v>156736</v>
      </c>
      <c r="J264" s="28">
        <v>10</v>
      </c>
      <c r="K264" s="27" t="s">
        <v>1528</v>
      </c>
      <c r="L264" s="28">
        <v>46239</v>
      </c>
      <c r="M264" s="27" t="s">
        <v>1495</v>
      </c>
      <c r="N264" s="27" t="s">
        <v>1495</v>
      </c>
      <c r="O264" s="27" t="s">
        <v>1495</v>
      </c>
      <c r="P264" s="27" t="s">
        <v>1495</v>
      </c>
      <c r="Q264" s="27" t="s">
        <v>1495</v>
      </c>
      <c r="R264" s="29"/>
    </row>
    <row r="265" spans="1:18" s="26" customFormat="1" ht="15.75">
      <c r="A265" s="233">
        <v>566</v>
      </c>
      <c r="B265" s="234" t="s">
        <v>601</v>
      </c>
      <c r="C265" s="234" t="s">
        <v>602</v>
      </c>
      <c r="D265" s="235" t="s">
        <v>846</v>
      </c>
      <c r="E265" s="234" t="s">
        <v>48</v>
      </c>
      <c r="F265" s="235" t="s">
        <v>1154</v>
      </c>
      <c r="G265" s="235" t="s">
        <v>894</v>
      </c>
      <c r="H265" s="236">
        <v>468095</v>
      </c>
      <c r="I265" s="234" t="s">
        <v>1420</v>
      </c>
      <c r="J265" s="28">
        <v>10</v>
      </c>
      <c r="K265" s="27" t="s">
        <v>2675</v>
      </c>
      <c r="L265" s="28"/>
      <c r="M265" s="27" t="s">
        <v>1542</v>
      </c>
      <c r="N265" s="27" t="s">
        <v>1495</v>
      </c>
      <c r="O265" s="27" t="s">
        <v>1495</v>
      </c>
      <c r="P265" s="27" t="s">
        <v>1495</v>
      </c>
      <c r="Q265" s="27" t="s">
        <v>1495</v>
      </c>
      <c r="R265" s="29"/>
    </row>
    <row r="266" spans="1:18" s="26" customFormat="1" ht="15.75">
      <c r="A266" s="233">
        <v>428</v>
      </c>
      <c r="B266" s="234" t="s">
        <v>603</v>
      </c>
      <c r="C266" s="234" t="s">
        <v>604</v>
      </c>
      <c r="D266" s="235" t="s">
        <v>868</v>
      </c>
      <c r="E266" s="234" t="s">
        <v>48</v>
      </c>
      <c r="F266" s="235" t="s">
        <v>1015</v>
      </c>
      <c r="G266" s="235" t="s">
        <v>1016</v>
      </c>
      <c r="H266" s="236">
        <v>6024646</v>
      </c>
      <c r="I266" s="234" t="s">
        <v>1421</v>
      </c>
      <c r="J266" s="28">
        <v>10</v>
      </c>
      <c r="K266" s="27" t="s">
        <v>2675</v>
      </c>
      <c r="L266" s="28"/>
      <c r="M266" s="27" t="s">
        <v>2675</v>
      </c>
      <c r="N266" s="27"/>
      <c r="O266" s="27"/>
      <c r="P266" s="27"/>
      <c r="Q266" s="27"/>
      <c r="R266" s="29"/>
    </row>
    <row r="267" spans="1:18" s="26" customFormat="1" ht="15.75">
      <c r="A267" s="233">
        <v>487</v>
      </c>
      <c r="B267" s="234" t="s">
        <v>605</v>
      </c>
      <c r="C267" s="234" t="s">
        <v>606</v>
      </c>
      <c r="D267" s="235" t="s">
        <v>846</v>
      </c>
      <c r="E267" s="234" t="s">
        <v>48</v>
      </c>
      <c r="F267" s="235" t="s">
        <v>840</v>
      </c>
      <c r="G267" s="235" t="s">
        <v>849</v>
      </c>
      <c r="H267" s="236" t="s">
        <v>1155</v>
      </c>
      <c r="I267" s="234">
        <v>459786</v>
      </c>
      <c r="J267" s="28">
        <v>10</v>
      </c>
      <c r="K267" s="27" t="s">
        <v>2675</v>
      </c>
      <c r="L267" s="28"/>
      <c r="M267" s="27" t="s">
        <v>1542</v>
      </c>
      <c r="N267" s="27" t="s">
        <v>1495</v>
      </c>
      <c r="O267" s="27" t="s">
        <v>1495</v>
      </c>
      <c r="P267" s="27" t="s">
        <v>1495</v>
      </c>
      <c r="Q267" s="27" t="s">
        <v>1495</v>
      </c>
      <c r="R267" s="29"/>
    </row>
    <row r="268" spans="1:18" s="26" customFormat="1" ht="15.75" hidden="1">
      <c r="A268" s="233">
        <v>623</v>
      </c>
      <c r="B268" s="234" t="s">
        <v>607</v>
      </c>
      <c r="C268" s="234" t="s">
        <v>608</v>
      </c>
      <c r="D268" s="235" t="s">
        <v>868</v>
      </c>
      <c r="E268" s="234" t="s">
        <v>73</v>
      </c>
      <c r="F268" s="235" t="s">
        <v>840</v>
      </c>
      <c r="G268" s="235" t="s">
        <v>849</v>
      </c>
      <c r="H268" s="236" t="s">
        <v>1156</v>
      </c>
      <c r="I268" s="234"/>
      <c r="J268" s="28">
        <v>10</v>
      </c>
      <c r="K268" s="27" t="s">
        <v>1495</v>
      </c>
      <c r="L268" s="28"/>
      <c r="M268" s="27" t="s">
        <v>1495</v>
      </c>
      <c r="N268" s="27" t="s">
        <v>1495</v>
      </c>
      <c r="O268" s="27" t="s">
        <v>1495</v>
      </c>
      <c r="P268" s="27" t="s">
        <v>1495</v>
      </c>
      <c r="Q268" s="27" t="s">
        <v>1495</v>
      </c>
      <c r="R268" s="29" t="s">
        <v>1495</v>
      </c>
    </row>
    <row r="269" spans="1:18" s="26" customFormat="1" ht="15.75" hidden="1">
      <c r="A269" s="233">
        <v>235</v>
      </c>
      <c r="B269" s="234" t="s">
        <v>609</v>
      </c>
      <c r="C269" s="234" t="s">
        <v>610</v>
      </c>
      <c r="D269" s="235" t="s">
        <v>868</v>
      </c>
      <c r="E269" s="234" t="s">
        <v>34</v>
      </c>
      <c r="F269" s="235" t="s">
        <v>1003</v>
      </c>
      <c r="G269" s="235" t="s">
        <v>849</v>
      </c>
      <c r="H269" s="236">
        <v>74569</v>
      </c>
      <c r="I269" s="234" t="s">
        <v>1422</v>
      </c>
      <c r="J269" s="28">
        <v>10</v>
      </c>
      <c r="K269" s="27" t="s">
        <v>2675</v>
      </c>
      <c r="L269" s="28">
        <v>46240</v>
      </c>
      <c r="M269" s="27" t="s">
        <v>1542</v>
      </c>
      <c r="N269" s="27" t="s">
        <v>1495</v>
      </c>
      <c r="O269" s="27" t="s">
        <v>1495</v>
      </c>
      <c r="P269" s="27" t="s">
        <v>1495</v>
      </c>
      <c r="Q269" s="27" t="s">
        <v>1495</v>
      </c>
      <c r="R269" s="29"/>
    </row>
    <row r="270" spans="1:18" s="26" customFormat="1" ht="15.75" hidden="1">
      <c r="A270" s="233">
        <v>238</v>
      </c>
      <c r="B270" s="234" t="s">
        <v>611</v>
      </c>
      <c r="C270" s="234" t="s">
        <v>612</v>
      </c>
      <c r="D270" s="235" t="s">
        <v>868</v>
      </c>
      <c r="E270" s="234" t="s">
        <v>34</v>
      </c>
      <c r="F270" s="235" t="s">
        <v>1158</v>
      </c>
      <c r="G270" s="235" t="s">
        <v>894</v>
      </c>
      <c r="H270" s="236" t="s">
        <v>1157</v>
      </c>
      <c r="I270" s="234" t="s">
        <v>1423</v>
      </c>
      <c r="J270" s="28">
        <v>10</v>
      </c>
      <c r="K270" s="27" t="s">
        <v>2675</v>
      </c>
      <c r="L270" s="28">
        <v>46240</v>
      </c>
      <c r="M270" s="27" t="s">
        <v>2675</v>
      </c>
      <c r="N270" s="27" t="s">
        <v>1495</v>
      </c>
      <c r="O270" s="27" t="s">
        <v>1495</v>
      </c>
      <c r="P270" s="27" t="s">
        <v>1495</v>
      </c>
      <c r="Q270" s="27" t="s">
        <v>1495</v>
      </c>
      <c r="R270" s="29"/>
    </row>
    <row r="271" spans="1:18" s="26" customFormat="1" ht="15.75" hidden="1">
      <c r="A271" s="233">
        <v>234</v>
      </c>
      <c r="B271" s="234" t="s">
        <v>613</v>
      </c>
      <c r="C271" s="234" t="s">
        <v>614</v>
      </c>
      <c r="D271" s="235" t="s">
        <v>868</v>
      </c>
      <c r="E271" s="234" t="s">
        <v>34</v>
      </c>
      <c r="F271" s="235" t="s">
        <v>840</v>
      </c>
      <c r="G271" s="235" t="s">
        <v>849</v>
      </c>
      <c r="H271" s="236" t="s">
        <v>1160</v>
      </c>
      <c r="I271" s="234">
        <v>791388</v>
      </c>
      <c r="J271" s="28">
        <v>10</v>
      </c>
      <c r="K271" s="27" t="s">
        <v>2675</v>
      </c>
      <c r="L271" s="28">
        <v>46241</v>
      </c>
      <c r="M271" s="27" t="s">
        <v>2675</v>
      </c>
      <c r="N271" s="27" t="s">
        <v>1495</v>
      </c>
      <c r="O271" s="27" t="s">
        <v>1495</v>
      </c>
      <c r="P271" s="27" t="s">
        <v>1495</v>
      </c>
      <c r="Q271" s="27" t="s">
        <v>1495</v>
      </c>
      <c r="R271" s="29"/>
    </row>
    <row r="272" spans="1:18" s="26" customFormat="1" ht="15.75" hidden="1">
      <c r="A272" s="233">
        <v>283</v>
      </c>
      <c r="B272" s="234" t="s">
        <v>615</v>
      </c>
      <c r="C272" s="234" t="s">
        <v>616</v>
      </c>
      <c r="D272" s="235" t="s">
        <v>868</v>
      </c>
      <c r="E272" s="234" t="s">
        <v>73</v>
      </c>
      <c r="F272" s="235" t="s">
        <v>1161</v>
      </c>
      <c r="G272" s="235" t="s">
        <v>843</v>
      </c>
      <c r="H272" s="236">
        <v>142371</v>
      </c>
      <c r="I272" s="234" t="s">
        <v>1424</v>
      </c>
      <c r="J272" s="28">
        <v>10</v>
      </c>
      <c r="K272" s="27" t="s">
        <v>1528</v>
      </c>
      <c r="L272" s="28"/>
      <c r="M272" s="27" t="s">
        <v>1495</v>
      </c>
      <c r="N272" s="27" t="s">
        <v>1495</v>
      </c>
      <c r="O272" s="27" t="s">
        <v>1495</v>
      </c>
      <c r="P272" s="27" t="s">
        <v>1495</v>
      </c>
      <c r="Q272" s="27" t="s">
        <v>1495</v>
      </c>
      <c r="R272" s="29" t="s">
        <v>1495</v>
      </c>
    </row>
    <row r="273" spans="1:18" s="26" customFormat="1" ht="15.75" hidden="1">
      <c r="A273" s="233">
        <v>633</v>
      </c>
      <c r="B273" s="234" t="s">
        <v>618</v>
      </c>
      <c r="C273" s="234" t="s">
        <v>619</v>
      </c>
      <c r="D273" s="235" t="s">
        <v>868</v>
      </c>
      <c r="E273" s="234" t="s">
        <v>70</v>
      </c>
      <c r="F273" s="235" t="s">
        <v>1003</v>
      </c>
      <c r="G273" s="235" t="s">
        <v>1164</v>
      </c>
      <c r="H273" s="236">
        <v>0</v>
      </c>
      <c r="I273" s="234"/>
      <c r="J273" s="28">
        <v>13</v>
      </c>
      <c r="K273" s="27" t="s">
        <v>1495</v>
      </c>
      <c r="L273" s="28">
        <v>46240</v>
      </c>
      <c r="M273" s="27" t="s">
        <v>1495</v>
      </c>
      <c r="N273" s="27" t="s">
        <v>1495</v>
      </c>
      <c r="O273" s="27" t="s">
        <v>1495</v>
      </c>
      <c r="P273" s="27" t="s">
        <v>1495</v>
      </c>
      <c r="Q273" s="27" t="s">
        <v>1495</v>
      </c>
      <c r="R273" s="29"/>
    </row>
    <row r="274" spans="1:18" s="26" customFormat="1" ht="15.75" hidden="1">
      <c r="A274" s="233">
        <v>474</v>
      </c>
      <c r="B274" s="234" t="s">
        <v>620</v>
      </c>
      <c r="C274" s="234" t="s">
        <v>621</v>
      </c>
      <c r="D274" s="235" t="s">
        <v>846</v>
      </c>
      <c r="E274" s="234" t="s">
        <v>65</v>
      </c>
      <c r="F274" s="235" t="s">
        <v>840</v>
      </c>
      <c r="G274" s="235" t="s">
        <v>849</v>
      </c>
      <c r="H274" s="236" t="s">
        <v>1165</v>
      </c>
      <c r="I274" s="234">
        <v>123456</v>
      </c>
      <c r="J274" s="28" t="s">
        <v>940</v>
      </c>
      <c r="K274" s="27" t="s">
        <v>1495</v>
      </c>
      <c r="L274" s="28" t="s">
        <v>940</v>
      </c>
      <c r="M274" s="27" t="s">
        <v>2675</v>
      </c>
      <c r="N274" s="27" t="s">
        <v>1495</v>
      </c>
      <c r="O274" s="27" t="s">
        <v>1495</v>
      </c>
      <c r="P274" s="27" t="s">
        <v>1495</v>
      </c>
      <c r="Q274" s="27" t="s">
        <v>1495</v>
      </c>
      <c r="R274" s="29"/>
    </row>
    <row r="275" spans="1:18" s="26" customFormat="1" ht="15.75">
      <c r="A275" s="233">
        <v>485</v>
      </c>
      <c r="B275" s="234" t="s">
        <v>622</v>
      </c>
      <c r="C275" s="234" t="s">
        <v>623</v>
      </c>
      <c r="D275" s="235" t="s">
        <v>846</v>
      </c>
      <c r="E275" s="234" t="s">
        <v>48</v>
      </c>
      <c r="F275" s="235" t="s">
        <v>840</v>
      </c>
      <c r="G275" s="235" t="s">
        <v>849</v>
      </c>
      <c r="H275" s="236" t="s">
        <v>1166</v>
      </c>
      <c r="I275" s="234" t="s">
        <v>1425</v>
      </c>
      <c r="J275" s="28">
        <v>10</v>
      </c>
      <c r="K275" s="27" t="s">
        <v>2675</v>
      </c>
      <c r="L275" s="28"/>
      <c r="M275" s="27"/>
      <c r="N275" s="27"/>
      <c r="O275" s="27"/>
      <c r="P275" s="27"/>
      <c r="Q275" s="27"/>
      <c r="R275" s="29"/>
    </row>
    <row r="276" spans="1:18" s="26" customFormat="1" ht="15.75" hidden="1">
      <c r="A276" s="233">
        <v>464</v>
      </c>
      <c r="B276" s="234" t="s">
        <v>624</v>
      </c>
      <c r="C276" s="234" t="s">
        <v>625</v>
      </c>
      <c r="D276" s="235" t="s">
        <v>846</v>
      </c>
      <c r="E276" s="234" t="s">
        <v>73</v>
      </c>
      <c r="F276" s="235" t="s">
        <v>840</v>
      </c>
      <c r="G276" s="235" t="s">
        <v>849</v>
      </c>
      <c r="H276" s="236" t="s">
        <v>1167</v>
      </c>
      <c r="I276" s="234" t="s">
        <v>1426</v>
      </c>
      <c r="J276" s="28">
        <v>10</v>
      </c>
      <c r="K276" s="27" t="s">
        <v>1495</v>
      </c>
      <c r="L276" s="28" t="s">
        <v>1495</v>
      </c>
      <c r="M276" s="27" t="s">
        <v>1495</v>
      </c>
      <c r="N276" s="27" t="s">
        <v>1495</v>
      </c>
      <c r="O276" s="27" t="s">
        <v>1495</v>
      </c>
      <c r="P276" s="27" t="s">
        <v>1495</v>
      </c>
      <c r="Q276" s="27" t="s">
        <v>1495</v>
      </c>
      <c r="R276" s="29" t="s">
        <v>1495</v>
      </c>
    </row>
    <row r="277" spans="1:18" s="26" customFormat="1" ht="15.75" hidden="1">
      <c r="A277" s="233">
        <v>378</v>
      </c>
      <c r="B277" s="234" t="s">
        <v>626</v>
      </c>
      <c r="C277" s="234" t="s">
        <v>627</v>
      </c>
      <c r="D277" s="235" t="s">
        <v>846</v>
      </c>
      <c r="E277" s="234" t="s">
        <v>73</v>
      </c>
      <c r="F277" s="235" t="s">
        <v>840</v>
      </c>
      <c r="G277" s="235" t="s">
        <v>849</v>
      </c>
      <c r="H277" s="236" t="s">
        <v>1168</v>
      </c>
      <c r="I277" s="234" t="s">
        <v>1427</v>
      </c>
      <c r="J277" s="28">
        <v>10</v>
      </c>
      <c r="K277" s="27" t="s">
        <v>1495</v>
      </c>
      <c r="L277" s="28" t="s">
        <v>1495</v>
      </c>
      <c r="M277" s="27" t="s">
        <v>1495</v>
      </c>
      <c r="N277" s="27" t="s">
        <v>1495</v>
      </c>
      <c r="O277" s="27" t="s">
        <v>1495</v>
      </c>
      <c r="P277" s="27" t="s">
        <v>1495</v>
      </c>
      <c r="Q277" s="27" t="s">
        <v>1495</v>
      </c>
      <c r="R277" s="29" t="s">
        <v>1495</v>
      </c>
    </row>
    <row r="278" spans="1:18" s="26" customFormat="1" ht="15.75" hidden="1">
      <c r="A278" s="233">
        <v>296</v>
      </c>
      <c r="B278" s="234" t="s">
        <v>628</v>
      </c>
      <c r="C278" s="234" t="s">
        <v>629</v>
      </c>
      <c r="D278" s="235" t="s">
        <v>846</v>
      </c>
      <c r="E278" s="234" t="s">
        <v>62</v>
      </c>
      <c r="F278" s="235" t="s">
        <v>840</v>
      </c>
      <c r="G278" s="235" t="s">
        <v>849</v>
      </c>
      <c r="H278" s="236" t="s">
        <v>1169</v>
      </c>
      <c r="I278" s="234" t="s">
        <v>1428</v>
      </c>
      <c r="J278" s="28"/>
      <c r="K278" s="27" t="s">
        <v>1495</v>
      </c>
      <c r="L278" s="28"/>
      <c r="M278" s="27" t="s">
        <v>1542</v>
      </c>
      <c r="N278" s="27" t="s">
        <v>1495</v>
      </c>
      <c r="O278" s="27" t="s">
        <v>1495</v>
      </c>
      <c r="P278" s="27" t="s">
        <v>1495</v>
      </c>
      <c r="Q278" s="27" t="s">
        <v>1495</v>
      </c>
      <c r="R278" s="29"/>
    </row>
    <row r="279" spans="1:18" s="26" customFormat="1" ht="15.75">
      <c r="A279" s="233">
        <v>108</v>
      </c>
      <c r="B279" s="234" t="s">
        <v>630</v>
      </c>
      <c r="C279" s="234" t="s">
        <v>631</v>
      </c>
      <c r="D279" s="235" t="s">
        <v>846</v>
      </c>
      <c r="E279" s="234" t="s">
        <v>48</v>
      </c>
      <c r="F279" s="235" t="s">
        <v>858</v>
      </c>
      <c r="G279" s="235" t="s">
        <v>859</v>
      </c>
      <c r="H279" s="236">
        <v>3824960</v>
      </c>
      <c r="I279" s="234" t="s">
        <v>1429</v>
      </c>
      <c r="J279" s="28" t="s">
        <v>940</v>
      </c>
      <c r="K279" s="27" t="s">
        <v>2675</v>
      </c>
      <c r="L279" s="28"/>
      <c r="M279" s="27" t="s">
        <v>2675</v>
      </c>
      <c r="N279" s="27"/>
      <c r="O279" s="27"/>
      <c r="P279" s="27"/>
      <c r="Q279" s="27"/>
      <c r="R279" s="29"/>
    </row>
    <row r="280" spans="1:18" s="26" customFormat="1" ht="15.75" hidden="1">
      <c r="A280" s="233">
        <v>205</v>
      </c>
      <c r="B280" s="234" t="s">
        <v>632</v>
      </c>
      <c r="C280" s="234" t="s">
        <v>633</v>
      </c>
      <c r="D280" s="235" t="s">
        <v>846</v>
      </c>
      <c r="E280" s="234" t="s">
        <v>57</v>
      </c>
      <c r="F280" s="235" t="s">
        <v>840</v>
      </c>
      <c r="G280" s="235" t="s">
        <v>849</v>
      </c>
      <c r="H280" s="236" t="s">
        <v>1170</v>
      </c>
      <c r="I280" s="234">
        <v>123456</v>
      </c>
      <c r="J280" s="28">
        <v>10</v>
      </c>
      <c r="K280" s="345" t="s">
        <v>1495</v>
      </c>
      <c r="L280" s="346">
        <v>46244</v>
      </c>
      <c r="M280" s="27" t="s">
        <v>1542</v>
      </c>
      <c r="N280" s="27" t="s">
        <v>1495</v>
      </c>
      <c r="O280" s="27" t="s">
        <v>1495</v>
      </c>
      <c r="P280" s="27" t="s">
        <v>1495</v>
      </c>
      <c r="Q280" s="27"/>
      <c r="R280" s="29"/>
    </row>
    <row r="281" spans="1:18" s="26" customFormat="1" ht="15.75">
      <c r="A281" s="233">
        <v>339</v>
      </c>
      <c r="B281" s="234" t="s">
        <v>635</v>
      </c>
      <c r="C281" s="234" t="s">
        <v>636</v>
      </c>
      <c r="D281" s="235" t="s">
        <v>868</v>
      </c>
      <c r="E281" s="234" t="s">
        <v>48</v>
      </c>
      <c r="F281" s="235" t="s">
        <v>840</v>
      </c>
      <c r="G281" s="235" t="s">
        <v>849</v>
      </c>
      <c r="H281" s="236" t="s">
        <v>1171</v>
      </c>
      <c r="I281" s="234" t="s">
        <v>1430</v>
      </c>
      <c r="J281" s="28">
        <v>10</v>
      </c>
      <c r="K281" s="27" t="s">
        <v>2675</v>
      </c>
      <c r="L281" s="28"/>
      <c r="M281" s="27" t="s">
        <v>2675</v>
      </c>
      <c r="N281" s="27" t="s">
        <v>2675</v>
      </c>
      <c r="O281" s="27" t="s">
        <v>1495</v>
      </c>
      <c r="P281" s="27" t="s">
        <v>1495</v>
      </c>
      <c r="Q281" s="27" t="s">
        <v>1495</v>
      </c>
      <c r="R281" s="29"/>
    </row>
    <row r="282" spans="1:18" s="26" customFormat="1" ht="15.75" hidden="1">
      <c r="A282" s="233">
        <v>193</v>
      </c>
      <c r="B282" s="234" t="s">
        <v>637</v>
      </c>
      <c r="C282" s="234" t="s">
        <v>638</v>
      </c>
      <c r="D282" s="235" t="s">
        <v>846</v>
      </c>
      <c r="E282" s="234" t="s">
        <v>62</v>
      </c>
      <c r="F282" s="235" t="s">
        <v>840</v>
      </c>
      <c r="G282" s="235" t="s">
        <v>849</v>
      </c>
      <c r="H282" s="236" t="s">
        <v>1172</v>
      </c>
      <c r="I282" s="234" t="s">
        <v>1431</v>
      </c>
      <c r="J282" s="28" t="s">
        <v>940</v>
      </c>
      <c r="K282" s="27" t="s">
        <v>1495</v>
      </c>
      <c r="L282" s="28"/>
      <c r="M282" s="27" t="s">
        <v>1542</v>
      </c>
      <c r="N282" s="27" t="s">
        <v>1495</v>
      </c>
      <c r="O282" s="27" t="s">
        <v>1495</v>
      </c>
      <c r="P282" s="27" t="s">
        <v>1495</v>
      </c>
      <c r="Q282" s="27" t="s">
        <v>1495</v>
      </c>
      <c r="R282" s="29"/>
    </row>
    <row r="283" spans="1:18" s="26" customFormat="1" ht="15.75" hidden="1">
      <c r="A283" s="233">
        <v>264</v>
      </c>
      <c r="B283" s="234" t="s">
        <v>639</v>
      </c>
      <c r="C283" s="234" t="s">
        <v>640</v>
      </c>
      <c r="D283" s="235" t="s">
        <v>846</v>
      </c>
      <c r="E283" s="234" t="s">
        <v>57</v>
      </c>
      <c r="F283" s="235" t="s">
        <v>840</v>
      </c>
      <c r="G283" s="235" t="s">
        <v>849</v>
      </c>
      <c r="H283" s="236" t="s">
        <v>1173</v>
      </c>
      <c r="I283" s="234">
        <v>123456</v>
      </c>
      <c r="J283" s="28">
        <v>10</v>
      </c>
      <c r="K283" s="345" t="s">
        <v>1495</v>
      </c>
      <c r="L283" s="346">
        <v>46244</v>
      </c>
      <c r="M283" s="27" t="s">
        <v>1542</v>
      </c>
      <c r="N283" s="27" t="s">
        <v>1495</v>
      </c>
      <c r="O283" s="27" t="s">
        <v>1495</v>
      </c>
      <c r="P283" s="27" t="s">
        <v>1495</v>
      </c>
      <c r="Q283" s="27"/>
      <c r="R283" s="29"/>
    </row>
    <row r="284" spans="1:18" s="26" customFormat="1" ht="15.75">
      <c r="A284" s="233">
        <v>7</v>
      </c>
      <c r="B284" s="234" t="s">
        <v>641</v>
      </c>
      <c r="C284" s="234" t="s">
        <v>642</v>
      </c>
      <c r="D284" s="235" t="s">
        <v>846</v>
      </c>
      <c r="E284" s="234" t="s">
        <v>48</v>
      </c>
      <c r="F284" s="235" t="s">
        <v>840</v>
      </c>
      <c r="G284" s="235" t="s">
        <v>849</v>
      </c>
      <c r="H284" s="236" t="s">
        <v>1174</v>
      </c>
      <c r="I284" s="234">
        <v>123456</v>
      </c>
      <c r="J284" s="28">
        <v>10</v>
      </c>
      <c r="K284" s="27" t="s">
        <v>2675</v>
      </c>
      <c r="L284" s="28"/>
      <c r="M284" s="27" t="s">
        <v>2675</v>
      </c>
      <c r="N284" s="27" t="s">
        <v>1495</v>
      </c>
      <c r="O284" s="27" t="s">
        <v>1495</v>
      </c>
      <c r="P284" s="27" t="s">
        <v>1495</v>
      </c>
      <c r="Q284" s="27" t="s">
        <v>1495</v>
      </c>
      <c r="R284" s="29"/>
    </row>
    <row r="285" spans="1:18" s="26" customFormat="1" ht="15.75" hidden="1">
      <c r="A285" s="233">
        <v>297</v>
      </c>
      <c r="B285" s="234" t="s">
        <v>643</v>
      </c>
      <c r="C285" s="234" t="s">
        <v>644</v>
      </c>
      <c r="D285" s="235" t="s">
        <v>846</v>
      </c>
      <c r="E285" s="234" t="s">
        <v>34</v>
      </c>
      <c r="F285" s="235" t="s">
        <v>840</v>
      </c>
      <c r="G285" s="235" t="s">
        <v>849</v>
      </c>
      <c r="H285" s="236" t="s">
        <v>1175</v>
      </c>
      <c r="I285" s="234" t="s">
        <v>1432</v>
      </c>
      <c r="J285" s="28">
        <v>10</v>
      </c>
      <c r="K285" s="27" t="s">
        <v>2675</v>
      </c>
      <c r="L285" s="28"/>
      <c r="M285" s="27"/>
      <c r="N285" s="27"/>
      <c r="O285" s="27"/>
      <c r="P285" s="27"/>
      <c r="Q285" s="27"/>
      <c r="R285" s="29"/>
    </row>
    <row r="286" spans="1:18" s="26" customFormat="1" ht="15.75" hidden="1">
      <c r="A286" s="233">
        <v>473</v>
      </c>
      <c r="B286" s="234" t="s">
        <v>645</v>
      </c>
      <c r="C286" s="234" t="s">
        <v>646</v>
      </c>
      <c r="D286" s="235" t="s">
        <v>846</v>
      </c>
      <c r="E286" s="234" t="s">
        <v>34</v>
      </c>
      <c r="F286" s="235" t="s">
        <v>840</v>
      </c>
      <c r="G286" s="235" t="s">
        <v>849</v>
      </c>
      <c r="H286" s="236" t="s">
        <v>1177</v>
      </c>
      <c r="I286" s="234" t="s">
        <v>1433</v>
      </c>
      <c r="J286" s="28"/>
      <c r="K286" s="27" t="s">
        <v>2675</v>
      </c>
      <c r="L286" s="28"/>
      <c r="M286" s="27"/>
      <c r="N286" s="27"/>
      <c r="O286" s="27"/>
      <c r="P286" s="27"/>
      <c r="Q286" s="27"/>
      <c r="R286" s="29"/>
    </row>
    <row r="287" spans="1:18" s="26" customFormat="1" ht="15.75">
      <c r="A287" s="233">
        <v>612</v>
      </c>
      <c r="B287" s="234" t="s">
        <v>647</v>
      </c>
      <c r="C287" s="234" t="s">
        <v>648</v>
      </c>
      <c r="D287" s="235" t="s">
        <v>868</v>
      </c>
      <c r="E287" s="234" t="s">
        <v>48</v>
      </c>
      <c r="F287" s="235" t="s">
        <v>862</v>
      </c>
      <c r="G287" s="235" t="s">
        <v>1043</v>
      </c>
      <c r="H287" s="236" t="s">
        <v>1178</v>
      </c>
      <c r="I287" s="234"/>
      <c r="J287" s="28" t="s">
        <v>2692</v>
      </c>
      <c r="K287" s="27" t="s">
        <v>2675</v>
      </c>
      <c r="L287" s="28"/>
      <c r="M287" s="27" t="s">
        <v>2675</v>
      </c>
      <c r="N287" s="27" t="s">
        <v>1495</v>
      </c>
      <c r="O287" s="27" t="s">
        <v>1495</v>
      </c>
      <c r="P287" s="27" t="s">
        <v>1495</v>
      </c>
      <c r="Q287" s="27" t="s">
        <v>1495</v>
      </c>
      <c r="R287" s="29"/>
    </row>
    <row r="288" spans="1:18" s="26" customFormat="1" ht="15.75" hidden="1">
      <c r="A288" s="233">
        <v>471</v>
      </c>
      <c r="B288" s="234" t="s">
        <v>649</v>
      </c>
      <c r="C288" s="234" t="s">
        <v>650</v>
      </c>
      <c r="D288" s="235" t="s">
        <v>846</v>
      </c>
      <c r="E288" s="234" t="s">
        <v>57</v>
      </c>
      <c r="F288" s="235" t="s">
        <v>1038</v>
      </c>
      <c r="G288" s="235" t="s">
        <v>849</v>
      </c>
      <c r="H288" s="236">
        <v>350434</v>
      </c>
      <c r="I288" s="234" t="s">
        <v>1434</v>
      </c>
      <c r="J288" s="28">
        <v>12</v>
      </c>
      <c r="K288" s="27" t="s">
        <v>2675</v>
      </c>
      <c r="L288" s="28"/>
      <c r="M288" s="27" t="s">
        <v>1542</v>
      </c>
      <c r="N288" s="27" t="s">
        <v>1495</v>
      </c>
      <c r="O288" s="27" t="s">
        <v>1495</v>
      </c>
      <c r="P288" s="27" t="s">
        <v>1495</v>
      </c>
      <c r="Q288" s="27" t="s">
        <v>1495</v>
      </c>
      <c r="R288" s="29"/>
    </row>
    <row r="289" spans="1:18" s="26" customFormat="1" ht="15.75" hidden="1">
      <c r="A289" s="233">
        <v>604</v>
      </c>
      <c r="B289" s="234" t="s">
        <v>651</v>
      </c>
      <c r="C289" s="234" t="s">
        <v>652</v>
      </c>
      <c r="D289" s="235" t="s">
        <v>868</v>
      </c>
      <c r="E289" s="234" t="s">
        <v>65</v>
      </c>
      <c r="F289" s="235" t="s">
        <v>1121</v>
      </c>
      <c r="G289" s="235" t="s">
        <v>843</v>
      </c>
      <c r="H289" s="236">
        <v>28247</v>
      </c>
      <c r="I289" s="234"/>
      <c r="J289" s="28"/>
      <c r="K289" s="27" t="s">
        <v>1495</v>
      </c>
      <c r="L289" s="28" t="s">
        <v>940</v>
      </c>
      <c r="M289" s="27" t="s">
        <v>2675</v>
      </c>
      <c r="N289" s="27" t="s">
        <v>1495</v>
      </c>
      <c r="O289" s="27" t="s">
        <v>1495</v>
      </c>
      <c r="P289" s="27" t="s">
        <v>1495</v>
      </c>
      <c r="Q289" s="27" t="s">
        <v>1495</v>
      </c>
      <c r="R289" s="29"/>
    </row>
    <row r="290" spans="1:18" s="26" customFormat="1" ht="15.75" hidden="1">
      <c r="A290" s="233">
        <v>618</v>
      </c>
      <c r="B290" s="234" t="s">
        <v>653</v>
      </c>
      <c r="C290" s="234" t="s">
        <v>654</v>
      </c>
      <c r="D290" s="235" t="s">
        <v>846</v>
      </c>
      <c r="E290" s="234" t="s">
        <v>65</v>
      </c>
      <c r="F290" s="235" t="s">
        <v>1121</v>
      </c>
      <c r="G290" s="235" t="s">
        <v>843</v>
      </c>
      <c r="H290" s="236">
        <v>37261</v>
      </c>
      <c r="I290" s="234"/>
      <c r="J290" s="28" t="s">
        <v>940</v>
      </c>
      <c r="K290" s="27" t="s">
        <v>1495</v>
      </c>
      <c r="L290" s="28" t="s">
        <v>940</v>
      </c>
      <c r="M290" s="27" t="s">
        <v>2675</v>
      </c>
      <c r="N290" s="27" t="s">
        <v>1495</v>
      </c>
      <c r="O290" s="27" t="s">
        <v>1495</v>
      </c>
      <c r="P290" s="27" t="s">
        <v>1495</v>
      </c>
      <c r="Q290" s="27" t="s">
        <v>1495</v>
      </c>
      <c r="R290" s="29"/>
    </row>
    <row r="291" spans="1:18" s="26" customFormat="1" ht="15.75" hidden="1">
      <c r="A291" s="233">
        <v>581</v>
      </c>
      <c r="B291" s="234" t="s">
        <v>655</v>
      </c>
      <c r="C291" s="234" t="s">
        <v>656</v>
      </c>
      <c r="D291" s="235" t="s">
        <v>846</v>
      </c>
      <c r="E291" s="234" t="s">
        <v>70</v>
      </c>
      <c r="F291" s="235" t="s">
        <v>1180</v>
      </c>
      <c r="G291" s="235" t="s">
        <v>847</v>
      </c>
      <c r="H291" s="236">
        <v>101106069</v>
      </c>
      <c r="I291" s="234" t="s">
        <v>1435</v>
      </c>
      <c r="J291" s="28">
        <v>15</v>
      </c>
      <c r="K291" s="27" t="s">
        <v>2675</v>
      </c>
      <c r="L291" s="28">
        <v>46240</v>
      </c>
      <c r="M291" s="27" t="s">
        <v>1495</v>
      </c>
      <c r="N291" s="27" t="s">
        <v>1495</v>
      </c>
      <c r="O291" s="27" t="s">
        <v>1495</v>
      </c>
      <c r="P291" s="27" t="s">
        <v>1495</v>
      </c>
      <c r="Q291" s="27" t="s">
        <v>1495</v>
      </c>
      <c r="R291" s="29"/>
    </row>
    <row r="292" spans="1:18" s="26" customFormat="1" ht="15.75" hidden="1">
      <c r="A292" s="233">
        <v>66</v>
      </c>
      <c r="B292" s="234" t="s">
        <v>657</v>
      </c>
      <c r="C292" s="234" t="s">
        <v>658</v>
      </c>
      <c r="D292" s="235" t="s">
        <v>846</v>
      </c>
      <c r="E292" s="234" t="s">
        <v>62</v>
      </c>
      <c r="F292" s="235" t="s">
        <v>840</v>
      </c>
      <c r="G292" s="235" t="s">
        <v>849</v>
      </c>
      <c r="H292" s="236" t="s">
        <v>1181</v>
      </c>
      <c r="I292" s="234" t="s">
        <v>1436</v>
      </c>
      <c r="J292" s="28" t="s">
        <v>940</v>
      </c>
      <c r="K292" s="27" t="s">
        <v>2675</v>
      </c>
      <c r="L292" s="28"/>
      <c r="M292" s="27" t="s">
        <v>2675</v>
      </c>
      <c r="N292" s="27" t="s">
        <v>2675</v>
      </c>
      <c r="O292" s="27" t="s">
        <v>2675</v>
      </c>
      <c r="P292" s="27" t="s">
        <v>2675</v>
      </c>
      <c r="Q292" s="27" t="s">
        <v>1495</v>
      </c>
      <c r="R292" s="29"/>
    </row>
    <row r="293" spans="1:18" s="26" customFormat="1" ht="15.75" hidden="1">
      <c r="A293" s="233">
        <v>497</v>
      </c>
      <c r="B293" s="234" t="s">
        <v>659</v>
      </c>
      <c r="C293" s="234" t="s">
        <v>660</v>
      </c>
      <c r="D293" s="235" t="s">
        <v>846</v>
      </c>
      <c r="E293" s="234" t="s">
        <v>70</v>
      </c>
      <c r="F293" s="235" t="s">
        <v>840</v>
      </c>
      <c r="G293" s="235" t="s">
        <v>849</v>
      </c>
      <c r="H293" s="236" t="s">
        <v>1182</v>
      </c>
      <c r="I293" s="234" t="s">
        <v>1437</v>
      </c>
      <c r="J293" s="28">
        <v>10</v>
      </c>
      <c r="K293" s="27" t="s">
        <v>2675</v>
      </c>
      <c r="L293" s="28">
        <v>46239</v>
      </c>
      <c r="M293" s="27" t="s">
        <v>1495</v>
      </c>
      <c r="N293" s="27" t="s">
        <v>1495</v>
      </c>
      <c r="O293" s="27" t="s">
        <v>1495</v>
      </c>
      <c r="P293" s="27" t="s">
        <v>1495</v>
      </c>
      <c r="Q293" s="27" t="s">
        <v>1495</v>
      </c>
      <c r="R293" s="29"/>
    </row>
    <row r="294" spans="1:18" s="26" customFormat="1" ht="15.75" hidden="1">
      <c r="A294" s="233">
        <v>144</v>
      </c>
      <c r="B294" s="234" t="s">
        <v>661</v>
      </c>
      <c r="C294" s="234" t="s">
        <v>662</v>
      </c>
      <c r="D294" s="235" t="s">
        <v>868</v>
      </c>
      <c r="E294" s="234" t="s">
        <v>34</v>
      </c>
      <c r="F294" s="235" t="s">
        <v>840</v>
      </c>
      <c r="G294" s="235" t="s">
        <v>849</v>
      </c>
      <c r="H294" s="236" t="s">
        <v>1183</v>
      </c>
      <c r="I294" s="234">
        <v>929394</v>
      </c>
      <c r="J294" s="28">
        <v>10</v>
      </c>
      <c r="K294" s="27" t="s">
        <v>2675</v>
      </c>
      <c r="L294" s="28"/>
      <c r="M294" s="27" t="s">
        <v>2675</v>
      </c>
      <c r="N294" s="27" t="s">
        <v>1495</v>
      </c>
      <c r="O294" s="27" t="s">
        <v>1495</v>
      </c>
      <c r="P294" s="27" t="s">
        <v>1495</v>
      </c>
      <c r="Q294" s="27"/>
      <c r="R294" s="29"/>
    </row>
    <row r="295" spans="1:18" s="26" customFormat="1" ht="15.75" hidden="1">
      <c r="A295" s="233">
        <v>99</v>
      </c>
      <c r="B295" s="234" t="s">
        <v>663</v>
      </c>
      <c r="C295" s="234" t="s">
        <v>664</v>
      </c>
      <c r="D295" s="235" t="s">
        <v>846</v>
      </c>
      <c r="E295" s="234" t="s">
        <v>73</v>
      </c>
      <c r="F295" s="235" t="s">
        <v>840</v>
      </c>
      <c r="G295" s="235" t="s">
        <v>849</v>
      </c>
      <c r="H295" s="236" t="s">
        <v>1184</v>
      </c>
      <c r="I295" s="234">
        <v>123456</v>
      </c>
      <c r="J295" s="28">
        <v>10</v>
      </c>
      <c r="K295" s="27" t="s">
        <v>1495</v>
      </c>
      <c r="L295" s="28" t="s">
        <v>1495</v>
      </c>
      <c r="M295" s="27" t="s">
        <v>1495</v>
      </c>
      <c r="N295" s="27" t="s">
        <v>1495</v>
      </c>
      <c r="O295" s="27" t="s">
        <v>1495</v>
      </c>
      <c r="P295" s="27" t="s">
        <v>1495</v>
      </c>
      <c r="Q295" s="27" t="s">
        <v>1495</v>
      </c>
      <c r="R295" s="29" t="s">
        <v>1495</v>
      </c>
    </row>
    <row r="296" spans="1:18" s="26" customFormat="1" ht="15.75" hidden="1">
      <c r="A296" s="233">
        <v>502</v>
      </c>
      <c r="B296" s="234" t="s">
        <v>665</v>
      </c>
      <c r="C296" s="234" t="s">
        <v>666</v>
      </c>
      <c r="D296" s="235" t="s">
        <v>868</v>
      </c>
      <c r="E296" s="234" t="s">
        <v>70</v>
      </c>
      <c r="F296" s="235" t="s">
        <v>840</v>
      </c>
      <c r="G296" s="235" t="s">
        <v>849</v>
      </c>
      <c r="H296" s="236" t="s">
        <v>1185</v>
      </c>
      <c r="I296" s="234" t="s">
        <v>1438</v>
      </c>
      <c r="J296" s="28">
        <v>10</v>
      </c>
      <c r="K296" s="27" t="s">
        <v>2675</v>
      </c>
      <c r="L296" s="28">
        <v>46239</v>
      </c>
      <c r="M296" s="27" t="s">
        <v>1495</v>
      </c>
      <c r="N296" s="27" t="s">
        <v>1495</v>
      </c>
      <c r="O296" s="27" t="s">
        <v>1495</v>
      </c>
      <c r="P296" s="27" t="s">
        <v>1495</v>
      </c>
      <c r="Q296" s="27" t="s">
        <v>1495</v>
      </c>
      <c r="R296" s="29"/>
    </row>
    <row r="297" spans="1:18" s="26" customFormat="1" ht="15.75" hidden="1">
      <c r="A297" s="233">
        <v>498</v>
      </c>
      <c r="B297" s="234" t="s">
        <v>667</v>
      </c>
      <c r="C297" s="234" t="s">
        <v>668</v>
      </c>
      <c r="D297" s="235" t="s">
        <v>868</v>
      </c>
      <c r="E297" s="234" t="s">
        <v>70</v>
      </c>
      <c r="F297" s="235" t="s">
        <v>840</v>
      </c>
      <c r="G297" s="235" t="s">
        <v>849</v>
      </c>
      <c r="H297" s="236" t="s">
        <v>1186</v>
      </c>
      <c r="I297" s="234" t="s">
        <v>1439</v>
      </c>
      <c r="J297" s="28">
        <v>10</v>
      </c>
      <c r="K297" s="27" t="s">
        <v>2675</v>
      </c>
      <c r="L297" s="28">
        <v>46239</v>
      </c>
      <c r="M297" s="27" t="s">
        <v>1495</v>
      </c>
      <c r="N297" s="27" t="s">
        <v>1495</v>
      </c>
      <c r="O297" s="27" t="s">
        <v>1495</v>
      </c>
      <c r="P297" s="27" t="s">
        <v>1495</v>
      </c>
      <c r="Q297" s="27" t="s">
        <v>1495</v>
      </c>
      <c r="R297" s="29"/>
    </row>
    <row r="298" spans="1:18" s="26" customFormat="1" ht="15.75" hidden="1">
      <c r="A298" s="233">
        <v>504</v>
      </c>
      <c r="B298" s="234" t="s">
        <v>669</v>
      </c>
      <c r="C298" s="234" t="s">
        <v>670</v>
      </c>
      <c r="D298" s="235" t="s">
        <v>868</v>
      </c>
      <c r="E298" s="234" t="s">
        <v>70</v>
      </c>
      <c r="F298" s="235" t="s">
        <v>840</v>
      </c>
      <c r="G298" s="235" t="s">
        <v>849</v>
      </c>
      <c r="H298" s="236" t="s">
        <v>1187</v>
      </c>
      <c r="I298" s="234" t="s">
        <v>1440</v>
      </c>
      <c r="J298" s="28">
        <v>10</v>
      </c>
      <c r="K298" s="27" t="s">
        <v>2675</v>
      </c>
      <c r="L298" s="28">
        <v>46239</v>
      </c>
      <c r="M298" s="27" t="s">
        <v>1495</v>
      </c>
      <c r="N298" s="27" t="s">
        <v>1495</v>
      </c>
      <c r="O298" s="27" t="s">
        <v>1495</v>
      </c>
      <c r="P298" s="27" t="s">
        <v>1495</v>
      </c>
      <c r="Q298" s="27" t="s">
        <v>1495</v>
      </c>
      <c r="R298" s="29"/>
    </row>
    <row r="299" spans="1:18" s="26" customFormat="1" ht="15.75" hidden="1">
      <c r="A299" s="233">
        <v>198</v>
      </c>
      <c r="B299" s="234" t="s">
        <v>671</v>
      </c>
      <c r="C299" s="234" t="s">
        <v>672</v>
      </c>
      <c r="D299" s="235" t="s">
        <v>882</v>
      </c>
      <c r="E299" s="234" t="s">
        <v>57</v>
      </c>
      <c r="F299" s="235" t="s">
        <v>840</v>
      </c>
      <c r="G299" s="235" t="s">
        <v>849</v>
      </c>
      <c r="H299" s="236" t="s">
        <v>1188</v>
      </c>
      <c r="I299" s="234" t="s">
        <v>1441</v>
      </c>
      <c r="J299" s="28"/>
      <c r="K299" s="27" t="s">
        <v>2675</v>
      </c>
      <c r="L299" s="28"/>
      <c r="M299" s="27"/>
      <c r="N299" s="27" t="s">
        <v>1495</v>
      </c>
      <c r="O299" s="27" t="s">
        <v>1495</v>
      </c>
      <c r="P299" s="27" t="s">
        <v>1495</v>
      </c>
      <c r="Q299" s="27"/>
      <c r="R299" s="29"/>
    </row>
    <row r="300" spans="1:18" s="26" customFormat="1" ht="15.75" hidden="1">
      <c r="A300" s="233">
        <v>266</v>
      </c>
      <c r="B300" s="234" t="s">
        <v>674</v>
      </c>
      <c r="C300" s="234" t="s">
        <v>675</v>
      </c>
      <c r="D300" s="235" t="s">
        <v>846</v>
      </c>
      <c r="E300" s="234" t="s">
        <v>57</v>
      </c>
      <c r="F300" s="235" t="s">
        <v>840</v>
      </c>
      <c r="G300" s="235" t="s">
        <v>849</v>
      </c>
      <c r="H300" s="236" t="s">
        <v>1189</v>
      </c>
      <c r="I300" s="234">
        <v>123456</v>
      </c>
      <c r="J300" s="28">
        <v>10</v>
      </c>
      <c r="K300" s="27" t="s">
        <v>2675</v>
      </c>
      <c r="L300" s="28"/>
      <c r="M300" s="27" t="s">
        <v>2675</v>
      </c>
      <c r="N300" s="27" t="s">
        <v>1495</v>
      </c>
      <c r="O300" s="27" t="s">
        <v>1495</v>
      </c>
      <c r="P300" s="27" t="s">
        <v>1495</v>
      </c>
      <c r="Q300" s="27" t="s">
        <v>1495</v>
      </c>
      <c r="R300" s="29"/>
    </row>
    <row r="301" spans="1:18" s="26" customFormat="1" ht="15.75" hidden="1">
      <c r="A301" s="233">
        <v>452</v>
      </c>
      <c r="B301" s="234" t="s">
        <v>676</v>
      </c>
      <c r="C301" s="234" t="s">
        <v>677</v>
      </c>
      <c r="D301" s="235" t="s">
        <v>868</v>
      </c>
      <c r="E301" s="234" t="s">
        <v>65</v>
      </c>
      <c r="F301" s="235" t="s">
        <v>840</v>
      </c>
      <c r="G301" s="235" t="s">
        <v>849</v>
      </c>
      <c r="H301" s="236" t="s">
        <v>1190</v>
      </c>
      <c r="I301" s="234" t="s">
        <v>1442</v>
      </c>
      <c r="J301" s="28" t="s">
        <v>940</v>
      </c>
      <c r="K301" s="27" t="s">
        <v>1495</v>
      </c>
      <c r="L301" s="28" t="s">
        <v>940</v>
      </c>
      <c r="M301" s="27" t="s">
        <v>1542</v>
      </c>
      <c r="N301" s="27" t="s">
        <v>1495</v>
      </c>
      <c r="O301" s="27" t="s">
        <v>1495</v>
      </c>
      <c r="P301" s="27" t="s">
        <v>1495</v>
      </c>
      <c r="Q301" s="27" t="s">
        <v>1495</v>
      </c>
      <c r="R301" s="29"/>
    </row>
    <row r="302" spans="1:18" s="26" customFormat="1" ht="15.75" hidden="1">
      <c r="A302" s="233">
        <v>56</v>
      </c>
      <c r="B302" s="234" t="s">
        <v>678</v>
      </c>
      <c r="C302" s="234" t="s">
        <v>679</v>
      </c>
      <c r="D302" s="235" t="s">
        <v>846</v>
      </c>
      <c r="E302" s="234" t="s">
        <v>65</v>
      </c>
      <c r="F302" s="235" t="s">
        <v>840</v>
      </c>
      <c r="G302" s="235" t="s">
        <v>849</v>
      </c>
      <c r="H302" s="236" t="s">
        <v>1191</v>
      </c>
      <c r="I302" s="234" t="s">
        <v>1313</v>
      </c>
      <c r="J302" s="28" t="s">
        <v>940</v>
      </c>
      <c r="K302" s="27" t="s">
        <v>1495</v>
      </c>
      <c r="L302" s="28" t="s">
        <v>940</v>
      </c>
      <c r="M302" s="27" t="s">
        <v>2675</v>
      </c>
      <c r="N302" s="27" t="s">
        <v>1495</v>
      </c>
      <c r="O302" s="27" t="s">
        <v>1495</v>
      </c>
      <c r="P302" s="27" t="s">
        <v>1495</v>
      </c>
      <c r="Q302" s="27" t="s">
        <v>1495</v>
      </c>
      <c r="R302" s="29"/>
    </row>
    <row r="303" spans="1:18" s="26" customFormat="1" ht="15.75" hidden="1">
      <c r="A303" s="233">
        <v>389</v>
      </c>
      <c r="B303" s="234" t="s">
        <v>680</v>
      </c>
      <c r="C303" s="234" t="s">
        <v>681</v>
      </c>
      <c r="D303" s="235" t="s">
        <v>846</v>
      </c>
      <c r="E303" s="234" t="s">
        <v>57</v>
      </c>
      <c r="F303" s="235" t="s">
        <v>840</v>
      </c>
      <c r="G303" s="235" t="s">
        <v>849</v>
      </c>
      <c r="H303" s="236" t="s">
        <v>1192</v>
      </c>
      <c r="I303" s="234" t="s">
        <v>1443</v>
      </c>
      <c r="J303" s="28">
        <v>10</v>
      </c>
      <c r="K303" s="345" t="s">
        <v>1542</v>
      </c>
      <c r="L303" s="346">
        <v>46244</v>
      </c>
      <c r="M303" s="27" t="s">
        <v>1542</v>
      </c>
      <c r="N303" s="27" t="s">
        <v>1495</v>
      </c>
      <c r="O303" s="27" t="s">
        <v>1495</v>
      </c>
      <c r="P303" s="27" t="s">
        <v>1495</v>
      </c>
      <c r="Q303" s="27"/>
      <c r="R303" s="29"/>
    </row>
    <row r="304" spans="1:18" s="26" customFormat="1" ht="15.75" hidden="1">
      <c r="A304" s="233">
        <v>519</v>
      </c>
      <c r="B304" s="234" t="s">
        <v>682</v>
      </c>
      <c r="C304" s="234" t="s">
        <v>683</v>
      </c>
      <c r="D304" s="235" t="s">
        <v>846</v>
      </c>
      <c r="E304" s="234" t="s">
        <v>57</v>
      </c>
      <c r="F304" s="235" t="s">
        <v>840</v>
      </c>
      <c r="G304" s="235" t="s">
        <v>849</v>
      </c>
      <c r="H304" s="236" t="s">
        <v>1194</v>
      </c>
      <c r="I304" s="234" t="s">
        <v>1444</v>
      </c>
      <c r="J304" s="28">
        <v>10</v>
      </c>
      <c r="K304" s="27" t="s">
        <v>1542</v>
      </c>
      <c r="L304" s="28">
        <v>46237</v>
      </c>
      <c r="M304" s="27" t="s">
        <v>1542</v>
      </c>
      <c r="N304" s="27" t="s">
        <v>1495</v>
      </c>
      <c r="O304" s="27" t="s">
        <v>1495</v>
      </c>
      <c r="P304" s="27" t="s">
        <v>1495</v>
      </c>
      <c r="Q304" s="27" t="s">
        <v>1495</v>
      </c>
      <c r="R304" s="29"/>
    </row>
    <row r="305" spans="1:18" s="26" customFormat="1" ht="15.75" hidden="1">
      <c r="A305" s="233">
        <v>336</v>
      </c>
      <c r="B305" s="234" t="s">
        <v>684</v>
      </c>
      <c r="C305" s="234" t="s">
        <v>685</v>
      </c>
      <c r="D305" s="235" t="s">
        <v>846</v>
      </c>
      <c r="E305" s="234" t="s">
        <v>65</v>
      </c>
      <c r="F305" s="235" t="s">
        <v>840</v>
      </c>
      <c r="G305" s="235" t="s">
        <v>849</v>
      </c>
      <c r="H305" s="236" t="s">
        <v>1195</v>
      </c>
      <c r="I305" s="234" t="s">
        <v>1445</v>
      </c>
      <c r="J305" s="28" t="s">
        <v>940</v>
      </c>
      <c r="K305" s="27" t="s">
        <v>1495</v>
      </c>
      <c r="L305" s="28" t="s">
        <v>940</v>
      </c>
      <c r="M305" s="27" t="s">
        <v>1542</v>
      </c>
      <c r="N305" s="27" t="s">
        <v>1495</v>
      </c>
      <c r="O305" s="27" t="s">
        <v>1495</v>
      </c>
      <c r="P305" s="27" t="s">
        <v>1495</v>
      </c>
      <c r="Q305" s="27" t="s">
        <v>1542</v>
      </c>
      <c r="R305" s="348">
        <v>46238</v>
      </c>
    </row>
    <row r="306" spans="1:18" s="26" customFormat="1" ht="15.75" hidden="1">
      <c r="A306" s="233">
        <v>244</v>
      </c>
      <c r="B306" s="234" t="s">
        <v>686</v>
      </c>
      <c r="C306" s="234" t="s">
        <v>687</v>
      </c>
      <c r="D306" s="235" t="s">
        <v>868</v>
      </c>
      <c r="E306" s="234" t="s">
        <v>65</v>
      </c>
      <c r="F306" s="235" t="s">
        <v>840</v>
      </c>
      <c r="G306" s="235" t="s">
        <v>849</v>
      </c>
      <c r="H306" s="236" t="s">
        <v>1196</v>
      </c>
      <c r="I306" s="234">
        <v>123456</v>
      </c>
      <c r="J306" s="28" t="s">
        <v>940</v>
      </c>
      <c r="K306" s="27" t="s">
        <v>1495</v>
      </c>
      <c r="L306" s="28" t="s">
        <v>940</v>
      </c>
      <c r="M306" s="27" t="s">
        <v>1542</v>
      </c>
      <c r="N306" s="27" t="s">
        <v>1495</v>
      </c>
      <c r="O306" s="27" t="s">
        <v>1495</v>
      </c>
      <c r="P306" s="27" t="s">
        <v>1495</v>
      </c>
      <c r="Q306" s="27" t="s">
        <v>1495</v>
      </c>
      <c r="R306" s="29"/>
    </row>
    <row r="307" spans="1:18" s="26" customFormat="1" ht="15.75" hidden="1">
      <c r="A307" s="233">
        <v>443</v>
      </c>
      <c r="B307" s="234" t="s">
        <v>688</v>
      </c>
      <c r="C307" s="234" t="s">
        <v>689</v>
      </c>
      <c r="D307" s="235" t="s">
        <v>846</v>
      </c>
      <c r="E307" s="234" t="s">
        <v>45</v>
      </c>
      <c r="F307" s="235" t="s">
        <v>840</v>
      </c>
      <c r="G307" s="235" t="s">
        <v>1198</v>
      </c>
      <c r="H307" s="236" t="s">
        <v>1197</v>
      </c>
      <c r="I307" s="234" t="s">
        <v>1446</v>
      </c>
      <c r="J307" s="28"/>
      <c r="K307" s="27" t="s">
        <v>2675</v>
      </c>
      <c r="L307" s="28"/>
      <c r="M307" s="27"/>
      <c r="N307" s="27"/>
      <c r="O307" s="27"/>
      <c r="P307" s="27"/>
      <c r="Q307" s="27"/>
      <c r="R307" s="29"/>
    </row>
    <row r="308" spans="1:18" s="26" customFormat="1" ht="15.75" hidden="1">
      <c r="A308" s="233">
        <v>182</v>
      </c>
      <c r="B308" s="234" t="s">
        <v>690</v>
      </c>
      <c r="C308" s="234" t="s">
        <v>691</v>
      </c>
      <c r="D308" s="235" t="s">
        <v>846</v>
      </c>
      <c r="E308" s="234" t="s">
        <v>73</v>
      </c>
      <c r="F308" s="235" t="s">
        <v>840</v>
      </c>
      <c r="G308" s="235" t="s">
        <v>849</v>
      </c>
      <c r="H308" s="236" t="s">
        <v>1199</v>
      </c>
      <c r="I308" s="234" t="s">
        <v>1447</v>
      </c>
      <c r="J308" s="28">
        <v>10</v>
      </c>
      <c r="K308" s="27" t="s">
        <v>1495</v>
      </c>
      <c r="L308" s="28" t="s">
        <v>1495</v>
      </c>
      <c r="M308" s="27" t="s">
        <v>1495</v>
      </c>
      <c r="N308" s="27" t="s">
        <v>1495</v>
      </c>
      <c r="O308" s="27" t="s">
        <v>1495</v>
      </c>
      <c r="P308" s="27" t="s">
        <v>1495</v>
      </c>
      <c r="Q308" s="27" t="s">
        <v>1495</v>
      </c>
      <c r="R308" s="29" t="s">
        <v>1495</v>
      </c>
    </row>
    <row r="309" spans="1:18" s="26" customFormat="1" ht="15.75" hidden="1">
      <c r="A309" s="233">
        <v>475</v>
      </c>
      <c r="B309" s="234" t="s">
        <v>692</v>
      </c>
      <c r="C309" s="234" t="s">
        <v>693</v>
      </c>
      <c r="D309" s="235" t="s">
        <v>846</v>
      </c>
      <c r="E309" s="234" t="s">
        <v>73</v>
      </c>
      <c r="F309" s="235" t="s">
        <v>840</v>
      </c>
      <c r="G309" s="235" t="s">
        <v>849</v>
      </c>
      <c r="H309" s="236" t="s">
        <v>1202</v>
      </c>
      <c r="I309" s="234">
        <v>663710</v>
      </c>
      <c r="J309" s="28">
        <v>10</v>
      </c>
      <c r="K309" s="27" t="s">
        <v>1495</v>
      </c>
      <c r="L309" s="28" t="s">
        <v>1495</v>
      </c>
      <c r="M309" s="27" t="s">
        <v>1495</v>
      </c>
      <c r="N309" s="27" t="s">
        <v>1495</v>
      </c>
      <c r="O309" s="27" t="s">
        <v>1495</v>
      </c>
      <c r="P309" s="27" t="s">
        <v>1495</v>
      </c>
      <c r="Q309" s="27" t="s">
        <v>1495</v>
      </c>
      <c r="R309" s="29" t="s">
        <v>1495</v>
      </c>
    </row>
    <row r="310" spans="1:18" s="26" customFormat="1" ht="15.75" hidden="1">
      <c r="A310" s="233">
        <v>160</v>
      </c>
      <c r="B310" s="234" t="s">
        <v>694</v>
      </c>
      <c r="C310" s="234" t="s">
        <v>695</v>
      </c>
      <c r="D310" s="235" t="s">
        <v>868</v>
      </c>
      <c r="E310" s="234" t="s">
        <v>62</v>
      </c>
      <c r="F310" s="235" t="s">
        <v>978</v>
      </c>
      <c r="G310" s="235" t="s">
        <v>1004</v>
      </c>
      <c r="H310" s="236">
        <v>562466</v>
      </c>
      <c r="I310" s="234" t="s">
        <v>1448</v>
      </c>
      <c r="J310" s="28" t="s">
        <v>940</v>
      </c>
      <c r="K310" s="27" t="s">
        <v>2675</v>
      </c>
      <c r="L310" s="28"/>
      <c r="M310" s="27" t="s">
        <v>1542</v>
      </c>
      <c r="N310" s="27" t="s">
        <v>1495</v>
      </c>
      <c r="O310" s="27" t="s">
        <v>1495</v>
      </c>
      <c r="P310" s="27" t="s">
        <v>1495</v>
      </c>
      <c r="Q310" s="27" t="s">
        <v>1495</v>
      </c>
      <c r="R310" s="29"/>
    </row>
    <row r="311" spans="1:18" s="26" customFormat="1" ht="15.75" hidden="1">
      <c r="A311" s="233">
        <v>291</v>
      </c>
      <c r="B311" s="234" t="s">
        <v>697</v>
      </c>
      <c r="C311" s="234" t="s">
        <v>698</v>
      </c>
      <c r="D311" s="235" t="s">
        <v>868</v>
      </c>
      <c r="E311" s="234" t="s">
        <v>62</v>
      </c>
      <c r="F311" s="235" t="s">
        <v>840</v>
      </c>
      <c r="G311" s="235" t="s">
        <v>849</v>
      </c>
      <c r="H311" s="236" t="s">
        <v>1203</v>
      </c>
      <c r="I311" s="234">
        <v>123456</v>
      </c>
      <c r="J311" s="28">
        <v>10</v>
      </c>
      <c r="K311" s="27" t="s">
        <v>1542</v>
      </c>
      <c r="L311" s="28">
        <v>46237</v>
      </c>
      <c r="M311" s="27" t="s">
        <v>1542</v>
      </c>
      <c r="N311" s="27" t="s">
        <v>1495</v>
      </c>
      <c r="O311" s="27" t="s">
        <v>1495</v>
      </c>
      <c r="P311" s="27" t="s">
        <v>1495</v>
      </c>
      <c r="Q311" s="27" t="s">
        <v>1495</v>
      </c>
      <c r="R311" s="29"/>
    </row>
    <row r="312" spans="1:18" s="26" customFormat="1" ht="15.75" hidden="1">
      <c r="A312" s="233">
        <v>568</v>
      </c>
      <c r="B312" s="234" t="s">
        <v>700</v>
      </c>
      <c r="C312" s="234" t="s">
        <v>701</v>
      </c>
      <c r="D312" s="235" t="s">
        <v>846</v>
      </c>
      <c r="E312" s="234" t="s">
        <v>34</v>
      </c>
      <c r="F312" s="235" t="s">
        <v>840</v>
      </c>
      <c r="G312" s="235" t="s">
        <v>849</v>
      </c>
      <c r="H312" s="236" t="s">
        <v>1204</v>
      </c>
      <c r="I312" s="234" t="s">
        <v>1449</v>
      </c>
      <c r="J312" s="28">
        <v>10</v>
      </c>
      <c r="K312" s="27" t="s">
        <v>2675</v>
      </c>
      <c r="L312" s="28"/>
      <c r="M312" s="27"/>
      <c r="N312" s="27"/>
      <c r="O312" s="27"/>
      <c r="P312" s="27"/>
      <c r="Q312" s="27"/>
      <c r="R312" s="29"/>
    </row>
    <row r="313" spans="1:18" s="26" customFormat="1" ht="15.75" hidden="1">
      <c r="A313" s="233">
        <v>583</v>
      </c>
      <c r="B313" s="234" t="s">
        <v>702</v>
      </c>
      <c r="C313" s="234" t="s">
        <v>703</v>
      </c>
      <c r="D313" s="235" t="s">
        <v>846</v>
      </c>
      <c r="E313" s="234" t="s">
        <v>57</v>
      </c>
      <c r="F313" s="235" t="s">
        <v>1205</v>
      </c>
      <c r="G313" s="235" t="s">
        <v>843</v>
      </c>
      <c r="H313" s="236">
        <v>8222259</v>
      </c>
      <c r="I313" s="234" t="s">
        <v>1450</v>
      </c>
      <c r="J313" s="28">
        <v>10</v>
      </c>
      <c r="K313" s="345" t="s">
        <v>1495</v>
      </c>
      <c r="L313" s="346">
        <v>46244</v>
      </c>
      <c r="M313" s="27" t="s">
        <v>1542</v>
      </c>
      <c r="N313" s="27" t="s">
        <v>1495</v>
      </c>
      <c r="O313" s="27" t="s">
        <v>1495</v>
      </c>
      <c r="P313" s="27" t="s">
        <v>1495</v>
      </c>
      <c r="Q313" s="27"/>
      <c r="R313" s="29"/>
    </row>
    <row r="314" spans="1:18" s="26" customFormat="1" ht="15.75" hidden="1">
      <c r="A314" s="233">
        <v>493</v>
      </c>
      <c r="B314" s="234" t="s">
        <v>704</v>
      </c>
      <c r="C314" s="234" t="s">
        <v>705</v>
      </c>
      <c r="D314" s="235" t="s">
        <v>868</v>
      </c>
      <c r="E314" s="234" t="s">
        <v>70</v>
      </c>
      <c r="F314" s="235" t="s">
        <v>840</v>
      </c>
      <c r="G314" s="235" t="s">
        <v>849</v>
      </c>
      <c r="H314" s="236" t="s">
        <v>1206</v>
      </c>
      <c r="I314" s="234" t="s">
        <v>1451</v>
      </c>
      <c r="J314" s="28">
        <v>10</v>
      </c>
      <c r="K314" s="27" t="s">
        <v>2675</v>
      </c>
      <c r="L314" s="28">
        <v>46237</v>
      </c>
      <c r="M314" s="27" t="s">
        <v>1495</v>
      </c>
      <c r="N314" s="27" t="s">
        <v>1495</v>
      </c>
      <c r="O314" s="27" t="s">
        <v>1495</v>
      </c>
      <c r="P314" s="27" t="s">
        <v>1495</v>
      </c>
      <c r="Q314" s="27" t="s">
        <v>1495</v>
      </c>
      <c r="R314" s="348">
        <v>46237</v>
      </c>
    </row>
    <row r="315" spans="1:18" s="26" customFormat="1" ht="15.75" hidden="1">
      <c r="A315" s="233">
        <v>404</v>
      </c>
      <c r="B315" s="234" t="s">
        <v>706</v>
      </c>
      <c r="C315" s="234" t="s">
        <v>707</v>
      </c>
      <c r="D315" s="235" t="s">
        <v>868</v>
      </c>
      <c r="E315" s="234" t="s">
        <v>57</v>
      </c>
      <c r="F315" s="235" t="s">
        <v>840</v>
      </c>
      <c r="G315" s="235" t="s">
        <v>849</v>
      </c>
      <c r="H315" s="236" t="s">
        <v>1207</v>
      </c>
      <c r="I315" s="234" t="s">
        <v>1452</v>
      </c>
      <c r="J315" s="28">
        <v>10</v>
      </c>
      <c r="K315" s="27" t="s">
        <v>1542</v>
      </c>
      <c r="L315" s="28"/>
      <c r="M315" s="27" t="s">
        <v>1542</v>
      </c>
      <c r="N315" s="27" t="s">
        <v>1495</v>
      </c>
      <c r="O315" s="27" t="s">
        <v>1495</v>
      </c>
      <c r="P315" s="27" t="s">
        <v>1495</v>
      </c>
      <c r="Q315" s="27"/>
      <c r="R315" s="29"/>
    </row>
    <row r="316" spans="1:18" s="26" customFormat="1" ht="15.75" hidden="1">
      <c r="A316" s="233" t="s">
        <v>708</v>
      </c>
      <c r="B316" s="234" t="s">
        <v>709</v>
      </c>
      <c r="C316" s="234" t="s">
        <v>707</v>
      </c>
      <c r="D316" s="235" t="s">
        <v>868</v>
      </c>
      <c r="E316" s="234" t="s">
        <v>57</v>
      </c>
      <c r="F316" s="235" t="s">
        <v>840</v>
      </c>
      <c r="G316" s="235" t="s">
        <v>849</v>
      </c>
      <c r="H316" s="236" t="s">
        <v>1208</v>
      </c>
      <c r="I316" s="234" t="s">
        <v>1452</v>
      </c>
      <c r="J316" s="28">
        <v>10</v>
      </c>
      <c r="K316" s="27" t="s">
        <v>1542</v>
      </c>
      <c r="L316" s="28"/>
      <c r="M316" s="27" t="s">
        <v>1542</v>
      </c>
      <c r="N316" s="27" t="s">
        <v>1495</v>
      </c>
      <c r="O316" s="27" t="s">
        <v>1495</v>
      </c>
      <c r="P316" s="27" t="s">
        <v>1495</v>
      </c>
      <c r="Q316" s="27"/>
      <c r="R316" s="29"/>
    </row>
    <row r="317" spans="1:18" s="26" customFormat="1" ht="15.75" hidden="1">
      <c r="A317" s="233" t="s">
        <v>710</v>
      </c>
      <c r="B317" s="234" t="s">
        <v>711</v>
      </c>
      <c r="C317" s="234" t="s">
        <v>712</v>
      </c>
      <c r="D317" s="235" t="s">
        <v>868</v>
      </c>
      <c r="E317" s="234" t="s">
        <v>57</v>
      </c>
      <c r="F317" s="235" t="s">
        <v>840</v>
      </c>
      <c r="G317" s="235" t="s">
        <v>849</v>
      </c>
      <c r="H317" s="236" t="s">
        <v>847</v>
      </c>
      <c r="I317" s="234" t="s">
        <v>1453</v>
      </c>
      <c r="J317" s="28">
        <v>10</v>
      </c>
      <c r="K317" s="27" t="s">
        <v>1542</v>
      </c>
      <c r="L317" s="28"/>
      <c r="M317" s="27" t="s">
        <v>1542</v>
      </c>
      <c r="N317" s="27" t="s">
        <v>1495</v>
      </c>
      <c r="O317" s="27" t="s">
        <v>1495</v>
      </c>
      <c r="P317" s="27" t="s">
        <v>1495</v>
      </c>
      <c r="Q317" s="27"/>
      <c r="R317" s="29"/>
    </row>
    <row r="318" spans="1:18" s="26" customFormat="1" ht="15.75" hidden="1">
      <c r="A318" s="233">
        <v>397</v>
      </c>
      <c r="B318" s="234" t="s">
        <v>713</v>
      </c>
      <c r="C318" s="234" t="s">
        <v>714</v>
      </c>
      <c r="D318" s="235" t="s">
        <v>868</v>
      </c>
      <c r="E318" s="234" t="s">
        <v>57</v>
      </c>
      <c r="F318" s="235" t="s">
        <v>840</v>
      </c>
      <c r="G318" s="235" t="s">
        <v>849</v>
      </c>
      <c r="H318" s="236" t="s">
        <v>1209</v>
      </c>
      <c r="I318" s="234" t="s">
        <v>1454</v>
      </c>
      <c r="J318" s="28">
        <v>10</v>
      </c>
      <c r="K318" s="27" t="s">
        <v>2675</v>
      </c>
      <c r="L318" s="28"/>
      <c r="M318" s="27"/>
      <c r="N318" s="27" t="s">
        <v>1495</v>
      </c>
      <c r="O318" s="27" t="s">
        <v>1495</v>
      </c>
      <c r="P318" s="27" t="s">
        <v>1495</v>
      </c>
      <c r="Q318" s="27"/>
      <c r="R318" s="29"/>
    </row>
    <row r="319" spans="1:18" s="26" customFormat="1" ht="15.75" hidden="1">
      <c r="A319" s="233">
        <v>202</v>
      </c>
      <c r="B319" s="234" t="s">
        <v>715</v>
      </c>
      <c r="C319" s="234" t="s">
        <v>716</v>
      </c>
      <c r="D319" s="235" t="s">
        <v>846</v>
      </c>
      <c r="E319" s="234" t="s">
        <v>62</v>
      </c>
      <c r="F319" s="235" t="s">
        <v>840</v>
      </c>
      <c r="G319" s="235" t="s">
        <v>849</v>
      </c>
      <c r="H319" s="236" t="s">
        <v>1210</v>
      </c>
      <c r="I319" s="234">
        <v>489456</v>
      </c>
      <c r="J319" s="28" t="s">
        <v>940</v>
      </c>
      <c r="K319" s="27" t="s">
        <v>1495</v>
      </c>
      <c r="L319" s="28"/>
      <c r="M319" s="27" t="s">
        <v>1542</v>
      </c>
      <c r="N319" s="27" t="s">
        <v>1495</v>
      </c>
      <c r="O319" s="27" t="s">
        <v>1495</v>
      </c>
      <c r="P319" s="27" t="s">
        <v>1495</v>
      </c>
      <c r="Q319" s="27" t="s">
        <v>1495</v>
      </c>
      <c r="R319" s="29"/>
    </row>
    <row r="320" spans="1:18" s="26" customFormat="1" ht="15.75" hidden="1">
      <c r="A320" s="233">
        <v>204</v>
      </c>
      <c r="B320" s="234" t="s">
        <v>717</v>
      </c>
      <c r="C320" s="234" t="s">
        <v>718</v>
      </c>
      <c r="D320" s="235" t="s">
        <v>846</v>
      </c>
      <c r="E320" s="234" t="s">
        <v>65</v>
      </c>
      <c r="F320" s="235" t="s">
        <v>840</v>
      </c>
      <c r="G320" s="235" t="s">
        <v>849</v>
      </c>
      <c r="H320" s="236" t="s">
        <v>1211</v>
      </c>
      <c r="I320" s="234">
        <v>123456</v>
      </c>
      <c r="J320" s="28">
        <v>10</v>
      </c>
      <c r="K320" s="27" t="s">
        <v>1528</v>
      </c>
      <c r="L320" s="28" t="s">
        <v>940</v>
      </c>
      <c r="M320" s="27" t="s">
        <v>1542</v>
      </c>
      <c r="N320" s="27" t="s">
        <v>1495</v>
      </c>
      <c r="O320" s="27" t="s">
        <v>1495</v>
      </c>
      <c r="P320" s="27" t="s">
        <v>1495</v>
      </c>
      <c r="Q320" s="27" t="s">
        <v>1495</v>
      </c>
      <c r="R320" s="29"/>
    </row>
    <row r="321" spans="1:18" s="26" customFormat="1" ht="15.75" hidden="1">
      <c r="A321" s="233">
        <v>438</v>
      </c>
      <c r="B321" s="234" t="s">
        <v>719</v>
      </c>
      <c r="C321" s="234" t="s">
        <v>720</v>
      </c>
      <c r="D321" s="235" t="s">
        <v>846</v>
      </c>
      <c r="E321" s="234" t="s">
        <v>65</v>
      </c>
      <c r="F321" s="235" t="s">
        <v>840</v>
      </c>
      <c r="G321" s="235" t="s">
        <v>849</v>
      </c>
      <c r="H321" s="236" t="s">
        <v>1212</v>
      </c>
      <c r="I321" s="234" t="s">
        <v>1455</v>
      </c>
      <c r="J321" s="28" t="s">
        <v>940</v>
      </c>
      <c r="K321" s="27" t="s">
        <v>1495</v>
      </c>
      <c r="L321" s="28" t="s">
        <v>940</v>
      </c>
      <c r="M321" s="27" t="s">
        <v>2675</v>
      </c>
      <c r="N321" s="27" t="s">
        <v>1495</v>
      </c>
      <c r="O321" s="27" t="s">
        <v>1495</v>
      </c>
      <c r="P321" s="27" t="s">
        <v>1495</v>
      </c>
      <c r="Q321" s="27" t="s">
        <v>1495</v>
      </c>
      <c r="R321" s="29"/>
    </row>
    <row r="322" spans="1:18" s="26" customFormat="1" ht="15.75" hidden="1">
      <c r="A322" s="233">
        <v>57</v>
      </c>
      <c r="B322" s="234" t="s">
        <v>721</v>
      </c>
      <c r="C322" s="234" t="s">
        <v>722</v>
      </c>
      <c r="D322" s="235" t="s">
        <v>868</v>
      </c>
      <c r="E322" s="234" t="s">
        <v>73</v>
      </c>
      <c r="F322" s="235" t="s">
        <v>840</v>
      </c>
      <c r="G322" s="235" t="s">
        <v>849</v>
      </c>
      <c r="H322" s="236" t="s">
        <v>1213</v>
      </c>
      <c r="I322" s="234" t="s">
        <v>1456</v>
      </c>
      <c r="J322" s="28">
        <v>10</v>
      </c>
      <c r="K322" s="27" t="s">
        <v>1528</v>
      </c>
      <c r="L322" s="28"/>
      <c r="M322" s="27" t="s">
        <v>1495</v>
      </c>
      <c r="N322" s="27" t="s">
        <v>1495</v>
      </c>
      <c r="O322" s="27" t="s">
        <v>1495</v>
      </c>
      <c r="P322" s="27" t="s">
        <v>1495</v>
      </c>
      <c r="Q322" s="27" t="s">
        <v>1495</v>
      </c>
      <c r="R322" s="29" t="s">
        <v>1495</v>
      </c>
    </row>
    <row r="323" spans="1:18" s="26" customFormat="1" ht="15.75" hidden="1">
      <c r="A323" s="233" t="s">
        <v>723</v>
      </c>
      <c r="B323" s="234" t="s">
        <v>724</v>
      </c>
      <c r="C323" s="234" t="s">
        <v>722</v>
      </c>
      <c r="D323" s="235" t="s">
        <v>868</v>
      </c>
      <c r="E323" s="234" t="s">
        <v>73</v>
      </c>
      <c r="F323" s="235" t="s">
        <v>1215</v>
      </c>
      <c r="G323" s="235" t="s">
        <v>873</v>
      </c>
      <c r="H323" s="236" t="s">
        <v>1214</v>
      </c>
      <c r="I323" s="234"/>
      <c r="J323" s="28">
        <v>10</v>
      </c>
      <c r="K323" s="27" t="s">
        <v>1495</v>
      </c>
      <c r="L323" s="28" t="s">
        <v>1495</v>
      </c>
      <c r="M323" s="27" t="s">
        <v>1495</v>
      </c>
      <c r="N323" s="27" t="s">
        <v>1495</v>
      </c>
      <c r="O323" s="27" t="s">
        <v>1495</v>
      </c>
      <c r="P323" s="27" t="s">
        <v>1495</v>
      </c>
      <c r="Q323" s="27" t="s">
        <v>1495</v>
      </c>
      <c r="R323" s="29" t="s">
        <v>1495</v>
      </c>
    </row>
    <row r="324" spans="1:18" s="26" customFormat="1" ht="15.75" hidden="1">
      <c r="A324" s="233">
        <v>31</v>
      </c>
      <c r="B324" s="234" t="s">
        <v>725</v>
      </c>
      <c r="C324" s="234" t="s">
        <v>726</v>
      </c>
      <c r="D324" s="235" t="s">
        <v>868</v>
      </c>
      <c r="E324" s="234" t="s">
        <v>65</v>
      </c>
      <c r="F324" s="235" t="s">
        <v>840</v>
      </c>
      <c r="G324" s="235" t="s">
        <v>849</v>
      </c>
      <c r="H324" s="236" t="s">
        <v>1216</v>
      </c>
      <c r="I324" s="234">
        <v>123456</v>
      </c>
      <c r="J324" s="28" t="s">
        <v>940</v>
      </c>
      <c r="K324" s="27" t="s">
        <v>1495</v>
      </c>
      <c r="L324" s="28" t="s">
        <v>940</v>
      </c>
      <c r="M324" s="27" t="s">
        <v>1542</v>
      </c>
      <c r="N324" s="27" t="s">
        <v>1495</v>
      </c>
      <c r="O324" s="27" t="s">
        <v>1495</v>
      </c>
      <c r="P324" s="27" t="s">
        <v>1495</v>
      </c>
      <c r="Q324" s="27" t="s">
        <v>1495</v>
      </c>
      <c r="R324" s="29"/>
    </row>
    <row r="325" spans="1:18" s="26" customFormat="1" ht="15.75" hidden="1">
      <c r="A325" s="233">
        <v>223</v>
      </c>
      <c r="B325" s="234" t="s">
        <v>727</v>
      </c>
      <c r="C325" s="234" t="s">
        <v>728</v>
      </c>
      <c r="D325" s="235" t="s">
        <v>846</v>
      </c>
      <c r="E325" s="234" t="s">
        <v>65</v>
      </c>
      <c r="F325" s="235" t="s">
        <v>840</v>
      </c>
      <c r="G325" s="235" t="s">
        <v>849</v>
      </c>
      <c r="H325" s="236" t="s">
        <v>1217</v>
      </c>
      <c r="I325" s="234" t="s">
        <v>1457</v>
      </c>
      <c r="J325" s="28" t="s">
        <v>940</v>
      </c>
      <c r="K325" s="27" t="s">
        <v>1495</v>
      </c>
      <c r="L325" s="28" t="s">
        <v>940</v>
      </c>
      <c r="M325" s="27" t="s">
        <v>2675</v>
      </c>
      <c r="N325" s="27" t="s">
        <v>1495</v>
      </c>
      <c r="O325" s="27" t="s">
        <v>1495</v>
      </c>
      <c r="P325" s="27" t="s">
        <v>1495</v>
      </c>
      <c r="Q325" s="27" t="s">
        <v>1495</v>
      </c>
      <c r="R325" s="29" t="s">
        <v>1495</v>
      </c>
    </row>
    <row r="326" spans="1:18" s="26" customFormat="1" ht="15.75" hidden="1">
      <c r="A326" s="233">
        <v>62</v>
      </c>
      <c r="B326" s="234" t="s">
        <v>729</v>
      </c>
      <c r="C326" s="234" t="s">
        <v>730</v>
      </c>
      <c r="D326" s="235" t="s">
        <v>846</v>
      </c>
      <c r="E326" s="234" t="s">
        <v>65</v>
      </c>
      <c r="F326" s="235" t="s">
        <v>840</v>
      </c>
      <c r="G326" s="235" t="s">
        <v>849</v>
      </c>
      <c r="H326" s="236" t="s">
        <v>1218</v>
      </c>
      <c r="I326" s="234" t="s">
        <v>1458</v>
      </c>
      <c r="J326" s="28" t="s">
        <v>940</v>
      </c>
      <c r="K326" s="27" t="s">
        <v>1495</v>
      </c>
      <c r="L326" s="28" t="s">
        <v>940</v>
      </c>
      <c r="M326" s="27" t="s">
        <v>2675</v>
      </c>
      <c r="N326" s="27" t="s">
        <v>1495</v>
      </c>
      <c r="O326" s="27" t="s">
        <v>1495</v>
      </c>
      <c r="P326" s="27" t="s">
        <v>1495</v>
      </c>
      <c r="Q326" s="27" t="s">
        <v>1495</v>
      </c>
      <c r="R326" s="29"/>
    </row>
    <row r="327" spans="1:18" s="26" customFormat="1" ht="15.75" hidden="1">
      <c r="A327" s="233">
        <v>222</v>
      </c>
      <c r="B327" s="234" t="s">
        <v>731</v>
      </c>
      <c r="C327" s="234" t="s">
        <v>732</v>
      </c>
      <c r="D327" s="235" t="s">
        <v>882</v>
      </c>
      <c r="E327" s="234" t="s">
        <v>65</v>
      </c>
      <c r="F327" s="235" t="s">
        <v>840</v>
      </c>
      <c r="G327" s="235" t="s">
        <v>849</v>
      </c>
      <c r="H327" s="236" t="s">
        <v>1219</v>
      </c>
      <c r="I327" s="234" t="s">
        <v>1459</v>
      </c>
      <c r="J327" s="28" t="s">
        <v>940</v>
      </c>
      <c r="K327" s="27" t="s">
        <v>1495</v>
      </c>
      <c r="L327" s="28" t="s">
        <v>940</v>
      </c>
      <c r="M327" s="27" t="s">
        <v>1542</v>
      </c>
      <c r="N327" s="27" t="s">
        <v>1495</v>
      </c>
      <c r="O327" s="27" t="s">
        <v>1495</v>
      </c>
      <c r="P327" s="27" t="s">
        <v>1495</v>
      </c>
      <c r="Q327" s="27" t="s">
        <v>1495</v>
      </c>
      <c r="R327" s="29"/>
    </row>
    <row r="328" spans="1:18" s="26" customFormat="1" ht="15.75" hidden="1">
      <c r="A328" s="233">
        <v>536</v>
      </c>
      <c r="B328" s="234" t="s">
        <v>733</v>
      </c>
      <c r="C328" s="234" t="s">
        <v>734</v>
      </c>
      <c r="D328" s="235" t="s">
        <v>868</v>
      </c>
      <c r="E328" s="234" t="s">
        <v>65</v>
      </c>
      <c r="F328" s="235" t="s">
        <v>840</v>
      </c>
      <c r="G328" s="235" t="s">
        <v>849</v>
      </c>
      <c r="H328" s="236" t="s">
        <v>1220</v>
      </c>
      <c r="I328" s="234" t="s">
        <v>1460</v>
      </c>
      <c r="J328" s="28" t="s">
        <v>940</v>
      </c>
      <c r="K328" s="27" t="s">
        <v>1495</v>
      </c>
      <c r="L328" s="28" t="s">
        <v>940</v>
      </c>
      <c r="M328" s="27" t="s">
        <v>1542</v>
      </c>
      <c r="N328" s="27" t="s">
        <v>1495</v>
      </c>
      <c r="O328" s="27" t="s">
        <v>1495</v>
      </c>
      <c r="P328" s="27" t="s">
        <v>1495</v>
      </c>
      <c r="Q328" s="27" t="s">
        <v>1495</v>
      </c>
      <c r="R328" s="29" t="s">
        <v>1495</v>
      </c>
    </row>
    <row r="329" spans="1:18" s="26" customFormat="1" ht="15.75" hidden="1">
      <c r="A329" s="233">
        <v>58</v>
      </c>
      <c r="B329" s="234" t="s">
        <v>735</v>
      </c>
      <c r="C329" s="234" t="s">
        <v>736</v>
      </c>
      <c r="D329" s="235" t="s">
        <v>868</v>
      </c>
      <c r="E329" s="234" t="s">
        <v>65</v>
      </c>
      <c r="F329" s="235" t="s">
        <v>840</v>
      </c>
      <c r="G329" s="235" t="s">
        <v>849</v>
      </c>
      <c r="H329" s="236" t="s">
        <v>1221</v>
      </c>
      <c r="I329" s="234" t="s">
        <v>1461</v>
      </c>
      <c r="J329" s="28" t="s">
        <v>940</v>
      </c>
      <c r="K329" s="27" t="s">
        <v>1495</v>
      </c>
      <c r="L329" s="28" t="s">
        <v>940</v>
      </c>
      <c r="M329" s="27" t="s">
        <v>1542</v>
      </c>
      <c r="N329" s="27" t="s">
        <v>1495</v>
      </c>
      <c r="O329" s="27" t="s">
        <v>1495</v>
      </c>
      <c r="P329" s="27" t="s">
        <v>1495</v>
      </c>
      <c r="Q329" s="27" t="s">
        <v>1495</v>
      </c>
      <c r="R329" s="29"/>
    </row>
    <row r="330" spans="1:18" s="26" customFormat="1" ht="15.75" hidden="1">
      <c r="A330" s="233">
        <v>433</v>
      </c>
      <c r="B330" s="234" t="s">
        <v>737</v>
      </c>
      <c r="C330" s="234" t="s">
        <v>738</v>
      </c>
      <c r="D330" s="235" t="s">
        <v>846</v>
      </c>
      <c r="E330" s="234" t="s">
        <v>65</v>
      </c>
      <c r="F330" s="235" t="s">
        <v>840</v>
      </c>
      <c r="G330" s="235" t="s">
        <v>849</v>
      </c>
      <c r="H330" s="236" t="s">
        <v>1222</v>
      </c>
      <c r="I330" s="234" t="s">
        <v>1462</v>
      </c>
      <c r="J330" s="28" t="s">
        <v>940</v>
      </c>
      <c r="K330" s="27" t="s">
        <v>1495</v>
      </c>
      <c r="L330" s="28" t="s">
        <v>940</v>
      </c>
      <c r="M330" s="27" t="s">
        <v>2675</v>
      </c>
      <c r="N330" s="27" t="s">
        <v>1495</v>
      </c>
      <c r="O330" s="27" t="s">
        <v>1495</v>
      </c>
      <c r="P330" s="27" t="s">
        <v>1495</v>
      </c>
      <c r="Q330" s="27" t="s">
        <v>1495</v>
      </c>
      <c r="R330" s="29"/>
    </row>
    <row r="331" spans="1:18" s="26" customFormat="1" ht="15.75">
      <c r="A331" s="233">
        <v>472</v>
      </c>
      <c r="B331" s="234" t="s">
        <v>739</v>
      </c>
      <c r="C331" s="234" t="s">
        <v>740</v>
      </c>
      <c r="D331" s="235" t="s">
        <v>846</v>
      </c>
      <c r="E331" s="234" t="s">
        <v>48</v>
      </c>
      <c r="F331" s="235" t="s">
        <v>1038</v>
      </c>
      <c r="G331" s="235" t="s">
        <v>859</v>
      </c>
      <c r="H331" s="236">
        <v>350631</v>
      </c>
      <c r="I331" s="234" t="s">
        <v>1463</v>
      </c>
      <c r="J331" s="28" t="s">
        <v>940</v>
      </c>
      <c r="K331" s="27" t="s">
        <v>2675</v>
      </c>
      <c r="L331" s="28"/>
      <c r="M331" s="27" t="s">
        <v>2675</v>
      </c>
      <c r="N331" s="27" t="s">
        <v>1495</v>
      </c>
      <c r="O331" s="27" t="s">
        <v>1495</v>
      </c>
      <c r="P331" s="27" t="s">
        <v>1495</v>
      </c>
      <c r="Q331" s="27" t="s">
        <v>1495</v>
      </c>
      <c r="R331" s="29"/>
    </row>
    <row r="332" spans="1:18" s="26" customFormat="1" ht="15.75" hidden="1">
      <c r="A332" s="233">
        <v>553</v>
      </c>
      <c r="B332" s="234" t="s">
        <v>741</v>
      </c>
      <c r="C332" s="234" t="s">
        <v>742</v>
      </c>
      <c r="D332" s="235" t="s">
        <v>868</v>
      </c>
      <c r="E332" s="234" t="s">
        <v>34</v>
      </c>
      <c r="F332" s="235" t="s">
        <v>896</v>
      </c>
      <c r="G332" s="235" t="s">
        <v>843</v>
      </c>
      <c r="H332" s="236" t="s">
        <v>847</v>
      </c>
      <c r="I332" s="234"/>
      <c r="J332" s="28" t="s">
        <v>940</v>
      </c>
      <c r="K332" s="27" t="s">
        <v>2675</v>
      </c>
      <c r="L332" s="28"/>
      <c r="M332" s="27" t="s">
        <v>2675</v>
      </c>
      <c r="N332" s="27" t="s">
        <v>1495</v>
      </c>
      <c r="O332" s="27" t="s">
        <v>1495</v>
      </c>
      <c r="P332" s="27" t="s">
        <v>1495</v>
      </c>
      <c r="Q332" s="27"/>
      <c r="R332" s="29"/>
    </row>
    <row r="333" spans="1:18" s="26" customFormat="1" ht="15.75">
      <c r="A333" s="233">
        <v>396</v>
      </c>
      <c r="B333" s="234" t="s">
        <v>743</v>
      </c>
      <c r="C333" s="234" t="s">
        <v>744</v>
      </c>
      <c r="D333" s="235" t="s">
        <v>868</v>
      </c>
      <c r="E333" s="234" t="s">
        <v>48</v>
      </c>
      <c r="F333" s="235" t="s">
        <v>1223</v>
      </c>
      <c r="G333" s="235">
        <v>0</v>
      </c>
      <c r="H333" s="236">
        <v>6101</v>
      </c>
      <c r="I333" s="234" t="s">
        <v>1464</v>
      </c>
      <c r="J333" s="28" t="s">
        <v>940</v>
      </c>
      <c r="K333" s="27" t="s">
        <v>2675</v>
      </c>
      <c r="L333" s="28"/>
      <c r="M333" s="27" t="s">
        <v>2675</v>
      </c>
      <c r="N333" s="27" t="s">
        <v>1495</v>
      </c>
      <c r="O333" s="27" t="s">
        <v>1495</v>
      </c>
      <c r="P333" s="27" t="s">
        <v>1495</v>
      </c>
      <c r="Q333" s="27" t="s">
        <v>1495</v>
      </c>
      <c r="R333" s="29"/>
    </row>
    <row r="334" spans="1:18" s="26" customFormat="1" ht="15.75" hidden="1">
      <c r="A334" s="233">
        <v>602</v>
      </c>
      <c r="B334" s="234" t="s">
        <v>745</v>
      </c>
      <c r="C334" s="234" t="s">
        <v>746</v>
      </c>
      <c r="D334" s="235" t="s">
        <v>846</v>
      </c>
      <c r="E334" s="234" t="s">
        <v>34</v>
      </c>
      <c r="F334" s="235" t="s">
        <v>1041</v>
      </c>
      <c r="G334" s="235" t="s">
        <v>873</v>
      </c>
      <c r="H334" s="236">
        <v>2391821</v>
      </c>
      <c r="I334" s="234" t="s">
        <v>1465</v>
      </c>
      <c r="J334" s="28" t="s">
        <v>940</v>
      </c>
      <c r="K334" s="27" t="s">
        <v>2675</v>
      </c>
      <c r="L334" s="28"/>
      <c r="M334" s="27"/>
      <c r="N334" s="27"/>
      <c r="O334" s="27"/>
      <c r="P334" s="27"/>
      <c r="Q334" s="27"/>
      <c r="R334" s="29"/>
    </row>
    <row r="335" spans="1:18" s="26" customFormat="1" ht="15.75" hidden="1">
      <c r="A335" s="233">
        <v>245</v>
      </c>
      <c r="B335" s="234" t="s">
        <v>747</v>
      </c>
      <c r="C335" s="234" t="s">
        <v>748</v>
      </c>
      <c r="D335" s="235" t="s">
        <v>868</v>
      </c>
      <c r="E335" s="234" t="s">
        <v>65</v>
      </c>
      <c r="F335" s="235" t="s">
        <v>853</v>
      </c>
      <c r="G335" s="235" t="s">
        <v>935</v>
      </c>
      <c r="H335" s="236">
        <v>235118</v>
      </c>
      <c r="I335" s="234">
        <v>43623977</v>
      </c>
      <c r="J335" s="28" t="s">
        <v>940</v>
      </c>
      <c r="K335" s="27" t="s">
        <v>1495</v>
      </c>
      <c r="L335" s="28" t="s">
        <v>940</v>
      </c>
      <c r="M335" s="27" t="s">
        <v>2675</v>
      </c>
      <c r="N335" s="27" t="s">
        <v>1495</v>
      </c>
      <c r="O335" s="27" t="s">
        <v>1495</v>
      </c>
      <c r="P335" s="27" t="s">
        <v>1495</v>
      </c>
      <c r="Q335" s="27" t="s">
        <v>1495</v>
      </c>
      <c r="R335" s="29"/>
    </row>
    <row r="336" spans="1:18" s="26" customFormat="1" ht="15.75" hidden="1">
      <c r="A336" s="233">
        <v>442</v>
      </c>
      <c r="B336" s="234" t="s">
        <v>749</v>
      </c>
      <c r="C336" s="234" t="s">
        <v>750</v>
      </c>
      <c r="D336" s="235" t="s">
        <v>868</v>
      </c>
      <c r="E336" s="234" t="s">
        <v>70</v>
      </c>
      <c r="F336" s="235" t="s">
        <v>1003</v>
      </c>
      <c r="G336" s="235" t="s">
        <v>849</v>
      </c>
      <c r="H336" s="236">
        <v>84510</v>
      </c>
      <c r="I336" s="234" t="s">
        <v>1466</v>
      </c>
      <c r="J336" s="28">
        <v>10</v>
      </c>
      <c r="K336" s="27" t="s">
        <v>1528</v>
      </c>
      <c r="L336" s="28">
        <v>46244</v>
      </c>
      <c r="M336" s="27" t="s">
        <v>1542</v>
      </c>
      <c r="N336" s="27" t="s">
        <v>1495</v>
      </c>
      <c r="O336" s="27" t="s">
        <v>1495</v>
      </c>
      <c r="P336" s="27" t="s">
        <v>1495</v>
      </c>
      <c r="Q336" s="27" t="s">
        <v>1495</v>
      </c>
      <c r="R336" s="29"/>
    </row>
    <row r="337" spans="1:18" s="26" customFormat="1" ht="15.75" hidden="1">
      <c r="A337" s="233" t="s">
        <v>752</v>
      </c>
      <c r="B337" s="234" t="s">
        <v>753</v>
      </c>
      <c r="C337" s="234" t="s">
        <v>750</v>
      </c>
      <c r="D337" s="235" t="s">
        <v>868</v>
      </c>
      <c r="E337" s="234" t="s">
        <v>70</v>
      </c>
      <c r="F337" s="235" t="s">
        <v>840</v>
      </c>
      <c r="G337" s="235" t="s">
        <v>849</v>
      </c>
      <c r="H337" s="236" t="s">
        <v>1224</v>
      </c>
      <c r="I337" s="234"/>
      <c r="J337" s="28">
        <v>10</v>
      </c>
      <c r="K337" s="27" t="s">
        <v>2675</v>
      </c>
      <c r="L337" s="28">
        <v>46239</v>
      </c>
      <c r="M337" s="27" t="s">
        <v>1495</v>
      </c>
      <c r="N337" s="27" t="s">
        <v>1495</v>
      </c>
      <c r="O337" s="27" t="s">
        <v>1495</v>
      </c>
      <c r="P337" s="27" t="s">
        <v>1495</v>
      </c>
      <c r="Q337" s="27" t="s">
        <v>1495</v>
      </c>
      <c r="R337" s="29"/>
    </row>
    <row r="338" spans="1:18" s="26" customFormat="1" ht="15.75" hidden="1">
      <c r="A338" s="233" t="s">
        <v>754</v>
      </c>
      <c r="B338" s="234" t="s">
        <v>755</v>
      </c>
      <c r="C338" s="234" t="s">
        <v>750</v>
      </c>
      <c r="D338" s="235" t="s">
        <v>868</v>
      </c>
      <c r="E338" s="234" t="s">
        <v>70</v>
      </c>
      <c r="F338" s="235" t="s">
        <v>855</v>
      </c>
      <c r="G338" s="235" t="s">
        <v>1004</v>
      </c>
      <c r="H338" s="236">
        <v>269751</v>
      </c>
      <c r="I338" s="234" t="s">
        <v>1467</v>
      </c>
      <c r="J338" s="28">
        <v>10</v>
      </c>
      <c r="K338" s="27" t="s">
        <v>2675</v>
      </c>
      <c r="L338" s="28">
        <v>46240</v>
      </c>
      <c r="M338" s="27" t="s">
        <v>1495</v>
      </c>
      <c r="N338" s="27" t="s">
        <v>1495</v>
      </c>
      <c r="O338" s="27" t="s">
        <v>1495</v>
      </c>
      <c r="P338" s="27" t="s">
        <v>1495</v>
      </c>
      <c r="Q338" s="27" t="s">
        <v>1495</v>
      </c>
      <c r="R338" s="29"/>
    </row>
    <row r="339" spans="1:18" s="26" customFormat="1" ht="15.75" hidden="1">
      <c r="A339" s="233">
        <v>596</v>
      </c>
      <c r="B339" s="234" t="s">
        <v>756</v>
      </c>
      <c r="C339" s="234" t="s">
        <v>757</v>
      </c>
      <c r="D339" s="235" t="s">
        <v>868</v>
      </c>
      <c r="E339" s="234" t="s">
        <v>70</v>
      </c>
      <c r="F339" s="235" t="s">
        <v>1225</v>
      </c>
      <c r="G339" s="235" t="s">
        <v>1226</v>
      </c>
      <c r="H339" s="236">
        <v>139731</v>
      </c>
      <c r="I339" s="234">
        <v>123456</v>
      </c>
      <c r="J339" s="28">
        <v>10</v>
      </c>
      <c r="K339" s="27" t="s">
        <v>2675</v>
      </c>
      <c r="L339" s="28">
        <v>46240</v>
      </c>
      <c r="M339" s="27" t="s">
        <v>1495</v>
      </c>
      <c r="N339" s="27" t="s">
        <v>1495</v>
      </c>
      <c r="O339" s="27" t="s">
        <v>1495</v>
      </c>
      <c r="P339" s="27" t="s">
        <v>1495</v>
      </c>
      <c r="Q339" s="27" t="s">
        <v>1495</v>
      </c>
      <c r="R339" s="29"/>
    </row>
    <row r="340" spans="1:18" s="26" customFormat="1" ht="15.75" hidden="1">
      <c r="A340" s="233">
        <v>1</v>
      </c>
      <c r="B340" s="234" t="s">
        <v>758</v>
      </c>
      <c r="C340" s="234" t="s">
        <v>759</v>
      </c>
      <c r="D340" s="235" t="s">
        <v>846</v>
      </c>
      <c r="E340" s="234" t="s">
        <v>73</v>
      </c>
      <c r="F340" s="235" t="s">
        <v>840</v>
      </c>
      <c r="G340" s="235" t="s">
        <v>849</v>
      </c>
      <c r="H340" s="236" t="s">
        <v>1227</v>
      </c>
      <c r="I340" s="234" t="s">
        <v>1468</v>
      </c>
      <c r="J340" s="28">
        <v>10</v>
      </c>
      <c r="K340" s="27" t="s">
        <v>1528</v>
      </c>
      <c r="L340" s="28"/>
      <c r="M340" s="27" t="s">
        <v>1495</v>
      </c>
      <c r="N340" s="27" t="s">
        <v>1495</v>
      </c>
      <c r="O340" s="27" t="s">
        <v>1495</v>
      </c>
      <c r="P340" s="27" t="s">
        <v>1495</v>
      </c>
      <c r="Q340" s="27" t="s">
        <v>1495</v>
      </c>
      <c r="R340" s="29" t="s">
        <v>1495</v>
      </c>
    </row>
    <row r="341" spans="1:18" s="26" customFormat="1" ht="15.75" hidden="1">
      <c r="A341" s="233">
        <v>276</v>
      </c>
      <c r="B341" s="234" t="s">
        <v>760</v>
      </c>
      <c r="C341" s="234" t="s">
        <v>761</v>
      </c>
      <c r="D341" s="235" t="s">
        <v>846</v>
      </c>
      <c r="E341" s="234" t="s">
        <v>65</v>
      </c>
      <c r="F341" s="235" t="s">
        <v>840</v>
      </c>
      <c r="G341" s="235" t="s">
        <v>849</v>
      </c>
      <c r="H341" s="236" t="s">
        <v>1228</v>
      </c>
      <c r="I341" s="234" t="s">
        <v>1469</v>
      </c>
      <c r="J341" s="28" t="s">
        <v>940</v>
      </c>
      <c r="K341" s="27" t="s">
        <v>1495</v>
      </c>
      <c r="L341" s="28" t="s">
        <v>940</v>
      </c>
      <c r="M341" s="27" t="s">
        <v>1542</v>
      </c>
      <c r="N341" s="27" t="s">
        <v>1495</v>
      </c>
      <c r="O341" s="27" t="s">
        <v>1495</v>
      </c>
      <c r="P341" s="27" t="s">
        <v>1495</v>
      </c>
      <c r="Q341" s="27" t="s">
        <v>1495</v>
      </c>
      <c r="R341" s="29"/>
    </row>
    <row r="342" spans="1:18" s="26" customFormat="1" ht="15.75" hidden="1">
      <c r="A342" s="233">
        <v>166</v>
      </c>
      <c r="B342" s="234" t="s">
        <v>762</v>
      </c>
      <c r="C342" s="234" t="s">
        <v>763</v>
      </c>
      <c r="D342" s="235" t="s">
        <v>846</v>
      </c>
      <c r="E342" s="234" t="s">
        <v>62</v>
      </c>
      <c r="F342" s="235" t="s">
        <v>840</v>
      </c>
      <c r="G342" s="235" t="s">
        <v>849</v>
      </c>
      <c r="H342" s="236" t="s">
        <v>1229</v>
      </c>
      <c r="I342" s="234" t="s">
        <v>1470</v>
      </c>
      <c r="J342" s="28" t="s">
        <v>940</v>
      </c>
      <c r="K342" s="27" t="s">
        <v>1495</v>
      </c>
      <c r="L342" s="28"/>
      <c r="M342" s="27" t="s">
        <v>1542</v>
      </c>
      <c r="N342" s="27" t="s">
        <v>1495</v>
      </c>
      <c r="O342" s="27" t="s">
        <v>1495</v>
      </c>
      <c r="P342" s="27" t="s">
        <v>1495</v>
      </c>
      <c r="Q342" s="27" t="s">
        <v>1495</v>
      </c>
      <c r="R342" s="29"/>
    </row>
    <row r="343" spans="1:18" s="26" customFormat="1" ht="15.75" hidden="1">
      <c r="A343" s="233">
        <v>434</v>
      </c>
      <c r="B343" s="234" t="s">
        <v>764</v>
      </c>
      <c r="C343" s="234" t="s">
        <v>765</v>
      </c>
      <c r="D343" s="235" t="s">
        <v>846</v>
      </c>
      <c r="E343" s="234" t="s">
        <v>62</v>
      </c>
      <c r="F343" s="235" t="s">
        <v>840</v>
      </c>
      <c r="G343" s="235" t="s">
        <v>849</v>
      </c>
      <c r="H343" s="236" t="s">
        <v>1230</v>
      </c>
      <c r="I343" s="234">
        <v>123456</v>
      </c>
      <c r="J343" s="28" t="s">
        <v>940</v>
      </c>
      <c r="K343" s="27" t="s">
        <v>1495</v>
      </c>
      <c r="L343" s="28"/>
      <c r="M343" s="27" t="s">
        <v>1542</v>
      </c>
      <c r="N343" s="27" t="s">
        <v>1495</v>
      </c>
      <c r="O343" s="27" t="s">
        <v>1495</v>
      </c>
      <c r="P343" s="27" t="s">
        <v>1495</v>
      </c>
      <c r="Q343" s="27" t="s">
        <v>1495</v>
      </c>
      <c r="R343" s="29"/>
    </row>
    <row r="344" spans="1:18" s="26" customFormat="1" ht="15.75" hidden="1">
      <c r="A344" s="233">
        <v>203</v>
      </c>
      <c r="B344" s="234" t="s">
        <v>766</v>
      </c>
      <c r="C344" s="234" t="s">
        <v>767</v>
      </c>
      <c r="D344" s="235" t="s">
        <v>868</v>
      </c>
      <c r="E344" s="234" t="s">
        <v>65</v>
      </c>
      <c r="F344" s="235" t="s">
        <v>840</v>
      </c>
      <c r="G344" s="235" t="s">
        <v>849</v>
      </c>
      <c r="H344" s="236" t="s">
        <v>1231</v>
      </c>
      <c r="I344" s="234">
        <v>123456</v>
      </c>
      <c r="J344" s="28">
        <v>10</v>
      </c>
      <c r="K344" s="27" t="s">
        <v>1528</v>
      </c>
      <c r="L344" s="28" t="s">
        <v>940</v>
      </c>
      <c r="M344" s="27" t="s">
        <v>1542</v>
      </c>
      <c r="N344" s="27" t="s">
        <v>1495</v>
      </c>
      <c r="O344" s="27" t="s">
        <v>1495</v>
      </c>
      <c r="P344" s="27" t="s">
        <v>1495</v>
      </c>
      <c r="Q344" s="27" t="s">
        <v>1495</v>
      </c>
      <c r="R344" s="29"/>
    </row>
    <row r="345" spans="1:18" s="26" customFormat="1" ht="15.75" hidden="1">
      <c r="A345" s="233" t="s">
        <v>769</v>
      </c>
      <c r="B345" s="234" t="s">
        <v>770</v>
      </c>
      <c r="C345" s="234" t="s">
        <v>767</v>
      </c>
      <c r="D345" s="235" t="s">
        <v>868</v>
      </c>
      <c r="E345" s="234" t="s">
        <v>65</v>
      </c>
      <c r="F345" s="235" t="s">
        <v>840</v>
      </c>
      <c r="G345" s="235" t="s">
        <v>849</v>
      </c>
      <c r="H345" s="236" t="s">
        <v>1232</v>
      </c>
      <c r="I345" s="234">
        <v>123456</v>
      </c>
      <c r="J345" s="28" t="s">
        <v>940</v>
      </c>
      <c r="K345" s="27" t="s">
        <v>1495</v>
      </c>
      <c r="L345" s="28" t="s">
        <v>940</v>
      </c>
      <c r="M345" s="27" t="s">
        <v>1542</v>
      </c>
      <c r="N345" s="27" t="s">
        <v>1495</v>
      </c>
      <c r="O345" s="27" t="s">
        <v>1495</v>
      </c>
      <c r="P345" s="27" t="s">
        <v>1495</v>
      </c>
      <c r="Q345" s="27" t="s">
        <v>1495</v>
      </c>
      <c r="R345" s="29"/>
    </row>
    <row r="346" spans="1:18" s="26" customFormat="1" ht="15.75" hidden="1">
      <c r="A346" s="233">
        <v>282</v>
      </c>
      <c r="B346" s="234" t="s">
        <v>771</v>
      </c>
      <c r="C346" s="234" t="s">
        <v>772</v>
      </c>
      <c r="D346" s="235" t="s">
        <v>868</v>
      </c>
      <c r="E346" s="234" t="s">
        <v>62</v>
      </c>
      <c r="F346" s="235" t="s">
        <v>840</v>
      </c>
      <c r="G346" s="235" t="s">
        <v>849</v>
      </c>
      <c r="H346" s="236" t="s">
        <v>1233</v>
      </c>
      <c r="I346" s="234" t="s">
        <v>1471</v>
      </c>
      <c r="J346" s="28">
        <v>10</v>
      </c>
      <c r="K346" s="27" t="s">
        <v>1542</v>
      </c>
      <c r="L346" s="28">
        <v>46239</v>
      </c>
      <c r="M346" s="27" t="s">
        <v>1542</v>
      </c>
      <c r="N346" s="27" t="s">
        <v>1495</v>
      </c>
      <c r="O346" s="27" t="s">
        <v>1495</v>
      </c>
      <c r="P346" s="27" t="s">
        <v>1495</v>
      </c>
      <c r="Q346" s="27" t="s">
        <v>1495</v>
      </c>
      <c r="R346" s="29"/>
    </row>
    <row r="347" spans="1:18" s="26" customFormat="1" ht="15.75" hidden="1">
      <c r="A347" s="233">
        <v>284</v>
      </c>
      <c r="B347" s="234" t="s">
        <v>773</v>
      </c>
      <c r="C347" s="234" t="s">
        <v>774</v>
      </c>
      <c r="D347" s="235" t="s">
        <v>846</v>
      </c>
      <c r="E347" s="234" t="s">
        <v>34</v>
      </c>
      <c r="F347" s="235" t="s">
        <v>871</v>
      </c>
      <c r="G347" s="235" t="s">
        <v>849</v>
      </c>
      <c r="H347" s="236">
        <v>117473</v>
      </c>
      <c r="I347" s="234" t="s">
        <v>1472</v>
      </c>
      <c r="J347" s="28">
        <v>15</v>
      </c>
      <c r="K347" s="27" t="s">
        <v>2675</v>
      </c>
      <c r="L347" s="28"/>
      <c r="M347" s="27"/>
      <c r="N347" s="27"/>
      <c r="O347" s="27"/>
      <c r="P347" s="27"/>
      <c r="Q347" s="27"/>
      <c r="R347" s="29"/>
    </row>
    <row r="348" spans="1:18" s="26" customFormat="1" ht="15.75" hidden="1">
      <c r="A348" s="233">
        <v>285</v>
      </c>
      <c r="B348" s="234" t="s">
        <v>775</v>
      </c>
      <c r="C348" s="234" t="s">
        <v>776</v>
      </c>
      <c r="D348" s="235" t="s">
        <v>846</v>
      </c>
      <c r="E348" s="234" t="s">
        <v>34</v>
      </c>
      <c r="F348" s="235" t="s">
        <v>871</v>
      </c>
      <c r="G348" s="235" t="s">
        <v>849</v>
      </c>
      <c r="H348" s="236">
        <v>117472</v>
      </c>
      <c r="I348" s="234" t="s">
        <v>1473</v>
      </c>
      <c r="J348" s="28">
        <v>15</v>
      </c>
      <c r="K348" s="27" t="s">
        <v>2675</v>
      </c>
      <c r="L348" s="28"/>
      <c r="M348" s="27"/>
      <c r="N348" s="27"/>
      <c r="O348" s="27"/>
      <c r="P348" s="27"/>
      <c r="Q348" s="27"/>
      <c r="R348" s="29"/>
    </row>
    <row r="349" spans="1:18" s="26" customFormat="1" ht="15.75" hidden="1">
      <c r="A349" s="233">
        <v>483</v>
      </c>
      <c r="B349" s="234" t="s">
        <v>777</v>
      </c>
      <c r="C349" s="234" t="s">
        <v>778</v>
      </c>
      <c r="D349" s="235" t="s">
        <v>846</v>
      </c>
      <c r="E349" s="234" t="s">
        <v>34</v>
      </c>
      <c r="F349" s="235" t="s">
        <v>1038</v>
      </c>
      <c r="G349" s="235" t="s">
        <v>859</v>
      </c>
      <c r="H349" s="236">
        <v>352701</v>
      </c>
      <c r="I349" s="234" t="s">
        <v>1474</v>
      </c>
      <c r="J349" s="28">
        <v>20</v>
      </c>
      <c r="K349" s="27" t="s">
        <v>2675</v>
      </c>
      <c r="L349" s="28"/>
      <c r="M349" s="27"/>
      <c r="N349" s="27"/>
      <c r="O349" s="27"/>
      <c r="P349" s="27"/>
      <c r="Q349" s="27"/>
      <c r="R349" s="29"/>
    </row>
    <row r="350" spans="1:18" s="26" customFormat="1" ht="15.75">
      <c r="A350" s="233">
        <v>644</v>
      </c>
      <c r="B350" s="234" t="s">
        <v>779</v>
      </c>
      <c r="C350" s="234" t="s">
        <v>780</v>
      </c>
      <c r="D350" s="235" t="s">
        <v>846</v>
      </c>
      <c r="E350" s="234" t="s">
        <v>48</v>
      </c>
      <c r="F350" s="235" t="s">
        <v>840</v>
      </c>
      <c r="G350" s="235" t="s">
        <v>894</v>
      </c>
      <c r="H350" s="236" t="s">
        <v>1235</v>
      </c>
      <c r="I350" s="234" t="s">
        <v>1475</v>
      </c>
      <c r="J350" s="28">
        <v>10</v>
      </c>
      <c r="K350" s="27" t="s">
        <v>2675</v>
      </c>
      <c r="L350" s="28"/>
      <c r="M350" s="27"/>
      <c r="N350" s="27"/>
      <c r="O350" s="27"/>
      <c r="P350" s="27"/>
      <c r="Q350" s="27"/>
      <c r="R350" s="29"/>
    </row>
    <row r="351" spans="1:18" s="26" customFormat="1" ht="15.75">
      <c r="A351" s="233">
        <v>383</v>
      </c>
      <c r="B351" s="234" t="s">
        <v>781</v>
      </c>
      <c r="C351" s="234" t="s">
        <v>782</v>
      </c>
      <c r="D351" s="235" t="s">
        <v>868</v>
      </c>
      <c r="E351" s="234" t="s">
        <v>48</v>
      </c>
      <c r="F351" s="235" t="s">
        <v>978</v>
      </c>
      <c r="G351" s="235" t="s">
        <v>1004</v>
      </c>
      <c r="H351" s="236">
        <v>599815</v>
      </c>
      <c r="I351" s="234">
        <v>9929</v>
      </c>
      <c r="J351" s="28" t="s">
        <v>940</v>
      </c>
      <c r="K351" s="27" t="s">
        <v>2675</v>
      </c>
      <c r="L351" s="28"/>
      <c r="M351" s="27" t="s">
        <v>2675</v>
      </c>
      <c r="N351" s="27" t="s">
        <v>1495</v>
      </c>
      <c r="O351" s="27" t="s">
        <v>1495</v>
      </c>
      <c r="P351" s="27" t="s">
        <v>1495</v>
      </c>
      <c r="Q351" s="27" t="s">
        <v>1495</v>
      </c>
      <c r="R351" s="29"/>
    </row>
    <row r="352" spans="1:18" s="26" customFormat="1" ht="15.75" hidden="1">
      <c r="A352" s="233">
        <v>635</v>
      </c>
      <c r="B352" s="234" t="s">
        <v>783</v>
      </c>
      <c r="C352" s="234" t="s">
        <v>784</v>
      </c>
      <c r="D352" s="235" t="s">
        <v>846</v>
      </c>
      <c r="E352" s="234" t="s">
        <v>62</v>
      </c>
      <c r="F352" s="235" t="s">
        <v>840</v>
      </c>
      <c r="G352" s="235" t="s">
        <v>849</v>
      </c>
      <c r="H352" s="236" t="s">
        <v>1236</v>
      </c>
      <c r="I352" s="234" t="s">
        <v>1476</v>
      </c>
      <c r="J352" s="28"/>
      <c r="K352" s="27" t="s">
        <v>1495</v>
      </c>
      <c r="L352" s="28"/>
      <c r="M352" s="27" t="s">
        <v>1542</v>
      </c>
      <c r="N352" s="27" t="s">
        <v>1495</v>
      </c>
      <c r="O352" s="27" t="s">
        <v>1495</v>
      </c>
      <c r="P352" s="27" t="s">
        <v>1495</v>
      </c>
      <c r="Q352" s="27" t="s">
        <v>1495</v>
      </c>
      <c r="R352" s="29"/>
    </row>
    <row r="353" spans="1:18" s="26" customFormat="1" ht="15.75" hidden="1">
      <c r="A353" s="233">
        <v>593</v>
      </c>
      <c r="B353" s="234" t="s">
        <v>785</v>
      </c>
      <c r="C353" s="234" t="s">
        <v>786</v>
      </c>
      <c r="D353" s="235" t="s">
        <v>868</v>
      </c>
      <c r="E353" s="234" t="s">
        <v>62</v>
      </c>
      <c r="F353" s="235" t="s">
        <v>840</v>
      </c>
      <c r="G353" s="235" t="s">
        <v>849</v>
      </c>
      <c r="H353" s="236" t="s">
        <v>1237</v>
      </c>
      <c r="I353" s="234"/>
      <c r="J353" s="28" t="s">
        <v>940</v>
      </c>
      <c r="K353" s="27" t="s">
        <v>2675</v>
      </c>
      <c r="L353" s="28"/>
      <c r="M353" s="27" t="s">
        <v>2675</v>
      </c>
      <c r="N353" s="27" t="s">
        <v>2675</v>
      </c>
      <c r="O353" s="27" t="s">
        <v>2675</v>
      </c>
      <c r="P353" s="27" t="s">
        <v>2675</v>
      </c>
      <c r="Q353" s="27" t="s">
        <v>1495</v>
      </c>
      <c r="R353" s="29"/>
    </row>
    <row r="354" spans="1:18" s="26" customFormat="1" ht="15.75" hidden="1">
      <c r="A354" s="233">
        <v>598</v>
      </c>
      <c r="B354" s="234" t="s">
        <v>787</v>
      </c>
      <c r="C354" s="234" t="s">
        <v>788</v>
      </c>
      <c r="D354" s="235" t="s">
        <v>846</v>
      </c>
      <c r="E354" s="234" t="s">
        <v>65</v>
      </c>
      <c r="F354" s="235" t="s">
        <v>840</v>
      </c>
      <c r="G354" s="235" t="s">
        <v>849</v>
      </c>
      <c r="H354" s="236" t="s">
        <v>1238</v>
      </c>
      <c r="I354" s="234" t="s">
        <v>1477</v>
      </c>
      <c r="J354" s="28" t="s">
        <v>940</v>
      </c>
      <c r="K354" s="27" t="s">
        <v>1495</v>
      </c>
      <c r="L354" s="28" t="s">
        <v>940</v>
      </c>
      <c r="M354" s="27" t="s">
        <v>1542</v>
      </c>
      <c r="N354" s="27" t="s">
        <v>1495</v>
      </c>
      <c r="O354" s="27" t="s">
        <v>1495</v>
      </c>
      <c r="P354" s="27" t="s">
        <v>1495</v>
      </c>
      <c r="Q354" s="27" t="s">
        <v>1495</v>
      </c>
      <c r="R354" s="29" t="s">
        <v>1495</v>
      </c>
    </row>
    <row r="355" spans="1:18" s="26" customFormat="1" ht="15.75">
      <c r="A355" s="233">
        <v>69</v>
      </c>
      <c r="B355" s="234" t="s">
        <v>789</v>
      </c>
      <c r="C355" s="234" t="s">
        <v>790</v>
      </c>
      <c r="D355" s="235" t="s">
        <v>846</v>
      </c>
      <c r="E355" s="234" t="s">
        <v>48</v>
      </c>
      <c r="F355" s="235" t="s">
        <v>840</v>
      </c>
      <c r="G355" s="235" t="s">
        <v>849</v>
      </c>
      <c r="H355" s="236" t="s">
        <v>1239</v>
      </c>
      <c r="I355" s="234">
        <v>123456</v>
      </c>
      <c r="J355" s="28">
        <v>10</v>
      </c>
      <c r="K355" s="27" t="s">
        <v>2675</v>
      </c>
      <c r="L355" s="28"/>
      <c r="M355" s="27" t="s">
        <v>1542</v>
      </c>
      <c r="N355" s="27" t="s">
        <v>1495</v>
      </c>
      <c r="O355" s="27" t="s">
        <v>1495</v>
      </c>
      <c r="P355" s="27" t="s">
        <v>1495</v>
      </c>
      <c r="Q355" s="27" t="s">
        <v>1495</v>
      </c>
      <c r="R355" s="29"/>
    </row>
    <row r="356" spans="1:18" s="26" customFormat="1" ht="15.75">
      <c r="A356" s="233">
        <v>70</v>
      </c>
      <c r="B356" s="234" t="s">
        <v>791</v>
      </c>
      <c r="C356" s="234" t="s">
        <v>792</v>
      </c>
      <c r="D356" s="235" t="s">
        <v>846</v>
      </c>
      <c r="E356" s="234" t="s">
        <v>48</v>
      </c>
      <c r="F356" s="235" t="s">
        <v>840</v>
      </c>
      <c r="G356" s="235" t="s">
        <v>849</v>
      </c>
      <c r="H356" s="236" t="s">
        <v>1240</v>
      </c>
      <c r="I356" s="234">
        <v>123456</v>
      </c>
      <c r="J356" s="28">
        <v>10</v>
      </c>
      <c r="K356" s="27" t="s">
        <v>2675</v>
      </c>
      <c r="L356" s="28"/>
      <c r="M356" s="27" t="s">
        <v>1542</v>
      </c>
      <c r="N356" s="27" t="s">
        <v>1495</v>
      </c>
      <c r="O356" s="27" t="s">
        <v>1495</v>
      </c>
      <c r="P356" s="27" t="s">
        <v>1495</v>
      </c>
      <c r="Q356" s="27"/>
      <c r="R356" s="29"/>
    </row>
    <row r="357" spans="1:18" s="26" customFormat="1" ht="15.75" hidden="1">
      <c r="A357" s="233">
        <v>511</v>
      </c>
      <c r="B357" s="234" t="s">
        <v>793</v>
      </c>
      <c r="C357" s="234" t="s">
        <v>794</v>
      </c>
      <c r="D357" s="235" t="s">
        <v>846</v>
      </c>
      <c r="E357" s="234" t="s">
        <v>34</v>
      </c>
      <c r="F357" s="235" t="s">
        <v>840</v>
      </c>
      <c r="G357" s="235" t="s">
        <v>849</v>
      </c>
      <c r="H357" s="236" t="s">
        <v>1241</v>
      </c>
      <c r="I357" s="234" t="s">
        <v>1478</v>
      </c>
      <c r="J357" s="28">
        <v>10</v>
      </c>
      <c r="K357" s="27" t="s">
        <v>2675</v>
      </c>
      <c r="L357" s="28"/>
      <c r="M357" s="27"/>
      <c r="N357" s="27"/>
      <c r="O357" s="27"/>
      <c r="P357" s="27"/>
      <c r="Q357" s="27"/>
      <c r="R357" s="29"/>
    </row>
    <row r="358" spans="1:18" s="26" customFormat="1" ht="15.75" hidden="1">
      <c r="A358" s="233">
        <v>98</v>
      </c>
      <c r="B358" s="234" t="s">
        <v>795</v>
      </c>
      <c r="C358" s="234" t="s">
        <v>796</v>
      </c>
      <c r="D358" s="235" t="s">
        <v>868</v>
      </c>
      <c r="E358" s="234" t="s">
        <v>70</v>
      </c>
      <c r="F358" s="235" t="s">
        <v>840</v>
      </c>
      <c r="G358" s="235" t="s">
        <v>849</v>
      </c>
      <c r="H358" s="236" t="s">
        <v>1242</v>
      </c>
      <c r="I358" s="234" t="s">
        <v>1479</v>
      </c>
      <c r="J358" s="28">
        <v>10</v>
      </c>
      <c r="K358" s="27" t="s">
        <v>1528</v>
      </c>
      <c r="L358" s="28">
        <v>46239</v>
      </c>
      <c r="M358" s="27" t="s">
        <v>1495</v>
      </c>
      <c r="N358" s="27" t="s">
        <v>1495</v>
      </c>
      <c r="O358" s="27" t="s">
        <v>1495</v>
      </c>
      <c r="P358" s="27" t="s">
        <v>1495</v>
      </c>
      <c r="Q358" s="27" t="s">
        <v>1495</v>
      </c>
      <c r="R358" s="29"/>
    </row>
    <row r="359" spans="1:18" s="26" customFormat="1" ht="15.75">
      <c r="A359" s="233">
        <v>338</v>
      </c>
      <c r="B359" s="234" t="s">
        <v>797</v>
      </c>
      <c r="C359" s="234" t="s">
        <v>798</v>
      </c>
      <c r="D359" s="235" t="s">
        <v>868</v>
      </c>
      <c r="E359" s="234" t="s">
        <v>48</v>
      </c>
      <c r="F359" s="235" t="s">
        <v>840</v>
      </c>
      <c r="G359" s="235" t="s">
        <v>843</v>
      </c>
      <c r="H359" s="236" t="s">
        <v>847</v>
      </c>
      <c r="I359" s="234"/>
      <c r="J359" s="28" t="s">
        <v>940</v>
      </c>
      <c r="K359" s="27" t="s">
        <v>1495</v>
      </c>
      <c r="L359" s="28"/>
      <c r="M359" s="27" t="s">
        <v>1495</v>
      </c>
      <c r="N359" s="27" t="s">
        <v>1495</v>
      </c>
      <c r="O359" s="27" t="s">
        <v>1495</v>
      </c>
      <c r="P359" s="27" t="s">
        <v>1495</v>
      </c>
      <c r="Q359" s="27" t="s">
        <v>1495</v>
      </c>
      <c r="R359" s="29"/>
    </row>
    <row r="360" spans="1:18" s="26" customFormat="1" ht="15.75" hidden="1">
      <c r="A360" s="233">
        <v>543</v>
      </c>
      <c r="B360" s="234" t="s">
        <v>799</v>
      </c>
      <c r="C360" s="234" t="s">
        <v>800</v>
      </c>
      <c r="D360" s="235" t="s">
        <v>846</v>
      </c>
      <c r="E360" s="234" t="s">
        <v>73</v>
      </c>
      <c r="F360" s="235" t="s">
        <v>853</v>
      </c>
      <c r="G360" s="235" t="s">
        <v>873</v>
      </c>
      <c r="H360" s="236">
        <v>364176</v>
      </c>
      <c r="I360" s="234" t="s">
        <v>1480</v>
      </c>
      <c r="J360" s="28">
        <v>15</v>
      </c>
      <c r="K360" s="27" t="s">
        <v>1528</v>
      </c>
      <c r="L360" s="28"/>
      <c r="M360" s="27" t="s">
        <v>1542</v>
      </c>
      <c r="N360" s="27" t="s">
        <v>1495</v>
      </c>
      <c r="O360" s="27" t="s">
        <v>1495</v>
      </c>
      <c r="P360" s="27" t="s">
        <v>1495</v>
      </c>
      <c r="Q360" s="27" t="s">
        <v>1495</v>
      </c>
      <c r="R360" s="29" t="s">
        <v>1495</v>
      </c>
    </row>
    <row r="361" spans="1:18" s="26" customFormat="1" ht="15.75" hidden="1">
      <c r="A361" s="233">
        <v>209</v>
      </c>
      <c r="B361" s="234" t="s">
        <v>801</v>
      </c>
      <c r="C361" s="234" t="s">
        <v>802</v>
      </c>
      <c r="D361" s="235" t="s">
        <v>846</v>
      </c>
      <c r="E361" s="234" t="s">
        <v>65</v>
      </c>
      <c r="F361" s="235" t="s">
        <v>840</v>
      </c>
      <c r="G361" s="235" t="s">
        <v>849</v>
      </c>
      <c r="H361" s="236" t="s">
        <v>1243</v>
      </c>
      <c r="I361" s="234">
        <v>123456</v>
      </c>
      <c r="J361" s="28" t="s">
        <v>940</v>
      </c>
      <c r="K361" s="27" t="s">
        <v>1495</v>
      </c>
      <c r="L361" s="28" t="s">
        <v>940</v>
      </c>
      <c r="M361" s="27" t="s">
        <v>1542</v>
      </c>
      <c r="N361" s="27" t="s">
        <v>1495</v>
      </c>
      <c r="O361" s="27" t="s">
        <v>1495</v>
      </c>
      <c r="P361" s="27" t="s">
        <v>1495</v>
      </c>
      <c r="Q361" s="27" t="s">
        <v>1495</v>
      </c>
      <c r="R361" s="29"/>
    </row>
    <row r="362" spans="1:18" s="26" customFormat="1" ht="15.75">
      <c r="A362" s="233">
        <v>642</v>
      </c>
      <c r="B362" s="234" t="s">
        <v>803</v>
      </c>
      <c r="C362" s="234" t="s">
        <v>804</v>
      </c>
      <c r="D362" s="235" t="s">
        <v>846</v>
      </c>
      <c r="E362" s="234" t="s">
        <v>48</v>
      </c>
      <c r="F362" s="235" t="s">
        <v>840</v>
      </c>
      <c r="G362" s="235" t="s">
        <v>973</v>
      </c>
      <c r="H362" s="235" t="s">
        <v>1244</v>
      </c>
      <c r="I362" s="235" t="s">
        <v>1481</v>
      </c>
      <c r="J362" s="28">
        <v>10</v>
      </c>
      <c r="K362" s="27" t="s">
        <v>2675</v>
      </c>
      <c r="L362" s="28"/>
      <c r="M362" s="27" t="s">
        <v>2675</v>
      </c>
      <c r="N362" s="27" t="s">
        <v>1495</v>
      </c>
      <c r="O362" s="27" t="s">
        <v>1495</v>
      </c>
      <c r="P362" s="27" t="s">
        <v>1495</v>
      </c>
      <c r="Q362" s="27" t="s">
        <v>1495</v>
      </c>
      <c r="R362" s="29"/>
    </row>
    <row r="363" spans="1:18" s="26" customFormat="1" ht="15.75" hidden="1">
      <c r="A363" s="233">
        <v>307</v>
      </c>
      <c r="B363" s="234" t="s">
        <v>805</v>
      </c>
      <c r="C363" s="234" t="s">
        <v>806</v>
      </c>
      <c r="D363" s="235" t="s">
        <v>868</v>
      </c>
      <c r="E363" s="234" t="s">
        <v>57</v>
      </c>
      <c r="F363" s="235" t="s">
        <v>840</v>
      </c>
      <c r="G363" s="235" t="s">
        <v>849</v>
      </c>
      <c r="H363" s="235" t="s">
        <v>1245</v>
      </c>
      <c r="I363" s="235" t="s">
        <v>1482</v>
      </c>
      <c r="J363" s="28">
        <v>10</v>
      </c>
      <c r="K363" s="27" t="s">
        <v>1542</v>
      </c>
      <c r="L363" s="28">
        <v>46244</v>
      </c>
      <c r="M363" s="27" t="s">
        <v>1542</v>
      </c>
      <c r="N363" s="27" t="s">
        <v>1495</v>
      </c>
      <c r="O363" s="27" t="s">
        <v>1495</v>
      </c>
      <c r="P363" s="27" t="s">
        <v>1495</v>
      </c>
      <c r="Q363" s="27" t="s">
        <v>1495</v>
      </c>
      <c r="R363" s="29"/>
    </row>
    <row r="364" spans="1:18" s="26" customFormat="1" ht="15.75" hidden="1">
      <c r="A364" s="234">
        <v>648</v>
      </c>
      <c r="B364" s="234" t="s">
        <v>807</v>
      </c>
      <c r="C364" s="235" t="s">
        <v>808</v>
      </c>
      <c r="D364" s="235" t="s">
        <v>846</v>
      </c>
      <c r="E364" s="235" t="s">
        <v>34</v>
      </c>
      <c r="F364" s="235" t="s">
        <v>840</v>
      </c>
      <c r="G364" s="235" t="s">
        <v>849</v>
      </c>
      <c r="H364" s="235" t="s">
        <v>1246</v>
      </c>
      <c r="I364" s="235" t="s">
        <v>1483</v>
      </c>
      <c r="J364" s="28">
        <v>10</v>
      </c>
      <c r="K364" s="27" t="s">
        <v>2675</v>
      </c>
      <c r="L364" s="28"/>
      <c r="M364" s="27"/>
      <c r="N364" s="27"/>
      <c r="O364" s="27"/>
      <c r="P364" s="27"/>
      <c r="Q364" s="27"/>
      <c r="R364" s="29"/>
    </row>
    <row r="365" spans="1:18" s="26" customFormat="1" ht="15.75" hidden="1">
      <c r="A365" s="234">
        <v>616</v>
      </c>
      <c r="B365" s="234" t="s">
        <v>2678</v>
      </c>
      <c r="C365" s="235" t="s">
        <v>2685</v>
      </c>
      <c r="D365" s="235" t="s">
        <v>882</v>
      </c>
      <c r="E365" s="235" t="s">
        <v>70</v>
      </c>
      <c r="F365" s="235" t="s">
        <v>1086</v>
      </c>
      <c r="G365" s="341"/>
      <c r="H365" s="235">
        <v>45273</v>
      </c>
      <c r="I365" s="341"/>
      <c r="J365" s="28">
        <v>10</v>
      </c>
      <c r="K365" s="27" t="s">
        <v>1528</v>
      </c>
      <c r="L365" s="28">
        <v>46240</v>
      </c>
      <c r="M365" s="27" t="s">
        <v>1495</v>
      </c>
      <c r="N365" s="27" t="s">
        <v>1495</v>
      </c>
      <c r="O365" s="27" t="s">
        <v>1495</v>
      </c>
      <c r="P365" s="27" t="s">
        <v>1495</v>
      </c>
      <c r="Q365" s="27" t="s">
        <v>1495</v>
      </c>
      <c r="R365" s="29"/>
    </row>
    <row r="366" spans="1:18" s="26" customFormat="1" ht="15.75" hidden="1">
      <c r="A366" s="234" t="s">
        <v>2681</v>
      </c>
      <c r="B366" s="234" t="s">
        <v>2679</v>
      </c>
      <c r="C366" s="235" t="s">
        <v>2686</v>
      </c>
      <c r="D366" s="235" t="s">
        <v>882</v>
      </c>
      <c r="E366" s="235" t="s">
        <v>70</v>
      </c>
      <c r="F366" s="235" t="s">
        <v>1086</v>
      </c>
      <c r="G366" s="341"/>
      <c r="H366" s="341"/>
      <c r="I366" s="341"/>
      <c r="J366" s="28">
        <v>10</v>
      </c>
      <c r="K366" s="27" t="s">
        <v>2675</v>
      </c>
      <c r="L366" s="28">
        <v>46240</v>
      </c>
      <c r="M366" s="27" t="s">
        <v>1495</v>
      </c>
      <c r="N366" s="27" t="s">
        <v>1495</v>
      </c>
      <c r="O366" s="27" t="s">
        <v>1495</v>
      </c>
      <c r="P366" s="27" t="s">
        <v>1495</v>
      </c>
      <c r="Q366" s="27" t="s">
        <v>1495</v>
      </c>
      <c r="R366" s="29"/>
    </row>
    <row r="367" spans="1:18" s="26" customFormat="1" ht="15.75" hidden="1">
      <c r="A367" s="234" t="s">
        <v>2682</v>
      </c>
      <c r="B367" s="234" t="s">
        <v>2680</v>
      </c>
      <c r="C367" s="235" t="s">
        <v>2687</v>
      </c>
      <c r="D367" s="235" t="s">
        <v>882</v>
      </c>
      <c r="E367" s="235" t="s">
        <v>70</v>
      </c>
      <c r="F367" s="235" t="s">
        <v>2688</v>
      </c>
      <c r="G367" s="341"/>
      <c r="H367" s="341"/>
      <c r="I367" s="341"/>
      <c r="J367" s="28">
        <v>10</v>
      </c>
      <c r="K367" s="27" t="s">
        <v>1528</v>
      </c>
      <c r="L367" s="28">
        <v>46240</v>
      </c>
      <c r="M367" s="27" t="s">
        <v>1495</v>
      </c>
      <c r="N367" s="27" t="s">
        <v>1495</v>
      </c>
      <c r="O367" s="27" t="s">
        <v>1495</v>
      </c>
      <c r="P367" s="27" t="s">
        <v>1495</v>
      </c>
      <c r="Q367" s="27" t="s">
        <v>1495</v>
      </c>
      <c r="R367" s="29"/>
    </row>
    <row r="368" spans="1:18" s="26" customFormat="1" ht="15.75" hidden="1">
      <c r="A368" s="234">
        <v>619</v>
      </c>
      <c r="B368" s="234" t="s">
        <v>809</v>
      </c>
      <c r="C368" s="235" t="s">
        <v>810</v>
      </c>
      <c r="D368" s="235" t="s">
        <v>882</v>
      </c>
      <c r="E368" s="235" t="s">
        <v>73</v>
      </c>
      <c r="F368" s="235" t="s">
        <v>840</v>
      </c>
      <c r="G368" s="235" t="s">
        <v>849</v>
      </c>
      <c r="H368" s="235" t="s">
        <v>1247</v>
      </c>
      <c r="I368" s="235" t="s">
        <v>2689</v>
      </c>
      <c r="J368" s="28">
        <v>10</v>
      </c>
      <c r="K368" s="27" t="s">
        <v>1495</v>
      </c>
      <c r="L368" s="28" t="s">
        <v>1495</v>
      </c>
      <c r="M368" s="27" t="s">
        <v>1495</v>
      </c>
      <c r="N368" s="27" t="s">
        <v>1495</v>
      </c>
      <c r="O368" s="27" t="s">
        <v>1495</v>
      </c>
      <c r="P368" s="27" t="s">
        <v>1495</v>
      </c>
      <c r="Q368" s="27" t="s">
        <v>1495</v>
      </c>
      <c r="R368" s="29" t="s">
        <v>1495</v>
      </c>
    </row>
    <row r="369" spans="1:18" s="26" customFormat="1" ht="15.75" hidden="1">
      <c r="A369" s="233">
        <v>645</v>
      </c>
      <c r="B369" s="234" t="s">
        <v>812</v>
      </c>
      <c r="C369" s="234" t="s">
        <v>813</v>
      </c>
      <c r="D369" s="235" t="s">
        <v>846</v>
      </c>
      <c r="E369" s="234" t="s">
        <v>34</v>
      </c>
      <c r="F369" s="235" t="s">
        <v>840</v>
      </c>
      <c r="G369" s="235" t="s">
        <v>894</v>
      </c>
      <c r="H369" s="235" t="s">
        <v>1248</v>
      </c>
      <c r="I369" s="235" t="s">
        <v>1484</v>
      </c>
      <c r="J369" s="28">
        <v>10</v>
      </c>
      <c r="K369" s="27" t="s">
        <v>1542</v>
      </c>
      <c r="L369" s="28">
        <v>46237</v>
      </c>
      <c r="M369" s="27" t="s">
        <v>1495</v>
      </c>
      <c r="N369" s="27"/>
      <c r="O369" s="27"/>
      <c r="P369" s="27"/>
      <c r="Q369" s="27"/>
      <c r="R369" s="29"/>
    </row>
    <row r="370" spans="1:18" s="26" customFormat="1" ht="15.75">
      <c r="A370" s="233">
        <v>650</v>
      </c>
      <c r="B370" s="234" t="s">
        <v>814</v>
      </c>
      <c r="C370" s="234" t="s">
        <v>815</v>
      </c>
      <c r="D370" s="235" t="s">
        <v>868</v>
      </c>
      <c r="E370" s="234" t="s">
        <v>48</v>
      </c>
      <c r="F370" s="235" t="s">
        <v>840</v>
      </c>
      <c r="G370" s="235">
        <v>0</v>
      </c>
      <c r="H370" s="236" t="s">
        <v>1249</v>
      </c>
      <c r="I370" s="234" t="s">
        <v>1485</v>
      </c>
      <c r="J370" s="28">
        <v>10</v>
      </c>
      <c r="K370" s="27" t="s">
        <v>2675</v>
      </c>
      <c r="L370" s="28"/>
      <c r="M370" s="27" t="s">
        <v>2675</v>
      </c>
      <c r="N370" s="27" t="s">
        <v>1495</v>
      </c>
      <c r="O370" s="27" t="s">
        <v>1495</v>
      </c>
      <c r="P370" s="27" t="s">
        <v>1495</v>
      </c>
      <c r="Q370" s="27" t="s">
        <v>1495</v>
      </c>
      <c r="R370" s="29"/>
    </row>
    <row r="371" spans="1:18" s="26" customFormat="1" ht="16.5" hidden="1" thickBot="1">
      <c r="A371" s="237">
        <v>253</v>
      </c>
      <c r="B371" s="238" t="s">
        <v>816</v>
      </c>
      <c r="C371" s="238" t="s">
        <v>817</v>
      </c>
      <c r="D371" s="239" t="s">
        <v>868</v>
      </c>
      <c r="E371" s="238" t="s">
        <v>57</v>
      </c>
      <c r="F371" s="239" t="s">
        <v>840</v>
      </c>
      <c r="G371" s="239" t="s">
        <v>849</v>
      </c>
      <c r="H371" s="240" t="s">
        <v>1250</v>
      </c>
      <c r="I371" s="238" t="s">
        <v>1486</v>
      </c>
      <c r="J371" s="225"/>
      <c r="K371" s="226" t="s">
        <v>2675</v>
      </c>
      <c r="L371" s="225"/>
      <c r="M371" s="226"/>
      <c r="N371" s="27" t="s">
        <v>1495</v>
      </c>
      <c r="O371" s="27" t="s">
        <v>1495</v>
      </c>
      <c r="P371" s="27" t="s">
        <v>1495</v>
      </c>
      <c r="Q371" s="226"/>
      <c r="R371" s="227"/>
    </row>
  </sheetData>
  <sheetProtection algorithmName="SHA-512" hashValue="n7t8HLgW4VHVrRlDkqqEmgxUBneGP0/zFSLmxK3iDwoo6WpM+LTJs3F3c2zElqvZlHE/2H/XKS6rB/wFO1TG6g==" saltValue="2sJcqu/Rv9KYeSihzZp2xw==" spinCount="100000" sheet="1" objects="1" scenarios="1" sort="0" autoFilter="0" pivotTables="0"/>
  <autoFilter ref="A1:R371" xr:uid="{327362D0-2C78-412E-9594-6B2D33B7AD91}">
    <filterColumn colId="4">
      <filters>
        <filter val="Bruna"/>
      </filters>
    </filterColumn>
    <filterColumn colId="10" showButton="0"/>
    <filterColumn colId="16" showButton="0"/>
  </autoFilter>
  <customSheetViews>
    <customSheetView guid="{AFB08797-B428-474D-8229-9D72F71EC262}" scale="80" showAutoFilter="1">
      <pane ySplit="1" topLeftCell="A321" activePane="bottomLeft" state="frozen"/>
      <selection pane="bottomLeft" activeCell="R335" sqref="R335"/>
      <pageMargins left="0.511811024" right="0.511811024" top="0.78740157499999996" bottom="0.78740157499999996" header="0.31496062000000002" footer="0.31496062000000002"/>
      <pageSetup paperSize="9" orientation="portrait" r:id="rId1"/>
      <autoFilter ref="A1:R371" xr:uid="{327362D0-2C78-412E-9594-6B2D33B7AD91}">
        <filterColumn colId="10" showButton="0"/>
        <filterColumn colId="16" showButton="0"/>
      </autoFilter>
    </customSheetView>
    <customSheetView guid="{1DA47232-F491-4096-A80C-F7E244AF06A6}" filter="1" showAutoFilter="1" topLeftCell="I143">
      <selection activeCell="R263" sqref="R263"/>
      <pageMargins left="0.511811024" right="0.511811024" top="0.78740157499999996" bottom="0.78740157499999996" header="0.31496062000000002" footer="0.31496062000000002"/>
      <pageSetup paperSize="9" orientation="portrait" r:id="rId2"/>
      <autoFilter ref="A1:R371" xr:uid="{6A11A969-2461-4123-A748-BFCA564ACA5A}">
        <filterColumn colId="4">
          <filters>
            <filter val="Luana"/>
          </filters>
        </filterColumn>
        <filterColumn colId="10" showButton="0"/>
        <filterColumn colId="16" showButton="0"/>
      </autoFilter>
    </customSheetView>
    <customSheetView guid="{B7EA7FEC-A2EF-4DE3-8E68-1BAB934B7F1E}" scale="80" filter="1" showAutoFilter="1" topLeftCell="H1">
      <pane ySplit="1" topLeftCell="A2" activePane="bottomLeft" state="frozen"/>
      <selection pane="bottomLeft" activeCell="P2" sqref="P2"/>
      <pageMargins left="0.511811024" right="0.511811024" top="0.78740157499999996" bottom="0.78740157499999996" header="0.31496062000000002" footer="0.31496062000000002"/>
      <pageSetup paperSize="9" orientation="portrait" r:id="rId3"/>
      <autoFilter ref="A1:R371" xr:uid="{E932C6A3-896C-4403-AC7D-BD4340CE7C1B}">
        <filterColumn colId="4">
          <filters>
            <filter val="Jorge"/>
          </filters>
        </filterColumn>
        <filterColumn colId="9">
          <filters>
            <filter val="10"/>
          </filters>
        </filterColumn>
        <filterColumn colId="10" showButton="0"/>
        <filterColumn colId="16" showButton="0"/>
      </autoFilter>
    </customSheetView>
    <customSheetView guid="{4BCF48EE-0E16-4C61-824B-DDCBB971B3DD}" scale="90" filter="1" showAutoFilter="1">
      <selection activeCell="C45" sqref="C45"/>
      <pageMargins left="0.511811024" right="0.511811024" top="0.78740157499999996" bottom="0.78740157499999996" header="0.31496062000000002" footer="0.31496062000000002"/>
      <pageSetup paperSize="9" orientation="portrait" r:id="rId4"/>
      <autoFilter ref="A1:R371" xr:uid="{60028CB4-AA1B-41FC-8443-6C1CB2861EFA}">
        <filterColumn colId="4">
          <filters>
            <filter val="Talita"/>
          </filters>
        </filterColumn>
        <filterColumn colId="10" showButton="0"/>
        <filterColumn colId="16" showButton="0"/>
      </autoFilter>
    </customSheetView>
    <customSheetView guid="{2E3555E6-9EE5-421D-A94D-C94458D6D2C9}" filter="1" showAutoFilter="1" topLeftCell="H1">
      <selection activeCell="Q70" sqref="Q70"/>
      <pageMargins left="0.511811024" right="0.511811024" top="0.78740157499999996" bottom="0.78740157499999996" header="0.31496062000000002" footer="0.31496062000000002"/>
      <pageSetup paperSize="9" orientation="portrait" r:id="rId5"/>
      <autoFilter ref="A1:R371" xr:uid="{47D8D951-710E-44A0-828D-3156B95BDF72}">
        <filterColumn colId="4">
          <filters>
            <filter val="Bruna"/>
          </filters>
        </filterColumn>
        <filterColumn colId="10" showButton="0"/>
        <filterColumn colId="16" showButton="0"/>
      </autoFilter>
    </customSheetView>
    <customSheetView guid="{5350BE6B-1A3A-476A-B04D-198C11313F24}" scale="80" showAutoFilter="1">
      <pane ySplit="1" topLeftCell="A2" activePane="bottomLeft" state="frozen"/>
      <selection pane="bottomLeft" activeCell="A52" sqref="A52"/>
      <pageMargins left="0.511811024" right="0.511811024" top="0.78740157499999996" bottom="0.78740157499999996" header="0.31496062000000002" footer="0.31496062000000002"/>
      <pageSetup paperSize="9" orientation="portrait" r:id="rId6"/>
      <autoFilter ref="A1:R371" xr:uid="{919FA318-860C-42E5-813E-8A89A9FD5A81}">
        <filterColumn colId="10" showButton="0"/>
        <filterColumn colId="16" showButton="0"/>
      </autoFilter>
    </customSheetView>
    <customSheetView guid="{D76BA947-8A2F-451E-B854-67A11B56F5ED}" scale="70" filter="1" showAutoFilter="1">
      <pane ySplit="1" topLeftCell="A2" activePane="bottomLeft" state="frozen"/>
      <selection pane="bottomLeft" activeCell="L3" sqref="L3"/>
      <pageMargins left="0.511811024" right="0.511811024" top="0.78740157499999996" bottom="0.78740157499999996" header="0.31496062000000002" footer="0.31496062000000002"/>
      <pageSetup paperSize="9" orientation="portrait" r:id="rId7"/>
      <autoFilter ref="A1:R371" xr:uid="{D59CB588-9A26-4806-8A52-DB88E2612822}">
        <filterColumn colId="10" showButton="0">
          <filters blank="1"/>
        </filterColumn>
        <filterColumn colId="16" showButton="0"/>
      </autoFilter>
    </customSheetView>
    <customSheetView guid="{A6FBC0DC-A19A-4037-80FE-83E24AD9E190}" scale="80" showAutoFilter="1">
      <pane ySplit="1" topLeftCell="A17" activePane="bottomLeft" state="frozen"/>
      <selection pane="bottomLeft" activeCell="A107" sqref="A107"/>
      <pageMargins left="0.511811024" right="0.511811024" top="0.78740157499999996" bottom="0.78740157499999996" header="0.31496062000000002" footer="0.31496062000000002"/>
      <pageSetup paperSize="9" orientation="portrait" r:id="rId8"/>
      <autoFilter ref="A1:R371" xr:uid="{2B5251B6-7C73-48D1-9F05-AE377163853E}">
        <filterColumn colId="10" showButton="0"/>
        <filterColumn colId="16" showButton="0"/>
      </autoFilter>
    </customSheetView>
    <customSheetView guid="{C3B6491F-CB1B-4DDA-A350-D2ADB6ADBAA8}" scale="80" showAutoFilter="1">
      <pane ySplit="1" topLeftCell="A321" activePane="bottomLeft" state="frozen"/>
      <selection pane="bottomLeft" activeCell="R335" sqref="R335"/>
      <pageMargins left="0.511811024" right="0.511811024" top="0.78740157499999996" bottom="0.78740157499999996" header="0.31496062000000002" footer="0.31496062000000002"/>
      <pageSetup paperSize="9" orientation="portrait" r:id="rId9"/>
      <autoFilter ref="A1:R371" xr:uid="{159D2A40-8327-4081-9F38-ADCCA7673CEA}">
        <filterColumn colId="10" showButton="0"/>
        <filterColumn colId="16" showButton="0"/>
      </autoFilter>
    </customSheetView>
  </customSheetViews>
  <mergeCells count="2">
    <mergeCell ref="K1:L1"/>
    <mergeCell ref="Q1:R1"/>
  </mergeCells>
  <pageMargins left="0.511811024" right="0.511811024" top="0.78740157499999996" bottom="0.78740157499999996" header="0.31496062000000002" footer="0.31496062000000002"/>
  <pageSetup paperSize="9" orientation="portrait" r:id="rId1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1CA019-B69B-413C-BC06-886894490D6F}">
          <x14:formula1>
            <xm:f>Base!$D$2:$D$11</xm:f>
          </x14:formula1>
          <xm:sqref>L2:L371</xm:sqref>
        </x14:dataValidation>
        <x14:dataValidation type="list" allowBlank="1" showInputMessage="1" showErrorMessage="1" xr:uid="{5F51F9D2-CFAC-473A-B634-4E545EB29DE0}">
          <x14:formula1>
            <xm:f>Base!$D$2:$D$15</xm:f>
          </x14:formula1>
          <xm:sqref>R2:R371</xm:sqref>
        </x14:dataValidation>
        <x14:dataValidation type="list" allowBlank="1" showInputMessage="1" showErrorMessage="1" xr:uid="{D789549C-7C3F-4376-8E78-0DEFD0E9F3B1}">
          <x14:formula1>
            <xm:f>Base!$J$2:$J$4</xm:f>
          </x14:formula1>
          <xm:sqref>M2:Q371 K2:K371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C34C-ACC9-47CF-A3CF-2B9E689B98ED}">
  <sheetPr filterMode="1"/>
  <dimension ref="A1:S371"/>
  <sheetViews>
    <sheetView topLeftCell="E1" zoomScale="80" zoomScaleNormal="80" workbookViewId="0">
      <pane ySplit="1" topLeftCell="A137" activePane="bottomLeft" state="frozen"/>
      <selection pane="bottomLeft" activeCell="A265" sqref="A265:XFD265"/>
    </sheetView>
  </sheetViews>
  <sheetFormatPr defaultColWidth="18.5703125" defaultRowHeight="15.75"/>
  <cols>
    <col min="1" max="1" width="16.42578125" style="8" bestFit="1" customWidth="1"/>
    <col min="2" max="2" width="20.42578125" style="8" bestFit="1" customWidth="1"/>
    <col min="3" max="3" width="80.5703125" style="40" bestFit="1" customWidth="1"/>
    <col min="4" max="4" width="20.42578125" style="8" bestFit="1" customWidth="1"/>
    <col min="5" max="5" width="16.85546875" style="8" bestFit="1" customWidth="1"/>
    <col min="6" max="6" width="15.5703125" style="8" bestFit="1" customWidth="1"/>
    <col min="7" max="7" width="29.140625" style="8" bestFit="1" customWidth="1"/>
    <col min="8" max="8" width="14.85546875" style="26" customWidth="1"/>
    <col min="9" max="9" width="16.140625" style="26" customWidth="1"/>
    <col min="10" max="10" width="12.5703125" style="41" customWidth="1"/>
    <col min="11" max="11" width="13" style="41" customWidth="1"/>
    <col min="12" max="12" width="16.42578125" style="26" customWidth="1"/>
    <col min="13" max="13" width="14.140625" style="26" customWidth="1"/>
    <col min="14" max="14" width="17.140625" style="26" bestFit="1" customWidth="1"/>
    <col min="15" max="15" width="18.42578125" style="26" customWidth="1"/>
    <col min="16" max="16" width="11.140625" style="26" customWidth="1"/>
    <col min="17" max="17" width="18.42578125" style="26" bestFit="1" customWidth="1"/>
    <col min="18" max="16384" width="18.5703125" style="26"/>
  </cols>
  <sheetData>
    <row r="1" spans="1:19" s="31" customFormat="1" ht="19.5" thickBot="1">
      <c r="A1" s="24" t="s">
        <v>27</v>
      </c>
      <c r="B1" s="24" t="s">
        <v>28</v>
      </c>
      <c r="C1" s="241" t="s">
        <v>29</v>
      </c>
      <c r="D1" s="24" t="s">
        <v>1487</v>
      </c>
      <c r="E1" s="24" t="s">
        <v>30</v>
      </c>
      <c r="F1" s="230" t="s">
        <v>822</v>
      </c>
      <c r="G1" s="232" t="s">
        <v>821</v>
      </c>
      <c r="H1" s="356" t="s">
        <v>1488</v>
      </c>
      <c r="I1" s="357"/>
      <c r="J1" s="359" t="s">
        <v>1489</v>
      </c>
      <c r="K1" s="359"/>
      <c r="L1" s="356" t="s">
        <v>1490</v>
      </c>
      <c r="M1" s="357"/>
      <c r="N1" s="201" t="s">
        <v>1491</v>
      </c>
      <c r="O1" s="356" t="s">
        <v>1492</v>
      </c>
      <c r="P1" s="357"/>
      <c r="Q1" s="201" t="s">
        <v>1493</v>
      </c>
      <c r="R1" s="358" t="s">
        <v>1494</v>
      </c>
      <c r="S1" s="358"/>
    </row>
    <row r="2" spans="1:19" hidden="1">
      <c r="A2" s="297">
        <v>106</v>
      </c>
      <c r="B2" s="242" t="str">
        <f>VLOOKUP(A2,Empresas!A:B,2,0)</f>
        <v>04.431.460/0001-25</v>
      </c>
      <c r="C2" s="242" t="str">
        <f>VLOOKUP(B2,Empresas!B:C,2,0)</f>
        <v>04.431.460 Ramiro Duenas Aranzabal</v>
      </c>
      <c r="D2" s="242" t="str">
        <f>VLOOKUP(C2,Empresas!C:D,2,0)</f>
        <v>MEI</v>
      </c>
      <c r="E2" s="242" t="str">
        <f>VLOOKUP(A2,Empresas!A:J,10,0)</f>
        <v>Jorge</v>
      </c>
      <c r="F2" s="242" t="str">
        <f>VLOOKUP(A2,Empresas!A:F,6,0)</f>
        <v>São Paulo</v>
      </c>
      <c r="G2" s="243">
        <f>VLOOKUP(A2,Empresas!A:E,5,0)</f>
        <v>116270616110</v>
      </c>
      <c r="H2" s="33" t="s">
        <v>1495</v>
      </c>
      <c r="I2" s="33" t="s">
        <v>1495</v>
      </c>
      <c r="J2" s="28"/>
      <c r="K2" s="28"/>
      <c r="L2" s="33" t="s">
        <v>1495</v>
      </c>
      <c r="M2" s="33" t="s">
        <v>1495</v>
      </c>
      <c r="N2" s="33" t="s">
        <v>1495</v>
      </c>
      <c r="O2" s="33" t="s">
        <v>1495</v>
      </c>
      <c r="P2" s="33" t="s">
        <v>1495</v>
      </c>
      <c r="Q2" s="28"/>
      <c r="R2" s="28"/>
      <c r="S2" s="298"/>
    </row>
    <row r="3" spans="1:19" hidden="1">
      <c r="A3" s="297">
        <v>119</v>
      </c>
      <c r="B3" s="242" t="s">
        <v>32</v>
      </c>
      <c r="C3" s="242" t="s">
        <v>33</v>
      </c>
      <c r="D3" s="242" t="s">
        <v>846</v>
      </c>
      <c r="E3" s="242" t="s">
        <v>34</v>
      </c>
      <c r="F3" s="242" t="s">
        <v>840</v>
      </c>
      <c r="G3" s="243" t="s">
        <v>847</v>
      </c>
      <c r="H3" s="33" t="s">
        <v>1495</v>
      </c>
      <c r="I3" s="33" t="s">
        <v>1495</v>
      </c>
      <c r="J3" s="28"/>
      <c r="K3" s="28"/>
      <c r="L3" s="33" t="s">
        <v>1495</v>
      </c>
      <c r="M3" s="33" t="s">
        <v>1495</v>
      </c>
      <c r="N3" s="33" t="s">
        <v>1495</v>
      </c>
      <c r="O3" s="33" t="s">
        <v>1495</v>
      </c>
      <c r="P3" s="33" t="s">
        <v>1495</v>
      </c>
      <c r="Q3" s="28"/>
      <c r="R3" s="28"/>
      <c r="S3" s="298"/>
    </row>
    <row r="4" spans="1:19" hidden="1">
      <c r="A4" s="297">
        <v>415</v>
      </c>
      <c r="B4" s="242" t="s">
        <v>35</v>
      </c>
      <c r="C4" s="242" t="s">
        <v>36</v>
      </c>
      <c r="D4" s="242" t="s">
        <v>839</v>
      </c>
      <c r="E4" s="242" t="s">
        <v>34</v>
      </c>
      <c r="F4" s="242" t="s">
        <v>840</v>
      </c>
      <c r="G4" s="243" t="s">
        <v>847</v>
      </c>
      <c r="H4" s="33" t="s">
        <v>1495</v>
      </c>
      <c r="I4" s="33" t="s">
        <v>1495</v>
      </c>
      <c r="J4" s="28"/>
      <c r="K4" s="28"/>
      <c r="L4" s="33" t="s">
        <v>1495</v>
      </c>
      <c r="M4" s="33" t="s">
        <v>1495</v>
      </c>
      <c r="N4" s="33" t="s">
        <v>1495</v>
      </c>
      <c r="O4" s="33" t="s">
        <v>1495</v>
      </c>
      <c r="P4" s="33" t="s">
        <v>1495</v>
      </c>
      <c r="Q4" s="28"/>
      <c r="R4" s="28"/>
      <c r="S4" s="298"/>
    </row>
    <row r="5" spans="1:19" hidden="1">
      <c r="A5" s="297">
        <v>218</v>
      </c>
      <c r="B5" s="242" t="s">
        <v>37</v>
      </c>
      <c r="C5" s="242" t="s">
        <v>38</v>
      </c>
      <c r="D5" s="242" t="s">
        <v>839</v>
      </c>
      <c r="E5" s="242" t="s">
        <v>34</v>
      </c>
      <c r="F5" s="242" t="s">
        <v>840</v>
      </c>
      <c r="G5" s="243">
        <v>799468637111</v>
      </c>
      <c r="H5" s="33" t="s">
        <v>1495</v>
      </c>
      <c r="I5" s="33" t="s">
        <v>1495</v>
      </c>
      <c r="J5" s="28"/>
      <c r="K5" s="28"/>
      <c r="L5" s="33" t="s">
        <v>1495</v>
      </c>
      <c r="M5" s="33" t="s">
        <v>1495</v>
      </c>
      <c r="N5" s="33" t="s">
        <v>1495</v>
      </c>
      <c r="O5" s="33" t="s">
        <v>1495</v>
      </c>
      <c r="P5" s="33" t="s">
        <v>1495</v>
      </c>
      <c r="Q5" s="28"/>
      <c r="R5" s="28"/>
      <c r="S5" s="298"/>
    </row>
    <row r="6" spans="1:19" hidden="1">
      <c r="A6" s="297">
        <v>628</v>
      </c>
      <c r="B6" s="242" t="s">
        <v>39</v>
      </c>
      <c r="C6" s="242" t="s">
        <v>40</v>
      </c>
      <c r="D6" s="242" t="s">
        <v>839</v>
      </c>
      <c r="E6" s="242" t="s">
        <v>34</v>
      </c>
      <c r="F6" s="242" t="s">
        <v>840</v>
      </c>
      <c r="G6" s="243">
        <v>133256510113</v>
      </c>
      <c r="H6" s="33" t="s">
        <v>1495</v>
      </c>
      <c r="I6" s="33" t="s">
        <v>1495</v>
      </c>
      <c r="J6" s="28"/>
      <c r="K6" s="28"/>
      <c r="L6" s="33" t="s">
        <v>1495</v>
      </c>
      <c r="M6" s="33" t="s">
        <v>1495</v>
      </c>
      <c r="N6" s="33" t="s">
        <v>1495</v>
      </c>
      <c r="O6" s="33" t="s">
        <v>1495</v>
      </c>
      <c r="P6" s="33" t="s">
        <v>1495</v>
      </c>
      <c r="Q6" s="28"/>
      <c r="R6" s="28"/>
      <c r="S6" s="298"/>
    </row>
    <row r="7" spans="1:19" hidden="1">
      <c r="A7" s="297">
        <v>227</v>
      </c>
      <c r="B7" s="242" t="s">
        <v>41</v>
      </c>
      <c r="C7" s="242" t="s">
        <v>42</v>
      </c>
      <c r="D7" s="242" t="s">
        <v>839</v>
      </c>
      <c r="E7" s="242" t="s">
        <v>34</v>
      </c>
      <c r="F7" s="242" t="s">
        <v>840</v>
      </c>
      <c r="G7" s="243" t="s">
        <v>847</v>
      </c>
      <c r="H7" s="33" t="s">
        <v>1495</v>
      </c>
      <c r="I7" s="33" t="s">
        <v>1495</v>
      </c>
      <c r="J7" s="28"/>
      <c r="K7" s="28"/>
      <c r="L7" s="33" t="s">
        <v>1495</v>
      </c>
      <c r="M7" s="33" t="s">
        <v>1495</v>
      </c>
      <c r="N7" s="33" t="s">
        <v>1495</v>
      </c>
      <c r="O7" s="33" t="s">
        <v>1495</v>
      </c>
      <c r="P7" s="33" t="s">
        <v>1495</v>
      </c>
      <c r="Q7" s="28"/>
      <c r="R7" s="28"/>
      <c r="S7" s="298"/>
    </row>
    <row r="8" spans="1:19" hidden="1">
      <c r="A8" s="297">
        <v>359</v>
      </c>
      <c r="B8" s="242" t="s">
        <v>43</v>
      </c>
      <c r="C8" s="242" t="s">
        <v>44</v>
      </c>
      <c r="D8" s="242" t="s">
        <v>846</v>
      </c>
      <c r="E8" s="242" t="s">
        <v>45</v>
      </c>
      <c r="F8" s="242" t="s">
        <v>840</v>
      </c>
      <c r="G8" s="243" t="s">
        <v>847</v>
      </c>
      <c r="H8" s="33" t="s">
        <v>1495</v>
      </c>
      <c r="I8" s="33" t="s">
        <v>1495</v>
      </c>
      <c r="J8" s="28" t="s">
        <v>2675</v>
      </c>
      <c r="K8" s="28"/>
      <c r="L8" s="33" t="s">
        <v>1495</v>
      </c>
      <c r="M8" s="33" t="s">
        <v>1495</v>
      </c>
      <c r="N8" s="33" t="s">
        <v>1495</v>
      </c>
      <c r="O8" s="33" t="s">
        <v>1495</v>
      </c>
      <c r="P8" s="33" t="s">
        <v>1495</v>
      </c>
      <c r="Q8" s="28"/>
      <c r="R8" s="28"/>
      <c r="S8" s="298"/>
    </row>
    <row r="9" spans="1:19">
      <c r="A9" s="297">
        <v>638</v>
      </c>
      <c r="B9" s="242" t="s">
        <v>46</v>
      </c>
      <c r="C9" s="242" t="s">
        <v>47</v>
      </c>
      <c r="D9" s="242" t="s">
        <v>846</v>
      </c>
      <c r="E9" s="242" t="s">
        <v>48</v>
      </c>
      <c r="F9" s="242" t="s">
        <v>840</v>
      </c>
      <c r="G9" s="243" t="s">
        <v>847</v>
      </c>
      <c r="H9" s="33" t="s">
        <v>1495</v>
      </c>
      <c r="I9" s="33" t="s">
        <v>1495</v>
      </c>
      <c r="J9" s="28" t="s">
        <v>2675</v>
      </c>
      <c r="K9" s="28"/>
      <c r="L9" s="33" t="s">
        <v>1495</v>
      </c>
      <c r="M9" s="33" t="s">
        <v>1495</v>
      </c>
      <c r="N9" s="33" t="s">
        <v>1495</v>
      </c>
      <c r="O9" s="33" t="s">
        <v>1495</v>
      </c>
      <c r="P9" s="33" t="s">
        <v>1495</v>
      </c>
      <c r="Q9" s="28" t="s">
        <v>2675</v>
      </c>
      <c r="R9" s="28"/>
      <c r="S9" s="298"/>
    </row>
    <row r="10" spans="1:19" hidden="1">
      <c r="A10" s="297">
        <v>437</v>
      </c>
      <c r="B10" s="242" t="s">
        <v>49</v>
      </c>
      <c r="C10" s="242" t="s">
        <v>50</v>
      </c>
      <c r="D10" s="242" t="s">
        <v>839</v>
      </c>
      <c r="E10" s="242" t="s">
        <v>34</v>
      </c>
      <c r="F10" s="242" t="s">
        <v>860</v>
      </c>
      <c r="G10" s="243" t="s">
        <v>847</v>
      </c>
      <c r="H10" s="33" t="s">
        <v>1495</v>
      </c>
      <c r="I10" s="33" t="s">
        <v>1495</v>
      </c>
      <c r="J10" s="28"/>
      <c r="K10" s="28"/>
      <c r="L10" s="33" t="s">
        <v>1495</v>
      </c>
      <c r="M10" s="33" t="s">
        <v>1495</v>
      </c>
      <c r="N10" s="33" t="s">
        <v>1495</v>
      </c>
      <c r="O10" s="33" t="s">
        <v>1495</v>
      </c>
      <c r="P10" s="33" t="s">
        <v>1495</v>
      </c>
      <c r="Q10" s="28"/>
      <c r="R10" s="28"/>
      <c r="S10" s="298"/>
    </row>
    <row r="11" spans="1:19">
      <c r="A11" s="297">
        <v>461</v>
      </c>
      <c r="B11" s="242" t="s">
        <v>51</v>
      </c>
      <c r="C11" s="242" t="s">
        <v>52</v>
      </c>
      <c r="D11" s="242" t="s">
        <v>846</v>
      </c>
      <c r="E11" s="242" t="s">
        <v>48</v>
      </c>
      <c r="F11" s="242" t="s">
        <v>840</v>
      </c>
      <c r="G11" s="243">
        <v>135862064112</v>
      </c>
      <c r="H11" s="33" t="s">
        <v>1495</v>
      </c>
      <c r="I11" s="33" t="s">
        <v>1495</v>
      </c>
      <c r="J11" s="28" t="s">
        <v>2675</v>
      </c>
      <c r="K11" s="28"/>
      <c r="L11" s="33" t="s">
        <v>1495</v>
      </c>
      <c r="M11" s="33" t="s">
        <v>1495</v>
      </c>
      <c r="N11" s="33" t="s">
        <v>1495</v>
      </c>
      <c r="O11" s="33" t="s">
        <v>1495</v>
      </c>
      <c r="P11" s="33" t="s">
        <v>1495</v>
      </c>
      <c r="Q11" s="28" t="s">
        <v>2675</v>
      </c>
      <c r="R11" s="28" t="s">
        <v>2675</v>
      </c>
      <c r="S11" s="298"/>
    </row>
    <row r="12" spans="1:19" hidden="1">
      <c r="A12" s="297">
        <v>525</v>
      </c>
      <c r="B12" s="242" t="s">
        <v>53</v>
      </c>
      <c r="C12" s="242" t="s">
        <v>54</v>
      </c>
      <c r="D12" s="242" t="s">
        <v>839</v>
      </c>
      <c r="E12" s="242" t="s">
        <v>34</v>
      </c>
      <c r="F12" s="242" t="s">
        <v>840</v>
      </c>
      <c r="G12" s="243">
        <v>151811726114</v>
      </c>
      <c r="H12" s="33" t="s">
        <v>1495</v>
      </c>
      <c r="I12" s="33" t="s">
        <v>1495</v>
      </c>
      <c r="J12" s="28"/>
      <c r="K12" s="28"/>
      <c r="L12" s="33" t="s">
        <v>1495</v>
      </c>
      <c r="M12" s="33" t="s">
        <v>1495</v>
      </c>
      <c r="N12" s="33" t="s">
        <v>1495</v>
      </c>
      <c r="O12" s="33" t="s">
        <v>1495</v>
      </c>
      <c r="P12" s="33" t="s">
        <v>1495</v>
      </c>
      <c r="Q12" s="28"/>
      <c r="R12" s="28"/>
      <c r="S12" s="298"/>
    </row>
    <row r="13" spans="1:19" hidden="1">
      <c r="A13" s="297">
        <v>608</v>
      </c>
      <c r="B13" s="242" t="s">
        <v>55</v>
      </c>
      <c r="C13" s="242" t="s">
        <v>56</v>
      </c>
      <c r="D13" s="242" t="s">
        <v>846</v>
      </c>
      <c r="E13" s="242" t="s">
        <v>57</v>
      </c>
      <c r="F13" s="242" t="s">
        <v>840</v>
      </c>
      <c r="G13" s="243" t="s">
        <v>847</v>
      </c>
      <c r="H13" s="33" t="s">
        <v>1495</v>
      </c>
      <c r="I13" s="33" t="s">
        <v>1495</v>
      </c>
      <c r="J13" s="28"/>
      <c r="K13" s="28"/>
      <c r="L13" s="33" t="s">
        <v>1495</v>
      </c>
      <c r="M13" s="33" t="s">
        <v>1495</v>
      </c>
      <c r="N13" s="33" t="s">
        <v>1495</v>
      </c>
      <c r="O13" s="33" t="s">
        <v>1495</v>
      </c>
      <c r="P13" s="33" t="s">
        <v>1495</v>
      </c>
      <c r="Q13" s="28"/>
      <c r="R13" s="28"/>
      <c r="S13" s="298"/>
    </row>
    <row r="14" spans="1:19" hidden="1">
      <c r="A14" s="297">
        <v>34</v>
      </c>
      <c r="B14" s="242" t="s">
        <v>58</v>
      </c>
      <c r="C14" s="242" t="s">
        <v>59</v>
      </c>
      <c r="D14" s="242" t="s">
        <v>846</v>
      </c>
      <c r="E14" s="242" t="s">
        <v>34</v>
      </c>
      <c r="F14" s="242" t="s">
        <v>840</v>
      </c>
      <c r="G14" s="243">
        <v>128248912111</v>
      </c>
      <c r="H14" s="33" t="s">
        <v>1495</v>
      </c>
      <c r="I14" s="33" t="s">
        <v>1495</v>
      </c>
      <c r="J14" s="28" t="s">
        <v>2675</v>
      </c>
      <c r="K14" s="28">
        <v>46239</v>
      </c>
      <c r="L14" s="33" t="s">
        <v>1495</v>
      </c>
      <c r="M14" s="33" t="s">
        <v>1495</v>
      </c>
      <c r="N14" s="33" t="s">
        <v>1495</v>
      </c>
      <c r="O14" s="33" t="s">
        <v>1495</v>
      </c>
      <c r="P14" s="33" t="s">
        <v>1495</v>
      </c>
      <c r="Q14" s="28" t="s">
        <v>2675</v>
      </c>
      <c r="R14" s="28" t="s">
        <v>2675</v>
      </c>
      <c r="S14" s="298">
        <v>46238</v>
      </c>
    </row>
    <row r="15" spans="1:19" hidden="1">
      <c r="A15" s="297">
        <v>523</v>
      </c>
      <c r="B15" s="242" t="s">
        <v>60</v>
      </c>
      <c r="C15" s="242" t="s">
        <v>61</v>
      </c>
      <c r="D15" s="242" t="s">
        <v>846</v>
      </c>
      <c r="E15" s="242" t="s">
        <v>62</v>
      </c>
      <c r="F15" s="242" t="s">
        <v>840</v>
      </c>
      <c r="G15" s="243" t="s">
        <v>847</v>
      </c>
      <c r="H15" s="33" t="s">
        <v>1495</v>
      </c>
      <c r="I15" s="33" t="s">
        <v>1495</v>
      </c>
      <c r="J15" s="28" t="s">
        <v>2675</v>
      </c>
      <c r="K15" s="28"/>
      <c r="L15" s="33" t="s">
        <v>1495</v>
      </c>
      <c r="M15" s="33" t="s">
        <v>1495</v>
      </c>
      <c r="N15" s="33" t="s">
        <v>1495</v>
      </c>
      <c r="O15" s="33" t="s">
        <v>1495</v>
      </c>
      <c r="P15" s="33" t="s">
        <v>1495</v>
      </c>
      <c r="Q15" s="28" t="s">
        <v>2675</v>
      </c>
      <c r="R15" s="28" t="s">
        <v>2675</v>
      </c>
      <c r="S15" s="298"/>
    </row>
    <row r="16" spans="1:19" hidden="1">
      <c r="A16" s="297">
        <v>587</v>
      </c>
      <c r="B16" s="242" t="s">
        <v>63</v>
      </c>
      <c r="C16" s="242" t="s">
        <v>64</v>
      </c>
      <c r="D16" s="242" t="s">
        <v>868</v>
      </c>
      <c r="E16" s="242" t="s">
        <v>65</v>
      </c>
      <c r="F16" s="242" t="s">
        <v>840</v>
      </c>
      <c r="G16" s="243" t="s">
        <v>847</v>
      </c>
      <c r="H16" s="33" t="s">
        <v>1495</v>
      </c>
      <c r="I16" s="33" t="s">
        <v>1495</v>
      </c>
      <c r="J16" s="28" t="s">
        <v>2675</v>
      </c>
      <c r="K16" s="28">
        <v>46245</v>
      </c>
      <c r="L16" s="33" t="s">
        <v>1495</v>
      </c>
      <c r="M16" s="33" t="s">
        <v>1495</v>
      </c>
      <c r="N16" s="33" t="s">
        <v>1495</v>
      </c>
      <c r="O16" s="28" t="s">
        <v>1495</v>
      </c>
      <c r="P16" s="28" t="s">
        <v>1495</v>
      </c>
      <c r="Q16" s="33" t="s">
        <v>1495</v>
      </c>
      <c r="R16" s="28" t="s">
        <v>1495</v>
      </c>
      <c r="S16" s="298" t="s">
        <v>1495</v>
      </c>
    </row>
    <row r="17" spans="1:19" hidden="1">
      <c r="A17" s="297">
        <v>225</v>
      </c>
      <c r="B17" s="242" t="s">
        <v>66</v>
      </c>
      <c r="C17" s="242" t="s">
        <v>67</v>
      </c>
      <c r="D17" s="242" t="s">
        <v>868</v>
      </c>
      <c r="E17" s="242" t="s">
        <v>57</v>
      </c>
      <c r="F17" s="242" t="s">
        <v>840</v>
      </c>
      <c r="G17" s="243" t="s">
        <v>847</v>
      </c>
      <c r="H17" s="33" t="s">
        <v>1495</v>
      </c>
      <c r="I17" s="33" t="s">
        <v>1495</v>
      </c>
      <c r="J17" s="28" t="s">
        <v>2675</v>
      </c>
      <c r="K17" s="28">
        <v>46245</v>
      </c>
      <c r="L17" s="33" t="s">
        <v>1495</v>
      </c>
      <c r="M17" s="33" t="s">
        <v>1495</v>
      </c>
      <c r="N17" s="33" t="s">
        <v>1495</v>
      </c>
      <c r="O17" s="28" t="s">
        <v>2675</v>
      </c>
      <c r="P17" s="28">
        <v>46246</v>
      </c>
      <c r="Q17" s="33" t="s">
        <v>1495</v>
      </c>
      <c r="R17" s="354" t="s">
        <v>1495</v>
      </c>
      <c r="S17" s="354" t="s">
        <v>1495</v>
      </c>
    </row>
    <row r="18" spans="1:19" hidden="1">
      <c r="A18" s="297">
        <v>572</v>
      </c>
      <c r="B18" s="242" t="s">
        <v>68</v>
      </c>
      <c r="C18" s="242" t="s">
        <v>69</v>
      </c>
      <c r="D18" s="242" t="s">
        <v>846</v>
      </c>
      <c r="E18" s="242" t="s">
        <v>70</v>
      </c>
      <c r="F18" s="242" t="s">
        <v>840</v>
      </c>
      <c r="G18" s="243">
        <v>636583794113</v>
      </c>
      <c r="H18" s="33" t="s">
        <v>1495</v>
      </c>
      <c r="I18" s="33" t="s">
        <v>1495</v>
      </c>
      <c r="J18" s="28"/>
      <c r="K18" s="28"/>
      <c r="L18" s="33" t="s">
        <v>1495</v>
      </c>
      <c r="M18" s="33" t="s">
        <v>1495</v>
      </c>
      <c r="N18" s="33" t="s">
        <v>1495</v>
      </c>
      <c r="O18" s="33" t="s">
        <v>1495</v>
      </c>
      <c r="P18" s="33" t="s">
        <v>1495</v>
      </c>
      <c r="Q18" s="28"/>
      <c r="R18" s="28"/>
      <c r="S18" s="298"/>
    </row>
    <row r="19" spans="1:19" hidden="1">
      <c r="A19" s="297">
        <v>597</v>
      </c>
      <c r="B19" s="242" t="s">
        <v>71</v>
      </c>
      <c r="C19" s="242" t="s">
        <v>72</v>
      </c>
      <c r="D19" s="242" t="s">
        <v>846</v>
      </c>
      <c r="E19" s="242" t="s">
        <v>73</v>
      </c>
      <c r="F19" s="242" t="s">
        <v>840</v>
      </c>
      <c r="G19" s="243" t="s">
        <v>847</v>
      </c>
      <c r="H19" s="33" t="s">
        <v>1495</v>
      </c>
      <c r="I19" s="33" t="s">
        <v>1495</v>
      </c>
      <c r="J19" s="28" t="s">
        <v>2675</v>
      </c>
      <c r="K19" s="28"/>
      <c r="L19" s="33" t="s">
        <v>1495</v>
      </c>
      <c r="M19" s="33" t="s">
        <v>1495</v>
      </c>
      <c r="N19" s="33" t="s">
        <v>1495</v>
      </c>
      <c r="O19" s="33" t="s">
        <v>1495</v>
      </c>
      <c r="P19" s="33" t="s">
        <v>1495</v>
      </c>
      <c r="Q19" s="28" t="s">
        <v>2675</v>
      </c>
      <c r="R19" s="28" t="s">
        <v>2675</v>
      </c>
      <c r="S19" s="298"/>
    </row>
    <row r="20" spans="1:19" hidden="1">
      <c r="A20" s="297">
        <v>617</v>
      </c>
      <c r="B20" s="242" t="s">
        <v>74</v>
      </c>
      <c r="C20" s="242" t="s">
        <v>75</v>
      </c>
      <c r="D20" s="242" t="s">
        <v>868</v>
      </c>
      <c r="E20" s="242" t="s">
        <v>65</v>
      </c>
      <c r="F20" s="242" t="s">
        <v>840</v>
      </c>
      <c r="G20" s="243">
        <v>152218550110</v>
      </c>
      <c r="H20" s="28" t="s">
        <v>1495</v>
      </c>
      <c r="I20" s="28"/>
      <c r="J20" s="28" t="s">
        <v>2675</v>
      </c>
      <c r="K20" s="28">
        <v>46238</v>
      </c>
      <c r="L20" s="28" t="s">
        <v>1495</v>
      </c>
      <c r="M20" s="28">
        <v>46238</v>
      </c>
      <c r="N20" s="28" t="s">
        <v>2675</v>
      </c>
      <c r="O20" s="28" t="s">
        <v>1542</v>
      </c>
      <c r="P20" s="28">
        <v>46238</v>
      </c>
      <c r="Q20" s="33" t="s">
        <v>1495</v>
      </c>
      <c r="R20" s="28" t="s">
        <v>2675</v>
      </c>
      <c r="S20" s="298">
        <v>46238</v>
      </c>
    </row>
    <row r="21" spans="1:19" hidden="1">
      <c r="A21" s="297">
        <v>303</v>
      </c>
      <c r="B21" s="242" t="s">
        <v>76</v>
      </c>
      <c r="C21" s="242" t="s">
        <v>77</v>
      </c>
      <c r="D21" s="242" t="s">
        <v>846</v>
      </c>
      <c r="E21" s="242" t="s">
        <v>65</v>
      </c>
      <c r="F21" s="242" t="s">
        <v>840</v>
      </c>
      <c r="G21" s="243" t="s">
        <v>847</v>
      </c>
      <c r="H21" s="33" t="s">
        <v>1495</v>
      </c>
      <c r="I21" s="33" t="s">
        <v>1495</v>
      </c>
      <c r="J21" s="28" t="s">
        <v>2675</v>
      </c>
      <c r="K21" s="28">
        <v>46241</v>
      </c>
      <c r="L21" s="33" t="s">
        <v>1495</v>
      </c>
      <c r="M21" s="33" t="s">
        <v>1495</v>
      </c>
      <c r="N21" s="33" t="s">
        <v>1495</v>
      </c>
      <c r="O21" s="33" t="s">
        <v>1495</v>
      </c>
      <c r="P21" s="33" t="s">
        <v>1495</v>
      </c>
      <c r="Q21" s="28" t="s">
        <v>2675</v>
      </c>
      <c r="R21" s="28" t="s">
        <v>1495</v>
      </c>
      <c r="S21" s="298" t="s">
        <v>1495</v>
      </c>
    </row>
    <row r="22" spans="1:19" hidden="1">
      <c r="A22" s="297">
        <v>230</v>
      </c>
      <c r="B22" s="242" t="s">
        <v>78</v>
      </c>
      <c r="C22" s="242" t="s">
        <v>79</v>
      </c>
      <c r="D22" s="242" t="s">
        <v>846</v>
      </c>
      <c r="E22" s="242" t="s">
        <v>70</v>
      </c>
      <c r="F22" s="242" t="s">
        <v>840</v>
      </c>
      <c r="G22" s="243">
        <v>149989327117</v>
      </c>
      <c r="H22" s="33" t="s">
        <v>1495</v>
      </c>
      <c r="I22" s="33" t="s">
        <v>1495</v>
      </c>
      <c r="J22" s="28" t="s">
        <v>2675</v>
      </c>
      <c r="K22" s="28">
        <v>46238</v>
      </c>
      <c r="L22" s="33" t="s">
        <v>1495</v>
      </c>
      <c r="M22" s="33" t="s">
        <v>1495</v>
      </c>
      <c r="N22" s="33" t="s">
        <v>1495</v>
      </c>
      <c r="O22" s="33" t="s">
        <v>1495</v>
      </c>
      <c r="P22" s="33" t="s">
        <v>1495</v>
      </c>
      <c r="Q22" s="28" t="s">
        <v>2675</v>
      </c>
      <c r="R22" s="28" t="s">
        <v>2675</v>
      </c>
      <c r="S22" s="298">
        <v>46238</v>
      </c>
    </row>
    <row r="23" spans="1:19" hidden="1">
      <c r="A23" s="297">
        <v>370</v>
      </c>
      <c r="B23" s="242" t="s">
        <v>80</v>
      </c>
      <c r="C23" s="242" t="s">
        <v>81</v>
      </c>
      <c r="D23" s="242" t="s">
        <v>868</v>
      </c>
      <c r="E23" s="242" t="s">
        <v>73</v>
      </c>
      <c r="F23" s="242" t="s">
        <v>840</v>
      </c>
      <c r="G23" s="243">
        <v>128936605119</v>
      </c>
      <c r="H23" s="28" t="s">
        <v>1495</v>
      </c>
      <c r="I23" s="28" t="s">
        <v>1495</v>
      </c>
      <c r="J23" s="28" t="s">
        <v>1495</v>
      </c>
      <c r="K23" s="28" t="s">
        <v>1495</v>
      </c>
      <c r="L23" s="28" t="s">
        <v>1495</v>
      </c>
      <c r="M23" s="28" t="s">
        <v>1495</v>
      </c>
      <c r="N23" s="28" t="s">
        <v>1495</v>
      </c>
      <c r="O23" s="28" t="s">
        <v>1528</v>
      </c>
      <c r="P23" s="28"/>
      <c r="Q23" s="33" t="s">
        <v>1495</v>
      </c>
      <c r="R23" s="28" t="s">
        <v>1495</v>
      </c>
      <c r="S23" s="298" t="s">
        <v>1495</v>
      </c>
    </row>
    <row r="24" spans="1:19" hidden="1">
      <c r="A24" s="297">
        <v>578</v>
      </c>
      <c r="B24" s="242" t="s">
        <v>83</v>
      </c>
      <c r="C24" s="242" t="s">
        <v>84</v>
      </c>
      <c r="D24" s="242" t="s">
        <v>846</v>
      </c>
      <c r="E24" s="242" t="s">
        <v>57</v>
      </c>
      <c r="F24" s="242" t="s">
        <v>840</v>
      </c>
      <c r="G24" s="243">
        <v>403008716119</v>
      </c>
      <c r="H24" s="33" t="s">
        <v>1495</v>
      </c>
      <c r="I24" s="33" t="s">
        <v>1495</v>
      </c>
      <c r="J24" s="28" t="s">
        <v>2675</v>
      </c>
      <c r="K24" s="28"/>
      <c r="L24" s="33" t="s">
        <v>1495</v>
      </c>
      <c r="M24" s="33" t="s">
        <v>1495</v>
      </c>
      <c r="N24" s="33" t="s">
        <v>1495</v>
      </c>
      <c r="O24" s="33" t="s">
        <v>1495</v>
      </c>
      <c r="P24" s="33" t="s">
        <v>1495</v>
      </c>
      <c r="Q24" s="28" t="s">
        <v>2675</v>
      </c>
      <c r="R24" s="28" t="s">
        <v>2675</v>
      </c>
      <c r="S24" s="298"/>
    </row>
    <row r="25" spans="1:19" hidden="1">
      <c r="A25" s="297">
        <v>302</v>
      </c>
      <c r="B25" s="242" t="s">
        <v>85</v>
      </c>
      <c r="C25" s="242" t="s">
        <v>86</v>
      </c>
      <c r="D25" s="242" t="s">
        <v>846</v>
      </c>
      <c r="E25" s="242" t="s">
        <v>65</v>
      </c>
      <c r="F25" s="242" t="s">
        <v>840</v>
      </c>
      <c r="G25" s="243">
        <v>114726418111</v>
      </c>
      <c r="H25" s="33" t="s">
        <v>1495</v>
      </c>
      <c r="I25" s="33" t="s">
        <v>1495</v>
      </c>
      <c r="J25" s="28" t="s">
        <v>2675</v>
      </c>
      <c r="K25" s="28">
        <v>46248</v>
      </c>
      <c r="L25" s="33" t="s">
        <v>1495</v>
      </c>
      <c r="M25" s="33" t="s">
        <v>1495</v>
      </c>
      <c r="N25" s="33" t="s">
        <v>1495</v>
      </c>
      <c r="O25" s="33" t="s">
        <v>1495</v>
      </c>
      <c r="P25" s="33" t="s">
        <v>1495</v>
      </c>
      <c r="Q25" s="28" t="s">
        <v>2675</v>
      </c>
      <c r="R25" s="28" t="s">
        <v>1495</v>
      </c>
      <c r="S25" s="298" t="s">
        <v>1495</v>
      </c>
    </row>
    <row r="26" spans="1:19" hidden="1">
      <c r="A26" s="297">
        <v>376</v>
      </c>
      <c r="B26" s="242" t="s">
        <v>87</v>
      </c>
      <c r="C26" s="242" t="s">
        <v>88</v>
      </c>
      <c r="D26" s="242" t="s">
        <v>846</v>
      </c>
      <c r="E26" s="242" t="s">
        <v>70</v>
      </c>
      <c r="F26" s="242" t="s">
        <v>840</v>
      </c>
      <c r="G26" s="243">
        <v>149817697113</v>
      </c>
      <c r="H26" s="33" t="s">
        <v>1495</v>
      </c>
      <c r="I26" s="33" t="s">
        <v>1495</v>
      </c>
      <c r="J26" s="28"/>
      <c r="K26" s="28"/>
      <c r="L26" s="33" t="s">
        <v>1495</v>
      </c>
      <c r="M26" s="33" t="s">
        <v>1495</v>
      </c>
      <c r="N26" s="33" t="s">
        <v>1495</v>
      </c>
      <c r="O26" s="33" t="s">
        <v>1495</v>
      </c>
      <c r="P26" s="33" t="s">
        <v>1495</v>
      </c>
      <c r="Q26" s="28"/>
      <c r="R26" s="28"/>
      <c r="S26" s="298"/>
    </row>
    <row r="27" spans="1:19" hidden="1">
      <c r="A27" s="297">
        <v>576</v>
      </c>
      <c r="B27" s="242" t="s">
        <v>89</v>
      </c>
      <c r="C27" s="242" t="s">
        <v>90</v>
      </c>
      <c r="D27" s="242" t="s">
        <v>882</v>
      </c>
      <c r="E27" s="242" t="s">
        <v>45</v>
      </c>
      <c r="F27" s="242" t="s">
        <v>840</v>
      </c>
      <c r="G27" s="243">
        <v>636070583117</v>
      </c>
      <c r="H27" s="28" t="s">
        <v>1542</v>
      </c>
      <c r="I27" s="28">
        <v>46248</v>
      </c>
      <c r="J27" s="28" t="s">
        <v>2675</v>
      </c>
      <c r="K27" s="28"/>
      <c r="L27" s="28" t="s">
        <v>1542</v>
      </c>
      <c r="M27" s="28">
        <v>46248</v>
      </c>
      <c r="N27" s="28"/>
      <c r="O27" s="28" t="s">
        <v>1542</v>
      </c>
      <c r="P27" s="28">
        <v>46254</v>
      </c>
      <c r="Q27" s="33" t="s">
        <v>1495</v>
      </c>
      <c r="R27" s="28"/>
      <c r="S27" s="298"/>
    </row>
    <row r="28" spans="1:19" hidden="1">
      <c r="A28" s="297">
        <v>61</v>
      </c>
      <c r="B28" s="242" t="s">
        <v>92</v>
      </c>
      <c r="C28" s="242" t="s">
        <v>93</v>
      </c>
      <c r="D28" s="242" t="s">
        <v>846</v>
      </c>
      <c r="E28" s="242" t="s">
        <v>45</v>
      </c>
      <c r="F28" s="242" t="s">
        <v>840</v>
      </c>
      <c r="G28" s="243" t="s">
        <v>847</v>
      </c>
      <c r="H28" s="33" t="s">
        <v>1495</v>
      </c>
      <c r="I28" s="33" t="s">
        <v>1495</v>
      </c>
      <c r="J28" s="28" t="s">
        <v>2675</v>
      </c>
      <c r="K28" s="28"/>
      <c r="L28" s="33" t="s">
        <v>1495</v>
      </c>
      <c r="M28" s="33" t="s">
        <v>1495</v>
      </c>
      <c r="N28" s="33" t="s">
        <v>1495</v>
      </c>
      <c r="O28" s="33" t="s">
        <v>1495</v>
      </c>
      <c r="P28" s="33" t="s">
        <v>1495</v>
      </c>
      <c r="Q28" s="28"/>
      <c r="R28" s="28"/>
      <c r="S28" s="298"/>
    </row>
    <row r="29" spans="1:19" hidden="1">
      <c r="A29" s="297">
        <v>972</v>
      </c>
      <c r="B29" s="242" t="s">
        <v>94</v>
      </c>
      <c r="C29" s="242" t="s">
        <v>95</v>
      </c>
      <c r="D29" s="242" t="s">
        <v>846</v>
      </c>
      <c r="E29" s="242" t="s">
        <v>45</v>
      </c>
      <c r="F29" s="242" t="s">
        <v>840</v>
      </c>
      <c r="G29" s="243" t="s">
        <v>847</v>
      </c>
      <c r="H29" s="33" t="s">
        <v>1495</v>
      </c>
      <c r="I29" s="33" t="s">
        <v>1495</v>
      </c>
      <c r="J29" s="28" t="s">
        <v>2675</v>
      </c>
      <c r="K29" s="28"/>
      <c r="L29" s="33" t="s">
        <v>1495</v>
      </c>
      <c r="M29" s="33" t="s">
        <v>1495</v>
      </c>
      <c r="N29" s="33" t="s">
        <v>1495</v>
      </c>
      <c r="O29" s="33" t="s">
        <v>1495</v>
      </c>
      <c r="P29" s="33" t="s">
        <v>1495</v>
      </c>
      <c r="Q29" s="28"/>
      <c r="R29" s="28"/>
      <c r="S29" s="298"/>
    </row>
    <row r="30" spans="1:19" hidden="1">
      <c r="A30" s="297" t="s">
        <v>97</v>
      </c>
      <c r="B30" s="242" t="s">
        <v>98</v>
      </c>
      <c r="C30" s="242" t="s">
        <v>95</v>
      </c>
      <c r="D30" s="242" t="s">
        <v>846</v>
      </c>
      <c r="E30" s="242" t="s">
        <v>45</v>
      </c>
      <c r="F30" s="242" t="s">
        <v>840</v>
      </c>
      <c r="G30" s="243" t="s">
        <v>847</v>
      </c>
      <c r="H30" s="33" t="s">
        <v>1495</v>
      </c>
      <c r="I30" s="33" t="s">
        <v>1495</v>
      </c>
      <c r="J30" s="28" t="s">
        <v>2675</v>
      </c>
      <c r="K30" s="28"/>
      <c r="L30" s="33" t="s">
        <v>1495</v>
      </c>
      <c r="M30" s="33" t="s">
        <v>1495</v>
      </c>
      <c r="N30" s="33" t="s">
        <v>1495</v>
      </c>
      <c r="O30" s="33" t="s">
        <v>1495</v>
      </c>
      <c r="P30" s="33" t="s">
        <v>1495</v>
      </c>
      <c r="Q30" s="28"/>
      <c r="R30" s="28"/>
      <c r="S30" s="298"/>
    </row>
    <row r="31" spans="1:19" hidden="1">
      <c r="A31" s="297">
        <v>440</v>
      </c>
      <c r="B31" s="242" t="s">
        <v>99</v>
      </c>
      <c r="C31" s="242" t="s">
        <v>100</v>
      </c>
      <c r="D31" s="242" t="s">
        <v>868</v>
      </c>
      <c r="E31" s="242" t="s">
        <v>57</v>
      </c>
      <c r="F31" s="242" t="s">
        <v>840</v>
      </c>
      <c r="G31" s="243">
        <v>135658787115</v>
      </c>
      <c r="H31" s="354" t="s">
        <v>1495</v>
      </c>
      <c r="I31" s="354" t="s">
        <v>1495</v>
      </c>
      <c r="J31" s="28" t="s">
        <v>2675</v>
      </c>
      <c r="K31" s="28">
        <v>46245</v>
      </c>
      <c r="L31" s="354" t="s">
        <v>1495</v>
      </c>
      <c r="M31" s="354" t="s">
        <v>1495</v>
      </c>
      <c r="N31" s="354" t="s">
        <v>1495</v>
      </c>
      <c r="O31" s="28" t="s">
        <v>2675</v>
      </c>
      <c r="P31" s="28">
        <v>46254</v>
      </c>
      <c r="Q31" s="33" t="s">
        <v>1495</v>
      </c>
      <c r="R31" s="354" t="s">
        <v>1495</v>
      </c>
      <c r="S31" s="354" t="s">
        <v>1495</v>
      </c>
    </row>
    <row r="32" spans="1:19" hidden="1">
      <c r="A32" s="297">
        <v>18</v>
      </c>
      <c r="B32" s="242" t="s">
        <v>101</v>
      </c>
      <c r="C32" s="242" t="s">
        <v>102</v>
      </c>
      <c r="D32" s="242" t="s">
        <v>868</v>
      </c>
      <c r="E32" s="242" t="s">
        <v>57</v>
      </c>
      <c r="F32" s="242" t="s">
        <v>840</v>
      </c>
      <c r="G32" s="243">
        <v>112425660117</v>
      </c>
      <c r="H32" s="354" t="s">
        <v>1542</v>
      </c>
      <c r="I32" s="354">
        <v>46252</v>
      </c>
      <c r="J32" s="28" t="s">
        <v>2675</v>
      </c>
      <c r="K32" s="28">
        <v>46245</v>
      </c>
      <c r="L32" s="354" t="s">
        <v>1542</v>
      </c>
      <c r="M32" s="354">
        <v>46254</v>
      </c>
      <c r="N32" s="28" t="s">
        <v>1542</v>
      </c>
      <c r="O32" s="28" t="s">
        <v>1542</v>
      </c>
      <c r="P32" s="28">
        <v>46252</v>
      </c>
      <c r="Q32" s="33" t="s">
        <v>1495</v>
      </c>
      <c r="R32" s="354" t="s">
        <v>1495</v>
      </c>
      <c r="S32" s="354" t="s">
        <v>1495</v>
      </c>
    </row>
    <row r="33" spans="1:19" hidden="1">
      <c r="A33" s="297">
        <v>127</v>
      </c>
      <c r="B33" s="242" t="s">
        <v>104</v>
      </c>
      <c r="C33" s="242" t="s">
        <v>105</v>
      </c>
      <c r="D33" s="242" t="s">
        <v>882</v>
      </c>
      <c r="E33" s="242" t="s">
        <v>34</v>
      </c>
      <c r="F33" s="242" t="s">
        <v>840</v>
      </c>
      <c r="G33" s="243" t="s">
        <v>847</v>
      </c>
      <c r="H33" s="33" t="s">
        <v>1495</v>
      </c>
      <c r="I33" s="33" t="s">
        <v>1495</v>
      </c>
      <c r="J33" s="28" t="s">
        <v>2675</v>
      </c>
      <c r="K33" s="28">
        <v>46239</v>
      </c>
      <c r="L33" s="33" t="s">
        <v>1495</v>
      </c>
      <c r="M33" s="33" t="s">
        <v>1495</v>
      </c>
      <c r="N33" s="33" t="s">
        <v>1495</v>
      </c>
      <c r="O33" s="28" t="s">
        <v>1495</v>
      </c>
      <c r="P33" s="28" t="s">
        <v>1495</v>
      </c>
      <c r="Q33" s="33" t="s">
        <v>1495</v>
      </c>
      <c r="R33" s="28" t="s">
        <v>1495</v>
      </c>
      <c r="S33" s="298" t="s">
        <v>1495</v>
      </c>
    </row>
    <row r="34" spans="1:19" hidden="1">
      <c r="A34" s="297">
        <v>208</v>
      </c>
      <c r="B34" s="242" t="s">
        <v>106</v>
      </c>
      <c r="C34" s="242" t="s">
        <v>107</v>
      </c>
      <c r="D34" s="242" t="s">
        <v>882</v>
      </c>
      <c r="E34" s="242" t="s">
        <v>34</v>
      </c>
      <c r="F34" s="242" t="s">
        <v>840</v>
      </c>
      <c r="G34" s="243" t="s">
        <v>847</v>
      </c>
      <c r="H34" s="33" t="s">
        <v>1495</v>
      </c>
      <c r="I34" s="33" t="s">
        <v>1495</v>
      </c>
      <c r="J34" s="28" t="s">
        <v>2675</v>
      </c>
      <c r="K34" s="28">
        <v>46239</v>
      </c>
      <c r="L34" s="33" t="s">
        <v>1495</v>
      </c>
      <c r="M34" s="33" t="s">
        <v>1495</v>
      </c>
      <c r="N34" s="33" t="s">
        <v>1495</v>
      </c>
      <c r="O34" s="28" t="s">
        <v>1495</v>
      </c>
      <c r="P34" s="28" t="s">
        <v>1495</v>
      </c>
      <c r="Q34" s="33" t="s">
        <v>1495</v>
      </c>
      <c r="R34" s="28" t="s">
        <v>1495</v>
      </c>
      <c r="S34" s="298" t="s">
        <v>1495</v>
      </c>
    </row>
    <row r="35" spans="1:19" hidden="1">
      <c r="A35" s="297">
        <v>175</v>
      </c>
      <c r="B35" s="242" t="s">
        <v>108</v>
      </c>
      <c r="C35" s="242" t="s">
        <v>109</v>
      </c>
      <c r="D35" s="242" t="s">
        <v>846</v>
      </c>
      <c r="E35" s="242" t="s">
        <v>65</v>
      </c>
      <c r="F35" s="242" t="s">
        <v>890</v>
      </c>
      <c r="G35" s="243" t="s">
        <v>847</v>
      </c>
      <c r="H35" s="33" t="s">
        <v>1495</v>
      </c>
      <c r="I35" s="33" t="s">
        <v>1495</v>
      </c>
      <c r="J35" s="28" t="s">
        <v>2675</v>
      </c>
      <c r="K35" s="28">
        <v>46240</v>
      </c>
      <c r="L35" s="33" t="s">
        <v>1495</v>
      </c>
      <c r="M35" s="33" t="s">
        <v>1495</v>
      </c>
      <c r="N35" s="33" t="s">
        <v>1495</v>
      </c>
      <c r="O35" s="33" t="s">
        <v>1495</v>
      </c>
      <c r="P35" s="33" t="s">
        <v>1495</v>
      </c>
      <c r="Q35" s="28" t="s">
        <v>2675</v>
      </c>
      <c r="R35" s="28" t="s">
        <v>1495</v>
      </c>
      <c r="S35" s="298" t="s">
        <v>1495</v>
      </c>
    </row>
    <row r="36" spans="1:19" hidden="1">
      <c r="A36" s="297">
        <v>594</v>
      </c>
      <c r="B36" s="242" t="s">
        <v>110</v>
      </c>
      <c r="C36" s="242" t="s">
        <v>111</v>
      </c>
      <c r="D36" s="242" t="s">
        <v>846</v>
      </c>
      <c r="E36" s="242" t="s">
        <v>62</v>
      </c>
      <c r="F36" s="242" t="s">
        <v>840</v>
      </c>
      <c r="G36" s="243" t="s">
        <v>847</v>
      </c>
      <c r="H36" s="33" t="s">
        <v>1495</v>
      </c>
      <c r="I36" s="33" t="s">
        <v>1495</v>
      </c>
      <c r="J36" s="28" t="s">
        <v>2675</v>
      </c>
      <c r="K36" s="28"/>
      <c r="L36" s="33" t="s">
        <v>1495</v>
      </c>
      <c r="M36" s="33" t="s">
        <v>1495</v>
      </c>
      <c r="N36" s="33" t="s">
        <v>1495</v>
      </c>
      <c r="O36" s="33" t="s">
        <v>1495</v>
      </c>
      <c r="P36" s="33" t="s">
        <v>1495</v>
      </c>
      <c r="Q36" s="28" t="s">
        <v>2675</v>
      </c>
      <c r="R36" s="28" t="s">
        <v>2675</v>
      </c>
      <c r="S36" s="298"/>
    </row>
    <row r="37" spans="1:19" hidden="1">
      <c r="A37" s="297">
        <v>556</v>
      </c>
      <c r="B37" s="242" t="s">
        <v>112</v>
      </c>
      <c r="C37" s="242" t="s">
        <v>113</v>
      </c>
      <c r="D37" s="242" t="s">
        <v>868</v>
      </c>
      <c r="E37" s="242" t="s">
        <v>34</v>
      </c>
      <c r="F37" s="242" t="s">
        <v>840</v>
      </c>
      <c r="G37" s="243" t="s">
        <v>847</v>
      </c>
      <c r="H37" s="33" t="s">
        <v>1495</v>
      </c>
      <c r="I37" s="33" t="s">
        <v>1495</v>
      </c>
      <c r="J37" s="28" t="s">
        <v>2675</v>
      </c>
      <c r="K37" s="28"/>
      <c r="L37" s="33" t="s">
        <v>1495</v>
      </c>
      <c r="M37" s="33" t="s">
        <v>1495</v>
      </c>
      <c r="N37" s="33" t="s">
        <v>1495</v>
      </c>
      <c r="O37" s="28" t="s">
        <v>2675</v>
      </c>
      <c r="P37" s="28"/>
      <c r="Q37" s="33" t="s">
        <v>1495</v>
      </c>
      <c r="R37" s="28" t="s">
        <v>2675</v>
      </c>
      <c r="S37" s="298"/>
    </row>
    <row r="38" spans="1:19" hidden="1">
      <c r="A38" s="297">
        <v>279</v>
      </c>
      <c r="B38" s="242" t="s">
        <v>114</v>
      </c>
      <c r="C38" s="242" t="s">
        <v>115</v>
      </c>
      <c r="D38" s="242" t="s">
        <v>882</v>
      </c>
      <c r="E38" s="242" t="s">
        <v>57</v>
      </c>
      <c r="F38" s="242" t="s">
        <v>840</v>
      </c>
      <c r="G38" s="243" t="s">
        <v>847</v>
      </c>
      <c r="H38" s="33" t="s">
        <v>1495</v>
      </c>
      <c r="I38" s="33" t="s">
        <v>1495</v>
      </c>
      <c r="J38" s="28" t="s">
        <v>2675</v>
      </c>
      <c r="K38" s="28">
        <v>46245</v>
      </c>
      <c r="L38" s="33" t="s">
        <v>1495</v>
      </c>
      <c r="M38" s="33" t="s">
        <v>1495</v>
      </c>
      <c r="N38" s="33" t="s">
        <v>1495</v>
      </c>
      <c r="O38" s="28" t="s">
        <v>1495</v>
      </c>
      <c r="P38" s="28">
        <v>46255</v>
      </c>
      <c r="Q38" s="33" t="s">
        <v>1495</v>
      </c>
      <c r="R38" s="354" t="s">
        <v>1495</v>
      </c>
      <c r="S38" s="354" t="s">
        <v>1495</v>
      </c>
    </row>
    <row r="39" spans="1:19" hidden="1">
      <c r="A39" s="297">
        <v>615</v>
      </c>
      <c r="B39" s="242" t="s">
        <v>116</v>
      </c>
      <c r="C39" s="242" t="s">
        <v>117</v>
      </c>
      <c r="D39" s="242" t="s">
        <v>868</v>
      </c>
      <c r="E39" s="242" t="s">
        <v>62</v>
      </c>
      <c r="F39" s="242" t="s">
        <v>840</v>
      </c>
      <c r="G39" s="243" t="s">
        <v>847</v>
      </c>
      <c r="H39" s="33" t="s">
        <v>1495</v>
      </c>
      <c r="I39" s="33" t="s">
        <v>1495</v>
      </c>
      <c r="J39" s="28" t="s">
        <v>2675</v>
      </c>
      <c r="K39" s="28"/>
      <c r="L39" s="33" t="s">
        <v>1495</v>
      </c>
      <c r="M39" s="33" t="s">
        <v>1495</v>
      </c>
      <c r="N39" s="33" t="s">
        <v>1495</v>
      </c>
      <c r="O39" s="28" t="s">
        <v>2675</v>
      </c>
      <c r="P39" s="28"/>
      <c r="Q39" s="33" t="s">
        <v>1495</v>
      </c>
      <c r="R39" s="28" t="s">
        <v>2675</v>
      </c>
      <c r="S39" s="298"/>
    </row>
    <row r="40" spans="1:19">
      <c r="A40" s="297">
        <v>586</v>
      </c>
      <c r="B40" s="242" t="s">
        <v>118</v>
      </c>
      <c r="C40" s="242" t="s">
        <v>119</v>
      </c>
      <c r="D40" s="242" t="s">
        <v>846</v>
      </c>
      <c r="E40" s="242" t="s">
        <v>48</v>
      </c>
      <c r="F40" s="242" t="s">
        <v>840</v>
      </c>
      <c r="G40" s="243" t="s">
        <v>847</v>
      </c>
      <c r="H40" s="33" t="s">
        <v>1495</v>
      </c>
      <c r="I40" s="33" t="s">
        <v>1495</v>
      </c>
      <c r="J40" s="28" t="s">
        <v>2675</v>
      </c>
      <c r="K40" s="28"/>
      <c r="L40" s="33" t="s">
        <v>1495</v>
      </c>
      <c r="M40" s="33" t="s">
        <v>1495</v>
      </c>
      <c r="N40" s="33" t="s">
        <v>1495</v>
      </c>
      <c r="O40" s="33" t="s">
        <v>1495</v>
      </c>
      <c r="P40" s="33" t="s">
        <v>1495</v>
      </c>
      <c r="Q40" s="28" t="s">
        <v>2675</v>
      </c>
      <c r="R40" s="28" t="s">
        <v>2675</v>
      </c>
      <c r="S40" s="298"/>
    </row>
    <row r="41" spans="1:19" hidden="1">
      <c r="A41" s="297">
        <v>330</v>
      </c>
      <c r="B41" s="242" t="s">
        <v>120</v>
      </c>
      <c r="C41" s="242" t="s">
        <v>121</v>
      </c>
      <c r="D41" s="242" t="s">
        <v>846</v>
      </c>
      <c r="E41" s="242" t="s">
        <v>62</v>
      </c>
      <c r="F41" s="242" t="s">
        <v>840</v>
      </c>
      <c r="G41" s="243">
        <v>148043856114</v>
      </c>
      <c r="H41" s="33" t="s">
        <v>1495</v>
      </c>
      <c r="I41" s="33" t="s">
        <v>1495</v>
      </c>
      <c r="J41" s="28" t="s">
        <v>2675</v>
      </c>
      <c r="K41" s="28"/>
      <c r="L41" s="33" t="s">
        <v>1495</v>
      </c>
      <c r="M41" s="33" t="s">
        <v>1495</v>
      </c>
      <c r="N41" s="33" t="s">
        <v>1495</v>
      </c>
      <c r="O41" s="33" t="s">
        <v>1495</v>
      </c>
      <c r="P41" s="33" t="s">
        <v>1495</v>
      </c>
      <c r="Q41" s="28" t="s">
        <v>2675</v>
      </c>
      <c r="R41" s="28" t="s">
        <v>2675</v>
      </c>
      <c r="S41" s="298"/>
    </row>
    <row r="42" spans="1:19" hidden="1">
      <c r="A42" s="297">
        <v>148</v>
      </c>
      <c r="B42" s="242" t="s">
        <v>122</v>
      </c>
      <c r="C42" s="242" t="s">
        <v>123</v>
      </c>
      <c r="D42" s="242" t="s">
        <v>846</v>
      </c>
      <c r="E42" s="242" t="s">
        <v>34</v>
      </c>
      <c r="F42" s="242" t="s">
        <v>840</v>
      </c>
      <c r="G42" s="243" t="s">
        <v>847</v>
      </c>
      <c r="H42" s="33" t="s">
        <v>1495</v>
      </c>
      <c r="I42" s="33" t="s">
        <v>1495</v>
      </c>
      <c r="J42" s="28"/>
      <c r="K42" s="28"/>
      <c r="L42" s="33" t="s">
        <v>1495</v>
      </c>
      <c r="M42" s="33" t="s">
        <v>1495</v>
      </c>
      <c r="N42" s="33" t="s">
        <v>1495</v>
      </c>
      <c r="O42" s="33" t="s">
        <v>1495</v>
      </c>
      <c r="P42" s="33" t="s">
        <v>1495</v>
      </c>
      <c r="Q42" s="28"/>
      <c r="R42" s="28"/>
      <c r="S42" s="298"/>
    </row>
    <row r="43" spans="1:19" hidden="1">
      <c r="A43" s="297">
        <v>512</v>
      </c>
      <c r="B43" s="242" t="s">
        <v>124</v>
      </c>
      <c r="C43" s="242" t="s">
        <v>125</v>
      </c>
      <c r="D43" s="242" t="s">
        <v>868</v>
      </c>
      <c r="E43" s="242" t="s">
        <v>62</v>
      </c>
      <c r="F43" s="242" t="s">
        <v>840</v>
      </c>
      <c r="G43" s="243" t="s">
        <v>847</v>
      </c>
      <c r="H43" s="33" t="s">
        <v>1495</v>
      </c>
      <c r="I43" s="33" t="s">
        <v>1495</v>
      </c>
      <c r="J43" s="28" t="s">
        <v>2675</v>
      </c>
      <c r="K43" s="28"/>
      <c r="L43" s="33" t="s">
        <v>1495</v>
      </c>
      <c r="M43" s="33" t="s">
        <v>1495</v>
      </c>
      <c r="N43" s="33" t="s">
        <v>1495</v>
      </c>
      <c r="O43" s="28" t="s">
        <v>2675</v>
      </c>
      <c r="P43" s="28"/>
      <c r="Q43" s="33" t="s">
        <v>1495</v>
      </c>
      <c r="R43" s="28" t="s">
        <v>2675</v>
      </c>
      <c r="S43" s="298"/>
    </row>
    <row r="44" spans="1:19" hidden="1">
      <c r="A44" s="297">
        <v>155</v>
      </c>
      <c r="B44" s="242" t="s">
        <v>126</v>
      </c>
      <c r="C44" s="242" t="s">
        <v>127</v>
      </c>
      <c r="D44" s="242" t="s">
        <v>839</v>
      </c>
      <c r="E44" s="242" t="s">
        <v>57</v>
      </c>
      <c r="F44" s="242" t="s">
        <v>840</v>
      </c>
      <c r="G44" s="243" t="s">
        <v>847</v>
      </c>
      <c r="H44" s="33" t="s">
        <v>1495</v>
      </c>
      <c r="I44" s="33" t="s">
        <v>1495</v>
      </c>
      <c r="J44" s="28"/>
      <c r="K44" s="28"/>
      <c r="L44" s="33" t="s">
        <v>1495</v>
      </c>
      <c r="M44" s="33" t="s">
        <v>1495</v>
      </c>
      <c r="N44" s="33" t="s">
        <v>1495</v>
      </c>
      <c r="O44" s="33" t="s">
        <v>1495</v>
      </c>
      <c r="P44" s="33" t="s">
        <v>1495</v>
      </c>
      <c r="Q44" s="28"/>
      <c r="R44" s="28"/>
      <c r="S44" s="298"/>
    </row>
    <row r="45" spans="1:19" hidden="1">
      <c r="A45" s="297">
        <v>351</v>
      </c>
      <c r="B45" s="242" t="s">
        <v>128</v>
      </c>
      <c r="C45" s="242" t="s">
        <v>129</v>
      </c>
      <c r="D45" s="242" t="s">
        <v>882</v>
      </c>
      <c r="E45" s="242" t="s">
        <v>57</v>
      </c>
      <c r="F45" s="242" t="s">
        <v>840</v>
      </c>
      <c r="G45" s="243">
        <v>138210963117</v>
      </c>
      <c r="H45" s="28" t="s">
        <v>1542</v>
      </c>
      <c r="I45" s="28">
        <v>46253</v>
      </c>
      <c r="J45" s="28" t="s">
        <v>1542</v>
      </c>
      <c r="K45" s="28">
        <v>46245</v>
      </c>
      <c r="L45" s="354" t="s">
        <v>1495</v>
      </c>
      <c r="M45" s="354" t="s">
        <v>1495</v>
      </c>
      <c r="N45" s="28" t="s">
        <v>2675</v>
      </c>
      <c r="O45" s="28" t="s">
        <v>1542</v>
      </c>
      <c r="P45" s="28">
        <v>46254</v>
      </c>
      <c r="Q45" s="33" t="s">
        <v>1495</v>
      </c>
      <c r="R45" s="354" t="s">
        <v>1495</v>
      </c>
      <c r="S45" s="354" t="s">
        <v>1495</v>
      </c>
    </row>
    <row r="46" spans="1:19" hidden="1">
      <c r="A46" s="297">
        <v>510</v>
      </c>
      <c r="B46" s="242" t="s">
        <v>131</v>
      </c>
      <c r="C46" s="242" t="s">
        <v>132</v>
      </c>
      <c r="D46" s="242" t="s">
        <v>846</v>
      </c>
      <c r="E46" s="242" t="s">
        <v>62</v>
      </c>
      <c r="F46" s="242" t="s">
        <v>840</v>
      </c>
      <c r="G46" s="243" t="s">
        <v>847</v>
      </c>
      <c r="H46" s="33" t="s">
        <v>1495</v>
      </c>
      <c r="I46" s="33" t="s">
        <v>1495</v>
      </c>
      <c r="J46" s="28" t="s">
        <v>2675</v>
      </c>
      <c r="K46" s="28"/>
      <c r="L46" s="33" t="s">
        <v>1495</v>
      </c>
      <c r="M46" s="33" t="s">
        <v>1495</v>
      </c>
      <c r="N46" s="33" t="s">
        <v>1495</v>
      </c>
      <c r="O46" s="33" t="s">
        <v>1495</v>
      </c>
      <c r="P46" s="33" t="s">
        <v>1495</v>
      </c>
      <c r="Q46" s="28" t="s">
        <v>2675</v>
      </c>
      <c r="R46" s="28" t="s">
        <v>2675</v>
      </c>
      <c r="S46" s="298"/>
    </row>
    <row r="47" spans="1:19" hidden="1">
      <c r="A47" s="297">
        <v>646</v>
      </c>
      <c r="B47" s="242" t="s">
        <v>133</v>
      </c>
      <c r="C47" s="242" t="s">
        <v>134</v>
      </c>
      <c r="D47" s="242" t="s">
        <v>846</v>
      </c>
      <c r="E47" s="242" t="s">
        <v>34</v>
      </c>
      <c r="F47" s="242" t="s">
        <v>840</v>
      </c>
      <c r="G47" s="243" t="s">
        <v>847</v>
      </c>
      <c r="H47" s="33" t="s">
        <v>1495</v>
      </c>
      <c r="I47" s="33" t="s">
        <v>1495</v>
      </c>
      <c r="J47" s="28"/>
      <c r="K47" s="28"/>
      <c r="L47" s="33" t="s">
        <v>1495</v>
      </c>
      <c r="M47" s="33" t="s">
        <v>1495</v>
      </c>
      <c r="N47" s="33" t="s">
        <v>1495</v>
      </c>
      <c r="O47" s="33" t="s">
        <v>1495</v>
      </c>
      <c r="P47" s="33" t="s">
        <v>1495</v>
      </c>
      <c r="Q47" s="28"/>
      <c r="R47" s="28"/>
      <c r="S47" s="298"/>
    </row>
    <row r="48" spans="1:19" hidden="1">
      <c r="A48" s="297">
        <v>542</v>
      </c>
      <c r="B48" s="242" t="s">
        <v>135</v>
      </c>
      <c r="C48" s="242" t="s">
        <v>136</v>
      </c>
      <c r="D48" s="242" t="s">
        <v>846</v>
      </c>
      <c r="E48" s="242" t="s">
        <v>73</v>
      </c>
      <c r="F48" s="242" t="s">
        <v>840</v>
      </c>
      <c r="G48" s="243" t="s">
        <v>847</v>
      </c>
      <c r="H48" s="33" t="s">
        <v>1495</v>
      </c>
      <c r="I48" s="33" t="s">
        <v>1495</v>
      </c>
      <c r="J48" s="28" t="s">
        <v>2675</v>
      </c>
      <c r="K48" s="28" t="s">
        <v>2675</v>
      </c>
      <c r="L48" s="33" t="s">
        <v>1495</v>
      </c>
      <c r="M48" s="33" t="s">
        <v>1495</v>
      </c>
      <c r="N48" s="33" t="s">
        <v>1495</v>
      </c>
      <c r="O48" s="33" t="s">
        <v>1495</v>
      </c>
      <c r="P48" s="33" t="s">
        <v>1495</v>
      </c>
      <c r="Q48" s="28" t="s">
        <v>2675</v>
      </c>
      <c r="R48" s="28" t="s">
        <v>2675</v>
      </c>
      <c r="S48" s="298" t="s">
        <v>2675</v>
      </c>
    </row>
    <row r="49" spans="1:19">
      <c r="A49" s="297">
        <v>240</v>
      </c>
      <c r="B49" s="242" t="s">
        <v>137</v>
      </c>
      <c r="C49" s="242" t="s">
        <v>138</v>
      </c>
      <c r="D49" s="242" t="s">
        <v>846</v>
      </c>
      <c r="E49" s="242" t="s">
        <v>48</v>
      </c>
      <c r="F49" s="242" t="s">
        <v>840</v>
      </c>
      <c r="G49" s="243" t="s">
        <v>847</v>
      </c>
      <c r="H49" s="33" t="s">
        <v>1495</v>
      </c>
      <c r="I49" s="33" t="s">
        <v>1495</v>
      </c>
      <c r="J49" s="28" t="s">
        <v>2675</v>
      </c>
      <c r="K49" s="28"/>
      <c r="L49" s="33" t="s">
        <v>1495</v>
      </c>
      <c r="M49" s="33" t="s">
        <v>1495</v>
      </c>
      <c r="N49" s="33" t="s">
        <v>1495</v>
      </c>
      <c r="O49" s="33" t="s">
        <v>1495</v>
      </c>
      <c r="P49" s="33" t="s">
        <v>1495</v>
      </c>
      <c r="Q49" s="28" t="s">
        <v>2675</v>
      </c>
      <c r="R49" s="28"/>
      <c r="S49" s="298"/>
    </row>
    <row r="50" spans="1:19" hidden="1">
      <c r="A50" s="297">
        <v>486</v>
      </c>
      <c r="B50" s="242" t="s">
        <v>139</v>
      </c>
      <c r="C50" s="242" t="s">
        <v>140</v>
      </c>
      <c r="D50" s="242" t="s">
        <v>846</v>
      </c>
      <c r="E50" s="242" t="s">
        <v>57</v>
      </c>
      <c r="F50" s="242" t="s">
        <v>840</v>
      </c>
      <c r="G50" s="243">
        <v>636400626118</v>
      </c>
      <c r="H50" s="33" t="s">
        <v>1495</v>
      </c>
      <c r="I50" s="33" t="s">
        <v>1495</v>
      </c>
      <c r="J50" s="28"/>
      <c r="K50" s="28"/>
      <c r="L50" s="33" t="s">
        <v>1495</v>
      </c>
      <c r="M50" s="33" t="s">
        <v>1495</v>
      </c>
      <c r="N50" s="33" t="s">
        <v>1495</v>
      </c>
      <c r="O50" s="33" t="s">
        <v>1495</v>
      </c>
      <c r="P50" s="33" t="s">
        <v>1495</v>
      </c>
      <c r="Q50" s="28"/>
      <c r="R50" s="28"/>
      <c r="S50" s="298"/>
    </row>
    <row r="51" spans="1:19">
      <c r="A51" s="297">
        <v>71</v>
      </c>
      <c r="B51" s="242" t="s">
        <v>142</v>
      </c>
      <c r="C51" s="242" t="s">
        <v>143</v>
      </c>
      <c r="D51" s="242" t="s">
        <v>868</v>
      </c>
      <c r="E51" s="242" t="s">
        <v>48</v>
      </c>
      <c r="F51" s="242" t="s">
        <v>840</v>
      </c>
      <c r="G51" s="243">
        <v>149765136110</v>
      </c>
      <c r="H51" s="28" t="s">
        <v>2675</v>
      </c>
      <c r="I51" s="28"/>
      <c r="J51" s="28" t="s">
        <v>2675</v>
      </c>
      <c r="K51" s="28"/>
      <c r="L51" s="28" t="s">
        <v>2675</v>
      </c>
      <c r="M51" s="28"/>
      <c r="N51" s="28" t="s">
        <v>2675</v>
      </c>
      <c r="O51" s="28" t="s">
        <v>1542</v>
      </c>
      <c r="P51" s="28">
        <v>46254</v>
      </c>
      <c r="Q51" s="33" t="s">
        <v>1495</v>
      </c>
      <c r="R51" s="28"/>
      <c r="S51" s="298"/>
    </row>
    <row r="52" spans="1:19">
      <c r="A52" s="297">
        <v>458</v>
      </c>
      <c r="B52" s="242" t="s">
        <v>144</v>
      </c>
      <c r="C52" s="242" t="s">
        <v>145</v>
      </c>
      <c r="D52" s="242" t="s">
        <v>846</v>
      </c>
      <c r="E52" s="242" t="s">
        <v>48</v>
      </c>
      <c r="F52" s="242" t="s">
        <v>840</v>
      </c>
      <c r="G52" s="243">
        <v>636568759110</v>
      </c>
      <c r="H52" s="33" t="s">
        <v>1495</v>
      </c>
      <c r="I52" s="33" t="s">
        <v>1495</v>
      </c>
      <c r="J52" s="28" t="s">
        <v>2675</v>
      </c>
      <c r="K52" s="28"/>
      <c r="L52" s="33" t="s">
        <v>1495</v>
      </c>
      <c r="M52" s="33" t="s">
        <v>1495</v>
      </c>
      <c r="N52" s="33" t="s">
        <v>1495</v>
      </c>
      <c r="O52" s="33" t="s">
        <v>1495</v>
      </c>
      <c r="P52" s="33" t="s">
        <v>1495</v>
      </c>
      <c r="Q52" s="28" t="s">
        <v>2675</v>
      </c>
      <c r="R52" s="28" t="s">
        <v>2675</v>
      </c>
      <c r="S52" s="298"/>
    </row>
    <row r="53" spans="1:19" hidden="1">
      <c r="A53" s="297">
        <v>122</v>
      </c>
      <c r="B53" s="242" t="s">
        <v>146</v>
      </c>
      <c r="C53" s="242" t="s">
        <v>147</v>
      </c>
      <c r="D53" s="242" t="s">
        <v>846</v>
      </c>
      <c r="E53" s="242" t="s">
        <v>73</v>
      </c>
      <c r="F53" s="242" t="s">
        <v>840</v>
      </c>
      <c r="G53" s="243">
        <v>119427678117</v>
      </c>
      <c r="H53" s="33" t="s">
        <v>1495</v>
      </c>
      <c r="I53" s="33" t="s">
        <v>1495</v>
      </c>
      <c r="J53" s="28" t="s">
        <v>2675</v>
      </c>
      <c r="K53" s="28" t="s">
        <v>2675</v>
      </c>
      <c r="L53" s="33" t="s">
        <v>1495</v>
      </c>
      <c r="M53" s="33" t="s">
        <v>1495</v>
      </c>
      <c r="N53" s="33" t="s">
        <v>1495</v>
      </c>
      <c r="O53" s="33" t="s">
        <v>1495</v>
      </c>
      <c r="P53" s="33" t="s">
        <v>1495</v>
      </c>
      <c r="Q53" s="28" t="s">
        <v>2675</v>
      </c>
      <c r="R53" s="28" t="s">
        <v>2675</v>
      </c>
      <c r="S53" s="298" t="s">
        <v>2675</v>
      </c>
    </row>
    <row r="54" spans="1:19" hidden="1">
      <c r="A54" s="297">
        <v>499</v>
      </c>
      <c r="B54" s="242" t="s">
        <v>148</v>
      </c>
      <c r="C54" s="242" t="s">
        <v>149</v>
      </c>
      <c r="D54" s="242" t="s">
        <v>868</v>
      </c>
      <c r="E54" s="242" t="s">
        <v>70</v>
      </c>
      <c r="F54" s="242" t="s">
        <v>840</v>
      </c>
      <c r="G54" s="243" t="s">
        <v>847</v>
      </c>
      <c r="H54" s="33" t="s">
        <v>1495</v>
      </c>
      <c r="I54" s="33" t="s">
        <v>1495</v>
      </c>
      <c r="J54" s="28"/>
      <c r="K54" s="28"/>
      <c r="L54" s="33" t="s">
        <v>1495</v>
      </c>
      <c r="M54" s="33" t="s">
        <v>1495</v>
      </c>
      <c r="N54" s="33" t="s">
        <v>1495</v>
      </c>
      <c r="O54" s="28" t="s">
        <v>1495</v>
      </c>
      <c r="P54" s="28"/>
      <c r="Q54" s="33" t="s">
        <v>1495</v>
      </c>
      <c r="R54" s="28"/>
      <c r="S54" s="298"/>
    </row>
    <row r="55" spans="1:19" hidden="1">
      <c r="A55" s="297">
        <v>435</v>
      </c>
      <c r="B55" s="242" t="s">
        <v>150</v>
      </c>
      <c r="C55" s="242" t="s">
        <v>151</v>
      </c>
      <c r="D55" s="242" t="s">
        <v>846</v>
      </c>
      <c r="E55" s="242" t="s">
        <v>65</v>
      </c>
      <c r="F55" s="242" t="s">
        <v>890</v>
      </c>
      <c r="G55" s="243" t="s">
        <v>847</v>
      </c>
      <c r="H55" s="33" t="s">
        <v>1495</v>
      </c>
      <c r="I55" s="33" t="s">
        <v>1495</v>
      </c>
      <c r="J55" s="28" t="s">
        <v>2675</v>
      </c>
      <c r="K55" s="28" t="s">
        <v>2675</v>
      </c>
      <c r="L55" s="33" t="s">
        <v>1495</v>
      </c>
      <c r="M55" s="33" t="s">
        <v>1495</v>
      </c>
      <c r="N55" s="33" t="s">
        <v>1495</v>
      </c>
      <c r="O55" s="33" t="s">
        <v>1495</v>
      </c>
      <c r="P55" s="33" t="s">
        <v>1495</v>
      </c>
      <c r="Q55" s="28" t="s">
        <v>2675</v>
      </c>
      <c r="R55" s="28" t="s">
        <v>2675</v>
      </c>
      <c r="S55" s="298" t="s">
        <v>2675</v>
      </c>
    </row>
    <row r="56" spans="1:19" hidden="1">
      <c r="A56" s="297">
        <v>591</v>
      </c>
      <c r="B56" s="242" t="s">
        <v>152</v>
      </c>
      <c r="C56" s="242" t="s">
        <v>153</v>
      </c>
      <c r="D56" s="242" t="s">
        <v>846</v>
      </c>
      <c r="E56" s="242" t="s">
        <v>65</v>
      </c>
      <c r="F56" s="242" t="s">
        <v>890</v>
      </c>
      <c r="G56" s="243" t="s">
        <v>847</v>
      </c>
      <c r="H56" s="33" t="s">
        <v>1495</v>
      </c>
      <c r="I56" s="33" t="s">
        <v>1495</v>
      </c>
      <c r="J56" s="28" t="s">
        <v>2675</v>
      </c>
      <c r="K56" s="28" t="s">
        <v>2675</v>
      </c>
      <c r="L56" s="33" t="s">
        <v>1495</v>
      </c>
      <c r="M56" s="33" t="s">
        <v>1495</v>
      </c>
      <c r="N56" s="33" t="s">
        <v>1495</v>
      </c>
      <c r="O56" s="33" t="s">
        <v>1495</v>
      </c>
      <c r="P56" s="33" t="s">
        <v>1495</v>
      </c>
      <c r="Q56" s="28" t="s">
        <v>2675</v>
      </c>
      <c r="R56" s="28" t="s">
        <v>2675</v>
      </c>
      <c r="S56" s="298" t="s">
        <v>2675</v>
      </c>
    </row>
    <row r="57" spans="1:19" hidden="1">
      <c r="A57" s="297">
        <v>419</v>
      </c>
      <c r="B57" s="242" t="s">
        <v>154</v>
      </c>
      <c r="C57" s="242" t="s">
        <v>155</v>
      </c>
      <c r="D57" s="242" t="s">
        <v>846</v>
      </c>
      <c r="E57" s="242" t="s">
        <v>57</v>
      </c>
      <c r="F57" s="242" t="s">
        <v>840</v>
      </c>
      <c r="G57" s="243">
        <v>148185395111</v>
      </c>
      <c r="H57" s="33" t="s">
        <v>1495</v>
      </c>
      <c r="I57" s="33" t="s">
        <v>1495</v>
      </c>
      <c r="J57" s="28" t="s">
        <v>2675</v>
      </c>
      <c r="K57" s="28"/>
      <c r="L57" s="33" t="s">
        <v>1495</v>
      </c>
      <c r="M57" s="33" t="s">
        <v>1495</v>
      </c>
      <c r="N57" s="33" t="s">
        <v>1495</v>
      </c>
      <c r="O57" s="33" t="s">
        <v>1495</v>
      </c>
      <c r="P57" s="33" t="s">
        <v>1495</v>
      </c>
      <c r="Q57" s="28" t="s">
        <v>2675</v>
      </c>
      <c r="R57" s="28" t="s">
        <v>2675</v>
      </c>
      <c r="S57" s="298"/>
    </row>
    <row r="58" spans="1:19">
      <c r="A58" s="297">
        <v>273</v>
      </c>
      <c r="B58" s="242" t="s">
        <v>156</v>
      </c>
      <c r="C58" s="242" t="s">
        <v>157</v>
      </c>
      <c r="D58" s="242" t="s">
        <v>846</v>
      </c>
      <c r="E58" s="242" t="s">
        <v>48</v>
      </c>
      <c r="F58" s="242" t="s">
        <v>840</v>
      </c>
      <c r="G58" s="243" t="s">
        <v>847</v>
      </c>
      <c r="H58" s="33" t="s">
        <v>1495</v>
      </c>
      <c r="I58" s="33" t="s">
        <v>1495</v>
      </c>
      <c r="J58" s="28" t="s">
        <v>2675</v>
      </c>
      <c r="K58" s="28"/>
      <c r="L58" s="33" t="s">
        <v>1495</v>
      </c>
      <c r="M58" s="33" t="s">
        <v>1495</v>
      </c>
      <c r="N58" s="33" t="s">
        <v>1495</v>
      </c>
      <c r="O58" s="33" t="s">
        <v>1495</v>
      </c>
      <c r="P58" s="33" t="s">
        <v>1495</v>
      </c>
      <c r="Q58" s="28" t="s">
        <v>2675</v>
      </c>
      <c r="R58" s="28"/>
      <c r="S58" s="298"/>
    </row>
    <row r="59" spans="1:19" hidden="1">
      <c r="A59" s="297">
        <v>262</v>
      </c>
      <c r="B59" s="242" t="s">
        <v>158</v>
      </c>
      <c r="C59" s="242" t="s">
        <v>159</v>
      </c>
      <c r="D59" s="242" t="s">
        <v>868</v>
      </c>
      <c r="E59" s="242" t="s">
        <v>73</v>
      </c>
      <c r="F59" s="242" t="s">
        <v>840</v>
      </c>
      <c r="G59" s="243">
        <v>130221210116</v>
      </c>
      <c r="H59" s="28" t="s">
        <v>1528</v>
      </c>
      <c r="I59" s="28"/>
      <c r="J59" s="28" t="s">
        <v>1495</v>
      </c>
      <c r="K59" s="28"/>
      <c r="L59" s="28" t="s">
        <v>1495</v>
      </c>
      <c r="M59" s="28"/>
      <c r="N59" s="28" t="s">
        <v>2675</v>
      </c>
      <c r="O59" s="28" t="s">
        <v>1528</v>
      </c>
      <c r="P59" s="28"/>
      <c r="Q59" s="33" t="s">
        <v>1495</v>
      </c>
      <c r="R59" s="28" t="s">
        <v>2675</v>
      </c>
      <c r="S59" s="298" t="s">
        <v>2675</v>
      </c>
    </row>
    <row r="60" spans="1:19">
      <c r="A60" s="297">
        <v>411</v>
      </c>
      <c r="B60" s="242" t="s">
        <v>161</v>
      </c>
      <c r="C60" s="242" t="s">
        <v>162</v>
      </c>
      <c r="D60" s="242" t="s">
        <v>846</v>
      </c>
      <c r="E60" s="242" t="s">
        <v>48</v>
      </c>
      <c r="F60" s="242" t="s">
        <v>840</v>
      </c>
      <c r="G60" s="243" t="s">
        <v>847</v>
      </c>
      <c r="H60" s="33" t="s">
        <v>1495</v>
      </c>
      <c r="I60" s="33" t="s">
        <v>1495</v>
      </c>
      <c r="J60" s="28" t="s">
        <v>2675</v>
      </c>
      <c r="K60" s="28"/>
      <c r="L60" s="33" t="s">
        <v>1495</v>
      </c>
      <c r="M60" s="33" t="s">
        <v>1495</v>
      </c>
      <c r="N60" s="33" t="s">
        <v>1495</v>
      </c>
      <c r="O60" s="33" t="s">
        <v>1495</v>
      </c>
      <c r="P60" s="33" t="s">
        <v>1495</v>
      </c>
      <c r="Q60" s="28" t="s">
        <v>2675</v>
      </c>
      <c r="R60" s="28"/>
      <c r="S60" s="298"/>
    </row>
    <row r="61" spans="1:19">
      <c r="A61" s="297">
        <v>505</v>
      </c>
      <c r="B61" s="242" t="s">
        <v>163</v>
      </c>
      <c r="C61" s="242" t="s">
        <v>164</v>
      </c>
      <c r="D61" s="242" t="s">
        <v>846</v>
      </c>
      <c r="E61" s="242" t="s">
        <v>48</v>
      </c>
      <c r="F61" s="242" t="s">
        <v>860</v>
      </c>
      <c r="G61" s="243" t="s">
        <v>847</v>
      </c>
      <c r="H61" s="33" t="s">
        <v>1495</v>
      </c>
      <c r="I61" s="33" t="s">
        <v>1495</v>
      </c>
      <c r="J61" s="28" t="s">
        <v>2675</v>
      </c>
      <c r="K61" s="28"/>
      <c r="L61" s="33" t="s">
        <v>1495</v>
      </c>
      <c r="M61" s="33" t="s">
        <v>1495</v>
      </c>
      <c r="N61" s="33" t="s">
        <v>1495</v>
      </c>
      <c r="O61" s="33" t="s">
        <v>1495</v>
      </c>
      <c r="P61" s="33" t="s">
        <v>1495</v>
      </c>
      <c r="Q61" s="28" t="s">
        <v>2675</v>
      </c>
      <c r="R61" s="28"/>
      <c r="S61" s="298"/>
    </row>
    <row r="62" spans="1:19" hidden="1">
      <c r="A62" s="297">
        <v>495</v>
      </c>
      <c r="B62" s="242" t="s">
        <v>165</v>
      </c>
      <c r="C62" s="242" t="s">
        <v>166</v>
      </c>
      <c r="D62" s="242" t="s">
        <v>846</v>
      </c>
      <c r="E62" s="242" t="s">
        <v>62</v>
      </c>
      <c r="F62" s="242" t="s">
        <v>840</v>
      </c>
      <c r="G62" s="243" t="s">
        <v>847</v>
      </c>
      <c r="H62" s="33" t="s">
        <v>1495</v>
      </c>
      <c r="I62" s="33" t="s">
        <v>1495</v>
      </c>
      <c r="J62" s="28" t="s">
        <v>2675</v>
      </c>
      <c r="K62" s="28"/>
      <c r="L62" s="33" t="s">
        <v>1495</v>
      </c>
      <c r="M62" s="33" t="s">
        <v>1495</v>
      </c>
      <c r="N62" s="33" t="s">
        <v>1495</v>
      </c>
      <c r="O62" s="33" t="s">
        <v>1495</v>
      </c>
      <c r="P62" s="33" t="s">
        <v>1495</v>
      </c>
      <c r="Q62" s="28" t="s">
        <v>2675</v>
      </c>
      <c r="R62" s="28" t="s">
        <v>2675</v>
      </c>
      <c r="S62" s="298"/>
    </row>
    <row r="63" spans="1:19" hidden="1">
      <c r="A63" s="297">
        <v>293</v>
      </c>
      <c r="B63" s="242" t="s">
        <v>167</v>
      </c>
      <c r="C63" s="242" t="s">
        <v>168</v>
      </c>
      <c r="D63" s="242" t="s">
        <v>846</v>
      </c>
      <c r="E63" s="242" t="s">
        <v>62</v>
      </c>
      <c r="F63" s="242" t="s">
        <v>840</v>
      </c>
      <c r="G63" s="243" t="s">
        <v>847</v>
      </c>
      <c r="H63" s="33" t="s">
        <v>1495</v>
      </c>
      <c r="I63" s="33" t="s">
        <v>1495</v>
      </c>
      <c r="J63" s="28" t="s">
        <v>2675</v>
      </c>
      <c r="K63" s="28"/>
      <c r="L63" s="33" t="s">
        <v>1495</v>
      </c>
      <c r="M63" s="33" t="s">
        <v>1495</v>
      </c>
      <c r="N63" s="33" t="s">
        <v>1495</v>
      </c>
      <c r="O63" s="33" t="s">
        <v>1495</v>
      </c>
      <c r="P63" s="33" t="s">
        <v>1495</v>
      </c>
      <c r="Q63" s="28" t="s">
        <v>2675</v>
      </c>
      <c r="R63" s="28" t="s">
        <v>2675</v>
      </c>
      <c r="S63" s="298"/>
    </row>
    <row r="64" spans="1:19" hidden="1">
      <c r="A64" s="297">
        <v>335</v>
      </c>
      <c r="B64" s="242" t="s">
        <v>169</v>
      </c>
      <c r="C64" s="242" t="s">
        <v>170</v>
      </c>
      <c r="D64" s="242" t="s">
        <v>846</v>
      </c>
      <c r="E64" s="242" t="s">
        <v>65</v>
      </c>
      <c r="F64" s="242" t="s">
        <v>840</v>
      </c>
      <c r="G64" s="243">
        <v>146011920111</v>
      </c>
      <c r="H64" s="33" t="s">
        <v>1495</v>
      </c>
      <c r="I64" s="33" t="s">
        <v>1495</v>
      </c>
      <c r="J64" s="28" t="s">
        <v>2675</v>
      </c>
      <c r="K64" s="28">
        <v>46245</v>
      </c>
      <c r="L64" s="33" t="s">
        <v>1495</v>
      </c>
      <c r="M64" s="33" t="s">
        <v>1495</v>
      </c>
      <c r="N64" s="33" t="s">
        <v>1495</v>
      </c>
      <c r="O64" s="33" t="s">
        <v>1495</v>
      </c>
      <c r="P64" s="33" t="s">
        <v>1495</v>
      </c>
      <c r="Q64" s="28" t="s">
        <v>2675</v>
      </c>
      <c r="R64" s="28" t="s">
        <v>1495</v>
      </c>
      <c r="S64" s="298" t="s">
        <v>1495</v>
      </c>
    </row>
    <row r="65" spans="1:19" hidden="1">
      <c r="A65" s="297">
        <v>372</v>
      </c>
      <c r="B65" s="242" t="s">
        <v>171</v>
      </c>
      <c r="C65" s="242" t="s">
        <v>172</v>
      </c>
      <c r="D65" s="242" t="s">
        <v>868</v>
      </c>
      <c r="E65" s="242" t="s">
        <v>73</v>
      </c>
      <c r="F65" s="242" t="s">
        <v>840</v>
      </c>
      <c r="G65" s="243" t="s">
        <v>847</v>
      </c>
      <c r="H65" s="33" t="s">
        <v>1495</v>
      </c>
      <c r="I65" s="33" t="s">
        <v>1495</v>
      </c>
      <c r="J65" s="28" t="s">
        <v>2675</v>
      </c>
      <c r="K65" s="28" t="s">
        <v>2675</v>
      </c>
      <c r="L65" s="33" t="s">
        <v>1495</v>
      </c>
      <c r="M65" s="33" t="s">
        <v>1495</v>
      </c>
      <c r="N65" s="33" t="s">
        <v>1495</v>
      </c>
      <c r="O65" s="28" t="s">
        <v>2675</v>
      </c>
      <c r="P65" s="28" t="s">
        <v>2675</v>
      </c>
      <c r="Q65" s="33" t="s">
        <v>1495</v>
      </c>
      <c r="R65" s="28" t="s">
        <v>2675</v>
      </c>
      <c r="S65" s="298" t="s">
        <v>2675</v>
      </c>
    </row>
    <row r="66" spans="1:19" hidden="1">
      <c r="A66" s="297">
        <v>398</v>
      </c>
      <c r="B66" s="242" t="s">
        <v>174</v>
      </c>
      <c r="C66" s="242" t="s">
        <v>175</v>
      </c>
      <c r="D66" s="242" t="s">
        <v>868</v>
      </c>
      <c r="E66" s="242" t="s">
        <v>62</v>
      </c>
      <c r="F66" s="242" t="s">
        <v>840</v>
      </c>
      <c r="G66" s="243" t="s">
        <v>847</v>
      </c>
      <c r="H66" s="33" t="s">
        <v>1495</v>
      </c>
      <c r="I66" s="33" t="s">
        <v>1495</v>
      </c>
      <c r="J66" s="28" t="s">
        <v>2675</v>
      </c>
      <c r="K66" s="28"/>
      <c r="L66" s="33" t="s">
        <v>1495</v>
      </c>
      <c r="M66" s="33" t="s">
        <v>1495</v>
      </c>
      <c r="N66" s="33" t="s">
        <v>1495</v>
      </c>
      <c r="O66" s="28" t="s">
        <v>2675</v>
      </c>
      <c r="P66" s="28"/>
      <c r="Q66" s="33" t="s">
        <v>1495</v>
      </c>
      <c r="R66" s="28" t="s">
        <v>2675</v>
      </c>
      <c r="S66" s="298"/>
    </row>
    <row r="67" spans="1:19" hidden="1">
      <c r="A67" s="297">
        <v>321</v>
      </c>
      <c r="B67" s="242" t="s">
        <v>176</v>
      </c>
      <c r="C67" s="242" t="s">
        <v>177</v>
      </c>
      <c r="D67" s="242" t="s">
        <v>868</v>
      </c>
      <c r="E67" s="242" t="s">
        <v>57</v>
      </c>
      <c r="F67" s="242" t="s">
        <v>840</v>
      </c>
      <c r="G67" s="243" t="s">
        <v>847</v>
      </c>
      <c r="H67" s="33" t="s">
        <v>1495</v>
      </c>
      <c r="I67" s="33" t="s">
        <v>1495</v>
      </c>
      <c r="J67" s="28" t="s">
        <v>2675</v>
      </c>
      <c r="K67" s="28">
        <v>46245</v>
      </c>
      <c r="L67" s="33" t="s">
        <v>1495</v>
      </c>
      <c r="M67" s="33" t="s">
        <v>1495</v>
      </c>
      <c r="N67" s="33" t="s">
        <v>1495</v>
      </c>
      <c r="O67" s="28" t="s">
        <v>2675</v>
      </c>
      <c r="P67" s="28">
        <v>46246</v>
      </c>
      <c r="Q67" s="33" t="s">
        <v>1495</v>
      </c>
      <c r="R67" s="354" t="s">
        <v>1495</v>
      </c>
      <c r="S67" s="354" t="s">
        <v>1495</v>
      </c>
    </row>
    <row r="68" spans="1:19" hidden="1">
      <c r="A68" s="297">
        <v>449</v>
      </c>
      <c r="B68" s="242" t="s">
        <v>178</v>
      </c>
      <c r="C68" s="242" t="s">
        <v>179</v>
      </c>
      <c r="D68" s="242" t="s">
        <v>868</v>
      </c>
      <c r="E68" s="242" t="s">
        <v>57</v>
      </c>
      <c r="F68" s="242" t="s">
        <v>840</v>
      </c>
      <c r="G68" s="243" t="s">
        <v>847</v>
      </c>
      <c r="H68" s="33" t="s">
        <v>1495</v>
      </c>
      <c r="I68" s="33" t="s">
        <v>1495</v>
      </c>
      <c r="J68" s="28" t="s">
        <v>2675</v>
      </c>
      <c r="K68" s="28">
        <v>46245</v>
      </c>
      <c r="L68" s="33" t="s">
        <v>1495</v>
      </c>
      <c r="M68" s="33" t="s">
        <v>1495</v>
      </c>
      <c r="N68" s="33" t="s">
        <v>1495</v>
      </c>
      <c r="O68" s="28" t="s">
        <v>2675</v>
      </c>
      <c r="P68" s="28">
        <v>46246</v>
      </c>
      <c r="Q68" s="33" t="s">
        <v>1495</v>
      </c>
      <c r="R68" s="354" t="s">
        <v>1495</v>
      </c>
      <c r="S68" s="354" t="s">
        <v>1495</v>
      </c>
    </row>
    <row r="69" spans="1:19" hidden="1">
      <c r="A69" s="297">
        <v>730</v>
      </c>
      <c r="B69" s="242" t="s">
        <v>180</v>
      </c>
      <c r="C69" s="242" t="s">
        <v>181</v>
      </c>
      <c r="D69" s="242" t="s">
        <v>846</v>
      </c>
      <c r="E69" s="242" t="s">
        <v>34</v>
      </c>
      <c r="F69" s="242" t="s">
        <v>840</v>
      </c>
      <c r="G69" s="243" t="s">
        <v>847</v>
      </c>
      <c r="H69" s="33" t="s">
        <v>1495</v>
      </c>
      <c r="I69" s="33" t="s">
        <v>1495</v>
      </c>
      <c r="J69" s="28"/>
      <c r="K69" s="28"/>
      <c r="L69" s="33" t="s">
        <v>1495</v>
      </c>
      <c r="M69" s="33" t="s">
        <v>1495</v>
      </c>
      <c r="N69" s="33" t="s">
        <v>1495</v>
      </c>
      <c r="O69" s="33" t="s">
        <v>1495</v>
      </c>
      <c r="P69" s="33" t="s">
        <v>1495</v>
      </c>
      <c r="Q69" s="28"/>
      <c r="R69" s="28"/>
      <c r="S69" s="298"/>
    </row>
    <row r="70" spans="1:19">
      <c r="A70" s="297">
        <v>365</v>
      </c>
      <c r="B70" s="242" t="s">
        <v>182</v>
      </c>
      <c r="C70" s="242" t="s">
        <v>183</v>
      </c>
      <c r="D70" s="242" t="s">
        <v>846</v>
      </c>
      <c r="E70" s="242" t="s">
        <v>48</v>
      </c>
      <c r="F70" s="242" t="s">
        <v>840</v>
      </c>
      <c r="G70" s="243">
        <v>558510441112</v>
      </c>
      <c r="H70" s="33" t="s">
        <v>1495</v>
      </c>
      <c r="I70" s="33" t="s">
        <v>1495</v>
      </c>
      <c r="J70" s="28"/>
      <c r="K70" s="28"/>
      <c r="L70" s="33" t="s">
        <v>1495</v>
      </c>
      <c r="M70" s="33" t="s">
        <v>1495</v>
      </c>
      <c r="N70" s="33" t="s">
        <v>1495</v>
      </c>
      <c r="O70" s="33" t="s">
        <v>1495</v>
      </c>
      <c r="P70" s="33" t="s">
        <v>1495</v>
      </c>
      <c r="Q70" s="28" t="s">
        <v>2675</v>
      </c>
      <c r="R70" s="28" t="s">
        <v>2675</v>
      </c>
      <c r="S70" s="298"/>
    </row>
    <row r="71" spans="1:19">
      <c r="A71" s="297" t="s">
        <v>184</v>
      </c>
      <c r="B71" s="242" t="s">
        <v>185</v>
      </c>
      <c r="C71" s="242" t="s">
        <v>183</v>
      </c>
      <c r="D71" s="242" t="s">
        <v>846</v>
      </c>
      <c r="E71" s="242" t="s">
        <v>48</v>
      </c>
      <c r="F71" s="242" t="s">
        <v>840</v>
      </c>
      <c r="G71" s="243">
        <v>127991611111</v>
      </c>
      <c r="H71" s="33" t="s">
        <v>1495</v>
      </c>
      <c r="I71" s="33" t="s">
        <v>1495</v>
      </c>
      <c r="J71" s="28"/>
      <c r="K71" s="28"/>
      <c r="L71" s="33" t="s">
        <v>1495</v>
      </c>
      <c r="M71" s="33" t="s">
        <v>1495</v>
      </c>
      <c r="N71" s="33" t="s">
        <v>1495</v>
      </c>
      <c r="O71" s="33" t="s">
        <v>1495</v>
      </c>
      <c r="P71" s="33" t="s">
        <v>1495</v>
      </c>
      <c r="Q71" s="28"/>
      <c r="R71" s="28"/>
      <c r="S71" s="298"/>
    </row>
    <row r="72" spans="1:19">
      <c r="A72" s="297" t="s">
        <v>186</v>
      </c>
      <c r="B72" s="242" t="s">
        <v>187</v>
      </c>
      <c r="C72" s="242" t="s">
        <v>183</v>
      </c>
      <c r="D72" s="242" t="s">
        <v>846</v>
      </c>
      <c r="E72" s="242" t="s">
        <v>48</v>
      </c>
      <c r="F72" s="242" t="s">
        <v>840</v>
      </c>
      <c r="G72" s="243">
        <v>558927031110</v>
      </c>
      <c r="H72" s="33" t="s">
        <v>1495</v>
      </c>
      <c r="I72" s="33" t="s">
        <v>1495</v>
      </c>
      <c r="J72" s="28"/>
      <c r="K72" s="28"/>
      <c r="L72" s="33" t="s">
        <v>1495</v>
      </c>
      <c r="M72" s="33" t="s">
        <v>1495</v>
      </c>
      <c r="N72" s="33" t="s">
        <v>1495</v>
      </c>
      <c r="O72" s="33" t="s">
        <v>1495</v>
      </c>
      <c r="P72" s="33" t="s">
        <v>1495</v>
      </c>
      <c r="Q72" s="28"/>
      <c r="R72" s="28"/>
      <c r="S72" s="298"/>
    </row>
    <row r="73" spans="1:19" hidden="1">
      <c r="A73" s="297">
        <v>408</v>
      </c>
      <c r="B73" s="242" t="s">
        <v>188</v>
      </c>
      <c r="C73" s="242" t="s">
        <v>189</v>
      </c>
      <c r="D73" s="242" t="s">
        <v>846</v>
      </c>
      <c r="E73" s="242" t="s">
        <v>65</v>
      </c>
      <c r="F73" s="242" t="s">
        <v>840</v>
      </c>
      <c r="G73" s="243" t="s">
        <v>847</v>
      </c>
      <c r="H73" s="33" t="s">
        <v>1495</v>
      </c>
      <c r="I73" s="33" t="s">
        <v>1495</v>
      </c>
      <c r="J73" s="28" t="s">
        <v>2675</v>
      </c>
      <c r="K73" s="28">
        <v>46238</v>
      </c>
      <c r="L73" s="33" t="s">
        <v>1495</v>
      </c>
      <c r="M73" s="33" t="s">
        <v>1495</v>
      </c>
      <c r="N73" s="33" t="s">
        <v>1495</v>
      </c>
      <c r="O73" s="33" t="s">
        <v>1495</v>
      </c>
      <c r="P73" s="33" t="s">
        <v>1495</v>
      </c>
      <c r="Q73" s="28" t="s">
        <v>2675</v>
      </c>
      <c r="R73" s="28" t="s">
        <v>2675</v>
      </c>
      <c r="S73" s="298">
        <v>46238</v>
      </c>
    </row>
    <row r="74" spans="1:19" hidden="1">
      <c r="A74" s="297">
        <v>402</v>
      </c>
      <c r="B74" s="242" t="s">
        <v>190</v>
      </c>
      <c r="C74" s="242" t="s">
        <v>191</v>
      </c>
      <c r="D74" s="242" t="s">
        <v>868</v>
      </c>
      <c r="E74" s="242" t="s">
        <v>73</v>
      </c>
      <c r="F74" s="242" t="s">
        <v>840</v>
      </c>
      <c r="G74" s="243" t="s">
        <v>847</v>
      </c>
      <c r="H74" s="33" t="s">
        <v>1495</v>
      </c>
      <c r="I74" s="33" t="s">
        <v>1495</v>
      </c>
      <c r="J74" s="28" t="s">
        <v>2675</v>
      </c>
      <c r="K74" s="28" t="s">
        <v>2675</v>
      </c>
      <c r="L74" s="33" t="s">
        <v>1495</v>
      </c>
      <c r="M74" s="33" t="s">
        <v>1495</v>
      </c>
      <c r="N74" s="33" t="s">
        <v>1495</v>
      </c>
      <c r="O74" s="28" t="s">
        <v>2675</v>
      </c>
      <c r="P74" s="28" t="s">
        <v>2675</v>
      </c>
      <c r="Q74" s="33" t="s">
        <v>1495</v>
      </c>
      <c r="R74" s="28" t="s">
        <v>2675</v>
      </c>
      <c r="S74" s="298" t="s">
        <v>2675</v>
      </c>
    </row>
    <row r="75" spans="1:19" hidden="1">
      <c r="A75" s="297">
        <v>393</v>
      </c>
      <c r="B75" s="242" t="s">
        <v>193</v>
      </c>
      <c r="C75" s="242" t="s">
        <v>194</v>
      </c>
      <c r="D75" s="242" t="s">
        <v>868</v>
      </c>
      <c r="E75" s="242" t="s">
        <v>65</v>
      </c>
      <c r="F75" s="242" t="s">
        <v>840</v>
      </c>
      <c r="G75" s="243" t="s">
        <v>847</v>
      </c>
      <c r="H75" s="33" t="s">
        <v>1495</v>
      </c>
      <c r="I75" s="33" t="s">
        <v>1495</v>
      </c>
      <c r="J75" s="28" t="s">
        <v>2675</v>
      </c>
      <c r="K75" s="28">
        <v>46239</v>
      </c>
      <c r="L75" s="33" t="s">
        <v>1495</v>
      </c>
      <c r="M75" s="33" t="s">
        <v>1495</v>
      </c>
      <c r="N75" s="33" t="s">
        <v>1495</v>
      </c>
      <c r="O75" s="28" t="s">
        <v>1495</v>
      </c>
      <c r="P75" s="28" t="s">
        <v>1495</v>
      </c>
      <c r="Q75" s="33" t="s">
        <v>1495</v>
      </c>
      <c r="R75" s="28" t="s">
        <v>1495</v>
      </c>
      <c r="S75" s="298" t="s">
        <v>1495</v>
      </c>
    </row>
    <row r="76" spans="1:19" hidden="1">
      <c r="A76" s="297">
        <v>420</v>
      </c>
      <c r="B76" s="242" t="s">
        <v>195</v>
      </c>
      <c r="C76" s="242" t="s">
        <v>196</v>
      </c>
      <c r="D76" s="242" t="s">
        <v>846</v>
      </c>
      <c r="E76" s="242" t="s">
        <v>34</v>
      </c>
      <c r="F76" s="242" t="s">
        <v>840</v>
      </c>
      <c r="G76" s="243" t="s">
        <v>847</v>
      </c>
      <c r="H76" s="33" t="s">
        <v>1495</v>
      </c>
      <c r="I76" s="33" t="s">
        <v>1495</v>
      </c>
      <c r="J76" s="28"/>
      <c r="K76" s="28"/>
      <c r="L76" s="33" t="s">
        <v>1495</v>
      </c>
      <c r="M76" s="33" t="s">
        <v>1495</v>
      </c>
      <c r="N76" s="33" t="s">
        <v>1495</v>
      </c>
      <c r="O76" s="33" t="s">
        <v>1495</v>
      </c>
      <c r="P76" s="33" t="s">
        <v>1495</v>
      </c>
      <c r="Q76" s="28"/>
      <c r="R76" s="28"/>
      <c r="S76" s="298"/>
    </row>
    <row r="77" spans="1:19" hidden="1">
      <c r="A77" s="297">
        <v>187</v>
      </c>
      <c r="B77" s="242" t="s">
        <v>197</v>
      </c>
      <c r="C77" s="242" t="s">
        <v>198</v>
      </c>
      <c r="D77" s="242" t="s">
        <v>882</v>
      </c>
      <c r="E77" s="242" t="s">
        <v>70</v>
      </c>
      <c r="F77" s="242" t="s">
        <v>840</v>
      </c>
      <c r="G77" s="243" t="s">
        <v>847</v>
      </c>
      <c r="H77" s="33" t="s">
        <v>1495</v>
      </c>
      <c r="I77" s="33" t="s">
        <v>1495</v>
      </c>
      <c r="J77" s="28"/>
      <c r="K77" s="28"/>
      <c r="L77" s="33" t="s">
        <v>1495</v>
      </c>
      <c r="M77" s="33" t="s">
        <v>1495</v>
      </c>
      <c r="N77" s="33" t="s">
        <v>1495</v>
      </c>
      <c r="O77" s="28" t="s">
        <v>1495</v>
      </c>
      <c r="P77" s="28"/>
      <c r="Q77" s="33" t="s">
        <v>1495</v>
      </c>
      <c r="R77" s="28"/>
      <c r="S77" s="298"/>
    </row>
    <row r="78" spans="1:19" hidden="1">
      <c r="A78" s="297">
        <v>476</v>
      </c>
      <c r="B78" s="242" t="s">
        <v>200</v>
      </c>
      <c r="C78" s="242" t="s">
        <v>201</v>
      </c>
      <c r="D78" s="242" t="s">
        <v>868</v>
      </c>
      <c r="E78" s="242" t="s">
        <v>57</v>
      </c>
      <c r="F78" s="242" t="s">
        <v>840</v>
      </c>
      <c r="G78" s="243" t="s">
        <v>847</v>
      </c>
      <c r="H78" s="33" t="s">
        <v>1495</v>
      </c>
      <c r="I78" s="33" t="s">
        <v>1495</v>
      </c>
      <c r="J78" s="28" t="s">
        <v>2675</v>
      </c>
      <c r="K78" s="28">
        <v>46245</v>
      </c>
      <c r="L78" s="33" t="s">
        <v>1495</v>
      </c>
      <c r="M78" s="33" t="s">
        <v>1495</v>
      </c>
      <c r="N78" s="33" t="s">
        <v>1495</v>
      </c>
      <c r="O78" s="28" t="s">
        <v>2675</v>
      </c>
      <c r="P78" s="28">
        <v>46246</v>
      </c>
      <c r="Q78" s="33" t="s">
        <v>1495</v>
      </c>
      <c r="R78" s="354" t="s">
        <v>1495</v>
      </c>
      <c r="S78" s="354" t="s">
        <v>1495</v>
      </c>
    </row>
    <row r="79" spans="1:19" hidden="1">
      <c r="A79" s="297">
        <v>128</v>
      </c>
      <c r="B79" s="242" t="s">
        <v>202</v>
      </c>
      <c r="C79" s="242" t="s">
        <v>203</v>
      </c>
      <c r="D79" s="242" t="s">
        <v>882</v>
      </c>
      <c r="E79" s="242" t="s">
        <v>73</v>
      </c>
      <c r="F79" s="242" t="s">
        <v>840</v>
      </c>
      <c r="G79" s="243" t="s">
        <v>847</v>
      </c>
      <c r="H79" s="33" t="s">
        <v>1495</v>
      </c>
      <c r="I79" s="33" t="s">
        <v>1495</v>
      </c>
      <c r="J79" s="28" t="s">
        <v>2675</v>
      </c>
      <c r="K79" s="28" t="s">
        <v>2675</v>
      </c>
      <c r="L79" s="33" t="s">
        <v>1495</v>
      </c>
      <c r="M79" s="33" t="s">
        <v>1495</v>
      </c>
      <c r="N79" s="33" t="s">
        <v>1495</v>
      </c>
      <c r="O79" s="28" t="s">
        <v>2675</v>
      </c>
      <c r="P79" s="28" t="s">
        <v>2675</v>
      </c>
      <c r="Q79" s="33" t="s">
        <v>1495</v>
      </c>
      <c r="R79" s="28" t="s">
        <v>2675</v>
      </c>
      <c r="S79" s="298" t="s">
        <v>2675</v>
      </c>
    </row>
    <row r="80" spans="1:19" hidden="1">
      <c r="A80" s="297">
        <v>590</v>
      </c>
      <c r="B80" s="242" t="s">
        <v>204</v>
      </c>
      <c r="C80" s="242" t="s">
        <v>205</v>
      </c>
      <c r="D80" s="242" t="s">
        <v>846</v>
      </c>
      <c r="E80" s="242" t="s">
        <v>57</v>
      </c>
      <c r="F80" s="242" t="s">
        <v>840</v>
      </c>
      <c r="G80" s="243" t="s">
        <v>847</v>
      </c>
      <c r="H80" s="33" t="s">
        <v>1495</v>
      </c>
      <c r="I80" s="33" t="s">
        <v>1495</v>
      </c>
      <c r="J80" s="28" t="s">
        <v>2675</v>
      </c>
      <c r="K80" s="28"/>
      <c r="L80" s="33" t="s">
        <v>1495</v>
      </c>
      <c r="M80" s="33" t="s">
        <v>1495</v>
      </c>
      <c r="N80" s="33" t="s">
        <v>1495</v>
      </c>
      <c r="O80" s="33" t="s">
        <v>1495</v>
      </c>
      <c r="P80" s="33" t="s">
        <v>1495</v>
      </c>
      <c r="Q80" s="28" t="s">
        <v>2675</v>
      </c>
      <c r="R80" s="28" t="s">
        <v>2675</v>
      </c>
      <c r="S80" s="298"/>
    </row>
    <row r="81" spans="1:19" hidden="1">
      <c r="A81" s="297">
        <v>621</v>
      </c>
      <c r="B81" s="242" t="s">
        <v>206</v>
      </c>
      <c r="C81" s="242" t="s">
        <v>207</v>
      </c>
      <c r="D81" s="242" t="s">
        <v>846</v>
      </c>
      <c r="E81" s="242" t="s">
        <v>70</v>
      </c>
      <c r="F81" s="242" t="s">
        <v>949</v>
      </c>
      <c r="G81" s="243" t="s">
        <v>847</v>
      </c>
      <c r="H81" s="33" t="s">
        <v>1495</v>
      </c>
      <c r="I81" s="33" t="s">
        <v>1495</v>
      </c>
      <c r="J81" s="28"/>
      <c r="K81" s="28"/>
      <c r="L81" s="33" t="s">
        <v>1495</v>
      </c>
      <c r="M81" s="33" t="s">
        <v>1495</v>
      </c>
      <c r="N81" s="33" t="s">
        <v>1495</v>
      </c>
      <c r="O81" s="33" t="s">
        <v>1495</v>
      </c>
      <c r="P81" s="33" t="s">
        <v>1495</v>
      </c>
      <c r="Q81" s="28"/>
      <c r="R81" s="28"/>
      <c r="S81" s="298"/>
    </row>
    <row r="82" spans="1:19" hidden="1">
      <c r="A82" s="297">
        <v>23</v>
      </c>
      <c r="B82" s="242" t="s">
        <v>208</v>
      </c>
      <c r="C82" s="242" t="s">
        <v>209</v>
      </c>
      <c r="D82" s="242" t="s">
        <v>846</v>
      </c>
      <c r="E82" s="242" t="s">
        <v>73</v>
      </c>
      <c r="F82" s="242" t="s">
        <v>840</v>
      </c>
      <c r="G82" s="243">
        <v>143880591118</v>
      </c>
      <c r="H82" s="33" t="s">
        <v>1495</v>
      </c>
      <c r="I82" s="33" t="s">
        <v>1495</v>
      </c>
      <c r="J82" s="28" t="s">
        <v>2675</v>
      </c>
      <c r="K82" s="28"/>
      <c r="L82" s="33" t="s">
        <v>1495</v>
      </c>
      <c r="M82" s="33" t="s">
        <v>1495</v>
      </c>
      <c r="N82" s="33" t="s">
        <v>1495</v>
      </c>
      <c r="O82" s="33" t="s">
        <v>1495</v>
      </c>
      <c r="P82" s="33" t="s">
        <v>1495</v>
      </c>
      <c r="Q82" s="28" t="s">
        <v>2675</v>
      </c>
      <c r="R82" s="28" t="s">
        <v>2675</v>
      </c>
      <c r="S82" s="298"/>
    </row>
    <row r="83" spans="1:19" hidden="1">
      <c r="A83" s="297">
        <v>137</v>
      </c>
      <c r="B83" s="242" t="s">
        <v>210</v>
      </c>
      <c r="C83" s="242" t="s">
        <v>211</v>
      </c>
      <c r="D83" s="242" t="s">
        <v>868</v>
      </c>
      <c r="E83" s="242" t="s">
        <v>73</v>
      </c>
      <c r="F83" s="242" t="s">
        <v>840</v>
      </c>
      <c r="G83" s="243">
        <v>114389183119</v>
      </c>
      <c r="H83" s="28" t="s">
        <v>1495</v>
      </c>
      <c r="I83" s="28" t="s">
        <v>1495</v>
      </c>
      <c r="J83" s="28" t="s">
        <v>1495</v>
      </c>
      <c r="K83" s="28" t="s">
        <v>1495</v>
      </c>
      <c r="L83" s="28" t="s">
        <v>1495</v>
      </c>
      <c r="M83" s="28" t="s">
        <v>1495</v>
      </c>
      <c r="N83" s="28" t="s">
        <v>1495</v>
      </c>
      <c r="O83" s="28" t="s">
        <v>1528</v>
      </c>
      <c r="P83" s="28"/>
      <c r="Q83" s="33" t="s">
        <v>1495</v>
      </c>
      <c r="R83" s="28" t="s">
        <v>1495</v>
      </c>
      <c r="S83" s="298" t="s">
        <v>1495</v>
      </c>
    </row>
    <row r="84" spans="1:19" hidden="1">
      <c r="A84" s="297" t="s">
        <v>212</v>
      </c>
      <c r="B84" s="242" t="s">
        <v>213</v>
      </c>
      <c r="C84" s="242" t="s">
        <v>211</v>
      </c>
      <c r="D84" s="242" t="s">
        <v>868</v>
      </c>
      <c r="E84" s="242" t="s">
        <v>73</v>
      </c>
      <c r="F84" s="242" t="s">
        <v>840</v>
      </c>
      <c r="G84" s="243">
        <v>635779950110</v>
      </c>
      <c r="H84" s="28" t="s">
        <v>1495</v>
      </c>
      <c r="I84" s="28" t="s">
        <v>1495</v>
      </c>
      <c r="J84" s="28" t="s">
        <v>1495</v>
      </c>
      <c r="K84" s="28" t="s">
        <v>1495</v>
      </c>
      <c r="L84" s="28" t="s">
        <v>1495</v>
      </c>
      <c r="M84" s="28" t="s">
        <v>1495</v>
      </c>
      <c r="N84" s="28" t="s">
        <v>1495</v>
      </c>
      <c r="O84" s="28" t="s">
        <v>1528</v>
      </c>
      <c r="P84" s="28"/>
      <c r="Q84" s="33" t="s">
        <v>1495</v>
      </c>
      <c r="R84" s="28" t="s">
        <v>1495</v>
      </c>
      <c r="S84" s="298" t="s">
        <v>1495</v>
      </c>
    </row>
    <row r="85" spans="1:19" hidden="1">
      <c r="A85" s="297">
        <v>494</v>
      </c>
      <c r="B85" s="242" t="s">
        <v>214</v>
      </c>
      <c r="C85" s="242" t="s">
        <v>215</v>
      </c>
      <c r="D85" s="242" t="s">
        <v>868</v>
      </c>
      <c r="E85" s="242" t="s">
        <v>70</v>
      </c>
      <c r="F85" s="242" t="s">
        <v>840</v>
      </c>
      <c r="G85" s="243" t="s">
        <v>847</v>
      </c>
      <c r="H85" s="33" t="s">
        <v>1495</v>
      </c>
      <c r="I85" s="33" t="s">
        <v>1495</v>
      </c>
      <c r="J85" s="28"/>
      <c r="K85" s="28"/>
      <c r="L85" s="33" t="s">
        <v>1495</v>
      </c>
      <c r="M85" s="33" t="s">
        <v>1495</v>
      </c>
      <c r="N85" s="33" t="s">
        <v>1495</v>
      </c>
      <c r="O85" s="28" t="s">
        <v>1495</v>
      </c>
      <c r="P85" s="28"/>
      <c r="Q85" s="33" t="s">
        <v>1495</v>
      </c>
      <c r="R85" s="28"/>
      <c r="S85" s="298"/>
    </row>
    <row r="86" spans="1:19" hidden="1">
      <c r="A86" s="297">
        <v>308</v>
      </c>
      <c r="B86" s="242" t="s">
        <v>216</v>
      </c>
      <c r="C86" s="242" t="s">
        <v>217</v>
      </c>
      <c r="D86" s="242" t="s">
        <v>839</v>
      </c>
      <c r="E86" s="242" t="s">
        <v>70</v>
      </c>
      <c r="F86" s="242" t="s">
        <v>840</v>
      </c>
      <c r="G86" s="243">
        <v>142641496112</v>
      </c>
      <c r="H86" s="33" t="s">
        <v>1495</v>
      </c>
      <c r="I86" s="33" t="s">
        <v>1495</v>
      </c>
      <c r="J86" s="28" t="s">
        <v>2675</v>
      </c>
      <c r="K86" s="28">
        <v>46237</v>
      </c>
      <c r="L86" s="33" t="s">
        <v>1495</v>
      </c>
      <c r="M86" s="33" t="s">
        <v>1495</v>
      </c>
      <c r="N86" s="33" t="s">
        <v>1495</v>
      </c>
      <c r="O86" s="33" t="s">
        <v>1495</v>
      </c>
      <c r="P86" s="33" t="s">
        <v>1495</v>
      </c>
      <c r="Q86" s="28" t="s">
        <v>2675</v>
      </c>
      <c r="R86" s="28" t="s">
        <v>2675</v>
      </c>
      <c r="S86" s="298">
        <v>46237</v>
      </c>
    </row>
    <row r="87" spans="1:19" hidden="1">
      <c r="A87" s="297">
        <v>557</v>
      </c>
      <c r="B87" s="242" t="s">
        <v>218</v>
      </c>
      <c r="C87" s="242" t="s">
        <v>219</v>
      </c>
      <c r="D87" s="242" t="s">
        <v>882</v>
      </c>
      <c r="E87" s="242" t="s">
        <v>34</v>
      </c>
      <c r="F87" s="242" t="s">
        <v>840</v>
      </c>
      <c r="G87" s="243" t="s">
        <v>847</v>
      </c>
      <c r="H87" s="33" t="s">
        <v>1495</v>
      </c>
      <c r="I87" s="33" t="s">
        <v>1495</v>
      </c>
      <c r="J87" s="28" t="s">
        <v>2675</v>
      </c>
      <c r="K87" s="28"/>
      <c r="L87" s="33" t="s">
        <v>1495</v>
      </c>
      <c r="M87" s="33" t="s">
        <v>1495</v>
      </c>
      <c r="N87" s="33" t="s">
        <v>1495</v>
      </c>
      <c r="O87" s="28" t="s">
        <v>1495</v>
      </c>
      <c r="P87" s="28" t="s">
        <v>1495</v>
      </c>
      <c r="Q87" s="33" t="s">
        <v>1495</v>
      </c>
      <c r="R87" s="28" t="s">
        <v>1495</v>
      </c>
      <c r="S87" s="298" t="s">
        <v>1495</v>
      </c>
    </row>
    <row r="88" spans="1:19" hidden="1">
      <c r="A88" s="297">
        <v>181</v>
      </c>
      <c r="B88" s="242" t="s">
        <v>220</v>
      </c>
      <c r="C88" s="242" t="s">
        <v>221</v>
      </c>
      <c r="D88" s="242" t="s">
        <v>846</v>
      </c>
      <c r="E88" s="242" t="s">
        <v>34</v>
      </c>
      <c r="F88" s="242" t="s">
        <v>840</v>
      </c>
      <c r="G88" s="243">
        <v>708378532111</v>
      </c>
      <c r="H88" s="33" t="s">
        <v>1495</v>
      </c>
      <c r="I88" s="33" t="s">
        <v>1495</v>
      </c>
      <c r="J88" s="28"/>
      <c r="K88" s="28"/>
      <c r="L88" s="33" t="s">
        <v>1495</v>
      </c>
      <c r="M88" s="33" t="s">
        <v>1495</v>
      </c>
      <c r="N88" s="33" t="s">
        <v>1495</v>
      </c>
      <c r="O88" s="33" t="s">
        <v>1495</v>
      </c>
      <c r="P88" s="33" t="s">
        <v>1495</v>
      </c>
      <c r="Q88" s="28"/>
      <c r="R88" s="28"/>
      <c r="S88" s="298"/>
    </row>
    <row r="89" spans="1:19" hidden="1">
      <c r="A89" s="297">
        <v>272</v>
      </c>
      <c r="B89" s="242" t="s">
        <v>222</v>
      </c>
      <c r="C89" s="242" t="s">
        <v>223</v>
      </c>
      <c r="D89" s="242" t="s">
        <v>846</v>
      </c>
      <c r="E89" s="242" t="s">
        <v>62</v>
      </c>
      <c r="F89" s="242" t="s">
        <v>840</v>
      </c>
      <c r="G89" s="243" t="s">
        <v>847</v>
      </c>
      <c r="H89" s="33" t="s">
        <v>1495</v>
      </c>
      <c r="I89" s="33" t="s">
        <v>1495</v>
      </c>
      <c r="J89" s="28" t="s">
        <v>2675</v>
      </c>
      <c r="K89" s="28"/>
      <c r="L89" s="33" t="s">
        <v>1495</v>
      </c>
      <c r="M89" s="33" t="s">
        <v>1495</v>
      </c>
      <c r="N89" s="33" t="s">
        <v>1495</v>
      </c>
      <c r="O89" s="33" t="s">
        <v>1495</v>
      </c>
      <c r="P89" s="33" t="s">
        <v>1495</v>
      </c>
      <c r="Q89" s="28" t="s">
        <v>2675</v>
      </c>
      <c r="R89" s="28" t="s">
        <v>2675</v>
      </c>
      <c r="S89" s="298"/>
    </row>
    <row r="90" spans="1:19" hidden="1">
      <c r="A90" s="297">
        <v>367</v>
      </c>
      <c r="B90" s="242" t="s">
        <v>224</v>
      </c>
      <c r="C90" s="242" t="s">
        <v>225</v>
      </c>
      <c r="D90" s="242" t="s">
        <v>846</v>
      </c>
      <c r="E90" s="242" t="s">
        <v>57</v>
      </c>
      <c r="F90" s="242" t="s">
        <v>840</v>
      </c>
      <c r="G90" s="243">
        <v>138939616118</v>
      </c>
      <c r="H90" s="33" t="s">
        <v>1495</v>
      </c>
      <c r="I90" s="33" t="s">
        <v>1495</v>
      </c>
      <c r="J90" s="28"/>
      <c r="K90" s="28"/>
      <c r="L90" s="33" t="s">
        <v>1495</v>
      </c>
      <c r="M90" s="33" t="s">
        <v>1495</v>
      </c>
      <c r="N90" s="33" t="s">
        <v>1495</v>
      </c>
      <c r="O90" s="33" t="s">
        <v>1495</v>
      </c>
      <c r="P90" s="33" t="s">
        <v>1495</v>
      </c>
      <c r="Q90" s="28"/>
      <c r="R90" s="28"/>
      <c r="S90" s="298"/>
    </row>
    <row r="91" spans="1:19" hidden="1">
      <c r="A91" s="297">
        <v>254</v>
      </c>
      <c r="B91" s="242" t="s">
        <v>226</v>
      </c>
      <c r="C91" s="242" t="s">
        <v>227</v>
      </c>
      <c r="D91" s="242" t="s">
        <v>846</v>
      </c>
      <c r="E91" s="242" t="s">
        <v>57</v>
      </c>
      <c r="F91" s="242" t="s">
        <v>840</v>
      </c>
      <c r="G91" s="243">
        <v>141959492111</v>
      </c>
      <c r="H91" s="33" t="s">
        <v>1495</v>
      </c>
      <c r="I91" s="33" t="s">
        <v>1495</v>
      </c>
      <c r="J91" s="28"/>
      <c r="K91" s="28"/>
      <c r="L91" s="33" t="s">
        <v>1495</v>
      </c>
      <c r="M91" s="33" t="s">
        <v>1495</v>
      </c>
      <c r="N91" s="33" t="s">
        <v>1495</v>
      </c>
      <c r="O91" s="33" t="s">
        <v>1495</v>
      </c>
      <c r="P91" s="33" t="s">
        <v>1495</v>
      </c>
      <c r="Q91" s="28"/>
      <c r="R91" s="28"/>
      <c r="S91" s="298"/>
    </row>
    <row r="92" spans="1:19" hidden="1">
      <c r="A92" s="297">
        <v>6</v>
      </c>
      <c r="B92" s="242" t="s">
        <v>228</v>
      </c>
      <c r="C92" s="242" t="s">
        <v>229</v>
      </c>
      <c r="D92" s="242" t="s">
        <v>846</v>
      </c>
      <c r="E92" s="242" t="s">
        <v>34</v>
      </c>
      <c r="F92" s="242" t="s">
        <v>840</v>
      </c>
      <c r="G92" s="243" t="s">
        <v>847</v>
      </c>
      <c r="H92" s="33" t="s">
        <v>1495</v>
      </c>
      <c r="I92" s="33" t="s">
        <v>1495</v>
      </c>
      <c r="J92" s="28"/>
      <c r="K92" s="28"/>
      <c r="L92" s="33" t="s">
        <v>1495</v>
      </c>
      <c r="M92" s="33" t="s">
        <v>1495</v>
      </c>
      <c r="N92" s="33" t="s">
        <v>1495</v>
      </c>
      <c r="O92" s="33" t="s">
        <v>1495</v>
      </c>
      <c r="P92" s="33" t="s">
        <v>1495</v>
      </c>
      <c r="Q92" s="28"/>
      <c r="R92" s="28"/>
      <c r="S92" s="298"/>
    </row>
    <row r="93" spans="1:19" hidden="1">
      <c r="A93" s="297">
        <v>113</v>
      </c>
      <c r="B93" s="242" t="s">
        <v>230</v>
      </c>
      <c r="C93" s="242" t="s">
        <v>231</v>
      </c>
      <c r="D93" s="242" t="s">
        <v>846</v>
      </c>
      <c r="E93" s="242" t="s">
        <v>62</v>
      </c>
      <c r="F93" s="242" t="s">
        <v>840</v>
      </c>
      <c r="G93" s="243" t="s">
        <v>847</v>
      </c>
      <c r="H93" s="33" t="s">
        <v>1495</v>
      </c>
      <c r="I93" s="33" t="s">
        <v>1495</v>
      </c>
      <c r="J93" s="28" t="s">
        <v>2675</v>
      </c>
      <c r="K93" s="28"/>
      <c r="L93" s="33" t="s">
        <v>1495</v>
      </c>
      <c r="M93" s="33" t="s">
        <v>1495</v>
      </c>
      <c r="N93" s="33" t="s">
        <v>1495</v>
      </c>
      <c r="O93" s="33" t="s">
        <v>1495</v>
      </c>
      <c r="P93" s="33" t="s">
        <v>1495</v>
      </c>
      <c r="Q93" s="28" t="s">
        <v>2675</v>
      </c>
      <c r="R93" s="28" t="s">
        <v>2675</v>
      </c>
      <c r="S93" s="298"/>
    </row>
    <row r="94" spans="1:19" hidden="1">
      <c r="A94" s="297">
        <v>145</v>
      </c>
      <c r="B94" s="242" t="s">
        <v>232</v>
      </c>
      <c r="C94" s="242" t="s">
        <v>233</v>
      </c>
      <c r="D94" s="242" t="s">
        <v>846</v>
      </c>
      <c r="E94" s="242" t="s">
        <v>65</v>
      </c>
      <c r="F94" s="242" t="s">
        <v>840</v>
      </c>
      <c r="G94" s="243">
        <v>119966904110</v>
      </c>
      <c r="H94" s="33" t="s">
        <v>1495</v>
      </c>
      <c r="I94" s="33" t="s">
        <v>1495</v>
      </c>
      <c r="J94" s="28" t="s">
        <v>2675</v>
      </c>
      <c r="K94" s="28">
        <v>46252</v>
      </c>
      <c r="L94" s="33" t="s">
        <v>1495</v>
      </c>
      <c r="M94" s="33" t="s">
        <v>1495</v>
      </c>
      <c r="N94" s="33" t="s">
        <v>1495</v>
      </c>
      <c r="O94" s="33" t="s">
        <v>1495</v>
      </c>
      <c r="P94" s="33" t="s">
        <v>1495</v>
      </c>
      <c r="Q94" s="28" t="s">
        <v>2675</v>
      </c>
      <c r="R94" s="28" t="s">
        <v>1495</v>
      </c>
      <c r="S94" s="298" t="s">
        <v>1495</v>
      </c>
    </row>
    <row r="95" spans="1:19" hidden="1">
      <c r="A95" s="297">
        <v>640</v>
      </c>
      <c r="B95" s="242" t="s">
        <v>234</v>
      </c>
      <c r="C95" s="242" t="s">
        <v>235</v>
      </c>
      <c r="D95" s="242" t="s">
        <v>868</v>
      </c>
      <c r="E95" s="242" t="s">
        <v>57</v>
      </c>
      <c r="F95" s="242" t="s">
        <v>967</v>
      </c>
      <c r="G95" s="243" t="s">
        <v>847</v>
      </c>
      <c r="H95" s="33" t="s">
        <v>1495</v>
      </c>
      <c r="I95" s="33" t="s">
        <v>1495</v>
      </c>
      <c r="J95" s="28" t="s">
        <v>2675</v>
      </c>
      <c r="K95" s="28">
        <v>46245</v>
      </c>
      <c r="L95" s="33" t="s">
        <v>1495</v>
      </c>
      <c r="M95" s="33" t="s">
        <v>1495</v>
      </c>
      <c r="N95" s="33" t="s">
        <v>1495</v>
      </c>
      <c r="O95" s="28" t="s">
        <v>2675</v>
      </c>
      <c r="P95" s="28">
        <v>46246</v>
      </c>
      <c r="Q95" s="33" t="s">
        <v>1495</v>
      </c>
      <c r="R95" s="354" t="s">
        <v>1495</v>
      </c>
      <c r="S95" s="354" t="s">
        <v>1495</v>
      </c>
    </row>
    <row r="96" spans="1:19" hidden="1">
      <c r="A96" s="297">
        <v>103</v>
      </c>
      <c r="B96" s="242" t="s">
        <v>236</v>
      </c>
      <c r="C96" s="242" t="s">
        <v>237</v>
      </c>
      <c r="D96" s="242" t="s">
        <v>846</v>
      </c>
      <c r="E96" s="242" t="s">
        <v>34</v>
      </c>
      <c r="F96" s="242" t="s">
        <v>840</v>
      </c>
      <c r="G96" s="243" t="s">
        <v>847</v>
      </c>
      <c r="H96" s="33" t="s">
        <v>1495</v>
      </c>
      <c r="I96" s="33" t="s">
        <v>1495</v>
      </c>
      <c r="J96" s="28"/>
      <c r="K96" s="28"/>
      <c r="L96" s="33" t="s">
        <v>1495</v>
      </c>
      <c r="M96" s="33" t="s">
        <v>1495</v>
      </c>
      <c r="N96" s="33" t="s">
        <v>1495</v>
      </c>
      <c r="O96" s="33" t="s">
        <v>1495</v>
      </c>
      <c r="P96" s="33" t="s">
        <v>1495</v>
      </c>
      <c r="Q96" s="28"/>
      <c r="R96" s="28"/>
      <c r="S96" s="298"/>
    </row>
    <row r="97" spans="1:19">
      <c r="A97" s="297">
        <v>550</v>
      </c>
      <c r="B97" s="242" t="s">
        <v>239</v>
      </c>
      <c r="C97" s="242" t="s">
        <v>240</v>
      </c>
      <c r="D97" s="242" t="s">
        <v>868</v>
      </c>
      <c r="E97" s="242" t="s">
        <v>48</v>
      </c>
      <c r="F97" s="242" t="s">
        <v>840</v>
      </c>
      <c r="G97" s="243" t="s">
        <v>847</v>
      </c>
      <c r="H97" s="33" t="s">
        <v>1495</v>
      </c>
      <c r="I97" s="33" t="s">
        <v>1495</v>
      </c>
      <c r="J97" s="28"/>
      <c r="K97" s="28"/>
      <c r="L97" s="33" t="s">
        <v>1495</v>
      </c>
      <c r="M97" s="33" t="s">
        <v>1495</v>
      </c>
      <c r="N97" s="33" t="s">
        <v>1495</v>
      </c>
      <c r="O97" s="28" t="s">
        <v>2675</v>
      </c>
      <c r="P97" s="28"/>
      <c r="Q97" s="33" t="s">
        <v>1495</v>
      </c>
      <c r="R97" s="28"/>
      <c r="S97" s="298"/>
    </row>
    <row r="98" spans="1:19">
      <c r="A98" s="297">
        <v>169</v>
      </c>
      <c r="B98" s="242" t="s">
        <v>241</v>
      </c>
      <c r="C98" s="242" t="s">
        <v>242</v>
      </c>
      <c r="D98" s="242" t="s">
        <v>846</v>
      </c>
      <c r="E98" s="242" t="s">
        <v>48</v>
      </c>
      <c r="F98" s="242" t="s">
        <v>840</v>
      </c>
      <c r="G98" s="243" t="s">
        <v>847</v>
      </c>
      <c r="H98" s="33" t="s">
        <v>1495</v>
      </c>
      <c r="I98" s="33" t="s">
        <v>1495</v>
      </c>
      <c r="J98" s="28" t="s">
        <v>2675</v>
      </c>
      <c r="K98" s="28"/>
      <c r="L98" s="33" t="s">
        <v>1495</v>
      </c>
      <c r="M98" s="33" t="s">
        <v>1495</v>
      </c>
      <c r="N98" s="33" t="s">
        <v>1495</v>
      </c>
      <c r="O98" s="33" t="s">
        <v>1495</v>
      </c>
      <c r="P98" s="33" t="s">
        <v>1495</v>
      </c>
      <c r="Q98" s="28" t="s">
        <v>2675</v>
      </c>
      <c r="R98" s="28"/>
      <c r="S98" s="298"/>
    </row>
    <row r="99" spans="1:19" hidden="1">
      <c r="A99" s="297">
        <v>643</v>
      </c>
      <c r="B99" s="242" t="s">
        <v>243</v>
      </c>
      <c r="C99" s="242" t="s">
        <v>244</v>
      </c>
      <c r="D99" s="242" t="s">
        <v>846</v>
      </c>
      <c r="E99" s="242" t="s">
        <v>73</v>
      </c>
      <c r="F99" s="242" t="s">
        <v>840</v>
      </c>
      <c r="G99" s="243">
        <v>159659366117</v>
      </c>
      <c r="H99" s="33" t="s">
        <v>1495</v>
      </c>
      <c r="I99" s="33" t="s">
        <v>1495</v>
      </c>
      <c r="J99" s="28" t="s">
        <v>2675</v>
      </c>
      <c r="K99" s="28" t="s">
        <v>2675</v>
      </c>
      <c r="L99" s="33" t="s">
        <v>1495</v>
      </c>
      <c r="M99" s="33" t="s">
        <v>1495</v>
      </c>
      <c r="N99" s="33" t="s">
        <v>1495</v>
      </c>
      <c r="O99" s="33" t="s">
        <v>1495</v>
      </c>
      <c r="P99" s="33" t="s">
        <v>1495</v>
      </c>
      <c r="Q99" s="28" t="s">
        <v>2675</v>
      </c>
      <c r="R99" s="28" t="s">
        <v>2675</v>
      </c>
      <c r="S99" s="298" t="s">
        <v>2675</v>
      </c>
    </row>
    <row r="100" spans="1:19" hidden="1">
      <c r="A100" s="297">
        <v>585</v>
      </c>
      <c r="B100" s="242" t="s">
        <v>245</v>
      </c>
      <c r="C100" s="242" t="s">
        <v>246</v>
      </c>
      <c r="D100" s="242" t="s">
        <v>846</v>
      </c>
      <c r="E100" s="242" t="s">
        <v>62</v>
      </c>
      <c r="F100" s="242" t="s">
        <v>840</v>
      </c>
      <c r="G100" s="243">
        <v>154244707118</v>
      </c>
      <c r="H100" s="33" t="s">
        <v>1495</v>
      </c>
      <c r="I100" s="33" t="s">
        <v>1495</v>
      </c>
      <c r="J100" s="28" t="s">
        <v>2675</v>
      </c>
      <c r="K100" s="28"/>
      <c r="L100" s="33" t="s">
        <v>1495</v>
      </c>
      <c r="M100" s="33" t="s">
        <v>1495</v>
      </c>
      <c r="N100" s="33" t="s">
        <v>1495</v>
      </c>
      <c r="O100" s="33" t="s">
        <v>1495</v>
      </c>
      <c r="P100" s="33" t="s">
        <v>1495</v>
      </c>
      <c r="Q100" s="28" t="s">
        <v>2675</v>
      </c>
      <c r="R100" s="28" t="s">
        <v>2675</v>
      </c>
      <c r="S100" s="298"/>
    </row>
    <row r="101" spans="1:19" hidden="1">
      <c r="A101" s="297">
        <v>361</v>
      </c>
      <c r="B101" s="242" t="s">
        <v>247</v>
      </c>
      <c r="C101" s="242" t="s">
        <v>248</v>
      </c>
      <c r="D101" s="242" t="s">
        <v>868</v>
      </c>
      <c r="E101" s="242" t="s">
        <v>34</v>
      </c>
      <c r="F101" s="242" t="s">
        <v>860</v>
      </c>
      <c r="G101" s="243" t="s">
        <v>847</v>
      </c>
      <c r="H101" s="33" t="s">
        <v>1495</v>
      </c>
      <c r="I101" s="33" t="s">
        <v>1495</v>
      </c>
      <c r="J101" s="28" t="s">
        <v>2675</v>
      </c>
      <c r="K101" s="28"/>
      <c r="L101" s="33" t="s">
        <v>1495</v>
      </c>
      <c r="M101" s="33" t="s">
        <v>1495</v>
      </c>
      <c r="N101" s="33" t="s">
        <v>1495</v>
      </c>
      <c r="O101" s="28" t="s">
        <v>2675</v>
      </c>
      <c r="P101" s="28"/>
      <c r="Q101" s="33" t="s">
        <v>1495</v>
      </c>
      <c r="R101" s="28"/>
      <c r="S101" s="298"/>
    </row>
    <row r="102" spans="1:19" hidden="1">
      <c r="A102" s="297">
        <v>236</v>
      </c>
      <c r="B102" s="242" t="s">
        <v>249</v>
      </c>
      <c r="C102" s="242" t="s">
        <v>250</v>
      </c>
      <c r="D102" s="242" t="s">
        <v>846</v>
      </c>
      <c r="E102" s="242" t="s">
        <v>57</v>
      </c>
      <c r="F102" s="242" t="s">
        <v>840</v>
      </c>
      <c r="G102" s="243" t="s">
        <v>847</v>
      </c>
      <c r="H102" s="33" t="s">
        <v>1495</v>
      </c>
      <c r="I102" s="33" t="s">
        <v>1495</v>
      </c>
      <c r="J102" s="28"/>
      <c r="K102" s="28"/>
      <c r="L102" s="33" t="s">
        <v>1495</v>
      </c>
      <c r="M102" s="33" t="s">
        <v>1495</v>
      </c>
      <c r="N102" s="33" t="s">
        <v>1495</v>
      </c>
      <c r="O102" s="33" t="s">
        <v>1495</v>
      </c>
      <c r="P102" s="33" t="s">
        <v>1495</v>
      </c>
      <c r="Q102" s="28"/>
      <c r="R102" s="28" t="s">
        <v>2675</v>
      </c>
      <c r="S102" s="298"/>
    </row>
    <row r="103" spans="1:19" hidden="1">
      <c r="A103" s="297">
        <v>630</v>
      </c>
      <c r="B103" s="242" t="s">
        <v>251</v>
      </c>
      <c r="C103" s="242" t="s">
        <v>252</v>
      </c>
      <c r="D103" s="242" t="s">
        <v>846</v>
      </c>
      <c r="E103" s="242" t="s">
        <v>57</v>
      </c>
      <c r="F103" s="242" t="s">
        <v>840</v>
      </c>
      <c r="G103" s="243" t="s">
        <v>847</v>
      </c>
      <c r="H103" s="33" t="s">
        <v>1495</v>
      </c>
      <c r="I103" s="33" t="s">
        <v>1495</v>
      </c>
      <c r="J103" s="28" t="s">
        <v>2675</v>
      </c>
      <c r="K103" s="28">
        <v>46237</v>
      </c>
      <c r="L103" s="33" t="s">
        <v>1495</v>
      </c>
      <c r="M103" s="33" t="s">
        <v>1495</v>
      </c>
      <c r="N103" s="33" t="s">
        <v>1495</v>
      </c>
      <c r="O103" s="33" t="s">
        <v>1495</v>
      </c>
      <c r="P103" s="33" t="s">
        <v>1495</v>
      </c>
      <c r="Q103" s="28" t="s">
        <v>2675</v>
      </c>
      <c r="R103" s="28" t="s">
        <v>2675</v>
      </c>
      <c r="S103" s="298">
        <v>46237</v>
      </c>
    </row>
    <row r="104" spans="1:19" hidden="1">
      <c r="A104" s="297">
        <v>22</v>
      </c>
      <c r="B104" s="242" t="s">
        <v>253</v>
      </c>
      <c r="C104" s="242" t="s">
        <v>254</v>
      </c>
      <c r="D104" s="242" t="s">
        <v>846</v>
      </c>
      <c r="E104" s="242" t="s">
        <v>70</v>
      </c>
      <c r="F104" s="242" t="s">
        <v>840</v>
      </c>
      <c r="G104" s="243">
        <v>112121110117</v>
      </c>
      <c r="H104" s="33" t="s">
        <v>1495</v>
      </c>
      <c r="I104" s="33" t="s">
        <v>1495</v>
      </c>
      <c r="J104" s="28"/>
      <c r="K104" s="28"/>
      <c r="L104" s="33" t="s">
        <v>1495</v>
      </c>
      <c r="M104" s="33" t="s">
        <v>1495</v>
      </c>
      <c r="N104" s="33" t="s">
        <v>1495</v>
      </c>
      <c r="O104" s="33" t="s">
        <v>1495</v>
      </c>
      <c r="P104" s="33" t="s">
        <v>1495</v>
      </c>
      <c r="Q104" s="28"/>
      <c r="R104" s="28"/>
      <c r="S104" s="298"/>
    </row>
    <row r="105" spans="1:19" hidden="1">
      <c r="A105" s="297">
        <v>60</v>
      </c>
      <c r="B105" s="242" t="s">
        <v>256</v>
      </c>
      <c r="C105" s="242" t="s">
        <v>257</v>
      </c>
      <c r="D105" s="242" t="s">
        <v>868</v>
      </c>
      <c r="E105" s="242" t="s">
        <v>73</v>
      </c>
      <c r="F105" s="242" t="s">
        <v>840</v>
      </c>
      <c r="G105" s="243" t="s">
        <v>847</v>
      </c>
      <c r="H105" s="33" t="s">
        <v>1495</v>
      </c>
      <c r="I105" s="33" t="s">
        <v>1495</v>
      </c>
      <c r="J105" s="28" t="s">
        <v>2675</v>
      </c>
      <c r="K105" s="28" t="s">
        <v>2675</v>
      </c>
      <c r="L105" s="33" t="s">
        <v>1495</v>
      </c>
      <c r="M105" s="33" t="s">
        <v>1495</v>
      </c>
      <c r="N105" s="33" t="s">
        <v>1495</v>
      </c>
      <c r="O105" s="28" t="s">
        <v>2675</v>
      </c>
      <c r="P105" s="28" t="s">
        <v>2675</v>
      </c>
      <c r="Q105" s="33" t="s">
        <v>1495</v>
      </c>
      <c r="R105" s="28" t="s">
        <v>2675</v>
      </c>
      <c r="S105" s="298" t="s">
        <v>2675</v>
      </c>
    </row>
    <row r="106" spans="1:19" hidden="1">
      <c r="A106" s="297">
        <v>356</v>
      </c>
      <c r="B106" s="242" t="s">
        <v>259</v>
      </c>
      <c r="C106" s="242" t="s">
        <v>260</v>
      </c>
      <c r="D106" s="242" t="s">
        <v>868</v>
      </c>
      <c r="E106" s="242" t="s">
        <v>57</v>
      </c>
      <c r="F106" s="242" t="s">
        <v>840</v>
      </c>
      <c r="G106" s="243" t="s">
        <v>847</v>
      </c>
      <c r="H106" s="33" t="s">
        <v>1495</v>
      </c>
      <c r="I106" s="33" t="s">
        <v>1495</v>
      </c>
      <c r="J106" s="28" t="s">
        <v>2675</v>
      </c>
      <c r="K106" s="28">
        <v>46245</v>
      </c>
      <c r="L106" s="33" t="s">
        <v>1495</v>
      </c>
      <c r="M106" s="33" t="s">
        <v>1495</v>
      </c>
      <c r="N106" s="33" t="s">
        <v>1495</v>
      </c>
      <c r="O106" s="28" t="s">
        <v>2675</v>
      </c>
      <c r="P106" s="28">
        <v>46246</v>
      </c>
      <c r="Q106" s="33" t="s">
        <v>1495</v>
      </c>
      <c r="R106" s="354" t="s">
        <v>1495</v>
      </c>
      <c r="S106" s="354" t="s">
        <v>1495</v>
      </c>
    </row>
    <row r="107" spans="1:19">
      <c r="A107" s="297">
        <v>501</v>
      </c>
      <c r="B107" s="242" t="s">
        <v>261</v>
      </c>
      <c r="C107" s="242" t="s">
        <v>262</v>
      </c>
      <c r="D107" s="242" t="s">
        <v>846</v>
      </c>
      <c r="E107" s="242" t="s">
        <v>48</v>
      </c>
      <c r="F107" s="242" t="s">
        <v>840</v>
      </c>
      <c r="G107" s="243">
        <v>587574611115</v>
      </c>
      <c r="H107" s="33" t="s">
        <v>1495</v>
      </c>
      <c r="I107" s="33" t="s">
        <v>1495</v>
      </c>
      <c r="J107" s="28"/>
      <c r="K107" s="28"/>
      <c r="L107" s="33" t="s">
        <v>1495</v>
      </c>
      <c r="M107" s="33" t="s">
        <v>1495</v>
      </c>
      <c r="N107" s="33" t="s">
        <v>1495</v>
      </c>
      <c r="O107" s="33" t="s">
        <v>1495</v>
      </c>
      <c r="P107" s="33" t="s">
        <v>1495</v>
      </c>
      <c r="Q107" s="28" t="s">
        <v>2675</v>
      </c>
      <c r="R107" s="28" t="s">
        <v>2675</v>
      </c>
      <c r="S107" s="298"/>
    </row>
    <row r="108" spans="1:19" hidden="1">
      <c r="A108" s="297">
        <v>340</v>
      </c>
      <c r="B108" s="242" t="s">
        <v>263</v>
      </c>
      <c r="C108" s="242" t="s">
        <v>264</v>
      </c>
      <c r="D108" s="242" t="s">
        <v>846</v>
      </c>
      <c r="E108" s="242" t="s">
        <v>65</v>
      </c>
      <c r="F108" s="242" t="s">
        <v>988</v>
      </c>
      <c r="G108" s="243" t="s">
        <v>847</v>
      </c>
      <c r="H108" s="33" t="s">
        <v>1495</v>
      </c>
      <c r="I108" s="33" t="s">
        <v>1495</v>
      </c>
      <c r="J108" s="28" t="s">
        <v>2675</v>
      </c>
      <c r="K108" s="28" t="s">
        <v>2675</v>
      </c>
      <c r="L108" s="33" t="s">
        <v>1495</v>
      </c>
      <c r="M108" s="33" t="s">
        <v>1495</v>
      </c>
      <c r="N108" s="33" t="s">
        <v>1495</v>
      </c>
      <c r="O108" s="33" t="s">
        <v>1495</v>
      </c>
      <c r="P108" s="33" t="s">
        <v>1495</v>
      </c>
      <c r="Q108" s="28" t="s">
        <v>2675</v>
      </c>
      <c r="R108" s="28" t="s">
        <v>2675</v>
      </c>
      <c r="S108" s="298" t="s">
        <v>2675</v>
      </c>
    </row>
    <row r="109" spans="1:19">
      <c r="A109" s="297">
        <v>381</v>
      </c>
      <c r="B109" s="242" t="s">
        <v>265</v>
      </c>
      <c r="C109" s="242" t="s">
        <v>266</v>
      </c>
      <c r="D109" s="242" t="s">
        <v>846</v>
      </c>
      <c r="E109" s="242" t="s">
        <v>48</v>
      </c>
      <c r="F109" s="242" t="s">
        <v>840</v>
      </c>
      <c r="G109" s="243">
        <v>116843095117</v>
      </c>
      <c r="H109" s="33" t="s">
        <v>1495</v>
      </c>
      <c r="I109" s="33" t="s">
        <v>1495</v>
      </c>
      <c r="J109" s="28" t="s">
        <v>2675</v>
      </c>
      <c r="K109" s="28"/>
      <c r="L109" s="33" t="s">
        <v>1495</v>
      </c>
      <c r="M109" s="33" t="s">
        <v>1495</v>
      </c>
      <c r="N109" s="33" t="s">
        <v>1495</v>
      </c>
      <c r="O109" s="33" t="s">
        <v>1495</v>
      </c>
      <c r="P109" s="33" t="s">
        <v>1495</v>
      </c>
      <c r="Q109" s="28" t="s">
        <v>2675</v>
      </c>
      <c r="R109" s="28" t="s">
        <v>2675</v>
      </c>
      <c r="S109" s="298"/>
    </row>
    <row r="110" spans="1:19">
      <c r="A110" s="297">
        <v>184</v>
      </c>
      <c r="B110" s="242" t="s">
        <v>267</v>
      </c>
      <c r="C110" s="242" t="s">
        <v>268</v>
      </c>
      <c r="D110" s="242" t="s">
        <v>846</v>
      </c>
      <c r="E110" s="242" t="s">
        <v>48</v>
      </c>
      <c r="F110" s="242" t="s">
        <v>840</v>
      </c>
      <c r="G110" s="243">
        <v>134193257111</v>
      </c>
      <c r="H110" s="33" t="s">
        <v>1495</v>
      </c>
      <c r="I110" s="33" t="s">
        <v>1495</v>
      </c>
      <c r="J110" s="28"/>
      <c r="K110" s="28"/>
      <c r="L110" s="33" t="s">
        <v>1495</v>
      </c>
      <c r="M110" s="33" t="s">
        <v>1495</v>
      </c>
      <c r="N110" s="33" t="s">
        <v>1495</v>
      </c>
      <c r="O110" s="33" t="s">
        <v>1495</v>
      </c>
      <c r="P110" s="33" t="s">
        <v>1495</v>
      </c>
      <c r="Q110" s="28" t="s">
        <v>2675</v>
      </c>
      <c r="R110" s="28" t="s">
        <v>2675</v>
      </c>
      <c r="S110" s="298"/>
    </row>
    <row r="111" spans="1:19">
      <c r="A111" s="297">
        <v>300</v>
      </c>
      <c r="B111" s="242" t="s">
        <v>269</v>
      </c>
      <c r="C111" s="242" t="s">
        <v>270</v>
      </c>
      <c r="D111" s="242" t="s">
        <v>846</v>
      </c>
      <c r="E111" s="242" t="s">
        <v>48</v>
      </c>
      <c r="F111" s="242" t="s">
        <v>840</v>
      </c>
      <c r="G111" s="243">
        <v>111917408115</v>
      </c>
      <c r="H111" s="33" t="s">
        <v>1495</v>
      </c>
      <c r="I111" s="33" t="s">
        <v>1495</v>
      </c>
      <c r="J111" s="28" t="s">
        <v>2675</v>
      </c>
      <c r="K111" s="28"/>
      <c r="L111" s="33" t="s">
        <v>1495</v>
      </c>
      <c r="M111" s="33" t="s">
        <v>1495</v>
      </c>
      <c r="N111" s="33" t="s">
        <v>1495</v>
      </c>
      <c r="O111" s="33" t="s">
        <v>1495</v>
      </c>
      <c r="P111" s="33" t="s">
        <v>1495</v>
      </c>
      <c r="Q111" s="28" t="s">
        <v>2675</v>
      </c>
      <c r="R111" s="28"/>
      <c r="S111" s="298"/>
    </row>
    <row r="112" spans="1:19" hidden="1">
      <c r="A112" s="297">
        <v>197</v>
      </c>
      <c r="B112" s="242" t="s">
        <v>271</v>
      </c>
      <c r="C112" s="242" t="s">
        <v>272</v>
      </c>
      <c r="D112" s="242" t="s">
        <v>846</v>
      </c>
      <c r="E112" s="242" t="s">
        <v>73</v>
      </c>
      <c r="F112" s="242" t="s">
        <v>840</v>
      </c>
      <c r="G112" s="243">
        <v>116301628116</v>
      </c>
      <c r="H112" s="33" t="s">
        <v>1495</v>
      </c>
      <c r="I112" s="33" t="s">
        <v>1495</v>
      </c>
      <c r="J112" s="28" t="s">
        <v>2675</v>
      </c>
      <c r="K112" s="28"/>
      <c r="L112" s="33" t="s">
        <v>1495</v>
      </c>
      <c r="M112" s="33" t="s">
        <v>1495</v>
      </c>
      <c r="N112" s="33" t="s">
        <v>1495</v>
      </c>
      <c r="O112" s="33" t="s">
        <v>1495</v>
      </c>
      <c r="P112" s="33" t="s">
        <v>1495</v>
      </c>
      <c r="Q112" s="28" t="s">
        <v>2675</v>
      </c>
      <c r="R112" s="28" t="s">
        <v>1542</v>
      </c>
      <c r="S112" s="298"/>
    </row>
    <row r="113" spans="1:19" hidden="1">
      <c r="A113" s="297">
        <v>4</v>
      </c>
      <c r="B113" s="242" t="s">
        <v>273</v>
      </c>
      <c r="C113" s="242" t="s">
        <v>274</v>
      </c>
      <c r="D113" s="242" t="s">
        <v>846</v>
      </c>
      <c r="E113" s="242" t="s">
        <v>62</v>
      </c>
      <c r="F113" s="242" t="s">
        <v>840</v>
      </c>
      <c r="G113" s="243" t="s">
        <v>847</v>
      </c>
      <c r="H113" s="33" t="s">
        <v>1495</v>
      </c>
      <c r="I113" s="33" t="s">
        <v>1495</v>
      </c>
      <c r="J113" s="28" t="s">
        <v>2675</v>
      </c>
      <c r="K113" s="28"/>
      <c r="L113" s="33" t="s">
        <v>1495</v>
      </c>
      <c r="M113" s="33" t="s">
        <v>1495</v>
      </c>
      <c r="N113" s="33" t="s">
        <v>1495</v>
      </c>
      <c r="O113" s="33" t="s">
        <v>1495</v>
      </c>
      <c r="P113" s="33" t="s">
        <v>1495</v>
      </c>
      <c r="Q113" s="28" t="s">
        <v>2675</v>
      </c>
      <c r="R113" s="28" t="s">
        <v>2675</v>
      </c>
      <c r="S113" s="298"/>
    </row>
    <row r="114" spans="1:19" hidden="1">
      <c r="A114" s="297">
        <v>479</v>
      </c>
      <c r="B114" s="242" t="s">
        <v>275</v>
      </c>
      <c r="C114" s="242" t="s">
        <v>276</v>
      </c>
      <c r="D114" s="242" t="s">
        <v>868</v>
      </c>
      <c r="E114" s="242" t="s">
        <v>70</v>
      </c>
      <c r="F114" s="242" t="s">
        <v>840</v>
      </c>
      <c r="G114" s="243">
        <v>118220476119</v>
      </c>
      <c r="H114" s="28" t="s">
        <v>2676</v>
      </c>
      <c r="I114" s="28">
        <v>46240</v>
      </c>
      <c r="J114" s="28" t="s">
        <v>2675</v>
      </c>
      <c r="K114" s="28">
        <v>46240</v>
      </c>
      <c r="L114" s="28" t="s">
        <v>1495</v>
      </c>
      <c r="M114" s="28">
        <v>46240</v>
      </c>
      <c r="N114" s="28" t="s">
        <v>2675</v>
      </c>
      <c r="O114" s="28" t="s">
        <v>1542</v>
      </c>
      <c r="P114" s="28">
        <v>46240</v>
      </c>
      <c r="Q114" s="33" t="s">
        <v>1495</v>
      </c>
      <c r="R114" s="28" t="s">
        <v>2675</v>
      </c>
      <c r="S114" s="298"/>
    </row>
    <row r="115" spans="1:19" hidden="1">
      <c r="A115" s="297">
        <v>622</v>
      </c>
      <c r="B115" s="242" t="s">
        <v>277</v>
      </c>
      <c r="C115" s="242" t="s">
        <v>278</v>
      </c>
      <c r="D115" s="242" t="s">
        <v>882</v>
      </c>
      <c r="E115" s="242" t="s">
        <v>73</v>
      </c>
      <c r="F115" s="242" t="s">
        <v>840</v>
      </c>
      <c r="G115" s="243">
        <v>148327827110</v>
      </c>
      <c r="H115" s="28" t="s">
        <v>1495</v>
      </c>
      <c r="I115" s="28" t="s">
        <v>1495</v>
      </c>
      <c r="J115" s="28" t="s">
        <v>1495</v>
      </c>
      <c r="K115" s="28" t="s">
        <v>1495</v>
      </c>
      <c r="L115" s="28" t="s">
        <v>1495</v>
      </c>
      <c r="M115" s="28" t="s">
        <v>1495</v>
      </c>
      <c r="N115" s="28" t="s">
        <v>1495</v>
      </c>
      <c r="O115" s="28" t="s">
        <v>1542</v>
      </c>
      <c r="P115" s="28"/>
      <c r="Q115" s="33" t="s">
        <v>1495</v>
      </c>
      <c r="R115" s="28" t="s">
        <v>1495</v>
      </c>
      <c r="S115" s="298" t="s">
        <v>1495</v>
      </c>
    </row>
    <row r="116" spans="1:19">
      <c r="A116" s="297">
        <v>582</v>
      </c>
      <c r="B116" s="242" t="s">
        <v>279</v>
      </c>
      <c r="C116" s="242" t="s">
        <v>280</v>
      </c>
      <c r="D116" s="242" t="s">
        <v>882</v>
      </c>
      <c r="E116" s="242" t="s">
        <v>48</v>
      </c>
      <c r="F116" s="242" t="s">
        <v>840</v>
      </c>
      <c r="G116" s="243" t="s">
        <v>847</v>
      </c>
      <c r="H116" s="33" t="s">
        <v>1495</v>
      </c>
      <c r="I116" s="33" t="s">
        <v>1495</v>
      </c>
      <c r="J116" s="28"/>
      <c r="K116" s="28"/>
      <c r="L116" s="33" t="s">
        <v>1495</v>
      </c>
      <c r="M116" s="33" t="s">
        <v>1495</v>
      </c>
      <c r="N116" s="33" t="s">
        <v>1495</v>
      </c>
      <c r="O116" s="28" t="s">
        <v>2675</v>
      </c>
      <c r="P116" s="28"/>
      <c r="Q116" s="33" t="s">
        <v>1495</v>
      </c>
      <c r="R116" s="28" t="s">
        <v>2675</v>
      </c>
      <c r="S116" s="298"/>
    </row>
    <row r="117" spans="1:19" hidden="1">
      <c r="A117" s="297">
        <v>368</v>
      </c>
      <c r="B117" s="242" t="s">
        <v>281</v>
      </c>
      <c r="C117" s="242" t="s">
        <v>282</v>
      </c>
      <c r="D117" s="242" t="s">
        <v>868</v>
      </c>
      <c r="E117" s="242" t="s">
        <v>65</v>
      </c>
      <c r="F117" s="242" t="s">
        <v>840</v>
      </c>
      <c r="G117" s="243">
        <v>138959741113</v>
      </c>
      <c r="H117" s="28" t="s">
        <v>2675</v>
      </c>
      <c r="I117" s="28">
        <v>46254</v>
      </c>
      <c r="J117" s="28" t="s">
        <v>2675</v>
      </c>
      <c r="K117" s="28">
        <v>46254</v>
      </c>
      <c r="L117" s="28" t="s">
        <v>1495</v>
      </c>
      <c r="M117" s="28" t="s">
        <v>1495</v>
      </c>
      <c r="N117" s="28" t="s">
        <v>1495</v>
      </c>
      <c r="O117" s="28" t="s">
        <v>1542</v>
      </c>
      <c r="P117" s="28">
        <v>46254</v>
      </c>
      <c r="Q117" s="33" t="s">
        <v>1495</v>
      </c>
      <c r="R117" s="28" t="s">
        <v>1495</v>
      </c>
      <c r="S117" s="298" t="s">
        <v>1495</v>
      </c>
    </row>
    <row r="118" spans="1:19">
      <c r="A118" s="297">
        <v>503</v>
      </c>
      <c r="B118" s="242" t="s">
        <v>283</v>
      </c>
      <c r="C118" s="242" t="s">
        <v>284</v>
      </c>
      <c r="D118" s="242" t="s">
        <v>846</v>
      </c>
      <c r="E118" s="242" t="s">
        <v>48</v>
      </c>
      <c r="F118" s="242" t="s">
        <v>840</v>
      </c>
      <c r="G118" s="243" t="s">
        <v>847</v>
      </c>
      <c r="H118" s="33" t="s">
        <v>1495</v>
      </c>
      <c r="I118" s="33" t="s">
        <v>1495</v>
      </c>
      <c r="J118" s="28" t="s">
        <v>2675</v>
      </c>
      <c r="K118" s="28"/>
      <c r="L118" s="33" t="s">
        <v>1495</v>
      </c>
      <c r="M118" s="33" t="s">
        <v>1495</v>
      </c>
      <c r="N118" s="33" t="s">
        <v>1495</v>
      </c>
      <c r="O118" s="33" t="s">
        <v>1495</v>
      </c>
      <c r="P118" s="33" t="s">
        <v>1495</v>
      </c>
      <c r="Q118" s="28" t="s">
        <v>2675</v>
      </c>
      <c r="R118" s="28"/>
      <c r="S118" s="298"/>
    </row>
    <row r="119" spans="1:19" hidden="1">
      <c r="A119" s="297">
        <v>42</v>
      </c>
      <c r="B119" s="242" t="s">
        <v>285</v>
      </c>
      <c r="C119" s="242" t="s">
        <v>286</v>
      </c>
      <c r="D119" s="242" t="s">
        <v>846</v>
      </c>
      <c r="E119" s="242" t="s">
        <v>62</v>
      </c>
      <c r="F119" s="242" t="s">
        <v>840</v>
      </c>
      <c r="G119" s="243" t="s">
        <v>847</v>
      </c>
      <c r="H119" s="33" t="s">
        <v>1495</v>
      </c>
      <c r="I119" s="33" t="s">
        <v>1495</v>
      </c>
      <c r="J119" s="28" t="s">
        <v>2675</v>
      </c>
      <c r="K119" s="28"/>
      <c r="L119" s="33" t="s">
        <v>1495</v>
      </c>
      <c r="M119" s="33" t="s">
        <v>1495</v>
      </c>
      <c r="N119" s="33" t="s">
        <v>1495</v>
      </c>
      <c r="O119" s="33" t="s">
        <v>1495</v>
      </c>
      <c r="P119" s="33" t="s">
        <v>1495</v>
      </c>
      <c r="Q119" s="28" t="s">
        <v>2675</v>
      </c>
      <c r="R119" s="28" t="s">
        <v>2675</v>
      </c>
      <c r="S119" s="298"/>
    </row>
    <row r="120" spans="1:19" hidden="1">
      <c r="A120" s="297">
        <v>424</v>
      </c>
      <c r="B120" s="242" t="s">
        <v>287</v>
      </c>
      <c r="C120" s="242" t="s">
        <v>288</v>
      </c>
      <c r="D120" s="242" t="s">
        <v>846</v>
      </c>
      <c r="E120" s="242" t="s">
        <v>34</v>
      </c>
      <c r="F120" s="242" t="s">
        <v>840</v>
      </c>
      <c r="G120" s="243" t="s">
        <v>847</v>
      </c>
      <c r="H120" s="33" t="s">
        <v>1495</v>
      </c>
      <c r="I120" s="33" t="s">
        <v>1495</v>
      </c>
      <c r="J120" s="28"/>
      <c r="K120" s="28"/>
      <c r="L120" s="33" t="s">
        <v>1495</v>
      </c>
      <c r="M120" s="33" t="s">
        <v>1495</v>
      </c>
      <c r="N120" s="33" t="s">
        <v>1495</v>
      </c>
      <c r="O120" s="33" t="s">
        <v>1495</v>
      </c>
      <c r="P120" s="33" t="s">
        <v>1495</v>
      </c>
      <c r="Q120" s="28"/>
      <c r="R120" s="28"/>
      <c r="S120" s="298"/>
    </row>
    <row r="121" spans="1:19" hidden="1">
      <c r="A121" s="297">
        <v>315</v>
      </c>
      <c r="B121" s="242" t="s">
        <v>289</v>
      </c>
      <c r="C121" s="242" t="s">
        <v>290</v>
      </c>
      <c r="D121" s="242" t="s">
        <v>846</v>
      </c>
      <c r="E121" s="242" t="s">
        <v>62</v>
      </c>
      <c r="F121" s="242" t="s">
        <v>840</v>
      </c>
      <c r="G121" s="243" t="s">
        <v>847</v>
      </c>
      <c r="H121" s="33" t="s">
        <v>1495</v>
      </c>
      <c r="I121" s="33" t="s">
        <v>1495</v>
      </c>
      <c r="J121" s="28" t="s">
        <v>2675</v>
      </c>
      <c r="K121" s="28"/>
      <c r="L121" s="33" t="s">
        <v>1495</v>
      </c>
      <c r="M121" s="33" t="s">
        <v>1495</v>
      </c>
      <c r="N121" s="33" t="s">
        <v>1495</v>
      </c>
      <c r="O121" s="33" t="s">
        <v>1495</v>
      </c>
      <c r="P121" s="33" t="s">
        <v>1495</v>
      </c>
      <c r="Q121" s="28" t="s">
        <v>2675</v>
      </c>
      <c r="R121" s="28" t="s">
        <v>2675</v>
      </c>
      <c r="S121" s="298"/>
    </row>
    <row r="122" spans="1:19" hidden="1">
      <c r="A122" s="297">
        <v>567</v>
      </c>
      <c r="B122" s="242" t="s">
        <v>291</v>
      </c>
      <c r="C122" s="242" t="s">
        <v>292</v>
      </c>
      <c r="D122" s="242" t="s">
        <v>868</v>
      </c>
      <c r="E122" s="242" t="s">
        <v>34</v>
      </c>
      <c r="F122" s="242" t="s">
        <v>840</v>
      </c>
      <c r="G122" s="243" t="s">
        <v>847</v>
      </c>
      <c r="H122" s="33" t="s">
        <v>1495</v>
      </c>
      <c r="I122" s="33" t="s">
        <v>1495</v>
      </c>
      <c r="J122" s="28"/>
      <c r="K122" s="28"/>
      <c r="L122" s="33" t="s">
        <v>1495</v>
      </c>
      <c r="M122" s="33" t="s">
        <v>1495</v>
      </c>
      <c r="N122" s="33" t="s">
        <v>1495</v>
      </c>
      <c r="O122" s="28" t="s">
        <v>2675</v>
      </c>
      <c r="P122" s="28"/>
      <c r="Q122" s="33" t="s">
        <v>1495</v>
      </c>
      <c r="R122" s="28"/>
      <c r="S122" s="298"/>
    </row>
    <row r="123" spans="1:19" hidden="1">
      <c r="A123" s="297">
        <v>294</v>
      </c>
      <c r="B123" s="242" t="s">
        <v>293</v>
      </c>
      <c r="C123" s="242" t="s">
        <v>294</v>
      </c>
      <c r="D123" s="242" t="s">
        <v>868</v>
      </c>
      <c r="E123" s="242" t="s">
        <v>45</v>
      </c>
      <c r="F123" s="242" t="s">
        <v>840</v>
      </c>
      <c r="G123" s="243">
        <v>131338680119</v>
      </c>
      <c r="H123" s="28" t="s">
        <v>2676</v>
      </c>
      <c r="I123" s="28">
        <v>46241</v>
      </c>
      <c r="J123" s="28" t="s">
        <v>2675</v>
      </c>
      <c r="K123" s="28"/>
      <c r="L123" s="28" t="s">
        <v>1495</v>
      </c>
      <c r="M123" s="28">
        <v>46241</v>
      </c>
      <c r="N123" s="28"/>
      <c r="O123" s="28" t="s">
        <v>1542</v>
      </c>
      <c r="P123" s="28">
        <v>46241</v>
      </c>
      <c r="Q123" s="33" t="s">
        <v>1495</v>
      </c>
      <c r="R123" s="28"/>
      <c r="S123" s="298"/>
    </row>
    <row r="124" spans="1:19" hidden="1">
      <c r="A124" s="297">
        <v>75</v>
      </c>
      <c r="B124" s="242" t="s">
        <v>296</v>
      </c>
      <c r="C124" s="242" t="s">
        <v>297</v>
      </c>
      <c r="D124" s="242" t="s">
        <v>846</v>
      </c>
      <c r="E124" s="242" t="s">
        <v>62</v>
      </c>
      <c r="F124" s="242" t="s">
        <v>840</v>
      </c>
      <c r="G124" s="243">
        <v>115163550116</v>
      </c>
      <c r="H124" s="33" t="s">
        <v>1495</v>
      </c>
      <c r="I124" s="33" t="s">
        <v>1495</v>
      </c>
      <c r="J124" s="28" t="s">
        <v>2675</v>
      </c>
      <c r="K124" s="28"/>
      <c r="L124" s="33" t="s">
        <v>1495</v>
      </c>
      <c r="M124" s="33" t="s">
        <v>1495</v>
      </c>
      <c r="N124" s="33" t="s">
        <v>1495</v>
      </c>
      <c r="O124" s="33" t="s">
        <v>1495</v>
      </c>
      <c r="P124" s="33" t="s">
        <v>1495</v>
      </c>
      <c r="Q124" s="28" t="s">
        <v>2675</v>
      </c>
      <c r="R124" s="28" t="s">
        <v>2675</v>
      </c>
      <c r="S124" s="298"/>
    </row>
    <row r="125" spans="1:19" hidden="1">
      <c r="A125" s="297">
        <v>626</v>
      </c>
      <c r="B125" s="242" t="s">
        <v>298</v>
      </c>
      <c r="C125" s="242" t="s">
        <v>299</v>
      </c>
      <c r="D125" s="242" t="s">
        <v>882</v>
      </c>
      <c r="E125" s="242" t="s">
        <v>73</v>
      </c>
      <c r="F125" s="242" t="s">
        <v>840</v>
      </c>
      <c r="G125" s="243">
        <v>112450220117</v>
      </c>
      <c r="H125" s="28" t="s">
        <v>1495</v>
      </c>
      <c r="I125" s="28" t="s">
        <v>1495</v>
      </c>
      <c r="J125" s="28" t="s">
        <v>1495</v>
      </c>
      <c r="K125" s="28" t="s">
        <v>1495</v>
      </c>
      <c r="L125" s="28" t="s">
        <v>1495</v>
      </c>
      <c r="M125" s="28" t="s">
        <v>1495</v>
      </c>
      <c r="N125" s="28" t="s">
        <v>1495</v>
      </c>
      <c r="O125" s="28" t="s">
        <v>1528</v>
      </c>
      <c r="P125" s="28"/>
      <c r="Q125" s="33" t="s">
        <v>1495</v>
      </c>
      <c r="R125" s="28" t="s">
        <v>1495</v>
      </c>
      <c r="S125" s="298" t="s">
        <v>1495</v>
      </c>
    </row>
    <row r="126" spans="1:19" hidden="1">
      <c r="A126" s="297">
        <v>625</v>
      </c>
      <c r="B126" s="242" t="s">
        <v>300</v>
      </c>
      <c r="C126" s="242" t="s">
        <v>301</v>
      </c>
      <c r="D126" s="242" t="s">
        <v>868</v>
      </c>
      <c r="E126" s="242" t="s">
        <v>73</v>
      </c>
      <c r="F126" s="242" t="s">
        <v>840</v>
      </c>
      <c r="G126" s="243">
        <v>128161589119</v>
      </c>
      <c r="H126" s="28" t="s">
        <v>1495</v>
      </c>
      <c r="I126" s="28" t="s">
        <v>1495</v>
      </c>
      <c r="J126" s="28" t="s">
        <v>1495</v>
      </c>
      <c r="K126" s="28" t="s">
        <v>1495</v>
      </c>
      <c r="L126" s="28" t="s">
        <v>1495</v>
      </c>
      <c r="M126" s="28" t="s">
        <v>1495</v>
      </c>
      <c r="N126" s="28" t="s">
        <v>1495</v>
      </c>
      <c r="O126" s="28" t="s">
        <v>1528</v>
      </c>
      <c r="P126" s="28"/>
      <c r="Q126" s="33" t="s">
        <v>1495</v>
      </c>
      <c r="R126" s="28" t="s">
        <v>1495</v>
      </c>
      <c r="S126" s="298" t="s">
        <v>1495</v>
      </c>
    </row>
    <row r="127" spans="1:19" hidden="1">
      <c r="A127" s="297">
        <v>309</v>
      </c>
      <c r="B127" s="242" t="s">
        <v>302</v>
      </c>
      <c r="C127" s="242" t="s">
        <v>303</v>
      </c>
      <c r="D127" s="242" t="s">
        <v>846</v>
      </c>
      <c r="E127" s="242" t="s">
        <v>65</v>
      </c>
      <c r="F127" s="242" t="s">
        <v>840</v>
      </c>
      <c r="G127" s="243">
        <v>149272237117</v>
      </c>
      <c r="H127" s="33" t="s">
        <v>1495</v>
      </c>
      <c r="I127" s="33" t="s">
        <v>1495</v>
      </c>
      <c r="J127" s="28" t="s">
        <v>2675</v>
      </c>
      <c r="K127" s="28">
        <v>46244</v>
      </c>
      <c r="L127" s="33" t="s">
        <v>1495</v>
      </c>
      <c r="M127" s="33" t="s">
        <v>1495</v>
      </c>
      <c r="N127" s="33" t="s">
        <v>1495</v>
      </c>
      <c r="O127" s="33" t="s">
        <v>1495</v>
      </c>
      <c r="P127" s="33" t="s">
        <v>1495</v>
      </c>
      <c r="Q127" s="28" t="s">
        <v>2675</v>
      </c>
      <c r="R127" s="28" t="s">
        <v>1495</v>
      </c>
      <c r="S127" s="298" t="s">
        <v>1495</v>
      </c>
    </row>
    <row r="128" spans="1:19" hidden="1">
      <c r="A128" s="297">
        <v>481</v>
      </c>
      <c r="B128" s="242" t="s">
        <v>304</v>
      </c>
      <c r="C128" s="242" t="s">
        <v>305</v>
      </c>
      <c r="D128" s="242" t="s">
        <v>846</v>
      </c>
      <c r="E128" s="242" t="s">
        <v>73</v>
      </c>
      <c r="F128" s="242" t="s">
        <v>840</v>
      </c>
      <c r="G128" s="243">
        <v>636578504116</v>
      </c>
      <c r="H128" s="33" t="s">
        <v>1495</v>
      </c>
      <c r="I128" s="33" t="s">
        <v>1495</v>
      </c>
      <c r="J128" s="28"/>
      <c r="K128" s="28"/>
      <c r="L128" s="33" t="s">
        <v>1495</v>
      </c>
      <c r="M128" s="33" t="s">
        <v>1495</v>
      </c>
      <c r="N128" s="33" t="s">
        <v>1495</v>
      </c>
      <c r="O128" s="33" t="s">
        <v>1495</v>
      </c>
      <c r="P128" s="33" t="s">
        <v>1495</v>
      </c>
      <c r="Q128" s="28"/>
      <c r="R128" s="28" t="s">
        <v>2675</v>
      </c>
      <c r="S128" s="298" t="s">
        <v>2675</v>
      </c>
    </row>
    <row r="129" spans="1:19" hidden="1">
      <c r="A129" s="297">
        <v>555</v>
      </c>
      <c r="B129" s="242" t="s">
        <v>306</v>
      </c>
      <c r="C129" s="242" t="s">
        <v>307</v>
      </c>
      <c r="D129" s="242" t="s">
        <v>882</v>
      </c>
      <c r="E129" s="242" t="s">
        <v>34</v>
      </c>
      <c r="F129" s="242" t="s">
        <v>840</v>
      </c>
      <c r="G129" s="243">
        <v>278123380110</v>
      </c>
      <c r="H129" s="28" t="s">
        <v>1542</v>
      </c>
      <c r="I129" s="28">
        <v>46254</v>
      </c>
      <c r="J129" s="28"/>
      <c r="K129" s="28"/>
      <c r="L129" s="28" t="s">
        <v>2676</v>
      </c>
      <c r="M129" s="28">
        <v>46254</v>
      </c>
      <c r="N129" s="28"/>
      <c r="O129" s="28" t="s">
        <v>1542</v>
      </c>
      <c r="P129" s="28">
        <v>46254</v>
      </c>
      <c r="Q129" s="33" t="s">
        <v>1495</v>
      </c>
      <c r="R129" s="28"/>
      <c r="S129" s="298"/>
    </row>
    <row r="130" spans="1:19" hidden="1">
      <c r="A130" s="297" t="s">
        <v>309</v>
      </c>
      <c r="B130" s="242" t="s">
        <v>310</v>
      </c>
      <c r="C130" s="242" t="s">
        <v>307</v>
      </c>
      <c r="D130" s="242" t="s">
        <v>882</v>
      </c>
      <c r="E130" s="242" t="s">
        <v>34</v>
      </c>
      <c r="F130" s="242" t="s">
        <v>840</v>
      </c>
      <c r="G130" s="243">
        <v>278745112111</v>
      </c>
      <c r="H130" s="28" t="s">
        <v>2675</v>
      </c>
      <c r="I130" s="28">
        <v>46254</v>
      </c>
      <c r="J130" s="28"/>
      <c r="K130" s="28"/>
      <c r="L130" s="28" t="s">
        <v>2675</v>
      </c>
      <c r="M130" s="28">
        <v>46254</v>
      </c>
      <c r="N130" s="28" t="s">
        <v>2675</v>
      </c>
      <c r="O130" s="28" t="s">
        <v>1542</v>
      </c>
      <c r="P130" s="28">
        <v>46254</v>
      </c>
      <c r="Q130" s="33" t="s">
        <v>1495</v>
      </c>
      <c r="R130" s="28"/>
      <c r="S130" s="298"/>
    </row>
    <row r="131" spans="1:19" hidden="1">
      <c r="A131" s="297">
        <v>271</v>
      </c>
      <c r="B131" s="242" t="s">
        <v>311</v>
      </c>
      <c r="C131" s="242" t="s">
        <v>312</v>
      </c>
      <c r="D131" s="242" t="s">
        <v>846</v>
      </c>
      <c r="E131" s="242" t="s">
        <v>62</v>
      </c>
      <c r="F131" s="242" t="s">
        <v>840</v>
      </c>
      <c r="G131" s="243" t="s">
        <v>847</v>
      </c>
      <c r="H131" s="33" t="s">
        <v>1495</v>
      </c>
      <c r="I131" s="33" t="s">
        <v>1495</v>
      </c>
      <c r="J131" s="28" t="s">
        <v>2675</v>
      </c>
      <c r="K131" s="28"/>
      <c r="L131" s="33" t="s">
        <v>1495</v>
      </c>
      <c r="M131" s="33" t="s">
        <v>1495</v>
      </c>
      <c r="N131" s="33" t="s">
        <v>1495</v>
      </c>
      <c r="O131" s="33" t="s">
        <v>1495</v>
      </c>
      <c r="P131" s="33" t="s">
        <v>1495</v>
      </c>
      <c r="Q131" s="28" t="s">
        <v>2675</v>
      </c>
      <c r="R131" s="28" t="s">
        <v>2675</v>
      </c>
      <c r="S131" s="298"/>
    </row>
    <row r="132" spans="1:19" hidden="1">
      <c r="A132" s="297">
        <v>584</v>
      </c>
      <c r="B132" s="242" t="s">
        <v>313</v>
      </c>
      <c r="C132" s="242" t="s">
        <v>314</v>
      </c>
      <c r="D132" s="242" t="s">
        <v>868</v>
      </c>
      <c r="E132" s="242" t="s">
        <v>57</v>
      </c>
      <c r="F132" s="242" t="s">
        <v>840</v>
      </c>
      <c r="G132" s="243" t="s">
        <v>847</v>
      </c>
      <c r="H132" s="33" t="s">
        <v>1495</v>
      </c>
      <c r="I132" s="33" t="s">
        <v>1495</v>
      </c>
      <c r="J132" s="28" t="s">
        <v>2675</v>
      </c>
      <c r="K132" s="28">
        <v>46245</v>
      </c>
      <c r="L132" s="33" t="s">
        <v>1495</v>
      </c>
      <c r="M132" s="33" t="s">
        <v>1495</v>
      </c>
      <c r="N132" s="33" t="s">
        <v>1495</v>
      </c>
      <c r="O132" s="28" t="s">
        <v>2675</v>
      </c>
      <c r="P132" s="28">
        <v>46246</v>
      </c>
      <c r="Q132" s="33" t="s">
        <v>1495</v>
      </c>
      <c r="R132" s="354" t="s">
        <v>1495</v>
      </c>
      <c r="S132" s="354" t="s">
        <v>1495</v>
      </c>
    </row>
    <row r="133" spans="1:19">
      <c r="A133" s="297">
        <v>298</v>
      </c>
      <c r="B133" s="242" t="s">
        <v>315</v>
      </c>
      <c r="C133" s="242" t="s">
        <v>316</v>
      </c>
      <c r="D133" s="242" t="s">
        <v>882</v>
      </c>
      <c r="E133" s="242" t="s">
        <v>48</v>
      </c>
      <c r="F133" s="242" t="s">
        <v>840</v>
      </c>
      <c r="G133" s="243">
        <v>128477442110</v>
      </c>
      <c r="H133" s="28" t="s">
        <v>1495</v>
      </c>
      <c r="I133" s="28"/>
      <c r="J133" s="28" t="s">
        <v>2675</v>
      </c>
      <c r="K133" s="28"/>
      <c r="L133" s="28" t="s">
        <v>1495</v>
      </c>
      <c r="M133" s="28"/>
      <c r="N133" s="28"/>
      <c r="O133" s="28" t="s">
        <v>1542</v>
      </c>
      <c r="P133" s="28">
        <v>46254</v>
      </c>
      <c r="Q133" s="33" t="s">
        <v>1495</v>
      </c>
      <c r="R133" s="28"/>
      <c r="S133" s="298"/>
    </row>
    <row r="134" spans="1:19" hidden="1">
      <c r="A134" s="297">
        <v>500</v>
      </c>
      <c r="B134" s="242" t="s">
        <v>317</v>
      </c>
      <c r="C134" s="242" t="s">
        <v>318</v>
      </c>
      <c r="D134" s="242" t="s">
        <v>868</v>
      </c>
      <c r="E134" s="242" t="s">
        <v>73</v>
      </c>
      <c r="F134" s="242" t="s">
        <v>840</v>
      </c>
      <c r="G134" s="243">
        <v>112292457112</v>
      </c>
      <c r="H134" s="28" t="s">
        <v>1495</v>
      </c>
      <c r="I134" s="28" t="s">
        <v>1495</v>
      </c>
      <c r="J134" s="28" t="s">
        <v>1495</v>
      </c>
      <c r="K134" s="28" t="s">
        <v>1495</v>
      </c>
      <c r="L134" s="28" t="s">
        <v>1495</v>
      </c>
      <c r="M134" s="28" t="s">
        <v>1495</v>
      </c>
      <c r="N134" s="28" t="s">
        <v>1495</v>
      </c>
      <c r="O134" s="28" t="s">
        <v>1528</v>
      </c>
      <c r="P134" s="28"/>
      <c r="Q134" s="33" t="s">
        <v>1495</v>
      </c>
      <c r="R134" s="28" t="s">
        <v>1495</v>
      </c>
      <c r="S134" s="298" t="s">
        <v>1495</v>
      </c>
    </row>
    <row r="135" spans="1:19" hidden="1">
      <c r="A135" s="297">
        <v>232</v>
      </c>
      <c r="B135" s="242" t="s">
        <v>319</v>
      </c>
      <c r="C135" s="242" t="s">
        <v>320</v>
      </c>
      <c r="D135" s="242" t="s">
        <v>846</v>
      </c>
      <c r="E135" s="242" t="s">
        <v>65</v>
      </c>
      <c r="F135" s="242" t="s">
        <v>840</v>
      </c>
      <c r="G135" s="243">
        <v>140250142119</v>
      </c>
      <c r="H135" s="33" t="s">
        <v>1495</v>
      </c>
      <c r="I135" s="33" t="s">
        <v>1495</v>
      </c>
      <c r="J135" s="28" t="s">
        <v>2675</v>
      </c>
      <c r="K135" s="28">
        <v>46241</v>
      </c>
      <c r="L135" s="33" t="s">
        <v>1495</v>
      </c>
      <c r="M135" s="33" t="s">
        <v>1495</v>
      </c>
      <c r="N135" s="33" t="s">
        <v>1495</v>
      </c>
      <c r="O135" s="33" t="s">
        <v>1495</v>
      </c>
      <c r="P135" s="33" t="s">
        <v>1495</v>
      </c>
      <c r="Q135" s="28" t="s">
        <v>2675</v>
      </c>
      <c r="R135" s="28" t="s">
        <v>1495</v>
      </c>
      <c r="S135" s="298" t="s">
        <v>1495</v>
      </c>
    </row>
    <row r="136" spans="1:19" hidden="1">
      <c r="A136" s="297">
        <v>49</v>
      </c>
      <c r="B136" s="242" t="s">
        <v>321</v>
      </c>
      <c r="C136" s="242" t="s">
        <v>322</v>
      </c>
      <c r="D136" s="242" t="s">
        <v>868</v>
      </c>
      <c r="E136" s="242" t="s">
        <v>65</v>
      </c>
      <c r="F136" s="242" t="s">
        <v>840</v>
      </c>
      <c r="G136" s="243" t="s">
        <v>847</v>
      </c>
      <c r="H136" s="33" t="s">
        <v>1495</v>
      </c>
      <c r="I136" s="33" t="s">
        <v>1495</v>
      </c>
      <c r="J136" s="28" t="s">
        <v>2675</v>
      </c>
      <c r="K136" s="28">
        <v>46255</v>
      </c>
      <c r="L136" s="33" t="s">
        <v>1495</v>
      </c>
      <c r="M136" s="33" t="s">
        <v>1495</v>
      </c>
      <c r="N136" s="33" t="s">
        <v>1495</v>
      </c>
      <c r="O136" s="28" t="s">
        <v>1495</v>
      </c>
      <c r="P136" s="28" t="s">
        <v>1495</v>
      </c>
      <c r="Q136" s="33" t="s">
        <v>1495</v>
      </c>
      <c r="R136" s="28" t="s">
        <v>1495</v>
      </c>
      <c r="S136" s="298" t="s">
        <v>1495</v>
      </c>
    </row>
    <row r="137" spans="1:19">
      <c r="A137" s="297">
        <v>579</v>
      </c>
      <c r="B137" s="242" t="s">
        <v>323</v>
      </c>
      <c r="C137" s="242" t="s">
        <v>324</v>
      </c>
      <c r="D137" s="242" t="s">
        <v>868</v>
      </c>
      <c r="E137" s="242" t="s">
        <v>48</v>
      </c>
      <c r="F137" s="242" t="s">
        <v>840</v>
      </c>
      <c r="G137" s="243" t="s">
        <v>847</v>
      </c>
      <c r="H137" s="33" t="s">
        <v>1495</v>
      </c>
      <c r="I137" s="33" t="s">
        <v>1495</v>
      </c>
      <c r="J137" s="28" t="s">
        <v>2675</v>
      </c>
      <c r="K137" s="28"/>
      <c r="L137" s="33" t="s">
        <v>1495</v>
      </c>
      <c r="M137" s="33" t="s">
        <v>1495</v>
      </c>
      <c r="N137" s="33" t="s">
        <v>1495</v>
      </c>
      <c r="O137" s="28" t="s">
        <v>2675</v>
      </c>
      <c r="P137" s="28"/>
      <c r="Q137" s="33" t="s">
        <v>1495</v>
      </c>
      <c r="R137" s="28"/>
      <c r="S137" s="298"/>
    </row>
    <row r="138" spans="1:19">
      <c r="A138" s="297">
        <v>101</v>
      </c>
      <c r="B138" s="242" t="s">
        <v>325</v>
      </c>
      <c r="C138" s="242" t="s">
        <v>326</v>
      </c>
      <c r="D138" s="242" t="s">
        <v>846</v>
      </c>
      <c r="E138" s="242" t="s">
        <v>48</v>
      </c>
      <c r="F138" s="242" t="s">
        <v>840</v>
      </c>
      <c r="G138" s="243">
        <v>147025153114</v>
      </c>
      <c r="H138" s="33" t="s">
        <v>1495</v>
      </c>
      <c r="I138" s="33" t="s">
        <v>1495</v>
      </c>
      <c r="J138" s="28" t="s">
        <v>2675</v>
      </c>
      <c r="K138" s="28"/>
      <c r="L138" s="33" t="s">
        <v>1495</v>
      </c>
      <c r="M138" s="33" t="s">
        <v>1495</v>
      </c>
      <c r="N138" s="33" t="s">
        <v>1495</v>
      </c>
      <c r="O138" s="33" t="s">
        <v>1495</v>
      </c>
      <c r="P138" s="33" t="s">
        <v>1495</v>
      </c>
      <c r="Q138" s="28" t="s">
        <v>2675</v>
      </c>
      <c r="R138" s="28"/>
      <c r="S138" s="298"/>
    </row>
    <row r="139" spans="1:19">
      <c r="A139" s="297">
        <v>331</v>
      </c>
      <c r="B139" s="242" t="s">
        <v>327</v>
      </c>
      <c r="C139" s="242" t="s">
        <v>328</v>
      </c>
      <c r="D139" s="242" t="s">
        <v>846</v>
      </c>
      <c r="E139" s="242" t="s">
        <v>48</v>
      </c>
      <c r="F139" s="242" t="s">
        <v>840</v>
      </c>
      <c r="G139" s="243">
        <v>133116268111</v>
      </c>
      <c r="H139" s="33" t="s">
        <v>1495</v>
      </c>
      <c r="I139" s="33" t="s">
        <v>1495</v>
      </c>
      <c r="J139" s="28" t="s">
        <v>2675</v>
      </c>
      <c r="K139" s="28"/>
      <c r="L139" s="33" t="s">
        <v>1495</v>
      </c>
      <c r="M139" s="33" t="s">
        <v>1495</v>
      </c>
      <c r="N139" s="33" t="s">
        <v>1495</v>
      </c>
      <c r="O139" s="33" t="s">
        <v>1495</v>
      </c>
      <c r="P139" s="33" t="s">
        <v>1495</v>
      </c>
      <c r="Q139" s="28" t="s">
        <v>2675</v>
      </c>
      <c r="R139" s="28"/>
      <c r="S139" s="298"/>
    </row>
    <row r="140" spans="1:19">
      <c r="A140" s="297">
        <v>448</v>
      </c>
      <c r="B140" s="242" t="s">
        <v>329</v>
      </c>
      <c r="C140" s="242" t="s">
        <v>330</v>
      </c>
      <c r="D140" s="242" t="s">
        <v>846</v>
      </c>
      <c r="E140" s="242" t="s">
        <v>48</v>
      </c>
      <c r="F140" s="242" t="s">
        <v>840</v>
      </c>
      <c r="G140" s="243">
        <v>145014697112</v>
      </c>
      <c r="H140" s="33" t="s">
        <v>1495</v>
      </c>
      <c r="I140" s="33" t="s">
        <v>1495</v>
      </c>
      <c r="J140" s="28" t="s">
        <v>2675</v>
      </c>
      <c r="K140" s="28"/>
      <c r="L140" s="33" t="s">
        <v>1495</v>
      </c>
      <c r="M140" s="33" t="s">
        <v>1495</v>
      </c>
      <c r="N140" s="33" t="s">
        <v>1495</v>
      </c>
      <c r="O140" s="33" t="s">
        <v>1495</v>
      </c>
      <c r="P140" s="33" t="s">
        <v>1495</v>
      </c>
      <c r="Q140" s="28" t="s">
        <v>2675</v>
      </c>
      <c r="R140" s="28"/>
      <c r="S140" s="298"/>
    </row>
    <row r="141" spans="1:19">
      <c r="A141" s="297">
        <v>95</v>
      </c>
      <c r="B141" s="242" t="s">
        <v>331</v>
      </c>
      <c r="C141" s="242" t="s">
        <v>332</v>
      </c>
      <c r="D141" s="242" t="s">
        <v>846</v>
      </c>
      <c r="E141" s="242" t="s">
        <v>48</v>
      </c>
      <c r="F141" s="242" t="s">
        <v>840</v>
      </c>
      <c r="G141" s="243" t="s">
        <v>847</v>
      </c>
      <c r="H141" s="33" t="s">
        <v>1495</v>
      </c>
      <c r="I141" s="33" t="s">
        <v>1495</v>
      </c>
      <c r="J141" s="28" t="s">
        <v>2675</v>
      </c>
      <c r="K141" s="28"/>
      <c r="L141" s="33" t="s">
        <v>1495</v>
      </c>
      <c r="M141" s="33" t="s">
        <v>1495</v>
      </c>
      <c r="N141" s="33" t="s">
        <v>1495</v>
      </c>
      <c r="O141" s="33" t="s">
        <v>1495</v>
      </c>
      <c r="P141" s="33" t="s">
        <v>1495</v>
      </c>
      <c r="Q141" s="28" t="s">
        <v>2675</v>
      </c>
      <c r="R141" s="28"/>
      <c r="S141" s="298"/>
    </row>
    <row r="142" spans="1:19" hidden="1">
      <c r="A142" s="297">
        <v>641</v>
      </c>
      <c r="B142" s="242" t="s">
        <v>333</v>
      </c>
      <c r="C142" s="242" t="s">
        <v>334</v>
      </c>
      <c r="D142" s="242" t="s">
        <v>846</v>
      </c>
      <c r="E142" s="242" t="s">
        <v>65</v>
      </c>
      <c r="F142" s="242" t="s">
        <v>840</v>
      </c>
      <c r="G142" s="243" t="s">
        <v>847</v>
      </c>
      <c r="H142" s="33" t="s">
        <v>1495</v>
      </c>
      <c r="I142" s="33" t="s">
        <v>1495</v>
      </c>
      <c r="J142" s="28" t="s">
        <v>2675</v>
      </c>
      <c r="K142" s="28">
        <v>46240</v>
      </c>
      <c r="L142" s="33" t="s">
        <v>1495</v>
      </c>
      <c r="M142" s="33" t="s">
        <v>1495</v>
      </c>
      <c r="N142" s="33" t="s">
        <v>1495</v>
      </c>
      <c r="O142" s="33" t="s">
        <v>1495</v>
      </c>
      <c r="P142" s="33" t="s">
        <v>1495</v>
      </c>
      <c r="Q142" s="28" t="s">
        <v>2675</v>
      </c>
      <c r="R142" s="28" t="s">
        <v>1495</v>
      </c>
      <c r="S142" s="298" t="s">
        <v>1495</v>
      </c>
    </row>
    <row r="143" spans="1:19">
      <c r="A143" s="297">
        <v>15</v>
      </c>
      <c r="B143" s="242" t="s">
        <v>335</v>
      </c>
      <c r="C143" s="242" t="s">
        <v>336</v>
      </c>
      <c r="D143" s="242" t="s">
        <v>846</v>
      </c>
      <c r="E143" s="242" t="s">
        <v>48</v>
      </c>
      <c r="F143" s="242" t="s">
        <v>840</v>
      </c>
      <c r="G143" s="243">
        <v>116364851118</v>
      </c>
      <c r="H143" s="33" t="s">
        <v>1495</v>
      </c>
      <c r="I143" s="33" t="s">
        <v>1495</v>
      </c>
      <c r="J143" s="28"/>
      <c r="K143" s="28"/>
      <c r="L143" s="33" t="s">
        <v>1495</v>
      </c>
      <c r="M143" s="33" t="s">
        <v>1495</v>
      </c>
      <c r="N143" s="33" t="s">
        <v>1495</v>
      </c>
      <c r="O143" s="33" t="s">
        <v>1495</v>
      </c>
      <c r="P143" s="33" t="s">
        <v>1495</v>
      </c>
      <c r="Q143" s="28" t="s">
        <v>2675</v>
      </c>
      <c r="R143" s="28"/>
      <c r="S143" s="298"/>
    </row>
    <row r="144" spans="1:19" hidden="1">
      <c r="A144" s="297">
        <v>592</v>
      </c>
      <c r="B144" s="242" t="s">
        <v>337</v>
      </c>
      <c r="C144" s="242" t="s">
        <v>338</v>
      </c>
      <c r="D144" s="242" t="s">
        <v>868</v>
      </c>
      <c r="E144" s="242" t="s">
        <v>34</v>
      </c>
      <c r="F144" s="242" t="s">
        <v>840</v>
      </c>
      <c r="G144" s="243" t="s">
        <v>847</v>
      </c>
      <c r="H144" s="33" t="s">
        <v>1495</v>
      </c>
      <c r="I144" s="33" t="s">
        <v>1495</v>
      </c>
      <c r="J144" s="28" t="s">
        <v>2675</v>
      </c>
      <c r="K144" s="28"/>
      <c r="L144" s="33" t="s">
        <v>1495</v>
      </c>
      <c r="M144" s="33" t="s">
        <v>1495</v>
      </c>
      <c r="N144" s="33" t="s">
        <v>1495</v>
      </c>
      <c r="O144" s="28" t="s">
        <v>2675</v>
      </c>
      <c r="P144" s="28"/>
      <c r="Q144" s="33" t="s">
        <v>1495</v>
      </c>
      <c r="R144" s="28"/>
      <c r="S144" s="298"/>
    </row>
    <row r="145" spans="1:19" hidden="1">
      <c r="A145" s="297" t="s">
        <v>339</v>
      </c>
      <c r="B145" s="242" t="s">
        <v>340</v>
      </c>
      <c r="C145" s="242" t="s">
        <v>338</v>
      </c>
      <c r="D145" s="242" t="s">
        <v>868</v>
      </c>
      <c r="E145" s="242" t="s">
        <v>34</v>
      </c>
      <c r="F145" s="242" t="s">
        <v>840</v>
      </c>
      <c r="G145" s="243" t="s">
        <v>847</v>
      </c>
      <c r="H145" s="33" t="s">
        <v>1495</v>
      </c>
      <c r="I145" s="33" t="s">
        <v>1495</v>
      </c>
      <c r="J145" s="28" t="s">
        <v>2675</v>
      </c>
      <c r="K145" s="28"/>
      <c r="L145" s="33" t="s">
        <v>1495</v>
      </c>
      <c r="M145" s="33" t="s">
        <v>1495</v>
      </c>
      <c r="N145" s="33" t="s">
        <v>1495</v>
      </c>
      <c r="O145" s="28" t="s">
        <v>2675</v>
      </c>
      <c r="P145" s="28"/>
      <c r="Q145" s="33" t="s">
        <v>1495</v>
      </c>
      <c r="R145" s="28"/>
      <c r="S145" s="298"/>
    </row>
    <row r="146" spans="1:19" hidden="1">
      <c r="A146" s="297" t="s">
        <v>341</v>
      </c>
      <c r="B146" s="242" t="s">
        <v>342</v>
      </c>
      <c r="C146" s="242" t="s">
        <v>338</v>
      </c>
      <c r="D146" s="242" t="s">
        <v>868</v>
      </c>
      <c r="E146" s="242" t="s">
        <v>34</v>
      </c>
      <c r="F146" s="242" t="s">
        <v>840</v>
      </c>
      <c r="G146" s="243" t="s">
        <v>847</v>
      </c>
      <c r="H146" s="33" t="s">
        <v>1495</v>
      </c>
      <c r="I146" s="33" t="s">
        <v>1495</v>
      </c>
      <c r="J146" s="28" t="s">
        <v>2675</v>
      </c>
      <c r="K146" s="28"/>
      <c r="L146" s="33" t="s">
        <v>1495</v>
      </c>
      <c r="M146" s="33" t="s">
        <v>1495</v>
      </c>
      <c r="N146" s="33" t="s">
        <v>1495</v>
      </c>
      <c r="O146" s="28" t="s">
        <v>2675</v>
      </c>
      <c r="P146" s="28"/>
      <c r="Q146" s="33" t="s">
        <v>1495</v>
      </c>
      <c r="R146" s="28"/>
      <c r="S146" s="298"/>
    </row>
    <row r="147" spans="1:19" hidden="1">
      <c r="A147" s="297">
        <v>575</v>
      </c>
      <c r="B147" s="242" t="s">
        <v>343</v>
      </c>
      <c r="C147" s="242" t="s">
        <v>344</v>
      </c>
      <c r="D147" s="242" t="s">
        <v>846</v>
      </c>
      <c r="E147" s="242" t="s">
        <v>57</v>
      </c>
      <c r="F147" s="242" t="s">
        <v>840</v>
      </c>
      <c r="G147" s="243" t="s">
        <v>847</v>
      </c>
      <c r="H147" s="33" t="s">
        <v>1495</v>
      </c>
      <c r="I147" s="33" t="s">
        <v>1495</v>
      </c>
      <c r="J147" s="28"/>
      <c r="K147" s="28"/>
      <c r="L147" s="33" t="s">
        <v>1495</v>
      </c>
      <c r="M147" s="33" t="s">
        <v>1495</v>
      </c>
      <c r="N147" s="33" t="s">
        <v>1495</v>
      </c>
      <c r="O147" s="33" t="s">
        <v>1495</v>
      </c>
      <c r="P147" s="33" t="s">
        <v>1495</v>
      </c>
      <c r="Q147" s="28"/>
      <c r="R147" s="28"/>
      <c r="S147" s="298"/>
    </row>
    <row r="148" spans="1:19" hidden="1">
      <c r="A148" s="297">
        <v>467</v>
      </c>
      <c r="B148" s="242" t="s">
        <v>345</v>
      </c>
      <c r="C148" s="242" t="s">
        <v>346</v>
      </c>
      <c r="D148" s="242" t="s">
        <v>868</v>
      </c>
      <c r="E148" s="242" t="s">
        <v>70</v>
      </c>
      <c r="F148" s="242" t="s">
        <v>840</v>
      </c>
      <c r="G148" s="243" t="s">
        <v>847</v>
      </c>
      <c r="H148" s="33" t="s">
        <v>1495</v>
      </c>
      <c r="I148" s="33" t="s">
        <v>1495</v>
      </c>
      <c r="J148" s="28"/>
      <c r="K148" s="28"/>
      <c r="L148" s="33" t="s">
        <v>1495</v>
      </c>
      <c r="M148" s="33" t="s">
        <v>1495</v>
      </c>
      <c r="N148" s="33" t="s">
        <v>1495</v>
      </c>
      <c r="O148" s="28" t="s">
        <v>1495</v>
      </c>
      <c r="P148" s="28"/>
      <c r="Q148" s="33" t="s">
        <v>1495</v>
      </c>
      <c r="R148" s="28"/>
      <c r="S148" s="298"/>
    </row>
    <row r="149" spans="1:19" hidden="1">
      <c r="A149" s="297">
        <v>599</v>
      </c>
      <c r="B149" s="242" t="s">
        <v>347</v>
      </c>
      <c r="C149" s="242" t="s">
        <v>348</v>
      </c>
      <c r="D149" s="242" t="s">
        <v>868</v>
      </c>
      <c r="E149" s="242" t="s">
        <v>57</v>
      </c>
      <c r="F149" s="242" t="s">
        <v>840</v>
      </c>
      <c r="G149" s="243">
        <v>154166566110</v>
      </c>
      <c r="H149" s="28" t="s">
        <v>1542</v>
      </c>
      <c r="I149" s="28">
        <v>46253</v>
      </c>
      <c r="J149" s="28" t="s">
        <v>2675</v>
      </c>
      <c r="K149" s="28">
        <v>46245</v>
      </c>
      <c r="L149" s="354" t="s">
        <v>1495</v>
      </c>
      <c r="M149" s="354" t="s">
        <v>1495</v>
      </c>
      <c r="N149" s="354" t="s">
        <v>1495</v>
      </c>
      <c r="O149" s="28" t="s">
        <v>1542</v>
      </c>
      <c r="P149" s="28">
        <v>46254</v>
      </c>
      <c r="Q149" s="33" t="s">
        <v>1495</v>
      </c>
      <c r="R149" s="354" t="s">
        <v>1495</v>
      </c>
      <c r="S149" s="354" t="s">
        <v>1495</v>
      </c>
    </row>
    <row r="150" spans="1:19" hidden="1">
      <c r="A150" s="297">
        <v>391</v>
      </c>
      <c r="B150" s="242" t="s">
        <v>349</v>
      </c>
      <c r="C150" s="242" t="s">
        <v>350</v>
      </c>
      <c r="D150" s="242" t="s">
        <v>846</v>
      </c>
      <c r="E150" s="242" t="s">
        <v>34</v>
      </c>
      <c r="F150" s="242" t="s">
        <v>840</v>
      </c>
      <c r="G150" s="243" t="s">
        <v>847</v>
      </c>
      <c r="H150" s="33" t="s">
        <v>1495</v>
      </c>
      <c r="I150" s="33" t="s">
        <v>1495</v>
      </c>
      <c r="J150" s="28"/>
      <c r="K150" s="28"/>
      <c r="L150" s="33" t="s">
        <v>1495</v>
      </c>
      <c r="M150" s="33" t="s">
        <v>1495</v>
      </c>
      <c r="N150" s="33" t="s">
        <v>1495</v>
      </c>
      <c r="O150" s="33" t="s">
        <v>1495</v>
      </c>
      <c r="P150" s="33" t="s">
        <v>1495</v>
      </c>
      <c r="Q150" s="28"/>
      <c r="R150" s="28"/>
      <c r="S150" s="298"/>
    </row>
    <row r="151" spans="1:19" hidden="1">
      <c r="A151" s="297">
        <v>571</v>
      </c>
      <c r="B151" s="242" t="s">
        <v>351</v>
      </c>
      <c r="C151" s="242" t="s">
        <v>352</v>
      </c>
      <c r="D151" s="242" t="s">
        <v>868</v>
      </c>
      <c r="E151" s="242" t="s">
        <v>70</v>
      </c>
      <c r="F151" s="242" t="s">
        <v>840</v>
      </c>
      <c r="G151" s="243">
        <v>442761077116</v>
      </c>
      <c r="H151" s="28" t="s">
        <v>1542</v>
      </c>
      <c r="I151" s="28"/>
      <c r="J151" s="28" t="s">
        <v>2675</v>
      </c>
      <c r="K151" s="28"/>
      <c r="L151" s="28" t="s">
        <v>1542</v>
      </c>
      <c r="M151" s="28">
        <v>46253</v>
      </c>
      <c r="N151" s="28" t="s">
        <v>2675</v>
      </c>
      <c r="O151" s="28" t="s">
        <v>1542</v>
      </c>
      <c r="P151" s="28">
        <v>46253</v>
      </c>
      <c r="Q151" s="33" t="s">
        <v>1495</v>
      </c>
      <c r="R151" s="28" t="s">
        <v>2675</v>
      </c>
      <c r="S151" s="298"/>
    </row>
    <row r="152" spans="1:19" hidden="1">
      <c r="A152" s="297">
        <v>603</v>
      </c>
      <c r="B152" s="242" t="s">
        <v>353</v>
      </c>
      <c r="C152" s="242" t="s">
        <v>354</v>
      </c>
      <c r="D152" s="242" t="s">
        <v>882</v>
      </c>
      <c r="E152" s="242" t="s">
        <v>34</v>
      </c>
      <c r="F152" s="242" t="s">
        <v>1040</v>
      </c>
      <c r="G152" s="243" t="s">
        <v>847</v>
      </c>
      <c r="H152" s="33" t="s">
        <v>1495</v>
      </c>
      <c r="I152" s="33" t="s">
        <v>1495</v>
      </c>
      <c r="J152" s="28" t="s">
        <v>2675</v>
      </c>
      <c r="K152" s="28"/>
      <c r="L152" s="33" t="s">
        <v>1495</v>
      </c>
      <c r="M152" s="33" t="s">
        <v>1495</v>
      </c>
      <c r="N152" s="33" t="s">
        <v>1495</v>
      </c>
      <c r="O152" s="28" t="s">
        <v>2675</v>
      </c>
      <c r="P152" s="28"/>
      <c r="Q152" s="33" t="s">
        <v>1495</v>
      </c>
      <c r="R152" s="28"/>
      <c r="S152" s="298"/>
    </row>
    <row r="153" spans="1:19" hidden="1">
      <c r="A153" s="297">
        <v>601</v>
      </c>
      <c r="B153" s="242" t="s">
        <v>355</v>
      </c>
      <c r="C153" s="242" t="s">
        <v>356</v>
      </c>
      <c r="D153" s="242" t="s">
        <v>868</v>
      </c>
      <c r="E153" s="242" t="s">
        <v>34</v>
      </c>
      <c r="F153" s="242" t="s">
        <v>840</v>
      </c>
      <c r="G153" s="243" t="s">
        <v>847</v>
      </c>
      <c r="H153" s="33" t="s">
        <v>1495</v>
      </c>
      <c r="I153" s="33" t="s">
        <v>1495</v>
      </c>
      <c r="J153" s="28"/>
      <c r="K153" s="28"/>
      <c r="L153" s="33" t="s">
        <v>1495</v>
      </c>
      <c r="M153" s="33" t="s">
        <v>1495</v>
      </c>
      <c r="N153" s="33" t="s">
        <v>1495</v>
      </c>
      <c r="O153" s="28" t="s">
        <v>1495</v>
      </c>
      <c r="P153" s="28"/>
      <c r="Q153" s="33" t="s">
        <v>1495</v>
      </c>
      <c r="R153" s="28"/>
      <c r="S153" s="298"/>
    </row>
    <row r="154" spans="1:19" hidden="1">
      <c r="A154" s="297">
        <v>133</v>
      </c>
      <c r="B154" s="242" t="s">
        <v>357</v>
      </c>
      <c r="C154" s="242" t="s">
        <v>358</v>
      </c>
      <c r="D154" s="242" t="s">
        <v>846</v>
      </c>
      <c r="E154" s="242" t="s">
        <v>57</v>
      </c>
      <c r="F154" s="242" t="s">
        <v>840</v>
      </c>
      <c r="G154" s="243" t="s">
        <v>847</v>
      </c>
      <c r="H154" s="33" t="s">
        <v>1495</v>
      </c>
      <c r="I154" s="33" t="s">
        <v>1495</v>
      </c>
      <c r="J154" s="28"/>
      <c r="K154" s="28"/>
      <c r="L154" s="33" t="s">
        <v>1495</v>
      </c>
      <c r="M154" s="33" t="s">
        <v>1495</v>
      </c>
      <c r="N154" s="33" t="s">
        <v>1495</v>
      </c>
      <c r="O154" s="33" t="s">
        <v>1495</v>
      </c>
      <c r="P154" s="33" t="s">
        <v>1495</v>
      </c>
      <c r="Q154" s="28"/>
      <c r="R154" s="28"/>
      <c r="S154" s="298"/>
    </row>
    <row r="155" spans="1:19" hidden="1">
      <c r="A155" s="297">
        <v>229</v>
      </c>
      <c r="B155" s="242" t="s">
        <v>360</v>
      </c>
      <c r="C155" s="242" t="s">
        <v>361</v>
      </c>
      <c r="D155" s="242" t="s">
        <v>846</v>
      </c>
      <c r="E155" s="242" t="s">
        <v>65</v>
      </c>
      <c r="F155" s="242" t="s">
        <v>860</v>
      </c>
      <c r="G155" s="243" t="s">
        <v>847</v>
      </c>
      <c r="H155" s="33" t="s">
        <v>1495</v>
      </c>
      <c r="I155" s="33" t="s">
        <v>1495</v>
      </c>
      <c r="J155" s="28" t="s">
        <v>2675</v>
      </c>
      <c r="K155" s="28">
        <v>46244</v>
      </c>
      <c r="L155" s="33" t="s">
        <v>1495</v>
      </c>
      <c r="M155" s="33" t="s">
        <v>1495</v>
      </c>
      <c r="N155" s="33" t="s">
        <v>1495</v>
      </c>
      <c r="O155" s="33" t="s">
        <v>1495</v>
      </c>
      <c r="P155" s="33" t="s">
        <v>1495</v>
      </c>
      <c r="Q155" s="28" t="s">
        <v>2675</v>
      </c>
      <c r="R155" s="28" t="s">
        <v>1495</v>
      </c>
      <c r="S155" s="298" t="s">
        <v>1495</v>
      </c>
    </row>
    <row r="156" spans="1:19" hidden="1">
      <c r="A156" s="297">
        <v>439</v>
      </c>
      <c r="B156" s="242" t="s">
        <v>362</v>
      </c>
      <c r="C156" s="242" t="s">
        <v>363</v>
      </c>
      <c r="D156" s="242" t="s">
        <v>846</v>
      </c>
      <c r="E156" s="242" t="s">
        <v>57</v>
      </c>
      <c r="F156" s="242" t="s">
        <v>840</v>
      </c>
      <c r="G156" s="243">
        <v>132284618118</v>
      </c>
      <c r="H156" s="33" t="s">
        <v>1495</v>
      </c>
      <c r="I156" s="33" t="s">
        <v>1495</v>
      </c>
      <c r="J156" s="28"/>
      <c r="K156" s="28"/>
      <c r="L156" s="33" t="s">
        <v>1495</v>
      </c>
      <c r="M156" s="33" t="s">
        <v>1495</v>
      </c>
      <c r="N156" s="33" t="s">
        <v>1495</v>
      </c>
      <c r="O156" s="33" t="s">
        <v>1495</v>
      </c>
      <c r="P156" s="33" t="s">
        <v>1495</v>
      </c>
      <c r="Q156" s="28"/>
      <c r="R156" s="28"/>
      <c r="S156" s="298"/>
    </row>
    <row r="157" spans="1:19" hidden="1">
      <c r="A157" s="297">
        <v>558</v>
      </c>
      <c r="B157" s="242" t="s">
        <v>364</v>
      </c>
      <c r="C157" s="242" t="s">
        <v>365</v>
      </c>
      <c r="D157" s="242" t="s">
        <v>868</v>
      </c>
      <c r="E157" s="242" t="s">
        <v>34</v>
      </c>
      <c r="F157" s="242" t="s">
        <v>840</v>
      </c>
      <c r="G157" s="243">
        <v>206807803110</v>
      </c>
      <c r="H157" s="28" t="s">
        <v>2675</v>
      </c>
      <c r="I157" s="28"/>
      <c r="J157" s="28" t="s">
        <v>2675</v>
      </c>
      <c r="K157" s="28"/>
      <c r="L157" s="28" t="s">
        <v>2675</v>
      </c>
      <c r="M157" s="28"/>
      <c r="N157" s="28"/>
      <c r="O157" s="28" t="s">
        <v>2675</v>
      </c>
      <c r="P157" s="28"/>
      <c r="Q157" s="33" t="s">
        <v>1495</v>
      </c>
      <c r="R157" s="28"/>
      <c r="S157" s="298"/>
    </row>
    <row r="158" spans="1:19" hidden="1">
      <c r="A158" s="297">
        <v>610</v>
      </c>
      <c r="B158" s="242" t="s">
        <v>366</v>
      </c>
      <c r="C158" s="242" t="s">
        <v>367</v>
      </c>
      <c r="D158" s="242" t="s">
        <v>846</v>
      </c>
      <c r="E158" s="242" t="s">
        <v>65</v>
      </c>
      <c r="F158" s="242" t="s">
        <v>840</v>
      </c>
      <c r="G158" s="243">
        <v>138179685110</v>
      </c>
      <c r="H158" s="33" t="s">
        <v>1495</v>
      </c>
      <c r="I158" s="33" t="s">
        <v>1495</v>
      </c>
      <c r="J158" s="28" t="s">
        <v>2675</v>
      </c>
      <c r="K158" s="28">
        <v>46241</v>
      </c>
      <c r="L158" s="33" t="s">
        <v>1495</v>
      </c>
      <c r="M158" s="33" t="s">
        <v>1495</v>
      </c>
      <c r="N158" s="33" t="s">
        <v>1495</v>
      </c>
      <c r="O158" s="33" t="s">
        <v>1495</v>
      </c>
      <c r="P158" s="33" t="s">
        <v>1495</v>
      </c>
      <c r="Q158" s="28" t="s">
        <v>2675</v>
      </c>
      <c r="R158" s="28" t="s">
        <v>1495</v>
      </c>
      <c r="S158" s="298" t="s">
        <v>1495</v>
      </c>
    </row>
    <row r="159" spans="1:19" hidden="1">
      <c r="A159" s="297">
        <v>478</v>
      </c>
      <c r="B159" s="242" t="s">
        <v>368</v>
      </c>
      <c r="C159" s="242" t="s">
        <v>369</v>
      </c>
      <c r="D159" s="242" t="s">
        <v>868</v>
      </c>
      <c r="E159" s="242" t="s">
        <v>70</v>
      </c>
      <c r="F159" s="242" t="s">
        <v>840</v>
      </c>
      <c r="G159" s="243">
        <v>141551865117</v>
      </c>
      <c r="H159" s="28" t="s">
        <v>2676</v>
      </c>
      <c r="I159" s="28">
        <v>46240</v>
      </c>
      <c r="J159" s="28" t="s">
        <v>2675</v>
      </c>
      <c r="K159" s="28">
        <v>46240</v>
      </c>
      <c r="L159" s="28" t="s">
        <v>2676</v>
      </c>
      <c r="M159" s="28">
        <v>46240</v>
      </c>
      <c r="N159" s="28" t="s">
        <v>2675</v>
      </c>
      <c r="O159" s="28" t="s">
        <v>1542</v>
      </c>
      <c r="P159" s="28">
        <v>46240</v>
      </c>
      <c r="Q159" s="33" t="s">
        <v>1495</v>
      </c>
      <c r="R159" s="28" t="s">
        <v>2675</v>
      </c>
      <c r="S159" s="298"/>
    </row>
    <row r="160" spans="1:19" hidden="1">
      <c r="A160" s="297">
        <v>121</v>
      </c>
      <c r="B160" s="242" t="s">
        <v>370</v>
      </c>
      <c r="C160" s="242" t="s">
        <v>371</v>
      </c>
      <c r="D160" s="242" t="s">
        <v>846</v>
      </c>
      <c r="E160" s="242" t="s">
        <v>73</v>
      </c>
      <c r="F160" s="242" t="s">
        <v>840</v>
      </c>
      <c r="G160" s="243">
        <v>118134064110</v>
      </c>
      <c r="H160" s="33" t="s">
        <v>1495</v>
      </c>
      <c r="I160" s="33" t="s">
        <v>1495</v>
      </c>
      <c r="J160" s="28" t="s">
        <v>1528</v>
      </c>
      <c r="K160" s="28" t="s">
        <v>2675</v>
      </c>
      <c r="L160" s="33" t="s">
        <v>1495</v>
      </c>
      <c r="M160" s="33" t="s">
        <v>1495</v>
      </c>
      <c r="N160" s="33" t="s">
        <v>1495</v>
      </c>
      <c r="O160" s="33" t="s">
        <v>1495</v>
      </c>
      <c r="P160" s="33" t="s">
        <v>1495</v>
      </c>
      <c r="Q160" s="28"/>
      <c r="R160" s="28" t="s">
        <v>2675</v>
      </c>
      <c r="S160" s="298" t="s">
        <v>2675</v>
      </c>
    </row>
    <row r="161" spans="1:19" hidden="1">
      <c r="A161" s="297">
        <v>515</v>
      </c>
      <c r="B161" s="242" t="s">
        <v>372</v>
      </c>
      <c r="C161" s="242" t="s">
        <v>373</v>
      </c>
      <c r="D161" s="242" t="s">
        <v>846</v>
      </c>
      <c r="E161" s="242" t="s">
        <v>73</v>
      </c>
      <c r="F161" s="242" t="s">
        <v>840</v>
      </c>
      <c r="G161" s="243">
        <v>138260437117</v>
      </c>
      <c r="H161" s="33" t="s">
        <v>1495</v>
      </c>
      <c r="I161" s="33" t="s">
        <v>1495</v>
      </c>
      <c r="J161" s="28" t="s">
        <v>2675</v>
      </c>
      <c r="K161" s="28" t="s">
        <v>2675</v>
      </c>
      <c r="L161" s="33" t="s">
        <v>1495</v>
      </c>
      <c r="M161" s="33" t="s">
        <v>1495</v>
      </c>
      <c r="N161" s="33" t="s">
        <v>1495</v>
      </c>
      <c r="O161" s="33" t="s">
        <v>1495</v>
      </c>
      <c r="P161" s="33" t="s">
        <v>1495</v>
      </c>
      <c r="Q161" s="28" t="s">
        <v>2675</v>
      </c>
      <c r="R161" s="28" t="s">
        <v>2675</v>
      </c>
      <c r="S161" s="298" t="s">
        <v>2675</v>
      </c>
    </row>
    <row r="162" spans="1:19" hidden="1">
      <c r="A162" s="297">
        <v>634</v>
      </c>
      <c r="B162" s="242" t="s">
        <v>374</v>
      </c>
      <c r="C162" s="242" t="s">
        <v>375</v>
      </c>
      <c r="D162" s="242" t="s">
        <v>846</v>
      </c>
      <c r="E162" s="242" t="s">
        <v>62</v>
      </c>
      <c r="F162" s="242" t="s">
        <v>840</v>
      </c>
      <c r="G162" s="243">
        <v>154209993118</v>
      </c>
      <c r="H162" s="33" t="s">
        <v>1495</v>
      </c>
      <c r="I162" s="33" t="s">
        <v>1495</v>
      </c>
      <c r="J162" s="28"/>
      <c r="K162" s="28"/>
      <c r="L162" s="33" t="s">
        <v>1495</v>
      </c>
      <c r="M162" s="33" t="s">
        <v>1495</v>
      </c>
      <c r="N162" s="33" t="s">
        <v>1495</v>
      </c>
      <c r="O162" s="33" t="s">
        <v>1495</v>
      </c>
      <c r="P162" s="33" t="s">
        <v>1495</v>
      </c>
      <c r="Q162" s="28"/>
      <c r="R162" s="28" t="s">
        <v>2675</v>
      </c>
      <c r="S162" s="298"/>
    </row>
    <row r="163" spans="1:19" hidden="1">
      <c r="A163" s="297">
        <v>224</v>
      </c>
      <c r="B163" s="242" t="s">
        <v>376</v>
      </c>
      <c r="C163" s="242" t="s">
        <v>377</v>
      </c>
      <c r="D163" s="242" t="s">
        <v>846</v>
      </c>
      <c r="E163" s="242" t="s">
        <v>65</v>
      </c>
      <c r="F163" s="242" t="s">
        <v>840</v>
      </c>
      <c r="G163" s="243">
        <v>129659270119</v>
      </c>
      <c r="H163" s="33" t="s">
        <v>1495</v>
      </c>
      <c r="I163" s="33" t="s">
        <v>1495</v>
      </c>
      <c r="J163" s="28" t="s">
        <v>2675</v>
      </c>
      <c r="K163" s="28">
        <v>46244</v>
      </c>
      <c r="L163" s="33" t="s">
        <v>1495</v>
      </c>
      <c r="M163" s="33" t="s">
        <v>1495</v>
      </c>
      <c r="N163" s="33" t="s">
        <v>1495</v>
      </c>
      <c r="O163" s="33" t="s">
        <v>1495</v>
      </c>
      <c r="P163" s="33" t="s">
        <v>1495</v>
      </c>
      <c r="Q163" s="28" t="s">
        <v>2675</v>
      </c>
      <c r="R163" s="28" t="s">
        <v>1495</v>
      </c>
      <c r="S163" s="298" t="s">
        <v>1495</v>
      </c>
    </row>
    <row r="164" spans="1:19" hidden="1">
      <c r="A164" s="297">
        <v>192</v>
      </c>
      <c r="B164" s="242" t="s">
        <v>378</v>
      </c>
      <c r="C164" s="242" t="s">
        <v>379</v>
      </c>
      <c r="D164" s="242" t="s">
        <v>846</v>
      </c>
      <c r="E164" s="242" t="s">
        <v>62</v>
      </c>
      <c r="F164" s="242" t="s">
        <v>840</v>
      </c>
      <c r="G164" s="243" t="s">
        <v>847</v>
      </c>
      <c r="H164" s="33" t="s">
        <v>1495</v>
      </c>
      <c r="I164" s="33" t="s">
        <v>1495</v>
      </c>
      <c r="J164" s="28" t="s">
        <v>2675</v>
      </c>
      <c r="K164" s="28"/>
      <c r="L164" s="33" t="s">
        <v>1495</v>
      </c>
      <c r="M164" s="33" t="s">
        <v>1495</v>
      </c>
      <c r="N164" s="33" t="s">
        <v>1495</v>
      </c>
      <c r="O164" s="33" t="s">
        <v>1495</v>
      </c>
      <c r="P164" s="33" t="s">
        <v>1495</v>
      </c>
      <c r="Q164" s="28" t="s">
        <v>2675</v>
      </c>
      <c r="R164" s="28" t="s">
        <v>2675</v>
      </c>
      <c r="S164" s="298"/>
    </row>
    <row r="165" spans="1:19" hidden="1">
      <c r="A165" s="297">
        <v>637</v>
      </c>
      <c r="B165" s="242" t="s">
        <v>381</v>
      </c>
      <c r="C165" s="242" t="s">
        <v>382</v>
      </c>
      <c r="D165" s="242" t="s">
        <v>868</v>
      </c>
      <c r="E165" s="242" t="s">
        <v>73</v>
      </c>
      <c r="F165" s="242" t="s">
        <v>840</v>
      </c>
      <c r="G165" s="243">
        <v>159386731115</v>
      </c>
      <c r="H165" s="28" t="s">
        <v>1495</v>
      </c>
      <c r="I165" s="28" t="s">
        <v>1495</v>
      </c>
      <c r="J165" s="28" t="s">
        <v>1495</v>
      </c>
      <c r="K165" s="28" t="s">
        <v>1495</v>
      </c>
      <c r="L165" s="28" t="s">
        <v>1495</v>
      </c>
      <c r="M165" s="28" t="s">
        <v>1495</v>
      </c>
      <c r="N165" s="28" t="s">
        <v>1495</v>
      </c>
      <c r="O165" s="28" t="s">
        <v>1528</v>
      </c>
      <c r="P165" s="28"/>
      <c r="Q165" s="33" t="s">
        <v>1495</v>
      </c>
      <c r="R165" s="28" t="s">
        <v>1495</v>
      </c>
      <c r="S165" s="298" t="s">
        <v>1495</v>
      </c>
    </row>
    <row r="166" spans="1:19" hidden="1">
      <c r="A166" s="297">
        <v>513</v>
      </c>
      <c r="B166" s="242" t="s">
        <v>383</v>
      </c>
      <c r="C166" s="242" t="s">
        <v>384</v>
      </c>
      <c r="D166" s="242" t="s">
        <v>868</v>
      </c>
      <c r="E166" s="242" t="s">
        <v>73</v>
      </c>
      <c r="F166" s="242" t="s">
        <v>840</v>
      </c>
      <c r="G166" s="243">
        <v>116693970119</v>
      </c>
      <c r="H166" s="28" t="s">
        <v>1495</v>
      </c>
      <c r="I166" s="28" t="s">
        <v>1495</v>
      </c>
      <c r="J166" s="28" t="s">
        <v>1495</v>
      </c>
      <c r="K166" s="28" t="s">
        <v>1495</v>
      </c>
      <c r="L166" s="28" t="s">
        <v>1495</v>
      </c>
      <c r="M166" s="28" t="s">
        <v>1495</v>
      </c>
      <c r="N166" s="28" t="s">
        <v>2675</v>
      </c>
      <c r="O166" s="28" t="s">
        <v>1528</v>
      </c>
      <c r="P166" s="28"/>
      <c r="Q166" s="33" t="s">
        <v>1495</v>
      </c>
      <c r="R166" s="28" t="s">
        <v>1495</v>
      </c>
      <c r="S166" s="298" t="s">
        <v>1495</v>
      </c>
    </row>
    <row r="167" spans="1:19" hidden="1">
      <c r="A167" s="297">
        <v>518</v>
      </c>
      <c r="B167" s="242" t="s">
        <v>385</v>
      </c>
      <c r="C167" s="242" t="s">
        <v>386</v>
      </c>
      <c r="D167" s="242" t="s">
        <v>846</v>
      </c>
      <c r="E167" s="242" t="s">
        <v>73</v>
      </c>
      <c r="F167" s="242" t="s">
        <v>840</v>
      </c>
      <c r="G167" s="243">
        <v>141896589110</v>
      </c>
      <c r="H167" s="33" t="s">
        <v>1495</v>
      </c>
      <c r="I167" s="33" t="s">
        <v>1495</v>
      </c>
      <c r="J167" s="28" t="s">
        <v>2675</v>
      </c>
      <c r="K167" s="28" t="s">
        <v>2675</v>
      </c>
      <c r="L167" s="33" t="s">
        <v>1495</v>
      </c>
      <c r="M167" s="33" t="s">
        <v>1495</v>
      </c>
      <c r="N167" s="33" t="s">
        <v>1495</v>
      </c>
      <c r="O167" s="33" t="s">
        <v>1495</v>
      </c>
      <c r="P167" s="33" t="s">
        <v>1495</v>
      </c>
      <c r="Q167" s="28" t="s">
        <v>2675</v>
      </c>
      <c r="R167" s="28" t="s">
        <v>2675</v>
      </c>
      <c r="S167" s="298" t="s">
        <v>2675</v>
      </c>
    </row>
    <row r="168" spans="1:19">
      <c r="A168" s="297">
        <v>488</v>
      </c>
      <c r="B168" s="242" t="s">
        <v>387</v>
      </c>
      <c r="C168" s="242" t="s">
        <v>388</v>
      </c>
      <c r="D168" s="242" t="s">
        <v>846</v>
      </c>
      <c r="E168" s="242" t="s">
        <v>48</v>
      </c>
      <c r="F168" s="242" t="s">
        <v>840</v>
      </c>
      <c r="G168" s="243">
        <v>125707794112</v>
      </c>
      <c r="H168" s="33" t="s">
        <v>1495</v>
      </c>
      <c r="I168" s="33" t="s">
        <v>1495</v>
      </c>
      <c r="J168" s="28"/>
      <c r="K168" s="28"/>
      <c r="L168" s="33" t="s">
        <v>1495</v>
      </c>
      <c r="M168" s="33" t="s">
        <v>1495</v>
      </c>
      <c r="N168" s="33" t="s">
        <v>1495</v>
      </c>
      <c r="O168" s="33" t="s">
        <v>1495</v>
      </c>
      <c r="P168" s="33" t="s">
        <v>1495</v>
      </c>
      <c r="Q168" s="28" t="s">
        <v>2675</v>
      </c>
      <c r="R168" s="28" t="s">
        <v>2675</v>
      </c>
      <c r="S168" s="298"/>
    </row>
    <row r="169" spans="1:19" hidden="1">
      <c r="A169" s="297">
        <v>156</v>
      </c>
      <c r="B169" s="242" t="s">
        <v>389</v>
      </c>
      <c r="C169" s="242" t="s">
        <v>390</v>
      </c>
      <c r="D169" s="242" t="s">
        <v>868</v>
      </c>
      <c r="E169" s="242" t="s">
        <v>34</v>
      </c>
      <c r="F169" s="242" t="s">
        <v>840</v>
      </c>
      <c r="G169" s="243">
        <v>336695233115</v>
      </c>
      <c r="H169" s="28" t="s">
        <v>2675</v>
      </c>
      <c r="I169" s="28"/>
      <c r="J169" s="28" t="s">
        <v>2675</v>
      </c>
      <c r="K169" s="28"/>
      <c r="L169" s="28" t="s">
        <v>2675</v>
      </c>
      <c r="M169" s="28"/>
      <c r="N169" s="28" t="s">
        <v>2675</v>
      </c>
      <c r="O169" s="28" t="s">
        <v>2675</v>
      </c>
      <c r="P169" s="28"/>
      <c r="Q169" s="33" t="s">
        <v>1495</v>
      </c>
      <c r="R169" s="28"/>
      <c r="S169" s="298"/>
    </row>
    <row r="170" spans="1:19" hidden="1">
      <c r="A170" s="297">
        <v>369</v>
      </c>
      <c r="B170" s="242" t="s">
        <v>391</v>
      </c>
      <c r="C170" s="242" t="s">
        <v>392</v>
      </c>
      <c r="D170" s="242" t="s">
        <v>868</v>
      </c>
      <c r="E170" s="242" t="s">
        <v>70</v>
      </c>
      <c r="F170" s="242" t="s">
        <v>840</v>
      </c>
      <c r="G170" s="243">
        <v>124661578115</v>
      </c>
      <c r="H170" s="28" t="s">
        <v>2675</v>
      </c>
      <c r="I170" s="28">
        <v>46253</v>
      </c>
      <c r="J170" s="28" t="s">
        <v>2675</v>
      </c>
      <c r="K170" s="28">
        <v>46253</v>
      </c>
      <c r="L170" s="28" t="s">
        <v>1495</v>
      </c>
      <c r="M170" s="28">
        <v>46253</v>
      </c>
      <c r="N170" s="28" t="s">
        <v>2675</v>
      </c>
      <c r="O170" s="28" t="s">
        <v>1528</v>
      </c>
      <c r="P170" s="28">
        <v>46253</v>
      </c>
      <c r="Q170" s="33" t="s">
        <v>1495</v>
      </c>
      <c r="R170" s="28" t="s">
        <v>2675</v>
      </c>
      <c r="S170" s="298"/>
    </row>
    <row r="171" spans="1:19" hidden="1">
      <c r="A171" s="297">
        <v>162</v>
      </c>
      <c r="B171" s="242" t="s">
        <v>393</v>
      </c>
      <c r="C171" s="242" t="s">
        <v>394</v>
      </c>
      <c r="D171" s="242" t="s">
        <v>846</v>
      </c>
      <c r="E171" s="242" t="s">
        <v>70</v>
      </c>
      <c r="F171" s="242" t="s">
        <v>840</v>
      </c>
      <c r="G171" s="243">
        <v>123895510113</v>
      </c>
      <c r="H171" s="33" t="s">
        <v>1495</v>
      </c>
      <c r="I171" s="33" t="s">
        <v>1495</v>
      </c>
      <c r="J171" s="28" t="s">
        <v>2675</v>
      </c>
      <c r="K171" s="28">
        <v>46241</v>
      </c>
      <c r="L171" s="33" t="s">
        <v>1495</v>
      </c>
      <c r="M171" s="33" t="s">
        <v>1495</v>
      </c>
      <c r="N171" s="33" t="s">
        <v>1495</v>
      </c>
      <c r="O171" s="33" t="s">
        <v>1495</v>
      </c>
      <c r="P171" s="33" t="s">
        <v>1495</v>
      </c>
      <c r="Q171" s="28" t="s">
        <v>2675</v>
      </c>
      <c r="R171" s="28" t="s">
        <v>2675</v>
      </c>
      <c r="S171" s="298">
        <v>46241</v>
      </c>
    </row>
    <row r="172" spans="1:19" hidden="1">
      <c r="A172" s="297">
        <v>606</v>
      </c>
      <c r="B172" s="242" t="s">
        <v>395</v>
      </c>
      <c r="C172" s="242" t="s">
        <v>396</v>
      </c>
      <c r="D172" s="242" t="s">
        <v>846</v>
      </c>
      <c r="E172" s="242" t="s">
        <v>70</v>
      </c>
      <c r="F172" s="242" t="s">
        <v>840</v>
      </c>
      <c r="G172" s="243">
        <v>155543568115</v>
      </c>
      <c r="H172" s="33" t="s">
        <v>1495</v>
      </c>
      <c r="I172" s="33" t="s">
        <v>1495</v>
      </c>
      <c r="J172" s="28"/>
      <c r="K172" s="28"/>
      <c r="L172" s="33" t="s">
        <v>1495</v>
      </c>
      <c r="M172" s="33" t="s">
        <v>1495</v>
      </c>
      <c r="N172" s="33" t="s">
        <v>1495</v>
      </c>
      <c r="O172" s="33" t="s">
        <v>1495</v>
      </c>
      <c r="P172" s="33" t="s">
        <v>1495</v>
      </c>
      <c r="Q172" s="28"/>
      <c r="R172" s="28"/>
      <c r="S172" s="298"/>
    </row>
    <row r="173" spans="1:19" hidden="1">
      <c r="A173" s="297">
        <v>110</v>
      </c>
      <c r="B173" s="242" t="s">
        <v>397</v>
      </c>
      <c r="C173" s="242" t="s">
        <v>398</v>
      </c>
      <c r="D173" s="242" t="s">
        <v>868</v>
      </c>
      <c r="E173" s="242" t="s">
        <v>70</v>
      </c>
      <c r="F173" s="242" t="s">
        <v>840</v>
      </c>
      <c r="G173" s="243">
        <v>111904830115</v>
      </c>
      <c r="H173" s="33" t="s">
        <v>1495</v>
      </c>
      <c r="I173" s="33" t="s">
        <v>1495</v>
      </c>
      <c r="J173" s="28" t="s">
        <v>2675</v>
      </c>
      <c r="K173" s="28">
        <v>46254</v>
      </c>
      <c r="L173" s="33" t="s">
        <v>1495</v>
      </c>
      <c r="M173" s="33" t="s">
        <v>1495</v>
      </c>
      <c r="N173" s="33" t="s">
        <v>1495</v>
      </c>
      <c r="O173" s="28" t="s">
        <v>1528</v>
      </c>
      <c r="P173" s="28">
        <v>46254</v>
      </c>
      <c r="Q173" s="33" t="s">
        <v>1495</v>
      </c>
      <c r="R173" s="28" t="s">
        <v>2675</v>
      </c>
      <c r="S173" s="298"/>
    </row>
    <row r="174" spans="1:19" hidden="1">
      <c r="A174" s="297">
        <v>65</v>
      </c>
      <c r="B174" s="242" t="s">
        <v>400</v>
      </c>
      <c r="C174" s="242" t="s">
        <v>401</v>
      </c>
      <c r="D174" s="242" t="s">
        <v>868</v>
      </c>
      <c r="E174" s="242" t="s">
        <v>57</v>
      </c>
      <c r="F174" s="242" t="s">
        <v>840</v>
      </c>
      <c r="G174" s="243">
        <v>116365538114</v>
      </c>
      <c r="H174" s="28" t="s">
        <v>1542</v>
      </c>
      <c r="I174" s="28">
        <v>46246</v>
      </c>
      <c r="J174" s="28" t="s">
        <v>1542</v>
      </c>
      <c r="K174" s="28">
        <v>46245</v>
      </c>
      <c r="L174" s="354" t="s">
        <v>1495</v>
      </c>
      <c r="M174" s="354" t="s">
        <v>1495</v>
      </c>
      <c r="N174" s="354" t="s">
        <v>1495</v>
      </c>
      <c r="O174" s="28" t="s">
        <v>1542</v>
      </c>
      <c r="P174" s="28">
        <v>46254</v>
      </c>
      <c r="Q174" s="33" t="s">
        <v>1495</v>
      </c>
      <c r="R174" s="354" t="s">
        <v>1495</v>
      </c>
      <c r="S174" s="354" t="s">
        <v>1495</v>
      </c>
    </row>
    <row r="175" spans="1:19">
      <c r="A175" s="297">
        <v>107</v>
      </c>
      <c r="B175" s="242" t="s">
        <v>403</v>
      </c>
      <c r="C175" s="242" t="s">
        <v>404</v>
      </c>
      <c r="D175" s="242" t="s">
        <v>882</v>
      </c>
      <c r="E175" s="242" t="s">
        <v>48</v>
      </c>
      <c r="F175" s="242" t="s">
        <v>840</v>
      </c>
      <c r="G175" s="243" t="s">
        <v>847</v>
      </c>
      <c r="H175" s="33" t="s">
        <v>1495</v>
      </c>
      <c r="I175" s="33" t="s">
        <v>1495</v>
      </c>
      <c r="J175" s="28" t="s">
        <v>2675</v>
      </c>
      <c r="K175" s="28"/>
      <c r="L175" s="33" t="s">
        <v>1495</v>
      </c>
      <c r="M175" s="33" t="s">
        <v>1495</v>
      </c>
      <c r="N175" s="33" t="s">
        <v>1495</v>
      </c>
      <c r="O175" s="28" t="s">
        <v>2675</v>
      </c>
      <c r="P175" s="28"/>
      <c r="Q175" s="33" t="s">
        <v>1495</v>
      </c>
      <c r="R175" s="28" t="s">
        <v>2675</v>
      </c>
      <c r="S175" s="298"/>
    </row>
    <row r="176" spans="1:19" hidden="1">
      <c r="A176" s="297">
        <v>385</v>
      </c>
      <c r="B176" s="242" t="s">
        <v>405</v>
      </c>
      <c r="C176" s="242" t="s">
        <v>406</v>
      </c>
      <c r="D176" s="242" t="s">
        <v>882</v>
      </c>
      <c r="E176" s="242" t="s">
        <v>73</v>
      </c>
      <c r="F176" s="242" t="s">
        <v>840</v>
      </c>
      <c r="G176" s="243">
        <v>799929769116</v>
      </c>
      <c r="H176" s="28" t="s">
        <v>1528</v>
      </c>
      <c r="I176" s="28"/>
      <c r="J176" s="28" t="s">
        <v>2675</v>
      </c>
      <c r="K176" s="28" t="s">
        <v>2675</v>
      </c>
      <c r="L176" s="28" t="s">
        <v>2675</v>
      </c>
      <c r="M176" s="28" t="s">
        <v>2675</v>
      </c>
      <c r="N176" s="28" t="s">
        <v>1528</v>
      </c>
      <c r="O176" s="28" t="s">
        <v>1528</v>
      </c>
      <c r="P176" s="28"/>
      <c r="Q176" s="33" t="s">
        <v>1495</v>
      </c>
      <c r="R176" s="28" t="s">
        <v>2675</v>
      </c>
      <c r="S176" s="298"/>
    </row>
    <row r="177" spans="1:19" hidden="1">
      <c r="A177" s="297">
        <v>311</v>
      </c>
      <c r="B177" s="242" t="s">
        <v>407</v>
      </c>
      <c r="C177" s="242" t="s">
        <v>408</v>
      </c>
      <c r="D177" s="242" t="s">
        <v>868</v>
      </c>
      <c r="E177" s="242" t="s">
        <v>65</v>
      </c>
      <c r="F177" s="242" t="s">
        <v>890</v>
      </c>
      <c r="G177" s="243">
        <v>128172873112</v>
      </c>
      <c r="H177" s="28" t="s">
        <v>2675</v>
      </c>
      <c r="I177" s="28">
        <v>46248</v>
      </c>
      <c r="J177" s="28" t="s">
        <v>2675</v>
      </c>
      <c r="K177" s="28">
        <v>46248</v>
      </c>
      <c r="L177" s="28" t="s">
        <v>1495</v>
      </c>
      <c r="M177" s="28" t="s">
        <v>1495</v>
      </c>
      <c r="N177" s="28" t="s">
        <v>1495</v>
      </c>
      <c r="O177" s="28" t="s">
        <v>1542</v>
      </c>
      <c r="P177" s="28">
        <v>46248</v>
      </c>
      <c r="Q177" s="33" t="s">
        <v>1495</v>
      </c>
      <c r="R177" s="28" t="s">
        <v>1495</v>
      </c>
      <c r="S177" s="298" t="s">
        <v>1495</v>
      </c>
    </row>
    <row r="178" spans="1:19" hidden="1">
      <c r="A178" s="297">
        <v>426</v>
      </c>
      <c r="B178" s="242" t="s">
        <v>409</v>
      </c>
      <c r="C178" s="242" t="s">
        <v>410</v>
      </c>
      <c r="D178" s="242" t="s">
        <v>846</v>
      </c>
      <c r="E178" s="242" t="s">
        <v>57</v>
      </c>
      <c r="F178" s="242" t="s">
        <v>840</v>
      </c>
      <c r="G178" s="243">
        <v>278624315114</v>
      </c>
      <c r="H178" s="33" t="s">
        <v>1495</v>
      </c>
      <c r="I178" s="33" t="s">
        <v>1495</v>
      </c>
      <c r="J178" s="28"/>
      <c r="K178" s="28"/>
      <c r="L178" s="33" t="s">
        <v>1495</v>
      </c>
      <c r="M178" s="33" t="s">
        <v>1495</v>
      </c>
      <c r="N178" s="33" t="s">
        <v>1495</v>
      </c>
      <c r="O178" s="33" t="s">
        <v>1495</v>
      </c>
      <c r="P178" s="33" t="s">
        <v>1495</v>
      </c>
      <c r="Q178" s="28"/>
      <c r="R178" s="28"/>
      <c r="S178" s="298"/>
    </row>
    <row r="179" spans="1:19" hidden="1">
      <c r="A179" s="297">
        <v>430</v>
      </c>
      <c r="B179" s="242" t="s">
        <v>411</v>
      </c>
      <c r="C179" s="242" t="s">
        <v>412</v>
      </c>
      <c r="D179" s="242" t="s">
        <v>882</v>
      </c>
      <c r="E179" s="242" t="s">
        <v>45</v>
      </c>
      <c r="F179" s="242" t="s">
        <v>840</v>
      </c>
      <c r="G179" s="243">
        <v>278409887111</v>
      </c>
      <c r="H179" s="28" t="s">
        <v>2676</v>
      </c>
      <c r="I179" s="28">
        <v>46245</v>
      </c>
      <c r="J179" s="28" t="s">
        <v>2675</v>
      </c>
      <c r="K179" s="28"/>
      <c r="L179" s="28" t="s">
        <v>2676</v>
      </c>
      <c r="M179" s="28"/>
      <c r="N179" s="28"/>
      <c r="O179" s="28" t="s">
        <v>1542</v>
      </c>
      <c r="P179" s="28">
        <v>46254</v>
      </c>
      <c r="Q179" s="33" t="s">
        <v>1495</v>
      </c>
      <c r="R179" s="28"/>
      <c r="S179" s="298"/>
    </row>
    <row r="180" spans="1:19" hidden="1">
      <c r="A180" s="297" t="s">
        <v>414</v>
      </c>
      <c r="B180" s="242" t="s">
        <v>415</v>
      </c>
      <c r="C180" s="242" t="s">
        <v>412</v>
      </c>
      <c r="D180" s="242" t="s">
        <v>882</v>
      </c>
      <c r="E180" s="242" t="s">
        <v>45</v>
      </c>
      <c r="F180" s="242" t="s">
        <v>840</v>
      </c>
      <c r="G180" s="243">
        <v>733022463114</v>
      </c>
      <c r="H180" s="28" t="s">
        <v>2676</v>
      </c>
      <c r="I180" s="28">
        <v>46245</v>
      </c>
      <c r="J180" s="28" t="s">
        <v>2675</v>
      </c>
      <c r="K180" s="28"/>
      <c r="L180" s="28" t="s">
        <v>2676</v>
      </c>
      <c r="M180" s="28"/>
      <c r="N180" s="28"/>
      <c r="O180" s="28" t="s">
        <v>1542</v>
      </c>
      <c r="P180" s="28">
        <v>46254</v>
      </c>
      <c r="Q180" s="33" t="s">
        <v>1495</v>
      </c>
      <c r="R180" s="28"/>
      <c r="S180" s="298"/>
    </row>
    <row r="181" spans="1:19" hidden="1">
      <c r="A181" s="297" t="s">
        <v>416</v>
      </c>
      <c r="B181" s="242" t="s">
        <v>417</v>
      </c>
      <c r="C181" s="242" t="s">
        <v>412</v>
      </c>
      <c r="D181" s="242" t="s">
        <v>882</v>
      </c>
      <c r="E181" s="242" t="s">
        <v>45</v>
      </c>
      <c r="F181" s="242" t="s">
        <v>967</v>
      </c>
      <c r="G181" s="243" t="s">
        <v>1071</v>
      </c>
      <c r="H181" s="28" t="s">
        <v>1542</v>
      </c>
      <c r="I181" s="28">
        <v>46254</v>
      </c>
      <c r="J181" s="28" t="s">
        <v>1542</v>
      </c>
      <c r="K181" s="28">
        <v>46248</v>
      </c>
      <c r="L181" s="28" t="s">
        <v>2676</v>
      </c>
      <c r="M181" s="28"/>
      <c r="N181" s="28"/>
      <c r="O181" s="28" t="s">
        <v>1542</v>
      </c>
      <c r="P181" s="28">
        <v>46254</v>
      </c>
      <c r="Q181" s="33" t="s">
        <v>1495</v>
      </c>
      <c r="R181" s="28"/>
      <c r="S181" s="298"/>
    </row>
    <row r="182" spans="1:19" hidden="1">
      <c r="A182" s="297" t="s">
        <v>419</v>
      </c>
      <c r="B182" s="242" t="s">
        <v>420</v>
      </c>
      <c r="C182" s="242" t="s">
        <v>412</v>
      </c>
      <c r="D182" s="242" t="s">
        <v>882</v>
      </c>
      <c r="E182" s="242" t="s">
        <v>45</v>
      </c>
      <c r="F182" s="242" t="s">
        <v>1040</v>
      </c>
      <c r="G182" s="243" t="s">
        <v>1073</v>
      </c>
      <c r="H182" s="28" t="s">
        <v>2676</v>
      </c>
      <c r="I182" s="28">
        <v>46246</v>
      </c>
      <c r="J182" s="28" t="s">
        <v>2675</v>
      </c>
      <c r="K182" s="28"/>
      <c r="L182" s="28" t="s">
        <v>2676</v>
      </c>
      <c r="M182" s="28"/>
      <c r="N182" s="28"/>
      <c r="O182" s="28" t="s">
        <v>1542</v>
      </c>
      <c r="P182" s="28">
        <v>46254</v>
      </c>
      <c r="Q182" s="33" t="s">
        <v>1495</v>
      </c>
      <c r="R182" s="28"/>
      <c r="S182" s="298"/>
    </row>
    <row r="183" spans="1:19" hidden="1">
      <c r="A183" s="297" t="s">
        <v>422</v>
      </c>
      <c r="B183" s="242" t="s">
        <v>423</v>
      </c>
      <c r="C183" s="242" t="s">
        <v>412</v>
      </c>
      <c r="D183" s="242" t="s">
        <v>882</v>
      </c>
      <c r="E183" s="242" t="s">
        <v>45</v>
      </c>
      <c r="F183" s="242" t="s">
        <v>1040</v>
      </c>
      <c r="G183" s="243" t="s">
        <v>1075</v>
      </c>
      <c r="H183" s="28" t="s">
        <v>2676</v>
      </c>
      <c r="I183" s="28">
        <v>46245</v>
      </c>
      <c r="J183" s="28" t="s">
        <v>2675</v>
      </c>
      <c r="K183" s="28"/>
      <c r="L183" s="28" t="s">
        <v>2676</v>
      </c>
      <c r="M183" s="28"/>
      <c r="N183" s="28"/>
      <c r="O183" s="28" t="s">
        <v>1542</v>
      </c>
      <c r="P183" s="28">
        <v>46254</v>
      </c>
      <c r="Q183" s="33" t="s">
        <v>1495</v>
      </c>
      <c r="R183" s="28"/>
      <c r="S183" s="298"/>
    </row>
    <row r="184" spans="1:19" hidden="1">
      <c r="A184" s="297">
        <v>466</v>
      </c>
      <c r="B184" s="242" t="s">
        <v>424</v>
      </c>
      <c r="C184" s="242" t="s">
        <v>425</v>
      </c>
      <c r="D184" s="242" t="s">
        <v>882</v>
      </c>
      <c r="E184" s="242" t="s">
        <v>70</v>
      </c>
      <c r="F184" s="242" t="s">
        <v>840</v>
      </c>
      <c r="G184" s="243">
        <v>121572858110</v>
      </c>
      <c r="H184" s="28" t="s">
        <v>2676</v>
      </c>
      <c r="I184" s="28">
        <v>46254</v>
      </c>
      <c r="J184" s="28" t="s">
        <v>2675</v>
      </c>
      <c r="K184" s="28">
        <v>46254</v>
      </c>
      <c r="L184" s="28" t="s">
        <v>1542</v>
      </c>
      <c r="M184" s="28"/>
      <c r="N184" s="28" t="s">
        <v>1528</v>
      </c>
      <c r="O184" s="28" t="s">
        <v>1528</v>
      </c>
      <c r="P184" s="28">
        <v>46254</v>
      </c>
      <c r="Q184" s="33" t="s">
        <v>1495</v>
      </c>
      <c r="R184" s="28" t="s">
        <v>1542</v>
      </c>
      <c r="S184" s="298"/>
    </row>
    <row r="185" spans="1:19" hidden="1">
      <c r="A185" s="297">
        <v>423</v>
      </c>
      <c r="B185" s="242" t="s">
        <v>427</v>
      </c>
      <c r="C185" s="242" t="s">
        <v>428</v>
      </c>
      <c r="D185" s="242" t="s">
        <v>882</v>
      </c>
      <c r="E185" s="242" t="s">
        <v>34</v>
      </c>
      <c r="F185" s="242" t="s">
        <v>840</v>
      </c>
      <c r="G185" s="243" t="s">
        <v>847</v>
      </c>
      <c r="H185" s="33" t="s">
        <v>1495</v>
      </c>
      <c r="I185" s="33" t="s">
        <v>1495</v>
      </c>
      <c r="J185" s="28" t="s">
        <v>2675</v>
      </c>
      <c r="K185" s="28"/>
      <c r="L185" s="33" t="s">
        <v>1495</v>
      </c>
      <c r="M185" s="33" t="s">
        <v>1495</v>
      </c>
      <c r="N185" s="33" t="s">
        <v>1495</v>
      </c>
      <c r="O185" s="28" t="s">
        <v>2675</v>
      </c>
      <c r="P185" s="28"/>
      <c r="Q185" s="33" t="s">
        <v>1495</v>
      </c>
      <c r="R185" s="28" t="s">
        <v>2675</v>
      </c>
      <c r="S185" s="298"/>
    </row>
    <row r="186" spans="1:19" hidden="1">
      <c r="A186" s="297">
        <v>257</v>
      </c>
      <c r="B186" s="242" t="s">
        <v>429</v>
      </c>
      <c r="C186" s="242" t="s">
        <v>430</v>
      </c>
      <c r="D186" s="242" t="s">
        <v>846</v>
      </c>
      <c r="E186" s="242" t="s">
        <v>34</v>
      </c>
      <c r="F186" s="242" t="s">
        <v>840</v>
      </c>
      <c r="G186" s="243" t="s">
        <v>847</v>
      </c>
      <c r="H186" s="33" t="s">
        <v>1495</v>
      </c>
      <c r="I186" s="33" t="s">
        <v>1495</v>
      </c>
      <c r="J186" s="28"/>
      <c r="K186" s="28"/>
      <c r="L186" s="33" t="s">
        <v>1495</v>
      </c>
      <c r="M186" s="33" t="s">
        <v>1495</v>
      </c>
      <c r="N186" s="33" t="s">
        <v>1495</v>
      </c>
      <c r="O186" s="33" t="s">
        <v>1495</v>
      </c>
      <c r="P186" s="33" t="s">
        <v>1495</v>
      </c>
      <c r="Q186" s="28"/>
      <c r="R186" s="28"/>
      <c r="S186" s="298"/>
    </row>
    <row r="187" spans="1:19" hidden="1">
      <c r="A187" s="297">
        <v>627</v>
      </c>
      <c r="B187" s="242" t="s">
        <v>431</v>
      </c>
      <c r="C187" s="242" t="s">
        <v>432</v>
      </c>
      <c r="D187" s="242" t="s">
        <v>846</v>
      </c>
      <c r="E187" s="242" t="s">
        <v>62</v>
      </c>
      <c r="F187" s="242" t="s">
        <v>840</v>
      </c>
      <c r="G187" s="243" t="s">
        <v>847</v>
      </c>
      <c r="H187" s="33" t="s">
        <v>1495</v>
      </c>
      <c r="I187" s="33" t="s">
        <v>1495</v>
      </c>
      <c r="J187" s="28" t="s">
        <v>2675</v>
      </c>
      <c r="K187" s="28"/>
      <c r="L187" s="33" t="s">
        <v>1495</v>
      </c>
      <c r="M187" s="33" t="s">
        <v>1495</v>
      </c>
      <c r="N187" s="33" t="s">
        <v>1495</v>
      </c>
      <c r="O187" s="33" t="s">
        <v>1495</v>
      </c>
      <c r="P187" s="33" t="s">
        <v>1495</v>
      </c>
      <c r="Q187" s="28" t="s">
        <v>2675</v>
      </c>
      <c r="R187" s="28" t="s">
        <v>2675</v>
      </c>
      <c r="S187" s="298"/>
    </row>
    <row r="188" spans="1:19" hidden="1">
      <c r="A188" s="297">
        <v>624</v>
      </c>
      <c r="B188" s="242" t="s">
        <v>433</v>
      </c>
      <c r="C188" s="242" t="s">
        <v>434</v>
      </c>
      <c r="D188" s="242" t="s">
        <v>868</v>
      </c>
      <c r="E188" s="242" t="s">
        <v>73</v>
      </c>
      <c r="F188" s="242" t="s">
        <v>840</v>
      </c>
      <c r="G188" s="243">
        <v>145186433111</v>
      </c>
      <c r="H188" s="28" t="s">
        <v>1495</v>
      </c>
      <c r="I188" s="28" t="s">
        <v>1495</v>
      </c>
      <c r="J188" s="28" t="s">
        <v>1495</v>
      </c>
      <c r="K188" s="28" t="s">
        <v>1495</v>
      </c>
      <c r="L188" s="28" t="s">
        <v>1495</v>
      </c>
      <c r="M188" s="28" t="s">
        <v>1495</v>
      </c>
      <c r="N188" s="28" t="s">
        <v>1495</v>
      </c>
      <c r="O188" s="28" t="s">
        <v>1542</v>
      </c>
      <c r="P188" s="28"/>
      <c r="Q188" s="33" t="s">
        <v>1495</v>
      </c>
      <c r="R188" s="28" t="s">
        <v>1495</v>
      </c>
      <c r="S188" s="298" t="s">
        <v>1495</v>
      </c>
    </row>
    <row r="189" spans="1:19" hidden="1">
      <c r="A189" s="297">
        <v>538</v>
      </c>
      <c r="B189" s="242" t="s">
        <v>435</v>
      </c>
      <c r="C189" s="242" t="s">
        <v>436</v>
      </c>
      <c r="D189" s="242" t="s">
        <v>882</v>
      </c>
      <c r="E189" s="242" t="s">
        <v>70</v>
      </c>
      <c r="F189" s="242" t="s">
        <v>840</v>
      </c>
      <c r="G189" s="243">
        <v>286145797113</v>
      </c>
      <c r="H189" s="28" t="s">
        <v>2676</v>
      </c>
      <c r="I189" s="28">
        <v>46254</v>
      </c>
      <c r="J189" s="28" t="s">
        <v>2675</v>
      </c>
      <c r="K189" s="28"/>
      <c r="L189" s="28" t="s">
        <v>2676</v>
      </c>
      <c r="M189" s="28"/>
      <c r="N189" s="28" t="s">
        <v>2675</v>
      </c>
      <c r="O189" s="28" t="s">
        <v>1542</v>
      </c>
      <c r="P189" s="28">
        <v>46254</v>
      </c>
      <c r="Q189" s="33" t="s">
        <v>1495</v>
      </c>
      <c r="R189" s="28"/>
      <c r="S189" s="298"/>
    </row>
    <row r="190" spans="1:19" hidden="1">
      <c r="A190" s="297" t="s">
        <v>438</v>
      </c>
      <c r="B190" s="242" t="s">
        <v>439</v>
      </c>
      <c r="C190" s="242" t="s">
        <v>436</v>
      </c>
      <c r="D190" s="242" t="s">
        <v>882</v>
      </c>
      <c r="E190" s="242" t="s">
        <v>70</v>
      </c>
      <c r="F190" s="242" t="s">
        <v>949</v>
      </c>
      <c r="G190" s="243" t="s">
        <v>1085</v>
      </c>
      <c r="H190" s="28" t="s">
        <v>2676</v>
      </c>
      <c r="I190" s="28">
        <v>46254</v>
      </c>
      <c r="J190" s="28" t="s">
        <v>2675</v>
      </c>
      <c r="K190" s="28">
        <v>46254</v>
      </c>
      <c r="L190" s="28" t="s">
        <v>1495</v>
      </c>
      <c r="M190" s="28">
        <v>46254</v>
      </c>
      <c r="N190" s="28" t="s">
        <v>2675</v>
      </c>
      <c r="O190" s="28" t="s">
        <v>1542</v>
      </c>
      <c r="P190" s="28">
        <v>46254</v>
      </c>
      <c r="Q190" s="33" t="s">
        <v>1495</v>
      </c>
      <c r="R190" s="28" t="s">
        <v>2675</v>
      </c>
      <c r="S190" s="298"/>
    </row>
    <row r="191" spans="1:19" hidden="1">
      <c r="A191" s="297">
        <v>589</v>
      </c>
      <c r="B191" s="242" t="s">
        <v>441</v>
      </c>
      <c r="C191" s="242" t="s">
        <v>442</v>
      </c>
      <c r="D191" s="242" t="s">
        <v>846</v>
      </c>
      <c r="E191" s="242" t="s">
        <v>70</v>
      </c>
      <c r="F191" s="242" t="s">
        <v>949</v>
      </c>
      <c r="G191" s="243" t="s">
        <v>1087</v>
      </c>
      <c r="H191" s="33" t="s">
        <v>1495</v>
      </c>
      <c r="I191" s="33" t="s">
        <v>1495</v>
      </c>
      <c r="J191" s="28"/>
      <c r="K191" s="28"/>
      <c r="L191" s="33" t="s">
        <v>1495</v>
      </c>
      <c r="M191" s="33" t="s">
        <v>1495</v>
      </c>
      <c r="N191" s="33" t="s">
        <v>1495</v>
      </c>
      <c r="O191" s="33" t="s">
        <v>1495</v>
      </c>
      <c r="P191" s="33" t="s">
        <v>1495</v>
      </c>
      <c r="Q191" s="28"/>
      <c r="R191" s="28"/>
      <c r="S191" s="298"/>
    </row>
    <row r="192" spans="1:19" hidden="1">
      <c r="A192" s="297">
        <v>270</v>
      </c>
      <c r="B192" s="242" t="s">
        <v>443</v>
      </c>
      <c r="C192" s="242" t="s">
        <v>444</v>
      </c>
      <c r="D192" s="242" t="s">
        <v>846</v>
      </c>
      <c r="E192" s="242" t="s">
        <v>45</v>
      </c>
      <c r="F192" s="242" t="s">
        <v>840</v>
      </c>
      <c r="G192" s="243" t="s">
        <v>847</v>
      </c>
      <c r="H192" s="33" t="s">
        <v>1495</v>
      </c>
      <c r="I192" s="33" t="s">
        <v>1495</v>
      </c>
      <c r="J192" s="28" t="s">
        <v>2675</v>
      </c>
      <c r="K192" s="28"/>
      <c r="L192" s="33" t="s">
        <v>1495</v>
      </c>
      <c r="M192" s="33" t="s">
        <v>1495</v>
      </c>
      <c r="N192" s="33" t="s">
        <v>1495</v>
      </c>
      <c r="O192" s="33" t="s">
        <v>1495</v>
      </c>
      <c r="P192" s="33" t="s">
        <v>1495</v>
      </c>
      <c r="Q192" s="28"/>
      <c r="R192" s="28"/>
      <c r="S192" s="298"/>
    </row>
    <row r="193" spans="1:19" hidden="1">
      <c r="A193" s="297">
        <v>647</v>
      </c>
      <c r="B193" s="242" t="s">
        <v>445</v>
      </c>
      <c r="C193" s="242" t="s">
        <v>446</v>
      </c>
      <c r="D193" s="242" t="s">
        <v>846</v>
      </c>
      <c r="E193" s="242" t="s">
        <v>34</v>
      </c>
      <c r="F193" s="242" t="s">
        <v>840</v>
      </c>
      <c r="G193" s="243">
        <v>160174549111</v>
      </c>
      <c r="H193" s="33" t="s">
        <v>1495</v>
      </c>
      <c r="I193" s="33" t="s">
        <v>1495</v>
      </c>
      <c r="J193" s="28"/>
      <c r="K193" s="28"/>
      <c r="L193" s="33" t="s">
        <v>1495</v>
      </c>
      <c r="M193" s="33" t="s">
        <v>1495</v>
      </c>
      <c r="N193" s="33" t="s">
        <v>1495</v>
      </c>
      <c r="O193" s="33" t="s">
        <v>1495</v>
      </c>
      <c r="P193" s="33" t="s">
        <v>1495</v>
      </c>
      <c r="Q193" s="28"/>
      <c r="R193" s="28"/>
      <c r="S193" s="298"/>
    </row>
    <row r="194" spans="1:19" hidden="1">
      <c r="A194" s="297">
        <v>174</v>
      </c>
      <c r="B194" s="242" t="s">
        <v>447</v>
      </c>
      <c r="C194" s="242" t="s">
        <v>448</v>
      </c>
      <c r="D194" s="242" t="s">
        <v>846</v>
      </c>
      <c r="E194" s="242" t="s">
        <v>57</v>
      </c>
      <c r="F194" s="242" t="s">
        <v>840</v>
      </c>
      <c r="G194" s="243" t="s">
        <v>847</v>
      </c>
      <c r="H194" s="33" t="s">
        <v>1495</v>
      </c>
      <c r="I194" s="33" t="s">
        <v>1495</v>
      </c>
      <c r="J194" s="28" t="s">
        <v>2675</v>
      </c>
      <c r="K194" s="28">
        <v>46237</v>
      </c>
      <c r="L194" s="33" t="s">
        <v>1495</v>
      </c>
      <c r="M194" s="33" t="s">
        <v>1495</v>
      </c>
      <c r="N194" s="33" t="s">
        <v>1495</v>
      </c>
      <c r="O194" s="33" t="s">
        <v>1495</v>
      </c>
      <c r="P194" s="33" t="s">
        <v>1495</v>
      </c>
      <c r="Q194" s="28" t="s">
        <v>2675</v>
      </c>
      <c r="R194" s="28" t="s">
        <v>2675</v>
      </c>
      <c r="S194" s="298"/>
    </row>
    <row r="195" spans="1:19" hidden="1">
      <c r="A195" s="297">
        <v>588</v>
      </c>
      <c r="B195" s="242" t="s">
        <v>449</v>
      </c>
      <c r="C195" s="242" t="s">
        <v>450</v>
      </c>
      <c r="D195" s="242" t="s">
        <v>846</v>
      </c>
      <c r="E195" s="242" t="s">
        <v>70</v>
      </c>
      <c r="F195" s="242" t="s">
        <v>840</v>
      </c>
      <c r="G195" s="243" t="s">
        <v>847</v>
      </c>
      <c r="H195" s="33" t="s">
        <v>1495</v>
      </c>
      <c r="I195" s="33" t="s">
        <v>1495</v>
      </c>
      <c r="J195" s="28"/>
      <c r="K195" s="28"/>
      <c r="L195" s="33" t="s">
        <v>1495</v>
      </c>
      <c r="M195" s="33" t="s">
        <v>1495</v>
      </c>
      <c r="N195" s="33" t="s">
        <v>1495</v>
      </c>
      <c r="O195" s="33" t="s">
        <v>1495</v>
      </c>
      <c r="P195" s="33" t="s">
        <v>1495</v>
      </c>
      <c r="Q195" s="28"/>
      <c r="R195" s="28"/>
      <c r="S195" s="298"/>
    </row>
    <row r="196" spans="1:19" hidden="1">
      <c r="A196" s="297">
        <v>613</v>
      </c>
      <c r="B196" s="242" t="s">
        <v>451</v>
      </c>
      <c r="C196" s="242" t="s">
        <v>452</v>
      </c>
      <c r="D196" s="242" t="s">
        <v>846</v>
      </c>
      <c r="E196" s="242" t="s">
        <v>65</v>
      </c>
      <c r="F196" s="242" t="s">
        <v>840</v>
      </c>
      <c r="G196" s="243" t="s">
        <v>847</v>
      </c>
      <c r="H196" s="33" t="s">
        <v>1495</v>
      </c>
      <c r="I196" s="33" t="s">
        <v>1495</v>
      </c>
      <c r="J196" s="28" t="s">
        <v>2675</v>
      </c>
      <c r="K196" s="28">
        <v>46239</v>
      </c>
      <c r="L196" s="33" t="s">
        <v>1495</v>
      </c>
      <c r="M196" s="33" t="s">
        <v>1495</v>
      </c>
      <c r="N196" s="33" t="s">
        <v>1495</v>
      </c>
      <c r="O196" s="33" t="s">
        <v>1495</v>
      </c>
      <c r="P196" s="33" t="s">
        <v>1495</v>
      </c>
      <c r="Q196" s="28" t="s">
        <v>2675</v>
      </c>
      <c r="R196" s="28" t="s">
        <v>2675</v>
      </c>
      <c r="S196" s="298">
        <v>46239</v>
      </c>
    </row>
    <row r="197" spans="1:19" hidden="1">
      <c r="A197" s="297">
        <v>292</v>
      </c>
      <c r="B197" s="242" t="s">
        <v>453</v>
      </c>
      <c r="C197" s="242" t="s">
        <v>454</v>
      </c>
      <c r="D197" s="242" t="s">
        <v>868</v>
      </c>
      <c r="E197" s="242" t="s">
        <v>73</v>
      </c>
      <c r="F197" s="242" t="s">
        <v>840</v>
      </c>
      <c r="G197" s="243" t="s">
        <v>847</v>
      </c>
      <c r="H197" s="33" t="s">
        <v>1495</v>
      </c>
      <c r="I197" s="33" t="s">
        <v>1495</v>
      </c>
      <c r="J197" s="28" t="s">
        <v>2675</v>
      </c>
      <c r="K197" s="28" t="s">
        <v>2675</v>
      </c>
      <c r="L197" s="33" t="s">
        <v>1495</v>
      </c>
      <c r="M197" s="33" t="s">
        <v>1495</v>
      </c>
      <c r="N197" s="33" t="s">
        <v>1495</v>
      </c>
      <c r="O197" s="28" t="s">
        <v>2675</v>
      </c>
      <c r="P197" s="28" t="s">
        <v>2675</v>
      </c>
      <c r="Q197" s="33" t="s">
        <v>1495</v>
      </c>
      <c r="R197" s="28" t="s">
        <v>2675</v>
      </c>
      <c r="S197" s="298" t="s">
        <v>2675</v>
      </c>
    </row>
    <row r="198" spans="1:19" hidden="1">
      <c r="A198" s="297">
        <v>358</v>
      </c>
      <c r="B198" s="242" t="s">
        <v>455</v>
      </c>
      <c r="C198" s="242" t="s">
        <v>456</v>
      </c>
      <c r="D198" s="242" t="s">
        <v>868</v>
      </c>
      <c r="E198" s="242" t="s">
        <v>73</v>
      </c>
      <c r="F198" s="242" t="s">
        <v>840</v>
      </c>
      <c r="G198" s="243" t="s">
        <v>847</v>
      </c>
      <c r="H198" s="33" t="s">
        <v>1495</v>
      </c>
      <c r="I198" s="33" t="s">
        <v>1495</v>
      </c>
      <c r="J198" s="28"/>
      <c r="K198" s="28"/>
      <c r="L198" s="33" t="s">
        <v>1495</v>
      </c>
      <c r="M198" s="33" t="s">
        <v>1495</v>
      </c>
      <c r="N198" s="33" t="s">
        <v>1495</v>
      </c>
      <c r="O198" s="28" t="s">
        <v>2675</v>
      </c>
      <c r="P198" s="28" t="s">
        <v>2675</v>
      </c>
      <c r="Q198" s="33" t="s">
        <v>1495</v>
      </c>
      <c r="R198" s="28"/>
      <c r="S198" s="298"/>
    </row>
    <row r="199" spans="1:19" hidden="1">
      <c r="A199" s="297">
        <v>39</v>
      </c>
      <c r="B199" s="242" t="s">
        <v>457</v>
      </c>
      <c r="C199" s="242" t="s">
        <v>458</v>
      </c>
      <c r="D199" s="242" t="s">
        <v>868</v>
      </c>
      <c r="E199" s="242" t="s">
        <v>34</v>
      </c>
      <c r="F199" s="242" t="s">
        <v>840</v>
      </c>
      <c r="G199" s="243" t="s">
        <v>847</v>
      </c>
      <c r="H199" s="33" t="s">
        <v>1495</v>
      </c>
      <c r="I199" s="33" t="s">
        <v>1495</v>
      </c>
      <c r="J199" s="28" t="s">
        <v>2675</v>
      </c>
      <c r="K199" s="28"/>
      <c r="L199" s="33" t="s">
        <v>1495</v>
      </c>
      <c r="M199" s="33" t="s">
        <v>1495</v>
      </c>
      <c r="N199" s="33" t="s">
        <v>1495</v>
      </c>
      <c r="O199" s="28" t="s">
        <v>2675</v>
      </c>
      <c r="P199" s="28"/>
      <c r="Q199" s="33" t="s">
        <v>1495</v>
      </c>
      <c r="R199" s="28"/>
      <c r="S199" s="298"/>
    </row>
    <row r="200" spans="1:19" hidden="1">
      <c r="A200" s="297">
        <v>281</v>
      </c>
      <c r="B200" s="242" t="s">
        <v>459</v>
      </c>
      <c r="C200" s="242" t="s">
        <v>460</v>
      </c>
      <c r="D200" s="242" t="s">
        <v>868</v>
      </c>
      <c r="E200" s="242" t="s">
        <v>65</v>
      </c>
      <c r="F200" s="242" t="s">
        <v>840</v>
      </c>
      <c r="G200" s="243">
        <v>115414711117</v>
      </c>
      <c r="H200" s="28" t="s">
        <v>1542</v>
      </c>
      <c r="I200" s="28">
        <v>46252</v>
      </c>
      <c r="J200" s="28" t="s">
        <v>2675</v>
      </c>
      <c r="K200" s="28">
        <v>46252</v>
      </c>
      <c r="L200" s="28" t="s">
        <v>1495</v>
      </c>
      <c r="M200" s="28" t="s">
        <v>1495</v>
      </c>
      <c r="N200" s="28" t="s">
        <v>1495</v>
      </c>
      <c r="O200" s="28" t="s">
        <v>1542</v>
      </c>
      <c r="P200" s="28">
        <v>46252</v>
      </c>
      <c r="Q200" s="33" t="s">
        <v>1495</v>
      </c>
      <c r="R200" s="28" t="s">
        <v>1495</v>
      </c>
      <c r="S200" s="298" t="s">
        <v>1495</v>
      </c>
    </row>
    <row r="201" spans="1:19" hidden="1">
      <c r="A201" s="297">
        <v>324</v>
      </c>
      <c r="B201" s="242" t="s">
        <v>462</v>
      </c>
      <c r="C201" s="242" t="s">
        <v>463</v>
      </c>
      <c r="D201" s="242" t="s">
        <v>846</v>
      </c>
      <c r="E201" s="242" t="s">
        <v>62</v>
      </c>
      <c r="F201" s="242" t="s">
        <v>840</v>
      </c>
      <c r="G201" s="243">
        <v>149319330116</v>
      </c>
      <c r="H201" s="33" t="s">
        <v>1495</v>
      </c>
      <c r="I201" s="33" t="s">
        <v>1495</v>
      </c>
      <c r="J201" s="28" t="s">
        <v>2675</v>
      </c>
      <c r="K201" s="28"/>
      <c r="L201" s="33" t="s">
        <v>1495</v>
      </c>
      <c r="M201" s="33" t="s">
        <v>1495</v>
      </c>
      <c r="N201" s="33" t="s">
        <v>1495</v>
      </c>
      <c r="O201" s="33" t="s">
        <v>1495</v>
      </c>
      <c r="P201" s="33" t="s">
        <v>1495</v>
      </c>
      <c r="Q201" s="28" t="s">
        <v>2675</v>
      </c>
      <c r="R201" s="28" t="s">
        <v>2675</v>
      </c>
      <c r="S201" s="298"/>
    </row>
    <row r="202" spans="1:19" hidden="1">
      <c r="A202" s="297">
        <v>394</v>
      </c>
      <c r="B202" s="242" t="s">
        <v>464</v>
      </c>
      <c r="C202" s="242" t="s">
        <v>465</v>
      </c>
      <c r="D202" s="242" t="s">
        <v>868</v>
      </c>
      <c r="E202" s="242" t="s">
        <v>73</v>
      </c>
      <c r="F202" s="242" t="s">
        <v>840</v>
      </c>
      <c r="G202" s="243">
        <v>123264584112</v>
      </c>
      <c r="H202" s="28" t="s">
        <v>1528</v>
      </c>
      <c r="I202" s="28"/>
      <c r="J202" s="28" t="s">
        <v>2675</v>
      </c>
      <c r="K202" s="28" t="s">
        <v>2675</v>
      </c>
      <c r="L202" s="28" t="s">
        <v>2675</v>
      </c>
      <c r="M202" s="28" t="s">
        <v>2675</v>
      </c>
      <c r="N202" s="28" t="s">
        <v>2675</v>
      </c>
      <c r="O202" s="28" t="s">
        <v>1528</v>
      </c>
      <c r="P202" s="28"/>
      <c r="Q202" s="33" t="s">
        <v>1495</v>
      </c>
      <c r="R202" s="28" t="s">
        <v>1528</v>
      </c>
      <c r="S202" s="298"/>
    </row>
    <row r="203" spans="1:19" hidden="1">
      <c r="A203" s="297">
        <v>446</v>
      </c>
      <c r="B203" s="242" t="s">
        <v>466</v>
      </c>
      <c r="C203" s="242" t="s">
        <v>467</v>
      </c>
      <c r="D203" s="242" t="s">
        <v>868</v>
      </c>
      <c r="E203" s="242" t="s">
        <v>65</v>
      </c>
      <c r="F203" s="242" t="s">
        <v>840</v>
      </c>
      <c r="G203" s="243" t="s">
        <v>847</v>
      </c>
      <c r="H203" s="33" t="s">
        <v>1495</v>
      </c>
      <c r="I203" s="33" t="s">
        <v>1495</v>
      </c>
      <c r="J203" s="28"/>
      <c r="K203" s="28"/>
      <c r="L203" s="33" t="s">
        <v>1495</v>
      </c>
      <c r="M203" s="33" t="s">
        <v>1495</v>
      </c>
      <c r="N203" s="33" t="s">
        <v>1495</v>
      </c>
      <c r="O203" s="28" t="s">
        <v>1495</v>
      </c>
      <c r="P203" s="28" t="s">
        <v>1495</v>
      </c>
      <c r="Q203" s="33" t="s">
        <v>1495</v>
      </c>
      <c r="R203" s="28"/>
      <c r="S203" s="298"/>
    </row>
    <row r="204" spans="1:19" hidden="1">
      <c r="A204" s="297">
        <v>80</v>
      </c>
      <c r="B204" s="242" t="s">
        <v>468</v>
      </c>
      <c r="C204" s="242" t="s">
        <v>469</v>
      </c>
      <c r="D204" s="242" t="s">
        <v>868</v>
      </c>
      <c r="E204" s="242" t="s">
        <v>65</v>
      </c>
      <c r="F204" s="242" t="s">
        <v>840</v>
      </c>
      <c r="G204" s="243">
        <v>128344665111</v>
      </c>
      <c r="H204" s="28" t="s">
        <v>2676</v>
      </c>
      <c r="I204" s="28">
        <v>46253</v>
      </c>
      <c r="J204" s="28" t="s">
        <v>2675</v>
      </c>
      <c r="K204" s="28">
        <v>46253</v>
      </c>
      <c r="L204" s="28" t="s">
        <v>1495</v>
      </c>
      <c r="M204" s="28" t="s">
        <v>1495</v>
      </c>
      <c r="N204" s="28" t="s">
        <v>1495</v>
      </c>
      <c r="O204" s="28" t="s">
        <v>1542</v>
      </c>
      <c r="P204" s="28">
        <v>46253</v>
      </c>
      <c r="Q204" s="33" t="s">
        <v>1495</v>
      </c>
      <c r="R204" s="28" t="s">
        <v>1495</v>
      </c>
      <c r="S204" s="298" t="s">
        <v>1495</v>
      </c>
    </row>
    <row r="205" spans="1:19">
      <c r="A205" s="297">
        <v>348</v>
      </c>
      <c r="B205" s="242" t="s">
        <v>470</v>
      </c>
      <c r="C205" s="242" t="s">
        <v>471</v>
      </c>
      <c r="D205" s="242" t="s">
        <v>868</v>
      </c>
      <c r="E205" s="242" t="s">
        <v>48</v>
      </c>
      <c r="F205" s="242" t="s">
        <v>840</v>
      </c>
      <c r="G205" s="243" t="s">
        <v>847</v>
      </c>
      <c r="H205" s="33" t="s">
        <v>1495</v>
      </c>
      <c r="I205" s="33" t="s">
        <v>1495</v>
      </c>
      <c r="J205" s="28" t="s">
        <v>2675</v>
      </c>
      <c r="K205" s="28"/>
      <c r="L205" s="33" t="s">
        <v>1495</v>
      </c>
      <c r="M205" s="33" t="s">
        <v>1495</v>
      </c>
      <c r="N205" s="33" t="s">
        <v>1495</v>
      </c>
      <c r="O205" s="28" t="s">
        <v>2675</v>
      </c>
      <c r="P205" s="28"/>
      <c r="Q205" s="33" t="s">
        <v>1495</v>
      </c>
      <c r="R205" s="28" t="s">
        <v>2675</v>
      </c>
      <c r="S205" s="298"/>
    </row>
    <row r="206" spans="1:19" hidden="1">
      <c r="A206" s="297">
        <v>341</v>
      </c>
      <c r="B206" s="242" t="s">
        <v>473</v>
      </c>
      <c r="C206" s="242" t="s">
        <v>474</v>
      </c>
      <c r="D206" s="242" t="s">
        <v>868</v>
      </c>
      <c r="E206" s="242" t="s">
        <v>65</v>
      </c>
      <c r="F206" s="242" t="s">
        <v>988</v>
      </c>
      <c r="G206" s="243" t="s">
        <v>847</v>
      </c>
      <c r="H206" s="33" t="s">
        <v>1495</v>
      </c>
      <c r="I206" s="33" t="s">
        <v>1495</v>
      </c>
      <c r="J206" s="28" t="s">
        <v>2675</v>
      </c>
      <c r="K206" s="28">
        <v>46246</v>
      </c>
      <c r="L206" s="33" t="s">
        <v>1495</v>
      </c>
      <c r="M206" s="33" t="s">
        <v>1495</v>
      </c>
      <c r="N206" s="33" t="s">
        <v>1495</v>
      </c>
      <c r="O206" s="28" t="s">
        <v>1495</v>
      </c>
      <c r="P206" s="28" t="s">
        <v>1495</v>
      </c>
      <c r="Q206" s="33" t="s">
        <v>1495</v>
      </c>
      <c r="R206" s="28" t="s">
        <v>1495</v>
      </c>
      <c r="S206" s="298" t="s">
        <v>1495</v>
      </c>
    </row>
    <row r="207" spans="1:19" hidden="1">
      <c r="A207" s="297" t="s">
        <v>475</v>
      </c>
      <c r="B207" s="242" t="s">
        <v>476</v>
      </c>
      <c r="C207" s="242" t="s">
        <v>474</v>
      </c>
      <c r="D207" s="242" t="s">
        <v>868</v>
      </c>
      <c r="E207" s="242" t="s">
        <v>65</v>
      </c>
      <c r="F207" s="242" t="s">
        <v>988</v>
      </c>
      <c r="G207" s="243" t="s">
        <v>847</v>
      </c>
      <c r="H207" s="33" t="s">
        <v>1495</v>
      </c>
      <c r="I207" s="33" t="s">
        <v>1495</v>
      </c>
      <c r="J207" s="28" t="s">
        <v>2675</v>
      </c>
      <c r="K207" s="28">
        <v>46246</v>
      </c>
      <c r="L207" s="33" t="s">
        <v>1495</v>
      </c>
      <c r="M207" s="33" t="s">
        <v>1495</v>
      </c>
      <c r="N207" s="33" t="s">
        <v>1495</v>
      </c>
      <c r="O207" s="28" t="s">
        <v>1495</v>
      </c>
      <c r="P207" s="28" t="s">
        <v>1495</v>
      </c>
      <c r="Q207" s="33" t="s">
        <v>1495</v>
      </c>
      <c r="R207" s="28" t="s">
        <v>1495</v>
      </c>
      <c r="S207" s="298" t="s">
        <v>1495</v>
      </c>
    </row>
    <row r="208" spans="1:19" hidden="1">
      <c r="A208" s="297">
        <v>406</v>
      </c>
      <c r="B208" s="242" t="s">
        <v>477</v>
      </c>
      <c r="C208" s="242" t="s">
        <v>478</v>
      </c>
      <c r="D208" s="242" t="s">
        <v>846</v>
      </c>
      <c r="E208" s="242" t="s">
        <v>73</v>
      </c>
      <c r="F208" s="242" t="s">
        <v>840</v>
      </c>
      <c r="G208" s="243">
        <v>123264584112</v>
      </c>
      <c r="H208" s="33" t="s">
        <v>1495</v>
      </c>
      <c r="I208" s="33" t="s">
        <v>1495</v>
      </c>
      <c r="J208" s="28" t="s">
        <v>1542</v>
      </c>
      <c r="K208" s="28"/>
      <c r="L208" s="33" t="s">
        <v>1495</v>
      </c>
      <c r="M208" s="33" t="s">
        <v>1495</v>
      </c>
      <c r="N208" s="33" t="s">
        <v>1495</v>
      </c>
      <c r="O208" s="33" t="s">
        <v>1495</v>
      </c>
      <c r="P208" s="33" t="s">
        <v>1495</v>
      </c>
      <c r="Q208" s="28"/>
      <c r="R208" s="28" t="s">
        <v>2675</v>
      </c>
      <c r="S208" s="298" t="s">
        <v>2675</v>
      </c>
    </row>
    <row r="209" spans="1:19" hidden="1">
      <c r="A209" s="297">
        <v>629</v>
      </c>
      <c r="B209" s="242" t="s">
        <v>479</v>
      </c>
      <c r="C209" s="242" t="s">
        <v>480</v>
      </c>
      <c r="D209" s="242" t="s">
        <v>846</v>
      </c>
      <c r="E209" s="242" t="s">
        <v>62</v>
      </c>
      <c r="F209" s="242" t="s">
        <v>840</v>
      </c>
      <c r="G209" s="243" t="s">
        <v>847</v>
      </c>
      <c r="H209" s="33" t="s">
        <v>1495</v>
      </c>
      <c r="I209" s="33" t="s">
        <v>1495</v>
      </c>
      <c r="J209" s="28" t="s">
        <v>2675</v>
      </c>
      <c r="K209" s="28"/>
      <c r="L209" s="33" t="s">
        <v>1495</v>
      </c>
      <c r="M209" s="33" t="s">
        <v>1495</v>
      </c>
      <c r="N209" s="33" t="s">
        <v>1495</v>
      </c>
      <c r="O209" s="33" t="s">
        <v>1495</v>
      </c>
      <c r="P209" s="33" t="s">
        <v>1495</v>
      </c>
      <c r="Q209" s="28" t="s">
        <v>2675</v>
      </c>
      <c r="R209" s="28" t="s">
        <v>2675</v>
      </c>
      <c r="S209" s="298"/>
    </row>
    <row r="210" spans="1:19" hidden="1">
      <c r="A210" s="297">
        <v>395</v>
      </c>
      <c r="B210" s="242" t="s">
        <v>481</v>
      </c>
      <c r="C210" s="242" t="s">
        <v>482</v>
      </c>
      <c r="D210" s="242" t="s">
        <v>868</v>
      </c>
      <c r="E210" s="242" t="s">
        <v>73</v>
      </c>
      <c r="F210" s="242" t="s">
        <v>840</v>
      </c>
      <c r="G210" s="243" t="s">
        <v>847</v>
      </c>
      <c r="H210" s="33" t="s">
        <v>1495</v>
      </c>
      <c r="I210" s="33" t="s">
        <v>1495</v>
      </c>
      <c r="J210" s="28" t="s">
        <v>2675</v>
      </c>
      <c r="K210" s="28" t="s">
        <v>2675</v>
      </c>
      <c r="L210" s="33" t="s">
        <v>1495</v>
      </c>
      <c r="M210" s="33" t="s">
        <v>1495</v>
      </c>
      <c r="N210" s="33" t="s">
        <v>1495</v>
      </c>
      <c r="O210" s="28" t="s">
        <v>2675</v>
      </c>
      <c r="P210" s="28" t="s">
        <v>2675</v>
      </c>
      <c r="Q210" s="33" t="s">
        <v>1495</v>
      </c>
      <c r="R210" s="28" t="s">
        <v>2675</v>
      </c>
      <c r="S210" s="298" t="s">
        <v>2675</v>
      </c>
    </row>
    <row r="211" spans="1:19" hidden="1">
      <c r="A211" s="297">
        <v>559</v>
      </c>
      <c r="B211" s="242" t="s">
        <v>483</v>
      </c>
      <c r="C211" s="242" t="s">
        <v>484</v>
      </c>
      <c r="D211" s="242" t="s">
        <v>1104</v>
      </c>
      <c r="E211" s="242" t="s">
        <v>62</v>
      </c>
      <c r="F211" s="242" t="s">
        <v>840</v>
      </c>
      <c r="G211" s="243">
        <v>126619170117</v>
      </c>
      <c r="H211" s="33" t="s">
        <v>1495</v>
      </c>
      <c r="I211" s="33" t="s">
        <v>1495</v>
      </c>
      <c r="J211" s="28" t="s">
        <v>2675</v>
      </c>
      <c r="K211" s="28"/>
      <c r="L211" s="33" t="s">
        <v>1495</v>
      </c>
      <c r="M211" s="33" t="s">
        <v>1495</v>
      </c>
      <c r="N211" s="33" t="s">
        <v>1495</v>
      </c>
      <c r="O211" s="33" t="s">
        <v>1495</v>
      </c>
      <c r="P211" s="33" t="s">
        <v>1495</v>
      </c>
      <c r="Q211" s="28" t="s">
        <v>2675</v>
      </c>
      <c r="R211" s="28" t="s">
        <v>2675</v>
      </c>
      <c r="S211" s="298"/>
    </row>
    <row r="212" spans="1:19" hidden="1">
      <c r="A212" s="297">
        <v>310</v>
      </c>
      <c r="B212" s="242" t="s">
        <v>486</v>
      </c>
      <c r="C212" s="242" t="s">
        <v>487</v>
      </c>
      <c r="D212" s="242" t="s">
        <v>846</v>
      </c>
      <c r="E212" s="242" t="s">
        <v>65</v>
      </c>
      <c r="F212" s="242" t="s">
        <v>840</v>
      </c>
      <c r="G212" s="243">
        <v>134831537110</v>
      </c>
      <c r="H212" s="33" t="s">
        <v>1495</v>
      </c>
      <c r="I212" s="33" t="s">
        <v>1495</v>
      </c>
      <c r="J212" s="28"/>
      <c r="K212" s="28"/>
      <c r="L212" s="33" t="s">
        <v>1495</v>
      </c>
      <c r="M212" s="33" t="s">
        <v>1495</v>
      </c>
      <c r="N212" s="33" t="s">
        <v>1495</v>
      </c>
      <c r="O212" s="33" t="s">
        <v>1495</v>
      </c>
      <c r="P212" s="33" t="s">
        <v>1495</v>
      </c>
      <c r="Q212" s="28"/>
      <c r="R212" s="28"/>
      <c r="S212" s="298"/>
    </row>
    <row r="213" spans="1:19" hidden="1">
      <c r="A213" s="297">
        <v>639</v>
      </c>
      <c r="B213" s="242" t="s">
        <v>488</v>
      </c>
      <c r="C213" s="242" t="s">
        <v>489</v>
      </c>
      <c r="D213" s="242" t="s">
        <v>846</v>
      </c>
      <c r="E213" s="242" t="s">
        <v>62</v>
      </c>
      <c r="F213" s="242" t="s">
        <v>840</v>
      </c>
      <c r="G213" s="243">
        <v>382308656119</v>
      </c>
      <c r="H213" s="33" t="s">
        <v>1495</v>
      </c>
      <c r="I213" s="33" t="s">
        <v>1495</v>
      </c>
      <c r="J213" s="28" t="s">
        <v>2675</v>
      </c>
      <c r="K213" s="28"/>
      <c r="L213" s="33" t="s">
        <v>1495</v>
      </c>
      <c r="M213" s="33" t="s">
        <v>1495</v>
      </c>
      <c r="N213" s="33" t="s">
        <v>1495</v>
      </c>
      <c r="O213" s="33" t="s">
        <v>1495</v>
      </c>
      <c r="P213" s="33" t="s">
        <v>1495</v>
      </c>
      <c r="Q213" s="28" t="s">
        <v>2675</v>
      </c>
      <c r="R213" s="28" t="s">
        <v>2675</v>
      </c>
      <c r="S213" s="298"/>
    </row>
    <row r="214" spans="1:19" hidden="1">
      <c r="A214" s="297">
        <v>632</v>
      </c>
      <c r="B214" s="242" t="s">
        <v>490</v>
      </c>
      <c r="C214" s="242" t="s">
        <v>491</v>
      </c>
      <c r="D214" s="242" t="s">
        <v>846</v>
      </c>
      <c r="E214" s="242" t="s">
        <v>62</v>
      </c>
      <c r="F214" s="242" t="s">
        <v>840</v>
      </c>
      <c r="G214" s="243" t="s">
        <v>847</v>
      </c>
      <c r="H214" s="33" t="s">
        <v>1495</v>
      </c>
      <c r="I214" s="33" t="s">
        <v>1495</v>
      </c>
      <c r="J214" s="28" t="s">
        <v>2675</v>
      </c>
      <c r="K214" s="28"/>
      <c r="L214" s="33" t="s">
        <v>1495</v>
      </c>
      <c r="M214" s="33" t="s">
        <v>1495</v>
      </c>
      <c r="N214" s="33" t="s">
        <v>1495</v>
      </c>
      <c r="O214" s="33" t="s">
        <v>1495</v>
      </c>
      <c r="P214" s="33" t="s">
        <v>1495</v>
      </c>
      <c r="Q214" s="28" t="s">
        <v>2675</v>
      </c>
      <c r="R214" s="28" t="s">
        <v>2675</v>
      </c>
      <c r="S214" s="298"/>
    </row>
    <row r="215" spans="1:19">
      <c r="A215" s="297">
        <v>507</v>
      </c>
      <c r="B215" s="242" t="s">
        <v>492</v>
      </c>
      <c r="C215" s="242" t="s">
        <v>493</v>
      </c>
      <c r="D215" s="242" t="s">
        <v>846</v>
      </c>
      <c r="E215" s="242" t="s">
        <v>48</v>
      </c>
      <c r="F215" s="242" t="s">
        <v>840</v>
      </c>
      <c r="G215" s="243">
        <v>136090525118</v>
      </c>
      <c r="H215" s="33" t="s">
        <v>1495</v>
      </c>
      <c r="I215" s="33" t="s">
        <v>1495</v>
      </c>
      <c r="J215" s="28" t="s">
        <v>2675</v>
      </c>
      <c r="K215" s="28"/>
      <c r="L215" s="33" t="s">
        <v>1495</v>
      </c>
      <c r="M215" s="33" t="s">
        <v>1495</v>
      </c>
      <c r="N215" s="33" t="s">
        <v>1495</v>
      </c>
      <c r="O215" s="33" t="s">
        <v>1495</v>
      </c>
      <c r="P215" s="33" t="s">
        <v>1495</v>
      </c>
      <c r="Q215" s="28" t="s">
        <v>2675</v>
      </c>
      <c r="R215" s="28"/>
      <c r="S215" s="298"/>
    </row>
    <row r="216" spans="1:19" hidden="1">
      <c r="A216" s="297">
        <v>482</v>
      </c>
      <c r="B216" s="242" t="s">
        <v>494</v>
      </c>
      <c r="C216" s="242" t="s">
        <v>495</v>
      </c>
      <c r="D216" s="242" t="s">
        <v>882</v>
      </c>
      <c r="E216" s="242" t="s">
        <v>73</v>
      </c>
      <c r="F216" s="242" t="s">
        <v>840</v>
      </c>
      <c r="G216" s="243">
        <v>635216440114</v>
      </c>
      <c r="H216" s="28" t="s">
        <v>1528</v>
      </c>
      <c r="I216" s="28"/>
      <c r="J216" s="28" t="s">
        <v>2675</v>
      </c>
      <c r="K216" s="28"/>
      <c r="L216" s="28" t="s">
        <v>1528</v>
      </c>
      <c r="M216" s="28"/>
      <c r="N216" s="28" t="s">
        <v>1528</v>
      </c>
      <c r="O216" s="28" t="s">
        <v>1528</v>
      </c>
      <c r="P216" s="28"/>
      <c r="Q216" s="33" t="s">
        <v>1495</v>
      </c>
      <c r="R216" s="28" t="s">
        <v>2675</v>
      </c>
      <c r="S216" s="298"/>
    </row>
    <row r="217" spans="1:19" hidden="1">
      <c r="A217" s="297">
        <v>214</v>
      </c>
      <c r="B217" s="242" t="s">
        <v>496</v>
      </c>
      <c r="C217" s="242" t="s">
        <v>497</v>
      </c>
      <c r="D217" s="242" t="s">
        <v>868</v>
      </c>
      <c r="E217" s="242" t="s">
        <v>57</v>
      </c>
      <c r="F217" s="242" t="s">
        <v>840</v>
      </c>
      <c r="G217" s="243" t="s">
        <v>847</v>
      </c>
      <c r="H217" s="33" t="s">
        <v>1495</v>
      </c>
      <c r="I217" s="33" t="s">
        <v>1495</v>
      </c>
      <c r="J217" s="28" t="s">
        <v>2675</v>
      </c>
      <c r="K217" s="28">
        <v>46245</v>
      </c>
      <c r="L217" s="33" t="s">
        <v>1495</v>
      </c>
      <c r="M217" s="33" t="s">
        <v>1495</v>
      </c>
      <c r="N217" s="33" t="s">
        <v>1495</v>
      </c>
      <c r="O217" s="28" t="s">
        <v>1495</v>
      </c>
      <c r="P217" s="28">
        <v>46254</v>
      </c>
      <c r="Q217" s="33" t="s">
        <v>1495</v>
      </c>
      <c r="R217" s="354" t="s">
        <v>1495</v>
      </c>
      <c r="S217" s="354" t="s">
        <v>1495</v>
      </c>
    </row>
    <row r="218" spans="1:19" hidden="1">
      <c r="A218" s="297">
        <v>614</v>
      </c>
      <c r="B218" s="242" t="s">
        <v>499</v>
      </c>
      <c r="C218" s="242" t="s">
        <v>500</v>
      </c>
      <c r="D218" s="242" t="s">
        <v>868</v>
      </c>
      <c r="E218" s="242" t="s">
        <v>73</v>
      </c>
      <c r="F218" s="242" t="s">
        <v>840</v>
      </c>
      <c r="G218" s="243" t="s">
        <v>847</v>
      </c>
      <c r="H218" s="33" t="s">
        <v>1495</v>
      </c>
      <c r="I218" s="33" t="s">
        <v>1495</v>
      </c>
      <c r="J218" s="28" t="s">
        <v>2675</v>
      </c>
      <c r="K218" s="28" t="s">
        <v>2675</v>
      </c>
      <c r="L218" s="33" t="s">
        <v>1495</v>
      </c>
      <c r="M218" s="33" t="s">
        <v>1495</v>
      </c>
      <c r="N218" s="33" t="s">
        <v>1495</v>
      </c>
      <c r="O218" s="28" t="s">
        <v>2675</v>
      </c>
      <c r="P218" s="28" t="s">
        <v>2675</v>
      </c>
      <c r="Q218" s="33" t="s">
        <v>1495</v>
      </c>
      <c r="R218" s="28" t="s">
        <v>2675</v>
      </c>
      <c r="S218" s="298" t="s">
        <v>2675</v>
      </c>
    </row>
    <row r="219" spans="1:19" hidden="1">
      <c r="A219" s="297">
        <v>611</v>
      </c>
      <c r="B219" s="242" t="s">
        <v>501</v>
      </c>
      <c r="C219" s="242" t="s">
        <v>502</v>
      </c>
      <c r="D219" s="242" t="s">
        <v>868</v>
      </c>
      <c r="E219" s="242" t="s">
        <v>34</v>
      </c>
      <c r="F219" s="242" t="s">
        <v>1040</v>
      </c>
      <c r="G219" s="243" t="s">
        <v>847</v>
      </c>
      <c r="H219" s="33" t="s">
        <v>1495</v>
      </c>
      <c r="I219" s="33" t="s">
        <v>1495</v>
      </c>
      <c r="J219" s="28" t="s">
        <v>2675</v>
      </c>
      <c r="K219" s="28"/>
      <c r="L219" s="33" t="s">
        <v>1495</v>
      </c>
      <c r="M219" s="33" t="s">
        <v>1495</v>
      </c>
      <c r="N219" s="33" t="s">
        <v>1495</v>
      </c>
      <c r="O219" s="28" t="s">
        <v>2675</v>
      </c>
      <c r="P219" s="28"/>
      <c r="Q219" s="33" t="s">
        <v>1495</v>
      </c>
      <c r="R219" s="28"/>
      <c r="S219" s="298"/>
    </row>
    <row r="220" spans="1:19" hidden="1">
      <c r="A220" s="297">
        <v>366</v>
      </c>
      <c r="B220" s="242" t="s">
        <v>503</v>
      </c>
      <c r="C220" s="242" t="s">
        <v>504</v>
      </c>
      <c r="D220" s="242" t="s">
        <v>846</v>
      </c>
      <c r="E220" s="242" t="s">
        <v>73</v>
      </c>
      <c r="F220" s="242" t="s">
        <v>840</v>
      </c>
      <c r="G220" s="243">
        <v>149621598114</v>
      </c>
      <c r="H220" s="33" t="s">
        <v>1495</v>
      </c>
      <c r="I220" s="33" t="s">
        <v>1495</v>
      </c>
      <c r="J220" s="28" t="s">
        <v>1542</v>
      </c>
      <c r="K220" s="28"/>
      <c r="L220" s="33" t="s">
        <v>1495</v>
      </c>
      <c r="M220" s="33" t="s">
        <v>1495</v>
      </c>
      <c r="N220" s="33" t="s">
        <v>1495</v>
      </c>
      <c r="O220" s="33" t="s">
        <v>1495</v>
      </c>
      <c r="P220" s="33" t="s">
        <v>1495</v>
      </c>
      <c r="Q220" s="28"/>
      <c r="R220" s="28" t="s">
        <v>2675</v>
      </c>
      <c r="S220" s="298" t="s">
        <v>2675</v>
      </c>
    </row>
    <row r="221" spans="1:19" hidden="1">
      <c r="A221" s="297">
        <v>248</v>
      </c>
      <c r="B221" s="242" t="s">
        <v>506</v>
      </c>
      <c r="C221" s="242" t="s">
        <v>507</v>
      </c>
      <c r="D221" s="242" t="s">
        <v>846</v>
      </c>
      <c r="E221" s="242" t="s">
        <v>73</v>
      </c>
      <c r="F221" s="242" t="s">
        <v>840</v>
      </c>
      <c r="G221" s="243" t="s">
        <v>847</v>
      </c>
      <c r="H221" s="33" t="s">
        <v>1495</v>
      </c>
      <c r="I221" s="33" t="s">
        <v>1495</v>
      </c>
      <c r="J221" s="28" t="s">
        <v>2675</v>
      </c>
      <c r="K221" s="28" t="s">
        <v>2675</v>
      </c>
      <c r="L221" s="33" t="s">
        <v>1495</v>
      </c>
      <c r="M221" s="33" t="s">
        <v>1495</v>
      </c>
      <c r="N221" s="33" t="s">
        <v>1495</v>
      </c>
      <c r="O221" s="33" t="s">
        <v>1495</v>
      </c>
      <c r="P221" s="33" t="s">
        <v>1495</v>
      </c>
      <c r="Q221" s="28" t="s">
        <v>2675</v>
      </c>
      <c r="R221" s="28" t="s">
        <v>2675</v>
      </c>
      <c r="S221" s="298" t="s">
        <v>2675</v>
      </c>
    </row>
    <row r="222" spans="1:19" hidden="1">
      <c r="A222" s="297">
        <v>32</v>
      </c>
      <c r="B222" s="242" t="s">
        <v>508</v>
      </c>
      <c r="C222" s="242" t="s">
        <v>509</v>
      </c>
      <c r="D222" s="242" t="s">
        <v>846</v>
      </c>
      <c r="E222" s="242" t="s">
        <v>62</v>
      </c>
      <c r="F222" s="242" t="s">
        <v>840</v>
      </c>
      <c r="G222" s="243" t="s">
        <v>847</v>
      </c>
      <c r="H222" s="33" t="s">
        <v>1495</v>
      </c>
      <c r="I222" s="33" t="s">
        <v>1495</v>
      </c>
      <c r="J222" s="28"/>
      <c r="K222" s="28"/>
      <c r="L222" s="33" t="s">
        <v>1495</v>
      </c>
      <c r="M222" s="33" t="s">
        <v>1495</v>
      </c>
      <c r="N222" s="33" t="s">
        <v>1495</v>
      </c>
      <c r="O222" s="33" t="s">
        <v>1495</v>
      </c>
      <c r="P222" s="33" t="s">
        <v>1495</v>
      </c>
      <c r="Q222" s="28"/>
      <c r="R222" s="28" t="s">
        <v>2675</v>
      </c>
      <c r="S222" s="298"/>
    </row>
    <row r="223" spans="1:19" hidden="1">
      <c r="A223" s="297">
        <v>600</v>
      </c>
      <c r="B223" s="242" t="s">
        <v>511</v>
      </c>
      <c r="C223" s="242" t="s">
        <v>512</v>
      </c>
      <c r="D223" s="242" t="s">
        <v>846</v>
      </c>
      <c r="E223" s="242" t="s">
        <v>34</v>
      </c>
      <c r="F223" s="242" t="s">
        <v>840</v>
      </c>
      <c r="G223" s="243" t="s">
        <v>847</v>
      </c>
      <c r="H223" s="33" t="s">
        <v>1495</v>
      </c>
      <c r="I223" s="33" t="s">
        <v>1495</v>
      </c>
      <c r="J223" s="28"/>
      <c r="K223" s="28"/>
      <c r="L223" s="33" t="s">
        <v>1495</v>
      </c>
      <c r="M223" s="33" t="s">
        <v>1495</v>
      </c>
      <c r="N223" s="33" t="s">
        <v>1495</v>
      </c>
      <c r="O223" s="33" t="s">
        <v>1495</v>
      </c>
      <c r="P223" s="33" t="s">
        <v>1495</v>
      </c>
      <c r="Q223" s="28"/>
      <c r="R223" s="28"/>
      <c r="S223" s="298"/>
    </row>
    <row r="224" spans="1:19">
      <c r="A224" s="297">
        <v>301</v>
      </c>
      <c r="B224" s="242" t="s">
        <v>513</v>
      </c>
      <c r="C224" s="242" t="s">
        <v>514</v>
      </c>
      <c r="D224" s="242" t="s">
        <v>846</v>
      </c>
      <c r="E224" s="242" t="s">
        <v>48</v>
      </c>
      <c r="F224" s="242" t="s">
        <v>840</v>
      </c>
      <c r="G224" s="243" t="s">
        <v>847</v>
      </c>
      <c r="H224" s="33" t="s">
        <v>1495</v>
      </c>
      <c r="I224" s="33" t="s">
        <v>1495</v>
      </c>
      <c r="J224" s="28" t="s">
        <v>2675</v>
      </c>
      <c r="K224" s="28"/>
      <c r="L224" s="33" t="s">
        <v>1495</v>
      </c>
      <c r="M224" s="33" t="s">
        <v>1495</v>
      </c>
      <c r="N224" s="33" t="s">
        <v>1495</v>
      </c>
      <c r="O224" s="33" t="s">
        <v>1495</v>
      </c>
      <c r="P224" s="33" t="s">
        <v>1495</v>
      </c>
      <c r="Q224" s="28" t="s">
        <v>2675</v>
      </c>
      <c r="R224" s="28"/>
      <c r="S224" s="298"/>
    </row>
    <row r="225" spans="1:19" hidden="1">
      <c r="A225" s="297">
        <v>620</v>
      </c>
      <c r="B225" s="242" t="s">
        <v>515</v>
      </c>
      <c r="C225" s="242" t="s">
        <v>516</v>
      </c>
      <c r="D225" s="242" t="s">
        <v>846</v>
      </c>
      <c r="E225" s="242" t="s">
        <v>34</v>
      </c>
      <c r="F225" s="242" t="s">
        <v>840</v>
      </c>
      <c r="G225" s="243" t="s">
        <v>847</v>
      </c>
      <c r="H225" s="33" t="s">
        <v>1495</v>
      </c>
      <c r="I225" s="33" t="s">
        <v>1495</v>
      </c>
      <c r="J225" s="28"/>
      <c r="K225" s="28"/>
      <c r="L225" s="33" t="s">
        <v>1495</v>
      </c>
      <c r="M225" s="33" t="s">
        <v>1495</v>
      </c>
      <c r="N225" s="33" t="s">
        <v>1495</v>
      </c>
      <c r="O225" s="33" t="s">
        <v>1495</v>
      </c>
      <c r="P225" s="33" t="s">
        <v>1495</v>
      </c>
      <c r="Q225" s="28"/>
      <c r="R225" s="28"/>
      <c r="S225" s="298"/>
    </row>
    <row r="226" spans="1:19" hidden="1">
      <c r="A226" s="297">
        <v>375</v>
      </c>
      <c r="B226" s="242" t="s">
        <v>517</v>
      </c>
      <c r="C226" s="242" t="s">
        <v>518</v>
      </c>
      <c r="D226" s="242" t="s">
        <v>868</v>
      </c>
      <c r="E226" s="242" t="s">
        <v>62</v>
      </c>
      <c r="F226" s="242" t="s">
        <v>840</v>
      </c>
      <c r="G226" s="243" t="s">
        <v>847</v>
      </c>
      <c r="H226" s="33" t="s">
        <v>1495</v>
      </c>
      <c r="I226" s="33" t="s">
        <v>1495</v>
      </c>
      <c r="J226" s="28" t="s">
        <v>2675</v>
      </c>
      <c r="K226" s="28"/>
      <c r="L226" s="33" t="s">
        <v>1495</v>
      </c>
      <c r="M226" s="33" t="s">
        <v>1495</v>
      </c>
      <c r="N226" s="33" t="s">
        <v>1495</v>
      </c>
      <c r="O226" s="28" t="s">
        <v>2675</v>
      </c>
      <c r="P226" s="28"/>
      <c r="Q226" s="33" t="s">
        <v>1495</v>
      </c>
      <c r="R226" s="28" t="s">
        <v>2675</v>
      </c>
      <c r="S226" s="298"/>
    </row>
    <row r="227" spans="1:19" hidden="1">
      <c r="A227" s="297">
        <v>146</v>
      </c>
      <c r="B227" s="242" t="s">
        <v>520</v>
      </c>
      <c r="C227" s="242" t="s">
        <v>521</v>
      </c>
      <c r="D227" s="242" t="s">
        <v>868</v>
      </c>
      <c r="E227" s="242" t="s">
        <v>73</v>
      </c>
      <c r="F227" s="242" t="s">
        <v>840</v>
      </c>
      <c r="G227" s="243">
        <v>145726864116</v>
      </c>
      <c r="H227" s="28" t="s">
        <v>1528</v>
      </c>
      <c r="I227" s="28"/>
      <c r="J227" s="28" t="s">
        <v>2675</v>
      </c>
      <c r="K227" s="28" t="s">
        <v>2675</v>
      </c>
      <c r="L227" s="28" t="s">
        <v>2675</v>
      </c>
      <c r="M227" s="28" t="s">
        <v>2675</v>
      </c>
      <c r="N227" s="28" t="s">
        <v>2675</v>
      </c>
      <c r="O227" s="28" t="s">
        <v>1528</v>
      </c>
      <c r="P227" s="28"/>
      <c r="Q227" s="33" t="s">
        <v>1495</v>
      </c>
      <c r="R227" s="28" t="s">
        <v>2675</v>
      </c>
      <c r="S227" s="298"/>
    </row>
    <row r="228" spans="1:19" hidden="1">
      <c r="A228" s="297">
        <v>484</v>
      </c>
      <c r="B228" s="242" t="s">
        <v>523</v>
      </c>
      <c r="C228" s="242" t="s">
        <v>524</v>
      </c>
      <c r="D228" s="242" t="s">
        <v>846</v>
      </c>
      <c r="E228" s="242" t="s">
        <v>65</v>
      </c>
      <c r="F228" s="242" t="s">
        <v>840</v>
      </c>
      <c r="G228" s="243" t="s">
        <v>847</v>
      </c>
      <c r="H228" s="33" t="s">
        <v>1495</v>
      </c>
      <c r="I228" s="33" t="s">
        <v>1495</v>
      </c>
      <c r="J228" s="28" t="s">
        <v>2675</v>
      </c>
      <c r="K228" s="28" t="s">
        <v>2675</v>
      </c>
      <c r="L228" s="33" t="s">
        <v>1495</v>
      </c>
      <c r="M228" s="33" t="s">
        <v>1495</v>
      </c>
      <c r="N228" s="33" t="s">
        <v>1495</v>
      </c>
      <c r="O228" s="33" t="s">
        <v>1495</v>
      </c>
      <c r="P228" s="33" t="s">
        <v>1495</v>
      </c>
      <c r="Q228" s="28" t="s">
        <v>2675</v>
      </c>
      <c r="R228" s="28" t="s">
        <v>2675</v>
      </c>
      <c r="S228" s="298" t="s">
        <v>2675</v>
      </c>
    </row>
    <row r="229" spans="1:19" hidden="1">
      <c r="A229" s="297">
        <v>569</v>
      </c>
      <c r="B229" s="242" t="s">
        <v>525</v>
      </c>
      <c r="C229" s="242" t="s">
        <v>526</v>
      </c>
      <c r="D229" s="242" t="s">
        <v>868</v>
      </c>
      <c r="E229" s="242" t="s">
        <v>57</v>
      </c>
      <c r="F229" s="242" t="s">
        <v>840</v>
      </c>
      <c r="G229" s="243" t="s">
        <v>847</v>
      </c>
      <c r="H229" s="33" t="s">
        <v>1495</v>
      </c>
      <c r="I229" s="33" t="s">
        <v>1495</v>
      </c>
      <c r="J229" s="28" t="s">
        <v>2675</v>
      </c>
      <c r="K229" s="28">
        <v>46245</v>
      </c>
      <c r="L229" s="33" t="s">
        <v>1495</v>
      </c>
      <c r="M229" s="33" t="s">
        <v>1495</v>
      </c>
      <c r="N229" s="33" t="s">
        <v>1495</v>
      </c>
      <c r="O229" s="28" t="s">
        <v>2675</v>
      </c>
      <c r="P229" s="28">
        <v>46246</v>
      </c>
      <c r="Q229" s="33" t="s">
        <v>1495</v>
      </c>
      <c r="R229" s="354" t="s">
        <v>1495</v>
      </c>
      <c r="S229" s="354" t="s">
        <v>1495</v>
      </c>
    </row>
    <row r="230" spans="1:19" hidden="1">
      <c r="A230" s="297">
        <v>605</v>
      </c>
      <c r="B230" s="242" t="s">
        <v>527</v>
      </c>
      <c r="C230" s="242" t="s">
        <v>528</v>
      </c>
      <c r="D230" s="242" t="s">
        <v>846</v>
      </c>
      <c r="E230" s="242" t="s">
        <v>65</v>
      </c>
      <c r="F230" s="242" t="s">
        <v>840</v>
      </c>
      <c r="G230" s="243" t="s">
        <v>847</v>
      </c>
      <c r="H230" s="33" t="s">
        <v>1495</v>
      </c>
      <c r="I230" s="33" t="s">
        <v>1495</v>
      </c>
      <c r="J230" s="28" t="s">
        <v>2675</v>
      </c>
      <c r="K230" s="28" t="s">
        <v>2675</v>
      </c>
      <c r="L230" s="33" t="s">
        <v>1495</v>
      </c>
      <c r="M230" s="33" t="s">
        <v>1495</v>
      </c>
      <c r="N230" s="33" t="s">
        <v>1495</v>
      </c>
      <c r="O230" s="33" t="s">
        <v>1495</v>
      </c>
      <c r="P230" s="33" t="s">
        <v>1495</v>
      </c>
      <c r="Q230" s="28" t="s">
        <v>2675</v>
      </c>
      <c r="R230" s="28" t="s">
        <v>2675</v>
      </c>
      <c r="S230" s="298" t="s">
        <v>2675</v>
      </c>
    </row>
    <row r="231" spans="1:19" hidden="1">
      <c r="A231" s="297">
        <v>24</v>
      </c>
      <c r="B231" s="242" t="s">
        <v>529</v>
      </c>
      <c r="C231" s="242" t="s">
        <v>530</v>
      </c>
      <c r="D231" s="242" t="s">
        <v>846</v>
      </c>
      <c r="E231" s="242" t="s">
        <v>34</v>
      </c>
      <c r="F231" s="242" t="s">
        <v>840</v>
      </c>
      <c r="G231" s="243" t="s">
        <v>847</v>
      </c>
      <c r="H231" s="33" t="s">
        <v>1495</v>
      </c>
      <c r="I231" s="33" t="s">
        <v>1495</v>
      </c>
      <c r="J231" s="28"/>
      <c r="K231" s="28"/>
      <c r="L231" s="33" t="s">
        <v>1495</v>
      </c>
      <c r="M231" s="33" t="s">
        <v>1495</v>
      </c>
      <c r="N231" s="33" t="s">
        <v>1495</v>
      </c>
      <c r="O231" s="33" t="s">
        <v>1495</v>
      </c>
      <c r="P231" s="33" t="s">
        <v>1495</v>
      </c>
      <c r="Q231" s="28"/>
      <c r="R231" s="28"/>
      <c r="S231" s="298"/>
    </row>
    <row r="232" spans="1:19" hidden="1">
      <c r="A232" s="297">
        <v>142</v>
      </c>
      <c r="B232" s="242" t="s">
        <v>531</v>
      </c>
      <c r="C232" s="242" t="s">
        <v>532</v>
      </c>
      <c r="D232" s="242" t="s">
        <v>846</v>
      </c>
      <c r="E232" s="242" t="s">
        <v>34</v>
      </c>
      <c r="F232" s="242" t="s">
        <v>840</v>
      </c>
      <c r="G232" s="243">
        <v>116202141110</v>
      </c>
      <c r="H232" s="33" t="s">
        <v>1495</v>
      </c>
      <c r="I232" s="33" t="s">
        <v>1495</v>
      </c>
      <c r="J232" s="28"/>
      <c r="K232" s="28"/>
      <c r="L232" s="33" t="s">
        <v>1495</v>
      </c>
      <c r="M232" s="33" t="s">
        <v>1495</v>
      </c>
      <c r="N232" s="33" t="s">
        <v>1495</v>
      </c>
      <c r="O232" s="33" t="s">
        <v>1495</v>
      </c>
      <c r="P232" s="33" t="s">
        <v>1495</v>
      </c>
      <c r="Q232" s="28"/>
      <c r="R232" s="28"/>
      <c r="S232" s="298"/>
    </row>
    <row r="233" spans="1:19" hidden="1">
      <c r="A233" s="297">
        <v>371</v>
      </c>
      <c r="B233" s="242" t="s">
        <v>533</v>
      </c>
      <c r="C233" s="242" t="s">
        <v>534</v>
      </c>
      <c r="D233" s="242" t="s">
        <v>846</v>
      </c>
      <c r="E233" s="242" t="s">
        <v>34</v>
      </c>
      <c r="F233" s="242" t="s">
        <v>840</v>
      </c>
      <c r="G233" s="243" t="s">
        <v>847</v>
      </c>
      <c r="H233" s="33" t="s">
        <v>1495</v>
      </c>
      <c r="I233" s="33" t="s">
        <v>1495</v>
      </c>
      <c r="J233" s="28"/>
      <c r="K233" s="28"/>
      <c r="L233" s="33" t="s">
        <v>1495</v>
      </c>
      <c r="M233" s="33" t="s">
        <v>1495</v>
      </c>
      <c r="N233" s="33" t="s">
        <v>1495</v>
      </c>
      <c r="O233" s="33" t="s">
        <v>1495</v>
      </c>
      <c r="P233" s="33" t="s">
        <v>1495</v>
      </c>
      <c r="Q233" s="28"/>
      <c r="R233" s="28"/>
      <c r="S233" s="298"/>
    </row>
    <row r="234" spans="1:19">
      <c r="A234" s="297">
        <v>444</v>
      </c>
      <c r="B234" s="242" t="s">
        <v>535</v>
      </c>
      <c r="C234" s="242" t="s">
        <v>536</v>
      </c>
      <c r="D234" s="242" t="s">
        <v>846</v>
      </c>
      <c r="E234" s="242" t="s">
        <v>48</v>
      </c>
      <c r="F234" s="242" t="s">
        <v>840</v>
      </c>
      <c r="G234" s="243" t="s">
        <v>847</v>
      </c>
      <c r="H234" s="33" t="s">
        <v>1495</v>
      </c>
      <c r="I234" s="33" t="s">
        <v>1495</v>
      </c>
      <c r="J234" s="28" t="s">
        <v>2675</v>
      </c>
      <c r="K234" s="28"/>
      <c r="L234" s="33" t="s">
        <v>1495</v>
      </c>
      <c r="M234" s="33" t="s">
        <v>1495</v>
      </c>
      <c r="N234" s="33" t="s">
        <v>1495</v>
      </c>
      <c r="O234" s="33" t="s">
        <v>1495</v>
      </c>
      <c r="P234" s="33" t="s">
        <v>1495</v>
      </c>
      <c r="Q234" s="28" t="s">
        <v>2675</v>
      </c>
      <c r="R234" s="28"/>
      <c r="S234" s="298"/>
    </row>
    <row r="235" spans="1:19" hidden="1">
      <c r="A235" s="297">
        <v>185</v>
      </c>
      <c r="B235" s="242" t="s">
        <v>537</v>
      </c>
      <c r="C235" s="242" t="s">
        <v>538</v>
      </c>
      <c r="D235" s="242" t="s">
        <v>846</v>
      </c>
      <c r="E235" s="242" t="s">
        <v>34</v>
      </c>
      <c r="F235" s="242" t="s">
        <v>840</v>
      </c>
      <c r="G235" s="243" t="s">
        <v>847</v>
      </c>
      <c r="H235" s="33" t="s">
        <v>1495</v>
      </c>
      <c r="I235" s="33" t="s">
        <v>1495</v>
      </c>
      <c r="J235" s="28"/>
      <c r="K235" s="28"/>
      <c r="L235" s="33" t="s">
        <v>1495</v>
      </c>
      <c r="M235" s="33" t="s">
        <v>1495</v>
      </c>
      <c r="N235" s="33" t="s">
        <v>1495</v>
      </c>
      <c r="O235" s="33" t="s">
        <v>1495</v>
      </c>
      <c r="P235" s="33" t="s">
        <v>1495</v>
      </c>
      <c r="Q235" s="28"/>
      <c r="R235" s="28"/>
      <c r="S235" s="298"/>
    </row>
    <row r="236" spans="1:19">
      <c r="A236" s="297">
        <v>565</v>
      </c>
      <c r="B236" s="242" t="s">
        <v>539</v>
      </c>
      <c r="C236" s="242" t="s">
        <v>540</v>
      </c>
      <c r="D236" s="242" t="s">
        <v>846</v>
      </c>
      <c r="E236" s="242" t="s">
        <v>48</v>
      </c>
      <c r="F236" s="242" t="s">
        <v>840</v>
      </c>
      <c r="G236" s="243">
        <v>286920197110</v>
      </c>
      <c r="H236" s="33" t="s">
        <v>1495</v>
      </c>
      <c r="I236" s="33" t="s">
        <v>1495</v>
      </c>
      <c r="J236" s="28" t="s">
        <v>2675</v>
      </c>
      <c r="K236" s="28"/>
      <c r="L236" s="33" t="s">
        <v>1495</v>
      </c>
      <c r="M236" s="33" t="s">
        <v>1495</v>
      </c>
      <c r="N236" s="33" t="s">
        <v>1495</v>
      </c>
      <c r="O236" s="33" t="s">
        <v>1495</v>
      </c>
      <c r="P236" s="33" t="s">
        <v>1495</v>
      </c>
      <c r="Q236" s="28" t="s">
        <v>2675</v>
      </c>
      <c r="R236" s="28"/>
      <c r="S236" s="298"/>
    </row>
    <row r="237" spans="1:19" hidden="1">
      <c r="A237" s="297">
        <v>251</v>
      </c>
      <c r="B237" s="242" t="s">
        <v>541</v>
      </c>
      <c r="C237" s="242" t="s">
        <v>542</v>
      </c>
      <c r="D237" s="242" t="s">
        <v>846</v>
      </c>
      <c r="E237" s="242" t="s">
        <v>70</v>
      </c>
      <c r="F237" s="242" t="s">
        <v>840</v>
      </c>
      <c r="G237" s="243">
        <v>141243168110</v>
      </c>
      <c r="H237" s="33" t="s">
        <v>1495</v>
      </c>
      <c r="I237" s="33" t="s">
        <v>1495</v>
      </c>
      <c r="J237" s="28"/>
      <c r="K237" s="28"/>
      <c r="L237" s="33" t="s">
        <v>1495</v>
      </c>
      <c r="M237" s="33" t="s">
        <v>1495</v>
      </c>
      <c r="N237" s="33" t="s">
        <v>1495</v>
      </c>
      <c r="O237" s="33" t="s">
        <v>1495</v>
      </c>
      <c r="P237" s="33" t="s">
        <v>1495</v>
      </c>
      <c r="Q237" s="28"/>
      <c r="R237" s="28"/>
      <c r="S237" s="298"/>
    </row>
    <row r="238" spans="1:19" hidden="1">
      <c r="A238" s="297">
        <v>459</v>
      </c>
      <c r="B238" s="242" t="s">
        <v>543</v>
      </c>
      <c r="C238" s="242" t="s">
        <v>544</v>
      </c>
      <c r="D238" s="242" t="s">
        <v>868</v>
      </c>
      <c r="E238" s="242" t="s">
        <v>65</v>
      </c>
      <c r="F238" s="242" t="s">
        <v>840</v>
      </c>
      <c r="G238" s="243">
        <v>119825488110</v>
      </c>
      <c r="H238" s="28" t="s">
        <v>2675</v>
      </c>
      <c r="I238" s="28">
        <v>46240</v>
      </c>
      <c r="J238" s="28" t="s">
        <v>2675</v>
      </c>
      <c r="K238" s="28">
        <v>46240</v>
      </c>
      <c r="L238" s="28" t="s">
        <v>1495</v>
      </c>
      <c r="M238" s="28" t="s">
        <v>1495</v>
      </c>
      <c r="N238" s="28" t="s">
        <v>1495</v>
      </c>
      <c r="O238" s="28" t="s">
        <v>1542</v>
      </c>
      <c r="P238" s="28">
        <v>46240</v>
      </c>
      <c r="Q238" s="33" t="s">
        <v>1495</v>
      </c>
      <c r="R238" s="28" t="s">
        <v>2675</v>
      </c>
      <c r="S238" s="298">
        <v>46240</v>
      </c>
    </row>
    <row r="239" spans="1:19" hidden="1">
      <c r="A239" s="297">
        <v>387</v>
      </c>
      <c r="B239" s="242" t="s">
        <v>546</v>
      </c>
      <c r="C239" s="242" t="s">
        <v>547</v>
      </c>
      <c r="D239" s="242" t="s">
        <v>868</v>
      </c>
      <c r="E239" s="242" t="s">
        <v>34</v>
      </c>
      <c r="F239" s="242" t="s">
        <v>840</v>
      </c>
      <c r="G239" s="243" t="s">
        <v>847</v>
      </c>
      <c r="H239" s="33" t="s">
        <v>1495</v>
      </c>
      <c r="I239" s="33" t="s">
        <v>1495</v>
      </c>
      <c r="J239" s="28" t="s">
        <v>2675</v>
      </c>
      <c r="K239" s="28"/>
      <c r="L239" s="33" t="s">
        <v>1495</v>
      </c>
      <c r="M239" s="33" t="s">
        <v>1495</v>
      </c>
      <c r="N239" s="33" t="s">
        <v>1495</v>
      </c>
      <c r="O239" s="28" t="s">
        <v>2675</v>
      </c>
      <c r="P239" s="28"/>
      <c r="Q239" s="33" t="s">
        <v>1495</v>
      </c>
      <c r="R239" s="28"/>
      <c r="S239" s="298"/>
    </row>
    <row r="240" spans="1:19" hidden="1">
      <c r="A240" s="297">
        <v>159</v>
      </c>
      <c r="B240" s="242" t="s">
        <v>548</v>
      </c>
      <c r="C240" s="242" t="s">
        <v>549</v>
      </c>
      <c r="D240" s="242" t="s">
        <v>846</v>
      </c>
      <c r="E240" s="242" t="s">
        <v>65</v>
      </c>
      <c r="F240" s="242" t="s">
        <v>840</v>
      </c>
      <c r="G240" s="243">
        <v>144224777113</v>
      </c>
      <c r="H240" s="33" t="s">
        <v>1495</v>
      </c>
      <c r="I240" s="33" t="s">
        <v>1495</v>
      </c>
      <c r="J240" s="28" t="s">
        <v>1542</v>
      </c>
      <c r="K240" s="28">
        <v>46247</v>
      </c>
      <c r="L240" s="33" t="s">
        <v>1495</v>
      </c>
      <c r="M240" s="33" t="s">
        <v>1495</v>
      </c>
      <c r="N240" s="33" t="s">
        <v>1495</v>
      </c>
      <c r="O240" s="33" t="s">
        <v>1495</v>
      </c>
      <c r="P240" s="33" t="s">
        <v>1495</v>
      </c>
      <c r="Q240" s="28" t="s">
        <v>1542</v>
      </c>
      <c r="R240" s="28" t="s">
        <v>1495</v>
      </c>
      <c r="S240" s="298" t="s">
        <v>1495</v>
      </c>
    </row>
    <row r="241" spans="1:19" hidden="1">
      <c r="A241" s="297">
        <v>247</v>
      </c>
      <c r="B241" s="242" t="s">
        <v>550</v>
      </c>
      <c r="C241" s="242" t="s">
        <v>551</v>
      </c>
      <c r="D241" s="242" t="s">
        <v>846</v>
      </c>
      <c r="E241" s="242" t="s">
        <v>62</v>
      </c>
      <c r="F241" s="242" t="s">
        <v>840</v>
      </c>
      <c r="G241" s="243" t="s">
        <v>847</v>
      </c>
      <c r="H241" s="33" t="s">
        <v>1495</v>
      </c>
      <c r="I241" s="33" t="s">
        <v>1495</v>
      </c>
      <c r="J241" s="28" t="s">
        <v>2675</v>
      </c>
      <c r="K241" s="28"/>
      <c r="L241" s="33" t="s">
        <v>1495</v>
      </c>
      <c r="M241" s="33" t="s">
        <v>1495</v>
      </c>
      <c r="N241" s="33" t="s">
        <v>1495</v>
      </c>
      <c r="O241" s="33" t="s">
        <v>1495</v>
      </c>
      <c r="P241" s="33" t="s">
        <v>1495</v>
      </c>
      <c r="Q241" s="28" t="s">
        <v>2675</v>
      </c>
      <c r="R241" s="28" t="s">
        <v>2675</v>
      </c>
      <c r="S241" s="298"/>
    </row>
    <row r="242" spans="1:19">
      <c r="A242" s="297">
        <v>349</v>
      </c>
      <c r="B242" s="242" t="s">
        <v>553</v>
      </c>
      <c r="C242" s="242" t="s">
        <v>554</v>
      </c>
      <c r="D242" s="242" t="s">
        <v>846</v>
      </c>
      <c r="E242" s="242" t="s">
        <v>48</v>
      </c>
      <c r="F242" s="242" t="s">
        <v>840</v>
      </c>
      <c r="G242" s="243">
        <v>149872119119</v>
      </c>
      <c r="H242" s="33" t="s">
        <v>1495</v>
      </c>
      <c r="I242" s="33" t="s">
        <v>1495</v>
      </c>
      <c r="J242" s="28" t="s">
        <v>2675</v>
      </c>
      <c r="K242" s="28"/>
      <c r="L242" s="33" t="s">
        <v>1495</v>
      </c>
      <c r="M242" s="33" t="s">
        <v>1495</v>
      </c>
      <c r="N242" s="33" t="s">
        <v>1495</v>
      </c>
      <c r="O242" s="33" t="s">
        <v>1495</v>
      </c>
      <c r="P242" s="33" t="s">
        <v>1495</v>
      </c>
      <c r="Q242" s="28"/>
      <c r="R242" s="28" t="s">
        <v>2675</v>
      </c>
      <c r="S242" s="298"/>
    </row>
    <row r="243" spans="1:19" hidden="1">
      <c r="A243" s="297">
        <v>380</v>
      </c>
      <c r="B243" s="242" t="s">
        <v>555</v>
      </c>
      <c r="C243" s="242" t="s">
        <v>556</v>
      </c>
      <c r="D243" s="242" t="s">
        <v>868</v>
      </c>
      <c r="E243" s="242" t="s">
        <v>62</v>
      </c>
      <c r="F243" s="242" t="s">
        <v>840</v>
      </c>
      <c r="G243" s="243" t="s">
        <v>847</v>
      </c>
      <c r="H243" s="33" t="s">
        <v>1495</v>
      </c>
      <c r="I243" s="33" t="s">
        <v>1495</v>
      </c>
      <c r="J243" s="28" t="s">
        <v>2675</v>
      </c>
      <c r="K243" s="28"/>
      <c r="L243" s="33" t="s">
        <v>1495</v>
      </c>
      <c r="M243" s="33" t="s">
        <v>1495</v>
      </c>
      <c r="N243" s="33" t="s">
        <v>1495</v>
      </c>
      <c r="O243" s="28" t="s">
        <v>2675</v>
      </c>
      <c r="P243" s="28"/>
      <c r="Q243" s="33" t="s">
        <v>1495</v>
      </c>
      <c r="R243" s="28" t="s">
        <v>2675</v>
      </c>
      <c r="S243" s="298"/>
    </row>
    <row r="244" spans="1:19" hidden="1">
      <c r="A244" s="297">
        <v>241</v>
      </c>
      <c r="B244" s="242" t="s">
        <v>557</v>
      </c>
      <c r="C244" s="242" t="s">
        <v>558</v>
      </c>
      <c r="D244" s="242" t="s">
        <v>882</v>
      </c>
      <c r="E244" s="242" t="s">
        <v>62</v>
      </c>
      <c r="F244" s="242" t="s">
        <v>840</v>
      </c>
      <c r="G244" s="243" t="s">
        <v>847</v>
      </c>
      <c r="H244" s="33" t="s">
        <v>1495</v>
      </c>
      <c r="I244" s="33" t="s">
        <v>1495</v>
      </c>
      <c r="J244" s="28" t="s">
        <v>2675</v>
      </c>
      <c r="K244" s="28"/>
      <c r="L244" s="33" t="s">
        <v>1495</v>
      </c>
      <c r="M244" s="33" t="s">
        <v>1495</v>
      </c>
      <c r="N244" s="33" t="s">
        <v>1495</v>
      </c>
      <c r="O244" s="28" t="s">
        <v>2675</v>
      </c>
      <c r="P244" s="28"/>
      <c r="Q244" s="33" t="s">
        <v>1495</v>
      </c>
      <c r="R244" s="28" t="s">
        <v>2675</v>
      </c>
      <c r="S244" s="298"/>
    </row>
    <row r="245" spans="1:19" hidden="1">
      <c r="A245" s="297">
        <v>173</v>
      </c>
      <c r="B245" s="242" t="s">
        <v>559</v>
      </c>
      <c r="C245" s="242" t="s">
        <v>560</v>
      </c>
      <c r="D245" s="242" t="s">
        <v>846</v>
      </c>
      <c r="E245" s="242" t="s">
        <v>62</v>
      </c>
      <c r="F245" s="242" t="s">
        <v>840</v>
      </c>
      <c r="G245" s="243" t="s">
        <v>847</v>
      </c>
      <c r="H245" s="33" t="s">
        <v>1495</v>
      </c>
      <c r="I245" s="33" t="s">
        <v>1495</v>
      </c>
      <c r="J245" s="28" t="s">
        <v>2675</v>
      </c>
      <c r="K245" s="28"/>
      <c r="L245" s="33" t="s">
        <v>1495</v>
      </c>
      <c r="M245" s="33" t="s">
        <v>1495</v>
      </c>
      <c r="N245" s="33" t="s">
        <v>1495</v>
      </c>
      <c r="O245" s="33" t="s">
        <v>1495</v>
      </c>
      <c r="P245" s="33" t="s">
        <v>1495</v>
      </c>
      <c r="Q245" s="28" t="s">
        <v>2675</v>
      </c>
      <c r="R245" s="28" t="s">
        <v>2675</v>
      </c>
      <c r="S245" s="298"/>
    </row>
    <row r="246" spans="1:19" hidden="1">
      <c r="A246" s="297">
        <v>516</v>
      </c>
      <c r="B246" s="242" t="s">
        <v>561</v>
      </c>
      <c r="C246" s="242" t="s">
        <v>562</v>
      </c>
      <c r="D246" s="242" t="s">
        <v>882</v>
      </c>
      <c r="E246" s="242" t="s">
        <v>73</v>
      </c>
      <c r="F246" s="242" t="s">
        <v>840</v>
      </c>
      <c r="G246" s="243">
        <v>115285451110</v>
      </c>
      <c r="H246" s="28" t="s">
        <v>1528</v>
      </c>
      <c r="I246" s="28"/>
      <c r="J246" s="28" t="s">
        <v>2675</v>
      </c>
      <c r="K246" s="28" t="s">
        <v>2675</v>
      </c>
      <c r="L246" s="28" t="s">
        <v>2675</v>
      </c>
      <c r="M246" s="28" t="s">
        <v>2675</v>
      </c>
      <c r="N246" s="28" t="s">
        <v>2675</v>
      </c>
      <c r="O246" s="28" t="s">
        <v>1528</v>
      </c>
      <c r="P246" s="28"/>
      <c r="Q246" s="33" t="s">
        <v>1495</v>
      </c>
      <c r="R246" s="28" t="s">
        <v>2675</v>
      </c>
      <c r="S246" s="298" t="s">
        <v>2675</v>
      </c>
    </row>
    <row r="247" spans="1:19" hidden="1">
      <c r="A247" s="297">
        <v>570</v>
      </c>
      <c r="B247" s="242" t="s">
        <v>564</v>
      </c>
      <c r="C247" s="242" t="s">
        <v>565</v>
      </c>
      <c r="D247" s="242" t="s">
        <v>868</v>
      </c>
      <c r="E247" s="242" t="s">
        <v>34</v>
      </c>
      <c r="F247" s="242" t="s">
        <v>840</v>
      </c>
      <c r="G247" s="243">
        <v>123956510119</v>
      </c>
      <c r="H247" s="28" t="s">
        <v>1495</v>
      </c>
      <c r="I247" s="28">
        <v>46248</v>
      </c>
      <c r="J247" s="28" t="s">
        <v>2675</v>
      </c>
      <c r="K247" s="28"/>
      <c r="L247" s="28" t="s">
        <v>1495</v>
      </c>
      <c r="M247" s="28"/>
      <c r="N247" s="28"/>
      <c r="O247" s="28" t="s">
        <v>1495</v>
      </c>
      <c r="P247" s="28"/>
      <c r="Q247" s="33" t="s">
        <v>1495</v>
      </c>
      <c r="R247" s="28"/>
      <c r="S247" s="298"/>
    </row>
    <row r="248" spans="1:19" hidden="1">
      <c r="A248" s="297">
        <v>457</v>
      </c>
      <c r="B248" s="242" t="s">
        <v>566</v>
      </c>
      <c r="C248" s="242" t="s">
        <v>567</v>
      </c>
      <c r="D248" s="242" t="s">
        <v>846</v>
      </c>
      <c r="E248" s="242" t="s">
        <v>65</v>
      </c>
      <c r="F248" s="242" t="s">
        <v>840</v>
      </c>
      <c r="G248" s="243" t="s">
        <v>847</v>
      </c>
      <c r="H248" s="33" t="s">
        <v>1495</v>
      </c>
      <c r="I248" s="33" t="s">
        <v>1495</v>
      </c>
      <c r="J248" s="28"/>
      <c r="K248" s="28"/>
      <c r="L248" s="33" t="s">
        <v>1495</v>
      </c>
      <c r="M248" s="33" t="s">
        <v>1495</v>
      </c>
      <c r="N248" s="33" t="s">
        <v>1495</v>
      </c>
      <c r="O248" s="33" t="s">
        <v>1495</v>
      </c>
      <c r="P248" s="33" t="s">
        <v>1495</v>
      </c>
      <c r="Q248" s="28"/>
      <c r="R248" s="28"/>
      <c r="S248" s="298"/>
    </row>
    <row r="249" spans="1:19" hidden="1">
      <c r="A249" s="297">
        <v>595</v>
      </c>
      <c r="B249" s="242" t="s">
        <v>568</v>
      </c>
      <c r="C249" s="242" t="s">
        <v>569</v>
      </c>
      <c r="D249" s="242" t="s">
        <v>868</v>
      </c>
      <c r="E249" s="242" t="s">
        <v>65</v>
      </c>
      <c r="F249" s="242" t="s">
        <v>840</v>
      </c>
      <c r="G249" s="243" t="s">
        <v>847</v>
      </c>
      <c r="H249" s="33" t="s">
        <v>1495</v>
      </c>
      <c r="I249" s="33" t="s">
        <v>1495</v>
      </c>
      <c r="J249" s="28" t="s">
        <v>2675</v>
      </c>
      <c r="K249" s="28">
        <v>46254</v>
      </c>
      <c r="L249" s="33" t="s">
        <v>1495</v>
      </c>
      <c r="M249" s="33" t="s">
        <v>1495</v>
      </c>
      <c r="N249" s="33" t="s">
        <v>1495</v>
      </c>
      <c r="O249" s="28" t="s">
        <v>1495</v>
      </c>
      <c r="P249" s="28" t="s">
        <v>1495</v>
      </c>
      <c r="Q249" s="33" t="s">
        <v>1495</v>
      </c>
      <c r="R249" s="28" t="s">
        <v>1495</v>
      </c>
      <c r="S249" s="298" t="s">
        <v>1495</v>
      </c>
    </row>
    <row r="250" spans="1:19" hidden="1">
      <c r="A250" s="297">
        <v>168</v>
      </c>
      <c r="B250" s="242" t="s">
        <v>570</v>
      </c>
      <c r="C250" s="242" t="s">
        <v>571</v>
      </c>
      <c r="D250" s="242" t="s">
        <v>846</v>
      </c>
      <c r="E250" s="242" t="s">
        <v>65</v>
      </c>
      <c r="F250" s="242" t="s">
        <v>840</v>
      </c>
      <c r="G250" s="243" t="s">
        <v>847</v>
      </c>
      <c r="H250" s="33" t="s">
        <v>1495</v>
      </c>
      <c r="I250" s="33" t="s">
        <v>1495</v>
      </c>
      <c r="J250" s="28" t="s">
        <v>2675</v>
      </c>
      <c r="K250" s="28">
        <v>46245</v>
      </c>
      <c r="L250" s="33" t="s">
        <v>1495</v>
      </c>
      <c r="M250" s="33" t="s">
        <v>1495</v>
      </c>
      <c r="N250" s="33" t="s">
        <v>1495</v>
      </c>
      <c r="O250" s="33" t="s">
        <v>1495</v>
      </c>
      <c r="P250" s="33" t="s">
        <v>1495</v>
      </c>
      <c r="Q250" s="28" t="s">
        <v>2675</v>
      </c>
      <c r="R250" s="28" t="s">
        <v>1495</v>
      </c>
      <c r="S250" s="298" t="s">
        <v>1495</v>
      </c>
    </row>
    <row r="251" spans="1:19" hidden="1">
      <c r="A251" s="297">
        <v>51</v>
      </c>
      <c r="B251" s="242" t="s">
        <v>573</v>
      </c>
      <c r="C251" s="242" t="s">
        <v>574</v>
      </c>
      <c r="D251" s="242" t="s">
        <v>868</v>
      </c>
      <c r="E251" s="242" t="s">
        <v>73</v>
      </c>
      <c r="F251" s="242" t="s">
        <v>840</v>
      </c>
      <c r="G251" s="243" t="s">
        <v>847</v>
      </c>
      <c r="H251" s="33" t="s">
        <v>1495</v>
      </c>
      <c r="I251" s="33" t="s">
        <v>1495</v>
      </c>
      <c r="J251" s="28" t="s">
        <v>2675</v>
      </c>
      <c r="K251" s="28"/>
      <c r="L251" s="33" t="s">
        <v>1495</v>
      </c>
      <c r="M251" s="33" t="s">
        <v>1495</v>
      </c>
      <c r="N251" s="33" t="s">
        <v>1495</v>
      </c>
      <c r="O251" s="28" t="s">
        <v>2675</v>
      </c>
      <c r="P251" s="28"/>
      <c r="Q251" s="33" t="s">
        <v>1495</v>
      </c>
      <c r="R251" s="28" t="s">
        <v>2675</v>
      </c>
      <c r="S251" s="298"/>
    </row>
    <row r="252" spans="1:19" hidden="1">
      <c r="A252" s="297">
        <v>163</v>
      </c>
      <c r="B252" s="242" t="s">
        <v>575</v>
      </c>
      <c r="C252" s="242" t="s">
        <v>576</v>
      </c>
      <c r="D252" s="242" t="s">
        <v>846</v>
      </c>
      <c r="E252" s="242" t="s">
        <v>57</v>
      </c>
      <c r="F252" s="242" t="s">
        <v>840</v>
      </c>
      <c r="G252" s="243">
        <v>123945475115</v>
      </c>
      <c r="H252" s="33" t="s">
        <v>1495</v>
      </c>
      <c r="I252" s="33" t="s">
        <v>1495</v>
      </c>
      <c r="J252" s="28" t="s">
        <v>2675</v>
      </c>
      <c r="K252" s="28"/>
      <c r="L252" s="33" t="s">
        <v>1495</v>
      </c>
      <c r="M252" s="33" t="s">
        <v>1495</v>
      </c>
      <c r="N252" s="33" t="s">
        <v>1495</v>
      </c>
      <c r="O252" s="33" t="s">
        <v>1495</v>
      </c>
      <c r="P252" s="33" t="s">
        <v>1495</v>
      </c>
      <c r="Q252" s="28" t="s">
        <v>2675</v>
      </c>
      <c r="R252" s="28"/>
      <c r="S252" s="298"/>
    </row>
    <row r="253" spans="1:19" hidden="1">
      <c r="A253" s="297">
        <v>43</v>
      </c>
      <c r="B253" s="242" t="s">
        <v>577</v>
      </c>
      <c r="C253" s="242" t="s">
        <v>578</v>
      </c>
      <c r="D253" s="242" t="s">
        <v>846</v>
      </c>
      <c r="E253" s="242" t="s">
        <v>65</v>
      </c>
      <c r="F253" s="242" t="s">
        <v>840</v>
      </c>
      <c r="G253" s="243">
        <v>111103730118</v>
      </c>
      <c r="H253" s="33" t="s">
        <v>1495</v>
      </c>
      <c r="I253" s="33" t="s">
        <v>1495</v>
      </c>
      <c r="J253" s="28" t="s">
        <v>2675</v>
      </c>
      <c r="K253" s="28" t="s">
        <v>2675</v>
      </c>
      <c r="L253" s="33" t="s">
        <v>1495</v>
      </c>
      <c r="M253" s="33" t="s">
        <v>1495</v>
      </c>
      <c r="N253" s="33" t="s">
        <v>1495</v>
      </c>
      <c r="O253" s="33" t="s">
        <v>1495</v>
      </c>
      <c r="P253" s="33" t="s">
        <v>1495</v>
      </c>
      <c r="Q253" s="28" t="s">
        <v>2675</v>
      </c>
      <c r="R253" s="28" t="s">
        <v>2675</v>
      </c>
      <c r="S253" s="298" t="s">
        <v>2675</v>
      </c>
    </row>
    <row r="254" spans="1:19" hidden="1">
      <c r="A254" s="297">
        <v>79</v>
      </c>
      <c r="B254" s="242" t="s">
        <v>579</v>
      </c>
      <c r="C254" s="242" t="s">
        <v>580</v>
      </c>
      <c r="D254" s="242" t="s">
        <v>846</v>
      </c>
      <c r="E254" s="242" t="s">
        <v>62</v>
      </c>
      <c r="F254" s="242" t="s">
        <v>840</v>
      </c>
      <c r="G254" s="243">
        <v>142382170116</v>
      </c>
      <c r="H254" s="33" t="s">
        <v>1495</v>
      </c>
      <c r="I254" s="33" t="s">
        <v>1495</v>
      </c>
      <c r="J254" s="28" t="s">
        <v>2675</v>
      </c>
      <c r="K254" s="28"/>
      <c r="L254" s="33" t="s">
        <v>1495</v>
      </c>
      <c r="M254" s="33" t="s">
        <v>1495</v>
      </c>
      <c r="N254" s="33" t="s">
        <v>1495</v>
      </c>
      <c r="O254" s="33" t="s">
        <v>1495</v>
      </c>
      <c r="P254" s="33" t="s">
        <v>1495</v>
      </c>
      <c r="Q254" s="28" t="s">
        <v>2675</v>
      </c>
      <c r="R254" s="28" t="s">
        <v>2675</v>
      </c>
      <c r="S254" s="298"/>
    </row>
    <row r="255" spans="1:19" hidden="1">
      <c r="A255" s="297">
        <v>405</v>
      </c>
      <c r="B255" s="242" t="s">
        <v>581</v>
      </c>
      <c r="C255" s="242" t="s">
        <v>582</v>
      </c>
      <c r="D255" s="242" t="s">
        <v>846</v>
      </c>
      <c r="E255" s="242" t="s">
        <v>34</v>
      </c>
      <c r="F255" s="242" t="s">
        <v>840</v>
      </c>
      <c r="G255" s="243" t="s">
        <v>847</v>
      </c>
      <c r="H255" s="33" t="s">
        <v>1495</v>
      </c>
      <c r="I255" s="33" t="s">
        <v>1495</v>
      </c>
      <c r="J255" s="28"/>
      <c r="K255" s="28"/>
      <c r="L255" s="33" t="s">
        <v>1495</v>
      </c>
      <c r="M255" s="33" t="s">
        <v>1495</v>
      </c>
      <c r="N255" s="33" t="s">
        <v>1495</v>
      </c>
      <c r="O255" s="33" t="s">
        <v>1495</v>
      </c>
      <c r="P255" s="33" t="s">
        <v>1495</v>
      </c>
      <c r="Q255" s="28"/>
      <c r="R255" s="28"/>
      <c r="S255" s="298"/>
    </row>
    <row r="256" spans="1:19" hidden="1">
      <c r="A256" s="297">
        <v>564</v>
      </c>
      <c r="B256" s="242" t="s">
        <v>583</v>
      </c>
      <c r="C256" s="242" t="s">
        <v>584</v>
      </c>
      <c r="D256" s="242" t="s">
        <v>846</v>
      </c>
      <c r="E256" s="242" t="s">
        <v>34</v>
      </c>
      <c r="F256" s="242" t="s">
        <v>840</v>
      </c>
      <c r="G256" s="243" t="s">
        <v>847</v>
      </c>
      <c r="H256" s="33" t="s">
        <v>1495</v>
      </c>
      <c r="I256" s="33" t="s">
        <v>1495</v>
      </c>
      <c r="J256" s="28"/>
      <c r="K256" s="28"/>
      <c r="L256" s="33" t="s">
        <v>1495</v>
      </c>
      <c r="M256" s="33" t="s">
        <v>1495</v>
      </c>
      <c r="N256" s="33" t="s">
        <v>1495</v>
      </c>
      <c r="O256" s="33" t="s">
        <v>1495</v>
      </c>
      <c r="P256" s="33" t="s">
        <v>1495</v>
      </c>
      <c r="Q256" s="28"/>
      <c r="R256" s="28"/>
      <c r="S256" s="298"/>
    </row>
    <row r="257" spans="1:19" hidden="1">
      <c r="A257" s="297">
        <v>94</v>
      </c>
      <c r="B257" s="242" t="s">
        <v>585</v>
      </c>
      <c r="C257" s="242" t="s">
        <v>586</v>
      </c>
      <c r="D257" s="242" t="s">
        <v>846</v>
      </c>
      <c r="E257" s="242" t="s">
        <v>62</v>
      </c>
      <c r="F257" s="242" t="s">
        <v>840</v>
      </c>
      <c r="G257" s="243">
        <v>109917636113</v>
      </c>
      <c r="H257" s="33" t="s">
        <v>1495</v>
      </c>
      <c r="I257" s="33" t="s">
        <v>1495</v>
      </c>
      <c r="J257" s="28" t="s">
        <v>2675</v>
      </c>
      <c r="K257" s="28"/>
      <c r="L257" s="33" t="s">
        <v>1495</v>
      </c>
      <c r="M257" s="33" t="s">
        <v>1495</v>
      </c>
      <c r="N257" s="33" t="s">
        <v>1495</v>
      </c>
      <c r="O257" s="33" t="s">
        <v>1495</v>
      </c>
      <c r="P257" s="33" t="s">
        <v>1495</v>
      </c>
      <c r="Q257" s="28" t="s">
        <v>2675</v>
      </c>
      <c r="R257" s="28" t="s">
        <v>2675</v>
      </c>
      <c r="S257" s="298"/>
    </row>
    <row r="258" spans="1:19" hidden="1">
      <c r="A258" s="297">
        <v>577</v>
      </c>
      <c r="B258" s="242" t="s">
        <v>588</v>
      </c>
      <c r="C258" s="242" t="s">
        <v>589</v>
      </c>
      <c r="D258" s="242" t="s">
        <v>846</v>
      </c>
      <c r="E258" s="242" t="s">
        <v>34</v>
      </c>
      <c r="F258" s="242" t="s">
        <v>840</v>
      </c>
      <c r="G258" s="243">
        <v>115240750111</v>
      </c>
      <c r="H258" s="33" t="s">
        <v>1495</v>
      </c>
      <c r="I258" s="33" t="s">
        <v>1495</v>
      </c>
      <c r="J258" s="28"/>
      <c r="K258" s="28"/>
      <c r="L258" s="33" t="s">
        <v>1495</v>
      </c>
      <c r="M258" s="33" t="s">
        <v>1495</v>
      </c>
      <c r="N258" s="33" t="s">
        <v>1495</v>
      </c>
      <c r="O258" s="33" t="s">
        <v>1495</v>
      </c>
      <c r="P258" s="33" t="s">
        <v>1495</v>
      </c>
      <c r="Q258" s="28"/>
      <c r="R258" s="28"/>
      <c r="S258" s="298"/>
    </row>
    <row r="259" spans="1:19" hidden="1">
      <c r="A259" s="297">
        <v>573</v>
      </c>
      <c r="B259" s="242" t="s">
        <v>590</v>
      </c>
      <c r="C259" s="242" t="s">
        <v>591</v>
      </c>
      <c r="D259" s="242" t="s">
        <v>846</v>
      </c>
      <c r="E259" s="242" t="s">
        <v>57</v>
      </c>
      <c r="F259" s="242" t="s">
        <v>840</v>
      </c>
      <c r="G259" s="243">
        <v>136367856119</v>
      </c>
      <c r="H259" s="33" t="s">
        <v>1495</v>
      </c>
      <c r="I259" s="33" t="s">
        <v>1495</v>
      </c>
      <c r="J259" s="28"/>
      <c r="K259" s="28"/>
      <c r="L259" s="33" t="s">
        <v>1495</v>
      </c>
      <c r="M259" s="33" t="s">
        <v>1495</v>
      </c>
      <c r="N259" s="33" t="s">
        <v>1495</v>
      </c>
      <c r="O259" s="33" t="s">
        <v>1495</v>
      </c>
      <c r="P259" s="33" t="s">
        <v>1495</v>
      </c>
      <c r="Q259" s="28"/>
      <c r="R259" s="28"/>
      <c r="S259" s="298"/>
    </row>
    <row r="260" spans="1:19">
      <c r="A260" s="297">
        <v>90</v>
      </c>
      <c r="B260" s="242" t="s">
        <v>592</v>
      </c>
      <c r="C260" s="242" t="s">
        <v>593</v>
      </c>
      <c r="D260" s="242" t="s">
        <v>846</v>
      </c>
      <c r="E260" s="242" t="s">
        <v>48</v>
      </c>
      <c r="F260" s="242" t="s">
        <v>840</v>
      </c>
      <c r="G260" s="243" t="s">
        <v>847</v>
      </c>
      <c r="H260" s="33" t="s">
        <v>1495</v>
      </c>
      <c r="I260" s="33" t="s">
        <v>1495</v>
      </c>
      <c r="J260" s="28"/>
      <c r="K260" s="28"/>
      <c r="L260" s="33" t="s">
        <v>1495</v>
      </c>
      <c r="M260" s="33" t="s">
        <v>1495</v>
      </c>
      <c r="N260" s="33" t="s">
        <v>1495</v>
      </c>
      <c r="O260" s="33" t="s">
        <v>1495</v>
      </c>
      <c r="P260" s="33" t="s">
        <v>1495</v>
      </c>
      <c r="Q260" s="28" t="s">
        <v>2675</v>
      </c>
      <c r="R260" s="28"/>
      <c r="S260" s="298"/>
    </row>
    <row r="261" spans="1:19" hidden="1">
      <c r="A261" s="297">
        <v>636</v>
      </c>
      <c r="B261" s="242" t="s">
        <v>595</v>
      </c>
      <c r="C261" s="242" t="s">
        <v>596</v>
      </c>
      <c r="D261" s="242" t="s">
        <v>846</v>
      </c>
      <c r="E261" s="242" t="s">
        <v>65</v>
      </c>
      <c r="F261" s="242" t="s">
        <v>840</v>
      </c>
      <c r="G261" s="243">
        <v>159142025116</v>
      </c>
      <c r="H261" s="33" t="s">
        <v>1495</v>
      </c>
      <c r="I261" s="33" t="s">
        <v>1495</v>
      </c>
      <c r="J261" s="28" t="s">
        <v>2675</v>
      </c>
      <c r="K261" s="28">
        <v>46253</v>
      </c>
      <c r="L261" s="33" t="s">
        <v>1495</v>
      </c>
      <c r="M261" s="33" t="s">
        <v>1495</v>
      </c>
      <c r="N261" s="33" t="s">
        <v>1495</v>
      </c>
      <c r="O261" s="33" t="s">
        <v>1495</v>
      </c>
      <c r="P261" s="33" t="s">
        <v>1495</v>
      </c>
      <c r="Q261" s="28" t="s">
        <v>2675</v>
      </c>
      <c r="R261" s="28" t="s">
        <v>1495</v>
      </c>
      <c r="S261" s="298" t="s">
        <v>1495</v>
      </c>
    </row>
    <row r="262" spans="1:19" hidden="1">
      <c r="A262" s="297">
        <v>152</v>
      </c>
      <c r="B262" s="242" t="s">
        <v>597</v>
      </c>
      <c r="C262" s="242" t="s">
        <v>598</v>
      </c>
      <c r="D262" s="242" t="s">
        <v>846</v>
      </c>
      <c r="E262" s="242" t="s">
        <v>65</v>
      </c>
      <c r="F262" s="242" t="s">
        <v>840</v>
      </c>
      <c r="G262" s="243">
        <v>109768668110</v>
      </c>
      <c r="H262" s="33" t="s">
        <v>1495</v>
      </c>
      <c r="I262" s="33" t="s">
        <v>1495</v>
      </c>
      <c r="J262" s="28" t="s">
        <v>2675</v>
      </c>
      <c r="K262" s="28">
        <v>46245</v>
      </c>
      <c r="L262" s="33" t="s">
        <v>1495</v>
      </c>
      <c r="M262" s="33" t="s">
        <v>1495</v>
      </c>
      <c r="N262" s="33" t="s">
        <v>1495</v>
      </c>
      <c r="O262" s="33" t="s">
        <v>1495</v>
      </c>
      <c r="P262" s="33" t="s">
        <v>1495</v>
      </c>
      <c r="Q262" s="28" t="s">
        <v>2675</v>
      </c>
      <c r="R262" s="28" t="s">
        <v>1495</v>
      </c>
      <c r="S262" s="298" t="s">
        <v>1495</v>
      </c>
    </row>
    <row r="263" spans="1:19" hidden="1">
      <c r="A263" s="297">
        <v>87</v>
      </c>
      <c r="B263" s="242" t="s">
        <v>599</v>
      </c>
      <c r="C263" s="242" t="s">
        <v>600</v>
      </c>
      <c r="D263" s="242" t="s">
        <v>882</v>
      </c>
      <c r="E263" s="242" t="s">
        <v>70</v>
      </c>
      <c r="F263" s="242" t="s">
        <v>840</v>
      </c>
      <c r="G263" s="243" t="s">
        <v>847</v>
      </c>
      <c r="H263" s="33" t="s">
        <v>1495</v>
      </c>
      <c r="I263" s="33" t="s">
        <v>1495</v>
      </c>
      <c r="J263" s="28"/>
      <c r="K263" s="28"/>
      <c r="L263" s="33" t="s">
        <v>1495</v>
      </c>
      <c r="M263" s="33" t="s">
        <v>1495</v>
      </c>
      <c r="N263" s="33" t="s">
        <v>1495</v>
      </c>
      <c r="O263" s="28" t="s">
        <v>1495</v>
      </c>
      <c r="P263" s="28"/>
      <c r="Q263" s="33" t="s">
        <v>1495</v>
      </c>
      <c r="R263" s="28"/>
      <c r="S263" s="298"/>
    </row>
    <row r="264" spans="1:19">
      <c r="A264" s="297">
        <v>566</v>
      </c>
      <c r="B264" s="242" t="s">
        <v>601</v>
      </c>
      <c r="C264" s="242" t="s">
        <v>602</v>
      </c>
      <c r="D264" s="242" t="s">
        <v>846</v>
      </c>
      <c r="E264" s="242" t="s">
        <v>48</v>
      </c>
      <c r="F264" s="242" t="s">
        <v>840</v>
      </c>
      <c r="G264" s="243" t="s">
        <v>847</v>
      </c>
      <c r="H264" s="33" t="s">
        <v>1495</v>
      </c>
      <c r="I264" s="33" t="s">
        <v>1495</v>
      </c>
      <c r="J264" s="28"/>
      <c r="K264" s="28"/>
      <c r="L264" s="33" t="s">
        <v>1495</v>
      </c>
      <c r="M264" s="33" t="s">
        <v>1495</v>
      </c>
      <c r="N264" s="33" t="s">
        <v>1495</v>
      </c>
      <c r="O264" s="33" t="s">
        <v>1495</v>
      </c>
      <c r="P264" s="33" t="s">
        <v>1495</v>
      </c>
      <c r="Q264" s="28" t="s">
        <v>2675</v>
      </c>
      <c r="R264" s="28" t="s">
        <v>2675</v>
      </c>
      <c r="S264" s="298"/>
    </row>
    <row r="265" spans="1:19">
      <c r="A265" s="297">
        <v>428</v>
      </c>
      <c r="B265" s="242" t="s">
        <v>603</v>
      </c>
      <c r="C265" s="242" t="s">
        <v>604</v>
      </c>
      <c r="D265" s="242" t="s">
        <v>868</v>
      </c>
      <c r="E265" s="242" t="s">
        <v>48</v>
      </c>
      <c r="F265" s="242" t="s">
        <v>840</v>
      </c>
      <c r="G265" s="243">
        <v>278409887111</v>
      </c>
      <c r="H265" s="28" t="s">
        <v>2676</v>
      </c>
      <c r="I265" s="28">
        <v>46254</v>
      </c>
      <c r="J265" s="28"/>
      <c r="K265" s="28"/>
      <c r="L265" s="28"/>
      <c r="M265" s="28"/>
      <c r="N265" s="28"/>
      <c r="O265" s="28" t="s">
        <v>1542</v>
      </c>
      <c r="P265" s="28">
        <v>46254</v>
      </c>
      <c r="Q265" s="33" t="s">
        <v>1495</v>
      </c>
      <c r="R265" s="28"/>
      <c r="S265" s="298"/>
    </row>
    <row r="266" spans="1:19">
      <c r="A266" s="297">
        <v>487</v>
      </c>
      <c r="B266" s="242" t="s">
        <v>605</v>
      </c>
      <c r="C266" s="242" t="s">
        <v>606</v>
      </c>
      <c r="D266" s="242" t="s">
        <v>846</v>
      </c>
      <c r="E266" s="242" t="s">
        <v>48</v>
      </c>
      <c r="F266" s="242" t="s">
        <v>840</v>
      </c>
      <c r="G266" s="243" t="s">
        <v>847</v>
      </c>
      <c r="H266" s="33" t="s">
        <v>1495</v>
      </c>
      <c r="I266" s="33" t="s">
        <v>1495</v>
      </c>
      <c r="J266" s="28"/>
      <c r="K266" s="28"/>
      <c r="L266" s="33" t="s">
        <v>1495</v>
      </c>
      <c r="M266" s="33" t="s">
        <v>1495</v>
      </c>
      <c r="N266" s="33" t="s">
        <v>1495</v>
      </c>
      <c r="O266" s="33" t="s">
        <v>1495</v>
      </c>
      <c r="P266" s="33" t="s">
        <v>1495</v>
      </c>
      <c r="Q266" s="28" t="s">
        <v>2675</v>
      </c>
      <c r="R266" s="28" t="s">
        <v>2675</v>
      </c>
      <c r="S266" s="298"/>
    </row>
    <row r="267" spans="1:19" hidden="1">
      <c r="A267" s="297">
        <v>623</v>
      </c>
      <c r="B267" s="242" t="s">
        <v>607</v>
      </c>
      <c r="C267" s="242" t="s">
        <v>608</v>
      </c>
      <c r="D267" s="242" t="s">
        <v>868</v>
      </c>
      <c r="E267" s="242" t="s">
        <v>73</v>
      </c>
      <c r="F267" s="242" t="s">
        <v>840</v>
      </c>
      <c r="G267" s="243">
        <v>142436795113</v>
      </c>
      <c r="H267" s="28" t="s">
        <v>1495</v>
      </c>
      <c r="I267" s="28" t="s">
        <v>1495</v>
      </c>
      <c r="J267" s="28" t="s">
        <v>1495</v>
      </c>
      <c r="K267" s="28" t="s">
        <v>1495</v>
      </c>
      <c r="L267" s="28" t="s">
        <v>1495</v>
      </c>
      <c r="M267" s="28" t="s">
        <v>1495</v>
      </c>
      <c r="N267" s="28" t="s">
        <v>1495</v>
      </c>
      <c r="O267" s="28" t="s">
        <v>1528</v>
      </c>
      <c r="P267" s="28"/>
      <c r="Q267" s="33" t="s">
        <v>1495</v>
      </c>
      <c r="R267" s="28" t="s">
        <v>1495</v>
      </c>
      <c r="S267" s="298" t="s">
        <v>1495</v>
      </c>
    </row>
    <row r="268" spans="1:19" hidden="1">
      <c r="A268" s="297">
        <v>235</v>
      </c>
      <c r="B268" s="242" t="s">
        <v>609</v>
      </c>
      <c r="C268" s="242" t="s">
        <v>610</v>
      </c>
      <c r="D268" s="242" t="s">
        <v>868</v>
      </c>
      <c r="E268" s="242" t="s">
        <v>34</v>
      </c>
      <c r="F268" s="242" t="s">
        <v>840</v>
      </c>
      <c r="G268" s="243" t="s">
        <v>847</v>
      </c>
      <c r="H268" s="33" t="s">
        <v>1495</v>
      </c>
      <c r="I268" s="33" t="s">
        <v>1495</v>
      </c>
      <c r="J268" s="28" t="s">
        <v>2675</v>
      </c>
      <c r="K268" s="28">
        <v>46240</v>
      </c>
      <c r="L268" s="33" t="s">
        <v>1495</v>
      </c>
      <c r="M268" s="33" t="s">
        <v>1495</v>
      </c>
      <c r="N268" s="33" t="s">
        <v>1495</v>
      </c>
      <c r="O268" s="28" t="s">
        <v>1495</v>
      </c>
      <c r="P268" s="28" t="s">
        <v>1495</v>
      </c>
      <c r="Q268" s="33" t="s">
        <v>1495</v>
      </c>
      <c r="R268" s="28" t="s">
        <v>1495</v>
      </c>
      <c r="S268" s="298" t="s">
        <v>1495</v>
      </c>
    </row>
    <row r="269" spans="1:19" hidden="1">
      <c r="A269" s="297">
        <v>238</v>
      </c>
      <c r="B269" s="242" t="s">
        <v>611</v>
      </c>
      <c r="C269" s="242" t="s">
        <v>612</v>
      </c>
      <c r="D269" s="242" t="s">
        <v>868</v>
      </c>
      <c r="E269" s="242" t="s">
        <v>34</v>
      </c>
      <c r="F269" s="242" t="s">
        <v>840</v>
      </c>
      <c r="G269" s="243" t="s">
        <v>847</v>
      </c>
      <c r="H269" s="33" t="s">
        <v>1495</v>
      </c>
      <c r="I269" s="33" t="s">
        <v>1495</v>
      </c>
      <c r="J269" s="28" t="s">
        <v>2675</v>
      </c>
      <c r="K269" s="28">
        <v>46240</v>
      </c>
      <c r="L269" s="33" t="s">
        <v>1495</v>
      </c>
      <c r="M269" s="33" t="s">
        <v>1495</v>
      </c>
      <c r="N269" s="33" t="s">
        <v>1495</v>
      </c>
      <c r="O269" s="28" t="s">
        <v>1495</v>
      </c>
      <c r="P269" s="28" t="s">
        <v>1495</v>
      </c>
      <c r="Q269" s="33" t="s">
        <v>1495</v>
      </c>
      <c r="R269" s="28" t="s">
        <v>1495</v>
      </c>
      <c r="S269" s="298" t="s">
        <v>1495</v>
      </c>
    </row>
    <row r="270" spans="1:19" hidden="1">
      <c r="A270" s="297">
        <v>234</v>
      </c>
      <c r="B270" s="242" t="s">
        <v>613</v>
      </c>
      <c r="C270" s="242" t="s">
        <v>614</v>
      </c>
      <c r="D270" s="242" t="s">
        <v>868</v>
      </c>
      <c r="E270" s="242" t="s">
        <v>34</v>
      </c>
      <c r="F270" s="242" t="s">
        <v>840</v>
      </c>
      <c r="G270" s="243" t="s">
        <v>847</v>
      </c>
      <c r="H270" s="33" t="s">
        <v>1495</v>
      </c>
      <c r="I270" s="33" t="s">
        <v>1495</v>
      </c>
      <c r="J270" s="28" t="s">
        <v>2675</v>
      </c>
      <c r="K270" s="28">
        <v>46240</v>
      </c>
      <c r="L270" s="33" t="s">
        <v>1495</v>
      </c>
      <c r="M270" s="33" t="s">
        <v>1495</v>
      </c>
      <c r="N270" s="33" t="s">
        <v>1495</v>
      </c>
      <c r="O270" s="28" t="s">
        <v>1495</v>
      </c>
      <c r="P270" s="28" t="s">
        <v>1495</v>
      </c>
      <c r="Q270" s="33" t="s">
        <v>1495</v>
      </c>
      <c r="R270" s="28" t="s">
        <v>1495</v>
      </c>
      <c r="S270" s="298" t="s">
        <v>1495</v>
      </c>
    </row>
    <row r="271" spans="1:19" hidden="1">
      <c r="A271" s="297">
        <v>283</v>
      </c>
      <c r="B271" s="242" t="s">
        <v>615</v>
      </c>
      <c r="C271" s="242" t="s">
        <v>616</v>
      </c>
      <c r="D271" s="242" t="s">
        <v>868</v>
      </c>
      <c r="E271" s="242" t="s">
        <v>73</v>
      </c>
      <c r="F271" s="242" t="s">
        <v>840</v>
      </c>
      <c r="G271" s="243" t="s">
        <v>847</v>
      </c>
      <c r="H271" s="33" t="s">
        <v>1495</v>
      </c>
      <c r="I271" s="33" t="s">
        <v>1495</v>
      </c>
      <c r="J271" s="28" t="s">
        <v>2675</v>
      </c>
      <c r="K271" s="28" t="s">
        <v>2675</v>
      </c>
      <c r="L271" s="33" t="s">
        <v>1495</v>
      </c>
      <c r="M271" s="33" t="s">
        <v>1495</v>
      </c>
      <c r="N271" s="33" t="s">
        <v>1495</v>
      </c>
      <c r="O271" s="28" t="s">
        <v>2675</v>
      </c>
      <c r="P271" s="28" t="s">
        <v>2675</v>
      </c>
      <c r="Q271" s="33" t="s">
        <v>1495</v>
      </c>
      <c r="R271" s="28" t="s">
        <v>2675</v>
      </c>
      <c r="S271" s="298" t="s">
        <v>2675</v>
      </c>
    </row>
    <row r="272" spans="1:19" hidden="1">
      <c r="A272" s="297">
        <v>633</v>
      </c>
      <c r="B272" s="242" t="s">
        <v>618</v>
      </c>
      <c r="C272" s="242" t="s">
        <v>619</v>
      </c>
      <c r="D272" s="242" t="s">
        <v>868</v>
      </c>
      <c r="E272" s="242" t="s">
        <v>70</v>
      </c>
      <c r="F272" s="242" t="s">
        <v>840</v>
      </c>
      <c r="G272" s="243" t="s">
        <v>847</v>
      </c>
      <c r="H272" s="33" t="s">
        <v>1495</v>
      </c>
      <c r="I272" s="33" t="s">
        <v>1495</v>
      </c>
      <c r="J272" s="28"/>
      <c r="K272" s="28"/>
      <c r="L272" s="33" t="s">
        <v>1495</v>
      </c>
      <c r="M272" s="33" t="s">
        <v>1495</v>
      </c>
      <c r="N272" s="33" t="s">
        <v>1495</v>
      </c>
      <c r="O272" s="28" t="s">
        <v>1495</v>
      </c>
      <c r="P272" s="28"/>
      <c r="Q272" s="33" t="s">
        <v>1495</v>
      </c>
      <c r="R272" s="28"/>
      <c r="S272" s="298"/>
    </row>
    <row r="273" spans="1:19" hidden="1">
      <c r="A273" s="297">
        <v>474</v>
      </c>
      <c r="B273" s="242" t="s">
        <v>620</v>
      </c>
      <c r="C273" s="242" t="s">
        <v>621</v>
      </c>
      <c r="D273" s="242" t="s">
        <v>846</v>
      </c>
      <c r="E273" s="242" t="s">
        <v>65</v>
      </c>
      <c r="F273" s="242" t="s">
        <v>840</v>
      </c>
      <c r="G273" s="243">
        <v>148581133114</v>
      </c>
      <c r="H273" s="33" t="s">
        <v>1495</v>
      </c>
      <c r="I273" s="33" t="s">
        <v>1495</v>
      </c>
      <c r="J273" s="28" t="s">
        <v>1542</v>
      </c>
      <c r="K273" s="28">
        <v>46251</v>
      </c>
      <c r="L273" s="33" t="s">
        <v>1495</v>
      </c>
      <c r="M273" s="33" t="s">
        <v>1495</v>
      </c>
      <c r="N273" s="33" t="s">
        <v>1495</v>
      </c>
      <c r="O273" s="33" t="s">
        <v>1495</v>
      </c>
      <c r="P273" s="33" t="s">
        <v>1495</v>
      </c>
      <c r="Q273" s="28" t="s">
        <v>1542</v>
      </c>
      <c r="R273" s="28" t="s">
        <v>1495</v>
      </c>
      <c r="S273" s="298" t="s">
        <v>1495</v>
      </c>
    </row>
    <row r="274" spans="1:19">
      <c r="A274" s="297">
        <v>485</v>
      </c>
      <c r="B274" s="242" t="s">
        <v>622</v>
      </c>
      <c r="C274" s="242" t="s">
        <v>623</v>
      </c>
      <c r="D274" s="242" t="s">
        <v>846</v>
      </c>
      <c r="E274" s="242" t="s">
        <v>48</v>
      </c>
      <c r="F274" s="242" t="s">
        <v>840</v>
      </c>
      <c r="G274" s="243">
        <v>151640150112</v>
      </c>
      <c r="H274" s="33" t="s">
        <v>1495</v>
      </c>
      <c r="I274" s="33" t="s">
        <v>1495</v>
      </c>
      <c r="J274" s="28"/>
      <c r="K274" s="28"/>
      <c r="L274" s="33" t="s">
        <v>1495</v>
      </c>
      <c r="M274" s="33" t="s">
        <v>1495</v>
      </c>
      <c r="N274" s="33" t="s">
        <v>1495</v>
      </c>
      <c r="O274" s="33" t="s">
        <v>1495</v>
      </c>
      <c r="P274" s="33" t="s">
        <v>1495</v>
      </c>
      <c r="Q274" s="28"/>
      <c r="R274" s="28"/>
      <c r="S274" s="298"/>
    </row>
    <row r="275" spans="1:19" hidden="1">
      <c r="A275" s="297">
        <v>464</v>
      </c>
      <c r="B275" s="242" t="s">
        <v>624</v>
      </c>
      <c r="C275" s="242" t="s">
        <v>625</v>
      </c>
      <c r="D275" s="242" t="s">
        <v>846</v>
      </c>
      <c r="E275" s="242" t="s">
        <v>73</v>
      </c>
      <c r="F275" s="242" t="s">
        <v>840</v>
      </c>
      <c r="G275" s="243">
        <v>138274395114</v>
      </c>
      <c r="H275" s="33" t="s">
        <v>1495</v>
      </c>
      <c r="I275" s="33" t="s">
        <v>1495</v>
      </c>
      <c r="J275" s="28" t="s">
        <v>1528</v>
      </c>
      <c r="K275" s="28"/>
      <c r="L275" s="33" t="s">
        <v>1495</v>
      </c>
      <c r="M275" s="33" t="s">
        <v>1495</v>
      </c>
      <c r="N275" s="33" t="s">
        <v>1495</v>
      </c>
      <c r="O275" s="33" t="s">
        <v>1495</v>
      </c>
      <c r="P275" s="33" t="s">
        <v>1495</v>
      </c>
      <c r="Q275" s="28"/>
      <c r="R275" s="28" t="s">
        <v>2675</v>
      </c>
      <c r="S275" s="298" t="s">
        <v>2675</v>
      </c>
    </row>
    <row r="276" spans="1:19" hidden="1">
      <c r="A276" s="297">
        <v>378</v>
      </c>
      <c r="B276" s="242" t="s">
        <v>626</v>
      </c>
      <c r="C276" s="242" t="s">
        <v>627</v>
      </c>
      <c r="D276" s="242" t="s">
        <v>846</v>
      </c>
      <c r="E276" s="242" t="s">
        <v>73</v>
      </c>
      <c r="F276" s="242" t="s">
        <v>840</v>
      </c>
      <c r="G276" s="243" t="s">
        <v>847</v>
      </c>
      <c r="H276" s="33" t="s">
        <v>1495</v>
      </c>
      <c r="I276" s="33" t="s">
        <v>1495</v>
      </c>
      <c r="J276" s="28" t="s">
        <v>2675</v>
      </c>
      <c r="K276" s="28" t="s">
        <v>2675</v>
      </c>
      <c r="L276" s="33" t="s">
        <v>1495</v>
      </c>
      <c r="M276" s="33" t="s">
        <v>1495</v>
      </c>
      <c r="N276" s="33" t="s">
        <v>1495</v>
      </c>
      <c r="O276" s="33" t="s">
        <v>1495</v>
      </c>
      <c r="P276" s="33" t="s">
        <v>1495</v>
      </c>
      <c r="Q276" s="28" t="s">
        <v>2675</v>
      </c>
      <c r="R276" s="28" t="s">
        <v>2675</v>
      </c>
      <c r="S276" s="298" t="s">
        <v>2675</v>
      </c>
    </row>
    <row r="277" spans="1:19" hidden="1">
      <c r="A277" s="297">
        <v>296</v>
      </c>
      <c r="B277" s="242" t="s">
        <v>628</v>
      </c>
      <c r="C277" s="242" t="s">
        <v>629</v>
      </c>
      <c r="D277" s="242" t="s">
        <v>846</v>
      </c>
      <c r="E277" s="242" t="s">
        <v>62</v>
      </c>
      <c r="F277" s="242" t="s">
        <v>840</v>
      </c>
      <c r="G277" s="243" t="s">
        <v>847</v>
      </c>
      <c r="H277" s="33" t="s">
        <v>1495</v>
      </c>
      <c r="I277" s="33" t="s">
        <v>1495</v>
      </c>
      <c r="J277" s="28" t="s">
        <v>2675</v>
      </c>
      <c r="K277" s="28"/>
      <c r="L277" s="33" t="s">
        <v>1495</v>
      </c>
      <c r="M277" s="33" t="s">
        <v>1495</v>
      </c>
      <c r="N277" s="33" t="s">
        <v>1495</v>
      </c>
      <c r="O277" s="33" t="s">
        <v>1495</v>
      </c>
      <c r="P277" s="33" t="s">
        <v>1495</v>
      </c>
      <c r="Q277" s="28" t="s">
        <v>2675</v>
      </c>
      <c r="R277" s="28" t="s">
        <v>2675</v>
      </c>
      <c r="S277" s="298"/>
    </row>
    <row r="278" spans="1:19">
      <c r="A278" s="297">
        <v>108</v>
      </c>
      <c r="B278" s="242" t="s">
        <v>630</v>
      </c>
      <c r="C278" s="242" t="s">
        <v>631</v>
      </c>
      <c r="D278" s="242" t="s">
        <v>846</v>
      </c>
      <c r="E278" s="242" t="s">
        <v>48</v>
      </c>
      <c r="F278" s="242" t="s">
        <v>840</v>
      </c>
      <c r="G278" s="243" t="s">
        <v>847</v>
      </c>
      <c r="H278" s="33" t="s">
        <v>1495</v>
      </c>
      <c r="I278" s="33" t="s">
        <v>1495</v>
      </c>
      <c r="J278" s="28"/>
      <c r="K278" s="28"/>
      <c r="L278" s="33" t="s">
        <v>1495</v>
      </c>
      <c r="M278" s="33" t="s">
        <v>1495</v>
      </c>
      <c r="N278" s="33" t="s">
        <v>1495</v>
      </c>
      <c r="O278" s="33" t="s">
        <v>1495</v>
      </c>
      <c r="P278" s="33" t="s">
        <v>1495</v>
      </c>
      <c r="Q278" s="28"/>
      <c r="R278" s="28"/>
      <c r="S278" s="298"/>
    </row>
    <row r="279" spans="1:19" hidden="1">
      <c r="A279" s="297">
        <v>205</v>
      </c>
      <c r="B279" s="242" t="s">
        <v>632</v>
      </c>
      <c r="C279" s="242" t="s">
        <v>633</v>
      </c>
      <c r="D279" s="242" t="s">
        <v>846</v>
      </c>
      <c r="E279" s="242" t="s">
        <v>57</v>
      </c>
      <c r="F279" s="242" t="s">
        <v>840</v>
      </c>
      <c r="G279" s="243">
        <v>114006442111</v>
      </c>
      <c r="H279" s="33" t="s">
        <v>1495</v>
      </c>
      <c r="I279" s="33" t="s">
        <v>1495</v>
      </c>
      <c r="J279" s="28"/>
      <c r="K279" s="28"/>
      <c r="L279" s="33" t="s">
        <v>1495</v>
      </c>
      <c r="M279" s="33" t="s">
        <v>1495</v>
      </c>
      <c r="N279" s="33" t="s">
        <v>1495</v>
      </c>
      <c r="O279" s="33" t="s">
        <v>1495</v>
      </c>
      <c r="P279" s="33" t="s">
        <v>1495</v>
      </c>
      <c r="Q279" s="28"/>
      <c r="R279" s="28" t="s">
        <v>2675</v>
      </c>
      <c r="S279" s="298"/>
    </row>
    <row r="280" spans="1:19">
      <c r="A280" s="297">
        <v>339</v>
      </c>
      <c r="B280" s="242" t="s">
        <v>635</v>
      </c>
      <c r="C280" s="242" t="s">
        <v>636</v>
      </c>
      <c r="D280" s="242" t="s">
        <v>868</v>
      </c>
      <c r="E280" s="242" t="s">
        <v>48</v>
      </c>
      <c r="F280" s="242" t="s">
        <v>840</v>
      </c>
      <c r="G280" s="243" t="s">
        <v>847</v>
      </c>
      <c r="H280" s="33" t="s">
        <v>1495</v>
      </c>
      <c r="I280" s="33" t="s">
        <v>1495</v>
      </c>
      <c r="J280" s="28" t="s">
        <v>2675</v>
      </c>
      <c r="K280" s="28"/>
      <c r="L280" s="33" t="s">
        <v>1495</v>
      </c>
      <c r="M280" s="33" t="s">
        <v>1495</v>
      </c>
      <c r="N280" s="33" t="s">
        <v>1495</v>
      </c>
      <c r="O280" s="28" t="s">
        <v>2675</v>
      </c>
      <c r="P280" s="28"/>
      <c r="Q280" s="33" t="s">
        <v>1495</v>
      </c>
      <c r="R280" s="28"/>
      <c r="S280" s="298"/>
    </row>
    <row r="281" spans="1:19" hidden="1">
      <c r="A281" s="297">
        <v>193</v>
      </c>
      <c r="B281" s="242" t="s">
        <v>637</v>
      </c>
      <c r="C281" s="242" t="s">
        <v>638</v>
      </c>
      <c r="D281" s="242" t="s">
        <v>846</v>
      </c>
      <c r="E281" s="242" t="s">
        <v>62</v>
      </c>
      <c r="F281" s="242" t="s">
        <v>840</v>
      </c>
      <c r="G281" s="243" t="s">
        <v>847</v>
      </c>
      <c r="H281" s="33" t="s">
        <v>1495</v>
      </c>
      <c r="I281" s="33" t="s">
        <v>1495</v>
      </c>
      <c r="J281" s="28" t="s">
        <v>2675</v>
      </c>
      <c r="K281" s="28"/>
      <c r="L281" s="33" t="s">
        <v>1495</v>
      </c>
      <c r="M281" s="33" t="s">
        <v>1495</v>
      </c>
      <c r="N281" s="33" t="s">
        <v>1495</v>
      </c>
      <c r="O281" s="33" t="s">
        <v>1495</v>
      </c>
      <c r="P281" s="33" t="s">
        <v>1495</v>
      </c>
      <c r="Q281" s="28" t="s">
        <v>2675</v>
      </c>
      <c r="R281" s="28" t="s">
        <v>2675</v>
      </c>
      <c r="S281" s="298"/>
    </row>
    <row r="282" spans="1:19" hidden="1">
      <c r="A282" s="297">
        <v>264</v>
      </c>
      <c r="B282" s="242" t="s">
        <v>639</v>
      </c>
      <c r="C282" s="242" t="s">
        <v>640</v>
      </c>
      <c r="D282" s="242" t="s">
        <v>846</v>
      </c>
      <c r="E282" s="242" t="s">
        <v>57</v>
      </c>
      <c r="F282" s="242" t="s">
        <v>840</v>
      </c>
      <c r="G282" s="243">
        <v>111103730118</v>
      </c>
      <c r="H282" s="33" t="s">
        <v>1495</v>
      </c>
      <c r="I282" s="33" t="s">
        <v>1495</v>
      </c>
      <c r="J282" s="28" t="s">
        <v>2675</v>
      </c>
      <c r="K282" s="28">
        <v>46237</v>
      </c>
      <c r="L282" s="33" t="s">
        <v>1495</v>
      </c>
      <c r="M282" s="33" t="s">
        <v>1495</v>
      </c>
      <c r="N282" s="33" t="s">
        <v>1495</v>
      </c>
      <c r="O282" s="33" t="s">
        <v>1495</v>
      </c>
      <c r="P282" s="33" t="s">
        <v>1495</v>
      </c>
      <c r="Q282" s="28" t="s">
        <v>2675</v>
      </c>
      <c r="R282" s="28" t="s">
        <v>2675</v>
      </c>
      <c r="S282" s="298"/>
    </row>
    <row r="283" spans="1:19">
      <c r="A283" s="297">
        <v>7</v>
      </c>
      <c r="B283" s="242" t="s">
        <v>641</v>
      </c>
      <c r="C283" s="242" t="s">
        <v>642</v>
      </c>
      <c r="D283" s="242" t="s">
        <v>846</v>
      </c>
      <c r="E283" s="242" t="s">
        <v>48</v>
      </c>
      <c r="F283" s="242" t="s">
        <v>840</v>
      </c>
      <c r="G283" s="243">
        <v>142686072118</v>
      </c>
      <c r="H283" s="33" t="s">
        <v>1495</v>
      </c>
      <c r="I283" s="33" t="s">
        <v>1495</v>
      </c>
      <c r="J283" s="28" t="s">
        <v>2675</v>
      </c>
      <c r="K283" s="28"/>
      <c r="L283" s="33" t="s">
        <v>1495</v>
      </c>
      <c r="M283" s="33" t="s">
        <v>1495</v>
      </c>
      <c r="N283" s="33" t="s">
        <v>1495</v>
      </c>
      <c r="O283" s="33" t="s">
        <v>1495</v>
      </c>
      <c r="P283" s="33" t="s">
        <v>1495</v>
      </c>
      <c r="Q283" s="28" t="s">
        <v>2675</v>
      </c>
      <c r="R283" s="28" t="s">
        <v>2675</v>
      </c>
      <c r="S283" s="298"/>
    </row>
    <row r="284" spans="1:19" hidden="1">
      <c r="A284" s="297">
        <v>297</v>
      </c>
      <c r="B284" s="242" t="s">
        <v>643</v>
      </c>
      <c r="C284" s="242" t="s">
        <v>644</v>
      </c>
      <c r="D284" s="242" t="s">
        <v>846</v>
      </c>
      <c r="E284" s="242" t="s">
        <v>34</v>
      </c>
      <c r="F284" s="242" t="s">
        <v>840</v>
      </c>
      <c r="G284" s="243">
        <v>118758555115</v>
      </c>
      <c r="H284" s="33" t="s">
        <v>1495</v>
      </c>
      <c r="I284" s="33" t="s">
        <v>1495</v>
      </c>
      <c r="J284" s="28"/>
      <c r="K284" s="28"/>
      <c r="L284" s="33" t="s">
        <v>1495</v>
      </c>
      <c r="M284" s="33" t="s">
        <v>1495</v>
      </c>
      <c r="N284" s="33" t="s">
        <v>1495</v>
      </c>
      <c r="O284" s="33" t="s">
        <v>1495</v>
      </c>
      <c r="P284" s="33" t="s">
        <v>1495</v>
      </c>
      <c r="Q284" s="28"/>
      <c r="R284" s="28"/>
      <c r="S284" s="298"/>
    </row>
    <row r="285" spans="1:19" hidden="1">
      <c r="A285" s="297">
        <v>473</v>
      </c>
      <c r="B285" s="242" t="s">
        <v>645</v>
      </c>
      <c r="C285" s="242" t="s">
        <v>646</v>
      </c>
      <c r="D285" s="242" t="s">
        <v>846</v>
      </c>
      <c r="E285" s="242" t="s">
        <v>34</v>
      </c>
      <c r="F285" s="242" t="s">
        <v>840</v>
      </c>
      <c r="G285" s="243">
        <v>143295810114</v>
      </c>
      <c r="H285" s="33" t="s">
        <v>1495</v>
      </c>
      <c r="I285" s="33" t="s">
        <v>1495</v>
      </c>
      <c r="J285" s="28"/>
      <c r="K285" s="28"/>
      <c r="L285" s="33" t="s">
        <v>1495</v>
      </c>
      <c r="M285" s="33" t="s">
        <v>1495</v>
      </c>
      <c r="N285" s="33" t="s">
        <v>1495</v>
      </c>
      <c r="O285" s="33" t="s">
        <v>1495</v>
      </c>
      <c r="P285" s="33" t="s">
        <v>1495</v>
      </c>
      <c r="Q285" s="28"/>
      <c r="R285" s="28"/>
      <c r="S285" s="298"/>
    </row>
    <row r="286" spans="1:19">
      <c r="A286" s="297">
        <v>612</v>
      </c>
      <c r="B286" s="242" t="s">
        <v>647</v>
      </c>
      <c r="C286" s="242" t="s">
        <v>648</v>
      </c>
      <c r="D286" s="242" t="s">
        <v>868</v>
      </c>
      <c r="E286" s="242" t="s">
        <v>48</v>
      </c>
      <c r="F286" s="242" t="s">
        <v>860</v>
      </c>
      <c r="G286" s="243" t="s">
        <v>847</v>
      </c>
      <c r="H286" s="33" t="s">
        <v>1495</v>
      </c>
      <c r="I286" s="33" t="s">
        <v>1495</v>
      </c>
      <c r="J286" s="28" t="s">
        <v>2675</v>
      </c>
      <c r="K286" s="28"/>
      <c r="L286" s="33" t="s">
        <v>1495</v>
      </c>
      <c r="M286" s="33" t="s">
        <v>1495</v>
      </c>
      <c r="N286" s="33" t="s">
        <v>1495</v>
      </c>
      <c r="O286" s="28" t="s">
        <v>2675</v>
      </c>
      <c r="P286" s="28"/>
      <c r="Q286" s="33" t="s">
        <v>1495</v>
      </c>
      <c r="R286" s="28" t="s">
        <v>2675</v>
      </c>
      <c r="S286" s="298"/>
    </row>
    <row r="287" spans="1:19" hidden="1">
      <c r="A287" s="297">
        <v>471</v>
      </c>
      <c r="B287" s="242" t="s">
        <v>649</v>
      </c>
      <c r="C287" s="242" t="s">
        <v>650</v>
      </c>
      <c r="D287" s="242" t="s">
        <v>846</v>
      </c>
      <c r="E287" s="242" t="s">
        <v>57</v>
      </c>
      <c r="F287" s="242" t="s">
        <v>840</v>
      </c>
      <c r="G287" s="243" t="s">
        <v>847</v>
      </c>
      <c r="H287" s="33" t="s">
        <v>1495</v>
      </c>
      <c r="I287" s="33" t="s">
        <v>1495</v>
      </c>
      <c r="J287" s="28"/>
      <c r="K287" s="28"/>
      <c r="L287" s="33" t="s">
        <v>1495</v>
      </c>
      <c r="M287" s="33" t="s">
        <v>1495</v>
      </c>
      <c r="N287" s="33" t="s">
        <v>1495</v>
      </c>
      <c r="O287" s="33" t="s">
        <v>1495</v>
      </c>
      <c r="P287" s="33" t="s">
        <v>1495</v>
      </c>
      <c r="Q287" s="28" t="s">
        <v>2675</v>
      </c>
      <c r="R287" s="28" t="s">
        <v>2675</v>
      </c>
      <c r="S287" s="298"/>
    </row>
    <row r="288" spans="1:19" hidden="1">
      <c r="A288" s="297">
        <v>604</v>
      </c>
      <c r="B288" s="242" t="s">
        <v>651</v>
      </c>
      <c r="C288" s="242" t="s">
        <v>652</v>
      </c>
      <c r="D288" s="242" t="s">
        <v>868</v>
      </c>
      <c r="E288" s="242" t="s">
        <v>65</v>
      </c>
      <c r="F288" s="242" t="s">
        <v>840</v>
      </c>
      <c r="G288" s="243" t="s">
        <v>847</v>
      </c>
      <c r="H288" s="33" t="s">
        <v>1495</v>
      </c>
      <c r="I288" s="33" t="s">
        <v>1495</v>
      </c>
      <c r="J288" s="28" t="s">
        <v>2675</v>
      </c>
      <c r="K288" s="28">
        <v>46240</v>
      </c>
      <c r="L288" s="33" t="s">
        <v>1495</v>
      </c>
      <c r="M288" s="33" t="s">
        <v>1495</v>
      </c>
      <c r="N288" s="33" t="s">
        <v>1495</v>
      </c>
      <c r="O288" s="28" t="s">
        <v>1495</v>
      </c>
      <c r="P288" s="28" t="s">
        <v>1495</v>
      </c>
      <c r="Q288" s="33" t="s">
        <v>1495</v>
      </c>
      <c r="R288" s="28" t="s">
        <v>1495</v>
      </c>
      <c r="S288" s="298" t="s">
        <v>1495</v>
      </c>
    </row>
    <row r="289" spans="1:19" hidden="1">
      <c r="A289" s="297">
        <v>618</v>
      </c>
      <c r="B289" s="242" t="s">
        <v>653</v>
      </c>
      <c r="C289" s="242" t="s">
        <v>654</v>
      </c>
      <c r="D289" s="242" t="s">
        <v>846</v>
      </c>
      <c r="E289" s="242" t="s">
        <v>65</v>
      </c>
      <c r="F289" s="242" t="s">
        <v>840</v>
      </c>
      <c r="G289" s="243" t="s">
        <v>847</v>
      </c>
      <c r="H289" s="33" t="s">
        <v>1495</v>
      </c>
      <c r="I289" s="33" t="s">
        <v>1495</v>
      </c>
      <c r="J289" s="28" t="s">
        <v>2675</v>
      </c>
      <c r="K289" s="28">
        <v>46240</v>
      </c>
      <c r="L289" s="33" t="s">
        <v>1495</v>
      </c>
      <c r="M289" s="33" t="s">
        <v>1495</v>
      </c>
      <c r="N289" s="33" t="s">
        <v>1495</v>
      </c>
      <c r="O289" s="33" t="s">
        <v>1495</v>
      </c>
      <c r="P289" s="33" t="s">
        <v>1495</v>
      </c>
      <c r="Q289" s="28" t="s">
        <v>2675</v>
      </c>
      <c r="R289" s="28" t="s">
        <v>1495</v>
      </c>
      <c r="S289" s="298" t="s">
        <v>1495</v>
      </c>
    </row>
    <row r="290" spans="1:19" hidden="1">
      <c r="A290" s="297">
        <v>581</v>
      </c>
      <c r="B290" s="242" t="s">
        <v>655</v>
      </c>
      <c r="C290" s="242" t="s">
        <v>656</v>
      </c>
      <c r="D290" s="242" t="s">
        <v>846</v>
      </c>
      <c r="E290" s="242" t="s">
        <v>70</v>
      </c>
      <c r="F290" s="242" t="s">
        <v>1179</v>
      </c>
      <c r="G290" s="243" t="s">
        <v>847</v>
      </c>
      <c r="H290" s="33" t="s">
        <v>1495</v>
      </c>
      <c r="I290" s="33" t="s">
        <v>1495</v>
      </c>
      <c r="J290" s="28"/>
      <c r="K290" s="28"/>
      <c r="L290" s="33" t="s">
        <v>1495</v>
      </c>
      <c r="M290" s="33" t="s">
        <v>1495</v>
      </c>
      <c r="N290" s="33" t="s">
        <v>1495</v>
      </c>
      <c r="O290" s="33" t="s">
        <v>1495</v>
      </c>
      <c r="P290" s="33" t="s">
        <v>1495</v>
      </c>
      <c r="Q290" s="28"/>
      <c r="R290" s="28"/>
      <c r="S290" s="298"/>
    </row>
    <row r="291" spans="1:19" hidden="1">
      <c r="A291" s="297">
        <v>66</v>
      </c>
      <c r="B291" s="242" t="s">
        <v>657</v>
      </c>
      <c r="C291" s="242" t="s">
        <v>658</v>
      </c>
      <c r="D291" s="242" t="s">
        <v>846</v>
      </c>
      <c r="E291" s="242" t="s">
        <v>62</v>
      </c>
      <c r="F291" s="242" t="s">
        <v>840</v>
      </c>
      <c r="G291" s="243" t="s">
        <v>847</v>
      </c>
      <c r="H291" s="33" t="s">
        <v>1495</v>
      </c>
      <c r="I291" s="33" t="s">
        <v>1495</v>
      </c>
      <c r="J291" s="28" t="s">
        <v>2675</v>
      </c>
      <c r="K291" s="28"/>
      <c r="L291" s="33" t="s">
        <v>1495</v>
      </c>
      <c r="M291" s="33" t="s">
        <v>1495</v>
      </c>
      <c r="N291" s="33" t="s">
        <v>1495</v>
      </c>
      <c r="O291" s="33" t="s">
        <v>1495</v>
      </c>
      <c r="P291" s="33" t="s">
        <v>1495</v>
      </c>
      <c r="Q291" s="28" t="s">
        <v>2675</v>
      </c>
      <c r="R291" s="28" t="s">
        <v>2675</v>
      </c>
      <c r="S291" s="298"/>
    </row>
    <row r="292" spans="1:19" hidden="1">
      <c r="A292" s="297">
        <v>497</v>
      </c>
      <c r="B292" s="242" t="s">
        <v>659</v>
      </c>
      <c r="C292" s="242" t="s">
        <v>660</v>
      </c>
      <c r="D292" s="242" t="s">
        <v>846</v>
      </c>
      <c r="E292" s="242" t="s">
        <v>70</v>
      </c>
      <c r="F292" s="242" t="s">
        <v>840</v>
      </c>
      <c r="G292" s="243">
        <v>150936710113</v>
      </c>
      <c r="H292" s="33" t="s">
        <v>1495</v>
      </c>
      <c r="I292" s="33" t="s">
        <v>1495</v>
      </c>
      <c r="J292" s="28"/>
      <c r="K292" s="28"/>
      <c r="L292" s="33" t="s">
        <v>1495</v>
      </c>
      <c r="M292" s="33" t="s">
        <v>1495</v>
      </c>
      <c r="N292" s="33" t="s">
        <v>1495</v>
      </c>
      <c r="O292" s="33" t="s">
        <v>1495</v>
      </c>
      <c r="P292" s="33" t="s">
        <v>1495</v>
      </c>
      <c r="Q292" s="28"/>
      <c r="R292" s="28"/>
      <c r="S292" s="298"/>
    </row>
    <row r="293" spans="1:19" hidden="1">
      <c r="A293" s="297">
        <v>144</v>
      </c>
      <c r="B293" s="242" t="s">
        <v>661</v>
      </c>
      <c r="C293" s="242" t="s">
        <v>662</v>
      </c>
      <c r="D293" s="242" t="s">
        <v>868</v>
      </c>
      <c r="E293" s="242" t="s">
        <v>34</v>
      </c>
      <c r="F293" s="242" t="s">
        <v>840</v>
      </c>
      <c r="G293" s="243" t="s">
        <v>847</v>
      </c>
      <c r="H293" s="33" t="s">
        <v>1495</v>
      </c>
      <c r="I293" s="33" t="s">
        <v>1495</v>
      </c>
      <c r="J293" s="28" t="s">
        <v>2675</v>
      </c>
      <c r="K293" s="28"/>
      <c r="L293" s="33" t="s">
        <v>1495</v>
      </c>
      <c r="M293" s="33" t="s">
        <v>1495</v>
      </c>
      <c r="N293" s="33" t="s">
        <v>1495</v>
      </c>
      <c r="O293" s="28" t="s">
        <v>2675</v>
      </c>
      <c r="P293" s="28"/>
      <c r="Q293" s="33" t="s">
        <v>1495</v>
      </c>
      <c r="R293" s="28"/>
      <c r="S293" s="298"/>
    </row>
    <row r="294" spans="1:19" hidden="1">
      <c r="A294" s="297">
        <v>99</v>
      </c>
      <c r="B294" s="242" t="s">
        <v>663</v>
      </c>
      <c r="C294" s="242" t="s">
        <v>664</v>
      </c>
      <c r="D294" s="242" t="s">
        <v>846</v>
      </c>
      <c r="E294" s="242" t="s">
        <v>73</v>
      </c>
      <c r="F294" s="242" t="s">
        <v>840</v>
      </c>
      <c r="G294" s="243">
        <v>141284714111</v>
      </c>
      <c r="H294" s="33" t="s">
        <v>1495</v>
      </c>
      <c r="I294" s="33" t="s">
        <v>1495</v>
      </c>
      <c r="J294" s="28" t="s">
        <v>2675</v>
      </c>
      <c r="K294" s="28" t="s">
        <v>2675</v>
      </c>
      <c r="L294" s="33" t="s">
        <v>1495</v>
      </c>
      <c r="M294" s="33" t="s">
        <v>1495</v>
      </c>
      <c r="N294" s="33" t="s">
        <v>1495</v>
      </c>
      <c r="O294" s="33" t="s">
        <v>1495</v>
      </c>
      <c r="P294" s="33" t="s">
        <v>1495</v>
      </c>
      <c r="Q294" s="28" t="s">
        <v>2675</v>
      </c>
      <c r="R294" s="28" t="s">
        <v>2675</v>
      </c>
      <c r="S294" s="298" t="s">
        <v>2675</v>
      </c>
    </row>
    <row r="295" spans="1:19" hidden="1">
      <c r="A295" s="297">
        <v>502</v>
      </c>
      <c r="B295" s="242" t="s">
        <v>665</v>
      </c>
      <c r="C295" s="242" t="s">
        <v>666</v>
      </c>
      <c r="D295" s="242" t="s">
        <v>868</v>
      </c>
      <c r="E295" s="242" t="s">
        <v>70</v>
      </c>
      <c r="F295" s="242" t="s">
        <v>840</v>
      </c>
      <c r="G295" s="243" t="s">
        <v>847</v>
      </c>
      <c r="H295" s="33" t="s">
        <v>1495</v>
      </c>
      <c r="I295" s="33" t="s">
        <v>1495</v>
      </c>
      <c r="J295" s="28"/>
      <c r="K295" s="28"/>
      <c r="L295" s="33" t="s">
        <v>1495</v>
      </c>
      <c r="M295" s="33" t="s">
        <v>1495</v>
      </c>
      <c r="N295" s="33" t="s">
        <v>1495</v>
      </c>
      <c r="O295" s="28" t="s">
        <v>1495</v>
      </c>
      <c r="P295" s="28"/>
      <c r="Q295" s="33" t="s">
        <v>1495</v>
      </c>
      <c r="R295" s="28"/>
      <c r="S295" s="298"/>
    </row>
    <row r="296" spans="1:19" hidden="1">
      <c r="A296" s="297">
        <v>498</v>
      </c>
      <c r="B296" s="242" t="s">
        <v>667</v>
      </c>
      <c r="C296" s="242" t="s">
        <v>668</v>
      </c>
      <c r="D296" s="242" t="s">
        <v>868</v>
      </c>
      <c r="E296" s="242" t="s">
        <v>70</v>
      </c>
      <c r="F296" s="242" t="s">
        <v>840</v>
      </c>
      <c r="G296" s="243" t="s">
        <v>847</v>
      </c>
      <c r="H296" s="33" t="s">
        <v>1495</v>
      </c>
      <c r="I296" s="33" t="s">
        <v>1495</v>
      </c>
      <c r="J296" s="28"/>
      <c r="K296" s="28"/>
      <c r="L296" s="33" t="s">
        <v>1495</v>
      </c>
      <c r="M296" s="33" t="s">
        <v>1495</v>
      </c>
      <c r="N296" s="33" t="s">
        <v>1495</v>
      </c>
      <c r="O296" s="28" t="s">
        <v>1495</v>
      </c>
      <c r="P296" s="28"/>
      <c r="Q296" s="33" t="s">
        <v>1495</v>
      </c>
      <c r="R296" s="28"/>
      <c r="S296" s="298"/>
    </row>
    <row r="297" spans="1:19" hidden="1">
      <c r="A297" s="297">
        <v>504</v>
      </c>
      <c r="B297" s="242" t="s">
        <v>669</v>
      </c>
      <c r="C297" s="242" t="s">
        <v>670</v>
      </c>
      <c r="D297" s="242" t="s">
        <v>868</v>
      </c>
      <c r="E297" s="242" t="s">
        <v>70</v>
      </c>
      <c r="F297" s="242" t="s">
        <v>840</v>
      </c>
      <c r="G297" s="243" t="s">
        <v>847</v>
      </c>
      <c r="H297" s="33" t="s">
        <v>1495</v>
      </c>
      <c r="I297" s="33" t="s">
        <v>1495</v>
      </c>
      <c r="J297" s="28"/>
      <c r="K297" s="28"/>
      <c r="L297" s="33" t="s">
        <v>1495</v>
      </c>
      <c r="M297" s="33" t="s">
        <v>1495</v>
      </c>
      <c r="N297" s="33" t="s">
        <v>1495</v>
      </c>
      <c r="O297" s="28" t="s">
        <v>1495</v>
      </c>
      <c r="P297" s="28"/>
      <c r="Q297" s="33" t="s">
        <v>1495</v>
      </c>
      <c r="R297" s="28"/>
      <c r="S297" s="298"/>
    </row>
    <row r="298" spans="1:19" hidden="1">
      <c r="A298" s="297">
        <v>198</v>
      </c>
      <c r="B298" s="242" t="s">
        <v>671</v>
      </c>
      <c r="C298" s="242" t="s">
        <v>672</v>
      </c>
      <c r="D298" s="242" t="s">
        <v>882</v>
      </c>
      <c r="E298" s="242" t="s">
        <v>57</v>
      </c>
      <c r="F298" s="242" t="s">
        <v>840</v>
      </c>
      <c r="G298" s="243" t="s">
        <v>847</v>
      </c>
      <c r="H298" s="33" t="s">
        <v>1495</v>
      </c>
      <c r="I298" s="33" t="s">
        <v>1495</v>
      </c>
      <c r="J298" s="28" t="s">
        <v>2675</v>
      </c>
      <c r="K298" s="28">
        <v>46245</v>
      </c>
      <c r="L298" s="33" t="s">
        <v>1495</v>
      </c>
      <c r="M298" s="33" t="s">
        <v>1495</v>
      </c>
      <c r="N298" s="33" t="s">
        <v>1495</v>
      </c>
      <c r="O298" s="28" t="s">
        <v>2675</v>
      </c>
      <c r="P298" s="28">
        <v>46246</v>
      </c>
      <c r="Q298" s="33" t="s">
        <v>1495</v>
      </c>
      <c r="R298" s="354" t="s">
        <v>1495</v>
      </c>
      <c r="S298" s="354" t="s">
        <v>1495</v>
      </c>
    </row>
    <row r="299" spans="1:19" hidden="1">
      <c r="A299" s="297">
        <v>266</v>
      </c>
      <c r="B299" s="242" t="s">
        <v>674</v>
      </c>
      <c r="C299" s="242" t="s">
        <v>675</v>
      </c>
      <c r="D299" s="242" t="s">
        <v>846</v>
      </c>
      <c r="E299" s="242" t="s">
        <v>57</v>
      </c>
      <c r="F299" s="242" t="s">
        <v>840</v>
      </c>
      <c r="G299" s="243">
        <v>116335959117</v>
      </c>
      <c r="H299" s="33" t="s">
        <v>1495</v>
      </c>
      <c r="I299" s="33" t="s">
        <v>1495</v>
      </c>
      <c r="J299" s="28" t="s">
        <v>2675</v>
      </c>
      <c r="K299" s="28"/>
      <c r="L299" s="33" t="s">
        <v>1495</v>
      </c>
      <c r="M299" s="33" t="s">
        <v>1495</v>
      </c>
      <c r="N299" s="33" t="s">
        <v>1495</v>
      </c>
      <c r="O299" s="33" t="s">
        <v>1495</v>
      </c>
      <c r="P299" s="33" t="s">
        <v>1495</v>
      </c>
      <c r="Q299" s="28"/>
      <c r="R299" s="28" t="s">
        <v>2675</v>
      </c>
      <c r="S299" s="298"/>
    </row>
    <row r="300" spans="1:19" hidden="1">
      <c r="A300" s="297">
        <v>452</v>
      </c>
      <c r="B300" s="242" t="s">
        <v>676</v>
      </c>
      <c r="C300" s="242" t="s">
        <v>677</v>
      </c>
      <c r="D300" s="242" t="s">
        <v>868</v>
      </c>
      <c r="E300" s="242" t="s">
        <v>65</v>
      </c>
      <c r="F300" s="242" t="s">
        <v>840</v>
      </c>
      <c r="G300" s="243">
        <v>146072690117</v>
      </c>
      <c r="H300" s="28" t="s">
        <v>1495</v>
      </c>
      <c r="I300" s="28">
        <v>46238</v>
      </c>
      <c r="J300" s="28" t="s">
        <v>2675</v>
      </c>
      <c r="K300" s="28">
        <v>46238</v>
      </c>
      <c r="L300" s="28" t="s">
        <v>1495</v>
      </c>
      <c r="M300" s="28" t="s">
        <v>1495</v>
      </c>
      <c r="N300" s="28" t="s">
        <v>1495</v>
      </c>
      <c r="O300" s="28" t="s">
        <v>1542</v>
      </c>
      <c r="P300" s="28">
        <v>46238</v>
      </c>
      <c r="Q300" s="33" t="s">
        <v>1495</v>
      </c>
      <c r="R300" s="28" t="s">
        <v>1495</v>
      </c>
      <c r="S300" s="298" t="s">
        <v>1495</v>
      </c>
    </row>
    <row r="301" spans="1:19" hidden="1">
      <c r="A301" s="297">
        <v>56</v>
      </c>
      <c r="B301" s="242" t="s">
        <v>678</v>
      </c>
      <c r="C301" s="242" t="s">
        <v>679</v>
      </c>
      <c r="D301" s="242" t="s">
        <v>846</v>
      </c>
      <c r="E301" s="242" t="s">
        <v>65</v>
      </c>
      <c r="F301" s="242" t="s">
        <v>840</v>
      </c>
      <c r="G301" s="243">
        <v>114784729117</v>
      </c>
      <c r="H301" s="33" t="s">
        <v>1495</v>
      </c>
      <c r="I301" s="33" t="s">
        <v>1495</v>
      </c>
      <c r="J301" s="28" t="s">
        <v>2675</v>
      </c>
      <c r="K301" s="28">
        <v>46252</v>
      </c>
      <c r="L301" s="33" t="s">
        <v>1495</v>
      </c>
      <c r="M301" s="33" t="s">
        <v>1495</v>
      </c>
      <c r="N301" s="33" t="s">
        <v>1495</v>
      </c>
      <c r="O301" s="33" t="s">
        <v>1495</v>
      </c>
      <c r="P301" s="33" t="s">
        <v>1495</v>
      </c>
      <c r="Q301" s="28" t="s">
        <v>2675</v>
      </c>
      <c r="R301" s="28" t="s">
        <v>1495</v>
      </c>
      <c r="S301" s="298" t="s">
        <v>1495</v>
      </c>
    </row>
    <row r="302" spans="1:19" hidden="1">
      <c r="A302" s="297">
        <v>389</v>
      </c>
      <c r="B302" s="242" t="s">
        <v>680</v>
      </c>
      <c r="C302" s="242" t="s">
        <v>681</v>
      </c>
      <c r="D302" s="242" t="s">
        <v>846</v>
      </c>
      <c r="E302" s="242" t="s">
        <v>57</v>
      </c>
      <c r="F302" s="242" t="s">
        <v>840</v>
      </c>
      <c r="G302" s="243">
        <v>121852099119</v>
      </c>
      <c r="H302" s="33" t="s">
        <v>1495</v>
      </c>
      <c r="I302" s="33" t="s">
        <v>1495</v>
      </c>
      <c r="J302" s="28"/>
      <c r="K302" s="28"/>
      <c r="L302" s="33" t="s">
        <v>1495</v>
      </c>
      <c r="M302" s="33" t="s">
        <v>1495</v>
      </c>
      <c r="N302" s="33" t="s">
        <v>1495</v>
      </c>
      <c r="O302" s="33" t="s">
        <v>1495</v>
      </c>
      <c r="P302" s="33" t="s">
        <v>1495</v>
      </c>
      <c r="Q302" s="28"/>
      <c r="R302" s="28"/>
      <c r="S302" s="298"/>
    </row>
    <row r="303" spans="1:19" hidden="1">
      <c r="A303" s="297">
        <v>519</v>
      </c>
      <c r="B303" s="242" t="s">
        <v>682</v>
      </c>
      <c r="C303" s="242" t="s">
        <v>683</v>
      </c>
      <c r="D303" s="242" t="s">
        <v>846</v>
      </c>
      <c r="E303" s="242" t="s">
        <v>57</v>
      </c>
      <c r="F303" s="242" t="s">
        <v>840</v>
      </c>
      <c r="G303" s="243">
        <v>151530666110</v>
      </c>
      <c r="H303" s="33" t="s">
        <v>1495</v>
      </c>
      <c r="I303" s="33" t="s">
        <v>1495</v>
      </c>
      <c r="J303" s="28"/>
      <c r="K303" s="28"/>
      <c r="L303" s="33" t="s">
        <v>1495</v>
      </c>
      <c r="M303" s="33" t="s">
        <v>1495</v>
      </c>
      <c r="N303" s="33" t="s">
        <v>1495</v>
      </c>
      <c r="O303" s="33" t="s">
        <v>1495</v>
      </c>
      <c r="P303" s="33" t="s">
        <v>1495</v>
      </c>
      <c r="Q303" s="28"/>
      <c r="R303" s="28" t="s">
        <v>2675</v>
      </c>
      <c r="S303" s="298"/>
    </row>
    <row r="304" spans="1:19" hidden="1">
      <c r="A304" s="297">
        <v>336</v>
      </c>
      <c r="B304" s="242" t="s">
        <v>684</v>
      </c>
      <c r="C304" s="242" t="s">
        <v>685</v>
      </c>
      <c r="D304" s="242" t="s">
        <v>846</v>
      </c>
      <c r="E304" s="242" t="s">
        <v>65</v>
      </c>
      <c r="F304" s="242" t="s">
        <v>840</v>
      </c>
      <c r="G304" s="243">
        <v>154056575115</v>
      </c>
      <c r="H304" s="33" t="s">
        <v>1495</v>
      </c>
      <c r="I304" s="33" t="s">
        <v>1495</v>
      </c>
      <c r="J304" s="28" t="s">
        <v>2675</v>
      </c>
      <c r="K304" s="28"/>
      <c r="L304" s="33" t="s">
        <v>1495</v>
      </c>
      <c r="M304" s="33" t="s">
        <v>1495</v>
      </c>
      <c r="N304" s="33" t="s">
        <v>1495</v>
      </c>
      <c r="O304" s="33" t="s">
        <v>1495</v>
      </c>
      <c r="P304" s="33" t="s">
        <v>1495</v>
      </c>
      <c r="Q304" s="28" t="s">
        <v>2675</v>
      </c>
      <c r="R304" s="28" t="s">
        <v>2675</v>
      </c>
      <c r="S304" s="298"/>
    </row>
    <row r="305" spans="1:19" hidden="1">
      <c r="A305" s="297">
        <v>244</v>
      </c>
      <c r="B305" s="242" t="s">
        <v>686</v>
      </c>
      <c r="C305" s="242" t="s">
        <v>687</v>
      </c>
      <c r="D305" s="242" t="s">
        <v>868</v>
      </c>
      <c r="E305" s="242" t="s">
        <v>65</v>
      </c>
      <c r="F305" s="242" t="s">
        <v>840</v>
      </c>
      <c r="G305" s="243">
        <v>117155546117</v>
      </c>
      <c r="H305" s="28" t="s">
        <v>1542</v>
      </c>
      <c r="I305" s="28">
        <v>46254</v>
      </c>
      <c r="J305" s="28" t="s">
        <v>2675</v>
      </c>
      <c r="K305" s="28">
        <v>46254</v>
      </c>
      <c r="L305" s="28" t="s">
        <v>1495</v>
      </c>
      <c r="M305" s="28" t="s">
        <v>1495</v>
      </c>
      <c r="N305" s="28" t="s">
        <v>1542</v>
      </c>
      <c r="O305" s="28" t="s">
        <v>1542</v>
      </c>
      <c r="P305" s="28">
        <v>46254</v>
      </c>
      <c r="Q305" s="33" t="s">
        <v>1495</v>
      </c>
      <c r="R305" s="28" t="s">
        <v>1495</v>
      </c>
      <c r="S305" s="298" t="s">
        <v>1495</v>
      </c>
    </row>
    <row r="306" spans="1:19" hidden="1">
      <c r="A306" s="297">
        <v>443</v>
      </c>
      <c r="B306" s="242" t="s">
        <v>688</v>
      </c>
      <c r="C306" s="242" t="s">
        <v>689</v>
      </c>
      <c r="D306" s="242" t="s">
        <v>846</v>
      </c>
      <c r="E306" s="242" t="s">
        <v>45</v>
      </c>
      <c r="F306" s="242" t="s">
        <v>840</v>
      </c>
      <c r="G306" s="243" t="s">
        <v>847</v>
      </c>
      <c r="H306" s="33" t="s">
        <v>1495</v>
      </c>
      <c r="I306" s="33" t="s">
        <v>1495</v>
      </c>
      <c r="J306" s="28" t="s">
        <v>2675</v>
      </c>
      <c r="K306" s="28"/>
      <c r="L306" s="33" t="s">
        <v>1495</v>
      </c>
      <c r="M306" s="33" t="s">
        <v>1495</v>
      </c>
      <c r="N306" s="33" t="s">
        <v>1495</v>
      </c>
      <c r="O306" s="33" t="s">
        <v>1495</v>
      </c>
      <c r="P306" s="33" t="s">
        <v>1495</v>
      </c>
      <c r="Q306" s="28"/>
      <c r="R306" s="28"/>
      <c r="S306" s="298"/>
    </row>
    <row r="307" spans="1:19" hidden="1">
      <c r="A307" s="297">
        <v>182</v>
      </c>
      <c r="B307" s="242" t="s">
        <v>690</v>
      </c>
      <c r="C307" s="242" t="s">
        <v>691</v>
      </c>
      <c r="D307" s="242" t="s">
        <v>846</v>
      </c>
      <c r="E307" s="242" t="s">
        <v>73</v>
      </c>
      <c r="F307" s="242" t="s">
        <v>840</v>
      </c>
      <c r="G307" s="243" t="s">
        <v>847</v>
      </c>
      <c r="H307" s="33" t="s">
        <v>1495</v>
      </c>
      <c r="I307" s="33" t="s">
        <v>1495</v>
      </c>
      <c r="J307" s="28" t="s">
        <v>2675</v>
      </c>
      <c r="K307" s="28" t="s">
        <v>2675</v>
      </c>
      <c r="L307" s="33" t="s">
        <v>1495</v>
      </c>
      <c r="M307" s="33" t="s">
        <v>1495</v>
      </c>
      <c r="N307" s="33" t="s">
        <v>1495</v>
      </c>
      <c r="O307" s="33" t="s">
        <v>1495</v>
      </c>
      <c r="P307" s="33" t="s">
        <v>1495</v>
      </c>
      <c r="Q307" s="28" t="s">
        <v>2675</v>
      </c>
      <c r="R307" s="28" t="s">
        <v>2675</v>
      </c>
      <c r="S307" s="298" t="s">
        <v>2675</v>
      </c>
    </row>
    <row r="308" spans="1:19" hidden="1">
      <c r="A308" s="297">
        <v>475</v>
      </c>
      <c r="B308" s="242" t="s">
        <v>692</v>
      </c>
      <c r="C308" s="242" t="s">
        <v>693</v>
      </c>
      <c r="D308" s="242" t="s">
        <v>846</v>
      </c>
      <c r="E308" s="242" t="s">
        <v>73</v>
      </c>
      <c r="F308" s="242" t="s">
        <v>840</v>
      </c>
      <c r="G308" s="243">
        <v>148178557113</v>
      </c>
      <c r="H308" s="33" t="s">
        <v>1495</v>
      </c>
      <c r="I308" s="33" t="s">
        <v>1495</v>
      </c>
      <c r="J308" s="28" t="s">
        <v>2675</v>
      </c>
      <c r="K308" s="28" t="s">
        <v>2675</v>
      </c>
      <c r="L308" s="33" t="s">
        <v>1495</v>
      </c>
      <c r="M308" s="33" t="s">
        <v>1495</v>
      </c>
      <c r="N308" s="33" t="s">
        <v>1495</v>
      </c>
      <c r="O308" s="33" t="s">
        <v>1495</v>
      </c>
      <c r="P308" s="33" t="s">
        <v>1495</v>
      </c>
      <c r="Q308" s="28" t="s">
        <v>2675</v>
      </c>
      <c r="R308" s="28" t="s">
        <v>2675</v>
      </c>
      <c r="S308" s="298" t="s">
        <v>2675</v>
      </c>
    </row>
    <row r="309" spans="1:19" hidden="1">
      <c r="A309" s="297">
        <v>160</v>
      </c>
      <c r="B309" s="242" t="s">
        <v>694</v>
      </c>
      <c r="C309" s="242" t="s">
        <v>695</v>
      </c>
      <c r="D309" s="242" t="s">
        <v>868</v>
      </c>
      <c r="E309" s="242" t="s">
        <v>62</v>
      </c>
      <c r="F309" s="242" t="s">
        <v>840</v>
      </c>
      <c r="G309" s="243" t="s">
        <v>847</v>
      </c>
      <c r="H309" s="33" t="s">
        <v>1495</v>
      </c>
      <c r="I309" s="33" t="s">
        <v>1495</v>
      </c>
      <c r="J309" s="28" t="s">
        <v>2675</v>
      </c>
      <c r="K309" s="28"/>
      <c r="L309" s="33" t="s">
        <v>1495</v>
      </c>
      <c r="M309" s="33" t="s">
        <v>1495</v>
      </c>
      <c r="N309" s="33" t="s">
        <v>1495</v>
      </c>
      <c r="O309" s="28" t="s">
        <v>2675</v>
      </c>
      <c r="P309" s="28"/>
      <c r="Q309" s="33" t="s">
        <v>1495</v>
      </c>
      <c r="R309" s="28" t="s">
        <v>2675</v>
      </c>
      <c r="S309" s="298"/>
    </row>
    <row r="310" spans="1:19" hidden="1">
      <c r="A310" s="297">
        <v>291</v>
      </c>
      <c r="B310" s="242" t="s">
        <v>697</v>
      </c>
      <c r="C310" s="242" t="s">
        <v>698</v>
      </c>
      <c r="D310" s="242" t="s">
        <v>868</v>
      </c>
      <c r="E310" s="242" t="s">
        <v>62</v>
      </c>
      <c r="F310" s="242" t="s">
        <v>840</v>
      </c>
      <c r="G310" s="243">
        <v>154102293117</v>
      </c>
      <c r="H310" s="28" t="s">
        <v>2675</v>
      </c>
      <c r="I310" s="28"/>
      <c r="J310" s="28" t="s">
        <v>2675</v>
      </c>
      <c r="K310" s="28"/>
      <c r="L310" s="28" t="s">
        <v>2675</v>
      </c>
      <c r="M310" s="28"/>
      <c r="N310" s="28" t="s">
        <v>2675</v>
      </c>
      <c r="O310" s="28" t="s">
        <v>1542</v>
      </c>
      <c r="P310" s="28">
        <v>46246</v>
      </c>
      <c r="Q310" s="33" t="s">
        <v>1495</v>
      </c>
      <c r="R310" s="28" t="s">
        <v>2675</v>
      </c>
      <c r="S310" s="298"/>
    </row>
    <row r="311" spans="1:19" hidden="1">
      <c r="A311" s="297">
        <v>568</v>
      </c>
      <c r="B311" s="242" t="s">
        <v>700</v>
      </c>
      <c r="C311" s="242" t="s">
        <v>701</v>
      </c>
      <c r="D311" s="242" t="s">
        <v>846</v>
      </c>
      <c r="E311" s="242" t="s">
        <v>34</v>
      </c>
      <c r="F311" s="242" t="s">
        <v>840</v>
      </c>
      <c r="G311" s="243">
        <v>153293945110</v>
      </c>
      <c r="H311" s="33" t="s">
        <v>1495</v>
      </c>
      <c r="I311" s="33" t="s">
        <v>1495</v>
      </c>
      <c r="J311" s="28"/>
      <c r="K311" s="28"/>
      <c r="L311" s="33" t="s">
        <v>1495</v>
      </c>
      <c r="M311" s="33" t="s">
        <v>1495</v>
      </c>
      <c r="N311" s="33" t="s">
        <v>1495</v>
      </c>
      <c r="O311" s="33" t="s">
        <v>1495</v>
      </c>
      <c r="P311" s="33" t="s">
        <v>1495</v>
      </c>
      <c r="Q311" s="28"/>
      <c r="R311" s="28"/>
      <c r="S311" s="298"/>
    </row>
    <row r="312" spans="1:19" hidden="1">
      <c r="A312" s="297">
        <v>583</v>
      </c>
      <c r="B312" s="242" t="s">
        <v>702</v>
      </c>
      <c r="C312" s="242" t="s">
        <v>703</v>
      </c>
      <c r="D312" s="242" t="s">
        <v>846</v>
      </c>
      <c r="E312" s="242" t="s">
        <v>57</v>
      </c>
      <c r="F312" s="242" t="s">
        <v>1179</v>
      </c>
      <c r="G312" s="243" t="s">
        <v>847</v>
      </c>
      <c r="H312" s="33" t="s">
        <v>1495</v>
      </c>
      <c r="I312" s="33" t="s">
        <v>1495</v>
      </c>
      <c r="J312" s="28"/>
      <c r="K312" s="28"/>
      <c r="L312" s="33" t="s">
        <v>1495</v>
      </c>
      <c r="M312" s="33" t="s">
        <v>1495</v>
      </c>
      <c r="N312" s="33" t="s">
        <v>1495</v>
      </c>
      <c r="O312" s="33" t="s">
        <v>1495</v>
      </c>
      <c r="P312" s="33" t="s">
        <v>1495</v>
      </c>
      <c r="Q312" s="28"/>
      <c r="R312" s="28"/>
      <c r="S312" s="298"/>
    </row>
    <row r="313" spans="1:19" hidden="1">
      <c r="A313" s="297">
        <v>493</v>
      </c>
      <c r="B313" s="242" t="s">
        <v>704</v>
      </c>
      <c r="C313" s="242" t="s">
        <v>705</v>
      </c>
      <c r="D313" s="242" t="s">
        <v>868</v>
      </c>
      <c r="E313" s="242" t="s">
        <v>70</v>
      </c>
      <c r="F313" s="242" t="s">
        <v>840</v>
      </c>
      <c r="G313" s="243" t="s">
        <v>847</v>
      </c>
      <c r="H313" s="33" t="s">
        <v>1495</v>
      </c>
      <c r="I313" s="33" t="s">
        <v>1495</v>
      </c>
      <c r="J313" s="28" t="s">
        <v>2675</v>
      </c>
      <c r="K313" s="28">
        <v>46237</v>
      </c>
      <c r="L313" s="33" t="s">
        <v>1495</v>
      </c>
      <c r="M313" s="33" t="s">
        <v>1495</v>
      </c>
      <c r="N313" s="33" t="s">
        <v>1495</v>
      </c>
      <c r="O313" s="28" t="s">
        <v>2675</v>
      </c>
      <c r="P313" s="28">
        <v>46237</v>
      </c>
      <c r="Q313" s="33" t="s">
        <v>1495</v>
      </c>
      <c r="R313" s="28" t="s">
        <v>2675</v>
      </c>
      <c r="S313" s="298">
        <v>46237</v>
      </c>
    </row>
    <row r="314" spans="1:19" hidden="1">
      <c r="A314" s="297">
        <v>404</v>
      </c>
      <c r="B314" s="242" t="s">
        <v>706</v>
      </c>
      <c r="C314" s="242" t="s">
        <v>707</v>
      </c>
      <c r="D314" s="242" t="s">
        <v>868</v>
      </c>
      <c r="E314" s="242" t="s">
        <v>57</v>
      </c>
      <c r="F314" s="242" t="s">
        <v>840</v>
      </c>
      <c r="G314" s="243">
        <v>124531503115</v>
      </c>
      <c r="H314" s="28" t="s">
        <v>1542</v>
      </c>
      <c r="I314" s="28">
        <v>46245</v>
      </c>
      <c r="J314" s="28" t="s">
        <v>1542</v>
      </c>
      <c r="K314" s="28">
        <v>46245</v>
      </c>
      <c r="L314" s="354" t="s">
        <v>1495</v>
      </c>
      <c r="M314" s="354" t="s">
        <v>1495</v>
      </c>
      <c r="N314" s="354" t="s">
        <v>1495</v>
      </c>
      <c r="O314" s="28" t="s">
        <v>1542</v>
      </c>
      <c r="P314" s="28">
        <v>46237</v>
      </c>
      <c r="Q314" s="33" t="s">
        <v>1495</v>
      </c>
      <c r="R314" s="354" t="s">
        <v>1495</v>
      </c>
      <c r="S314" s="354" t="s">
        <v>1495</v>
      </c>
    </row>
    <row r="315" spans="1:19" hidden="1">
      <c r="A315" s="297" t="s">
        <v>708</v>
      </c>
      <c r="B315" s="242" t="s">
        <v>709</v>
      </c>
      <c r="C315" s="242" t="s">
        <v>707</v>
      </c>
      <c r="D315" s="242" t="s">
        <v>868</v>
      </c>
      <c r="E315" s="242" t="s">
        <v>57</v>
      </c>
      <c r="F315" s="242" t="s">
        <v>840</v>
      </c>
      <c r="G315" s="243">
        <v>150245540110</v>
      </c>
      <c r="H315" s="28" t="s">
        <v>2675</v>
      </c>
      <c r="I315" s="28">
        <v>46246</v>
      </c>
      <c r="J315" s="28" t="s">
        <v>2675</v>
      </c>
      <c r="K315" s="28">
        <v>46245</v>
      </c>
      <c r="L315" s="354" t="s">
        <v>1495</v>
      </c>
      <c r="M315" s="354" t="s">
        <v>1495</v>
      </c>
      <c r="N315" s="354" t="s">
        <v>1495</v>
      </c>
      <c r="O315" s="28" t="s">
        <v>1542</v>
      </c>
      <c r="P315" s="28">
        <v>46246</v>
      </c>
      <c r="Q315" s="33" t="s">
        <v>1495</v>
      </c>
      <c r="R315" s="354" t="s">
        <v>1495</v>
      </c>
      <c r="S315" s="354" t="s">
        <v>1495</v>
      </c>
    </row>
    <row r="316" spans="1:19" hidden="1">
      <c r="A316" s="297" t="s">
        <v>710</v>
      </c>
      <c r="B316" s="242" t="s">
        <v>711</v>
      </c>
      <c r="C316" s="242" t="s">
        <v>712</v>
      </c>
      <c r="D316" s="242" t="s">
        <v>868</v>
      </c>
      <c r="E316" s="242" t="s">
        <v>57</v>
      </c>
      <c r="F316" s="242" t="s">
        <v>840</v>
      </c>
      <c r="G316" s="243" t="s">
        <v>847</v>
      </c>
      <c r="H316" s="33" t="s">
        <v>1495</v>
      </c>
      <c r="I316" s="33" t="s">
        <v>1495</v>
      </c>
      <c r="J316" s="28" t="s">
        <v>2675</v>
      </c>
      <c r="K316" s="28">
        <v>46245</v>
      </c>
      <c r="L316" s="33" t="s">
        <v>1495</v>
      </c>
      <c r="M316" s="33" t="s">
        <v>1495</v>
      </c>
      <c r="N316" s="33" t="s">
        <v>1495</v>
      </c>
      <c r="O316" s="28" t="s">
        <v>2675</v>
      </c>
      <c r="P316" s="28">
        <v>46244</v>
      </c>
      <c r="Q316" s="33" t="s">
        <v>1495</v>
      </c>
      <c r="R316" s="354" t="s">
        <v>1495</v>
      </c>
      <c r="S316" s="354" t="s">
        <v>1495</v>
      </c>
    </row>
    <row r="317" spans="1:19" hidden="1">
      <c r="A317" s="297">
        <v>397</v>
      </c>
      <c r="B317" s="242" t="s">
        <v>713</v>
      </c>
      <c r="C317" s="242" t="s">
        <v>714</v>
      </c>
      <c r="D317" s="242" t="s">
        <v>868</v>
      </c>
      <c r="E317" s="242" t="s">
        <v>57</v>
      </c>
      <c r="F317" s="242" t="s">
        <v>840</v>
      </c>
      <c r="G317" s="243" t="s">
        <v>847</v>
      </c>
      <c r="H317" s="33" t="s">
        <v>1495</v>
      </c>
      <c r="I317" s="33" t="s">
        <v>1495</v>
      </c>
      <c r="J317" s="28" t="s">
        <v>2675</v>
      </c>
      <c r="K317" s="28">
        <v>46245</v>
      </c>
      <c r="L317" s="33" t="s">
        <v>1495</v>
      </c>
      <c r="M317" s="33" t="s">
        <v>1495</v>
      </c>
      <c r="N317" s="33" t="s">
        <v>1495</v>
      </c>
      <c r="O317" s="28" t="s">
        <v>2675</v>
      </c>
      <c r="P317" s="28">
        <v>46244</v>
      </c>
      <c r="Q317" s="33" t="s">
        <v>1495</v>
      </c>
      <c r="R317" s="354" t="s">
        <v>1495</v>
      </c>
      <c r="S317" s="354" t="s">
        <v>1495</v>
      </c>
    </row>
    <row r="318" spans="1:19" hidden="1">
      <c r="A318" s="297">
        <v>202</v>
      </c>
      <c r="B318" s="242" t="s">
        <v>715</v>
      </c>
      <c r="C318" s="242" t="s">
        <v>716</v>
      </c>
      <c r="D318" s="242" t="s">
        <v>846</v>
      </c>
      <c r="E318" s="242" t="s">
        <v>62</v>
      </c>
      <c r="F318" s="242" t="s">
        <v>840</v>
      </c>
      <c r="G318" s="243" t="s">
        <v>847</v>
      </c>
      <c r="H318" s="33" t="s">
        <v>1495</v>
      </c>
      <c r="I318" s="33" t="s">
        <v>1495</v>
      </c>
      <c r="J318" s="28" t="s">
        <v>2675</v>
      </c>
      <c r="K318" s="28"/>
      <c r="L318" s="33" t="s">
        <v>1495</v>
      </c>
      <c r="M318" s="33" t="s">
        <v>1495</v>
      </c>
      <c r="N318" s="33" t="s">
        <v>1495</v>
      </c>
      <c r="O318" s="33" t="s">
        <v>1495</v>
      </c>
      <c r="P318" s="33" t="s">
        <v>1495</v>
      </c>
      <c r="Q318" s="28" t="s">
        <v>2675</v>
      </c>
      <c r="R318" s="28" t="s">
        <v>2675</v>
      </c>
      <c r="S318" s="298"/>
    </row>
    <row r="319" spans="1:19" hidden="1">
      <c r="A319" s="297">
        <v>204</v>
      </c>
      <c r="B319" s="242" t="s">
        <v>717</v>
      </c>
      <c r="C319" s="242" t="s">
        <v>718</v>
      </c>
      <c r="D319" s="242" t="s">
        <v>846</v>
      </c>
      <c r="E319" s="242" t="s">
        <v>65</v>
      </c>
      <c r="F319" s="242" t="s">
        <v>840</v>
      </c>
      <c r="G319" s="243">
        <v>111151948116</v>
      </c>
      <c r="H319" s="33" t="s">
        <v>1495</v>
      </c>
      <c r="I319" s="33" t="s">
        <v>1495</v>
      </c>
      <c r="J319" s="28" t="s">
        <v>2675</v>
      </c>
      <c r="K319" s="28">
        <v>46253</v>
      </c>
      <c r="L319" s="33" t="s">
        <v>1495</v>
      </c>
      <c r="M319" s="33" t="s">
        <v>1495</v>
      </c>
      <c r="N319" s="33" t="s">
        <v>1495</v>
      </c>
      <c r="O319" s="33" t="s">
        <v>1495</v>
      </c>
      <c r="P319" s="33" t="s">
        <v>1495</v>
      </c>
      <c r="Q319" s="28" t="s">
        <v>2675</v>
      </c>
      <c r="R319" s="28" t="s">
        <v>1495</v>
      </c>
      <c r="S319" s="298" t="s">
        <v>1495</v>
      </c>
    </row>
    <row r="320" spans="1:19" hidden="1">
      <c r="A320" s="297">
        <v>438</v>
      </c>
      <c r="B320" s="242" t="s">
        <v>719</v>
      </c>
      <c r="C320" s="242" t="s">
        <v>720</v>
      </c>
      <c r="D320" s="242" t="s">
        <v>846</v>
      </c>
      <c r="E320" s="242" t="s">
        <v>65</v>
      </c>
      <c r="F320" s="242" t="s">
        <v>840</v>
      </c>
      <c r="G320" s="243">
        <v>132902906119</v>
      </c>
      <c r="H320" s="33" t="s">
        <v>1495</v>
      </c>
      <c r="I320" s="33" t="s">
        <v>1495</v>
      </c>
      <c r="J320" s="28" t="s">
        <v>2675</v>
      </c>
      <c r="K320" s="28">
        <v>46253</v>
      </c>
      <c r="L320" s="33" t="s">
        <v>1495</v>
      </c>
      <c r="M320" s="33" t="s">
        <v>1495</v>
      </c>
      <c r="N320" s="33" t="s">
        <v>1495</v>
      </c>
      <c r="O320" s="33" t="s">
        <v>1495</v>
      </c>
      <c r="P320" s="33" t="s">
        <v>1495</v>
      </c>
      <c r="Q320" s="28" t="s">
        <v>2675</v>
      </c>
      <c r="R320" s="28" t="s">
        <v>1495</v>
      </c>
      <c r="S320" s="298" t="s">
        <v>1495</v>
      </c>
    </row>
    <row r="321" spans="1:19" hidden="1">
      <c r="A321" s="297">
        <v>57</v>
      </c>
      <c r="B321" s="242" t="s">
        <v>721</v>
      </c>
      <c r="C321" s="242" t="s">
        <v>722</v>
      </c>
      <c r="D321" s="242" t="s">
        <v>868</v>
      </c>
      <c r="E321" s="242" t="s">
        <v>73</v>
      </c>
      <c r="F321" s="242" t="s">
        <v>840</v>
      </c>
      <c r="G321" s="243" t="s">
        <v>847</v>
      </c>
      <c r="H321" s="33" t="s">
        <v>1495</v>
      </c>
      <c r="I321" s="33" t="s">
        <v>1495</v>
      </c>
      <c r="J321" s="28"/>
      <c r="K321" s="28"/>
      <c r="L321" s="33" t="s">
        <v>1495</v>
      </c>
      <c r="M321" s="33" t="s">
        <v>1495</v>
      </c>
      <c r="N321" s="33" t="s">
        <v>1495</v>
      </c>
      <c r="O321" s="28" t="s">
        <v>2675</v>
      </c>
      <c r="P321" s="28" t="s">
        <v>2675</v>
      </c>
      <c r="Q321" s="33" t="s">
        <v>1495</v>
      </c>
      <c r="R321" s="28"/>
      <c r="S321" s="298"/>
    </row>
    <row r="322" spans="1:19" hidden="1">
      <c r="A322" s="297" t="s">
        <v>723</v>
      </c>
      <c r="B322" s="242" t="s">
        <v>724</v>
      </c>
      <c r="C322" s="242" t="s">
        <v>722</v>
      </c>
      <c r="D322" s="242" t="s">
        <v>868</v>
      </c>
      <c r="E322" s="242" t="s">
        <v>73</v>
      </c>
      <c r="F322" s="242" t="s">
        <v>1040</v>
      </c>
      <c r="G322" s="243" t="s">
        <v>847</v>
      </c>
      <c r="H322" s="33" t="s">
        <v>1495</v>
      </c>
      <c r="I322" s="33" t="s">
        <v>1495</v>
      </c>
      <c r="J322" s="28"/>
      <c r="K322" s="28"/>
      <c r="L322" s="33" t="s">
        <v>1495</v>
      </c>
      <c r="M322" s="33" t="s">
        <v>1495</v>
      </c>
      <c r="N322" s="33" t="s">
        <v>1495</v>
      </c>
      <c r="O322" s="28" t="s">
        <v>2675</v>
      </c>
      <c r="P322" s="28" t="s">
        <v>2675</v>
      </c>
      <c r="Q322" s="33" t="s">
        <v>1495</v>
      </c>
      <c r="R322" s="28"/>
      <c r="S322" s="298"/>
    </row>
    <row r="323" spans="1:19" hidden="1">
      <c r="A323" s="297">
        <v>31</v>
      </c>
      <c r="B323" s="242" t="s">
        <v>725</v>
      </c>
      <c r="C323" s="242" t="s">
        <v>726</v>
      </c>
      <c r="D323" s="242" t="s">
        <v>868</v>
      </c>
      <c r="E323" s="242" t="s">
        <v>65</v>
      </c>
      <c r="F323" s="242" t="s">
        <v>840</v>
      </c>
      <c r="G323" s="243">
        <v>112991470117</v>
      </c>
      <c r="H323" s="28" t="s">
        <v>1542</v>
      </c>
      <c r="I323" s="28">
        <v>46252</v>
      </c>
      <c r="J323" s="28" t="s">
        <v>2675</v>
      </c>
      <c r="K323" s="28">
        <v>46252</v>
      </c>
      <c r="L323" s="28" t="s">
        <v>1542</v>
      </c>
      <c r="M323" s="28">
        <v>46252</v>
      </c>
      <c r="N323" s="28" t="s">
        <v>1542</v>
      </c>
      <c r="O323" s="28" t="s">
        <v>1542</v>
      </c>
      <c r="P323" s="28">
        <v>46253</v>
      </c>
      <c r="Q323" s="33" t="s">
        <v>1495</v>
      </c>
      <c r="R323" s="28" t="s">
        <v>1495</v>
      </c>
      <c r="S323" s="298" t="s">
        <v>1495</v>
      </c>
    </row>
    <row r="324" spans="1:19" hidden="1">
      <c r="A324" s="297">
        <v>223</v>
      </c>
      <c r="B324" s="242" t="s">
        <v>727</v>
      </c>
      <c r="C324" s="242" t="s">
        <v>728</v>
      </c>
      <c r="D324" s="242" t="s">
        <v>846</v>
      </c>
      <c r="E324" s="242" t="s">
        <v>65</v>
      </c>
      <c r="F324" s="242" t="s">
        <v>840</v>
      </c>
      <c r="G324" s="243">
        <v>115105791118</v>
      </c>
      <c r="H324" s="33" t="s">
        <v>1495</v>
      </c>
      <c r="I324" s="33" t="s">
        <v>1495</v>
      </c>
      <c r="J324" s="28" t="s">
        <v>2675</v>
      </c>
      <c r="K324" s="28">
        <v>46247</v>
      </c>
      <c r="L324" s="33" t="s">
        <v>1495</v>
      </c>
      <c r="M324" s="33" t="s">
        <v>1495</v>
      </c>
      <c r="N324" s="33" t="s">
        <v>1495</v>
      </c>
      <c r="O324" s="33" t="s">
        <v>1495</v>
      </c>
      <c r="P324" s="33" t="s">
        <v>1495</v>
      </c>
      <c r="Q324" s="28" t="s">
        <v>2675</v>
      </c>
      <c r="R324" s="28" t="s">
        <v>1495</v>
      </c>
      <c r="S324" s="298" t="s">
        <v>1495</v>
      </c>
    </row>
    <row r="325" spans="1:19" hidden="1">
      <c r="A325" s="297">
        <v>62</v>
      </c>
      <c r="B325" s="242" t="s">
        <v>729</v>
      </c>
      <c r="C325" s="242" t="s">
        <v>730</v>
      </c>
      <c r="D325" s="242" t="s">
        <v>846</v>
      </c>
      <c r="E325" s="242" t="s">
        <v>65</v>
      </c>
      <c r="F325" s="242" t="s">
        <v>840</v>
      </c>
      <c r="G325" s="243">
        <v>138312613119</v>
      </c>
      <c r="H325" s="33" t="s">
        <v>1495</v>
      </c>
      <c r="I325" s="33" t="s">
        <v>1495</v>
      </c>
      <c r="J325" s="28" t="s">
        <v>2675</v>
      </c>
      <c r="K325" s="28" t="s">
        <v>2675</v>
      </c>
      <c r="L325" s="33" t="s">
        <v>1495</v>
      </c>
      <c r="M325" s="33" t="s">
        <v>1495</v>
      </c>
      <c r="N325" s="33" t="s">
        <v>1495</v>
      </c>
      <c r="O325" s="33" t="s">
        <v>1495</v>
      </c>
      <c r="P325" s="33" t="s">
        <v>1495</v>
      </c>
      <c r="Q325" s="28" t="s">
        <v>2675</v>
      </c>
      <c r="R325" s="28" t="s">
        <v>2675</v>
      </c>
      <c r="S325" s="298" t="s">
        <v>2675</v>
      </c>
    </row>
    <row r="326" spans="1:19" hidden="1">
      <c r="A326" s="297">
        <v>222</v>
      </c>
      <c r="B326" s="242" t="s">
        <v>731</v>
      </c>
      <c r="C326" s="242" t="s">
        <v>732</v>
      </c>
      <c r="D326" s="242" t="s">
        <v>882</v>
      </c>
      <c r="E326" s="242" t="s">
        <v>65</v>
      </c>
      <c r="F326" s="242" t="s">
        <v>840</v>
      </c>
      <c r="G326" s="243">
        <v>144080205119</v>
      </c>
      <c r="H326" s="28" t="s">
        <v>2676</v>
      </c>
      <c r="I326" s="28">
        <v>46254</v>
      </c>
      <c r="J326" s="28" t="s">
        <v>2675</v>
      </c>
      <c r="K326" s="28">
        <v>46254</v>
      </c>
      <c r="L326" s="28" t="s">
        <v>1495</v>
      </c>
      <c r="M326" s="28" t="s">
        <v>1495</v>
      </c>
      <c r="N326" s="28" t="s">
        <v>1542</v>
      </c>
      <c r="O326" s="28" t="s">
        <v>1542</v>
      </c>
      <c r="P326" s="28">
        <v>46254</v>
      </c>
      <c r="Q326" s="33" t="s">
        <v>1495</v>
      </c>
      <c r="R326" s="28" t="s">
        <v>1542</v>
      </c>
      <c r="S326" s="298">
        <v>46254</v>
      </c>
    </row>
    <row r="327" spans="1:19" hidden="1">
      <c r="A327" s="297">
        <v>536</v>
      </c>
      <c r="B327" s="242" t="s">
        <v>733</v>
      </c>
      <c r="C327" s="242" t="s">
        <v>734</v>
      </c>
      <c r="D327" s="242" t="s">
        <v>868</v>
      </c>
      <c r="E327" s="242" t="s">
        <v>65</v>
      </c>
      <c r="F327" s="242" t="s">
        <v>840</v>
      </c>
      <c r="G327" s="243" t="s">
        <v>847</v>
      </c>
      <c r="H327" s="33" t="s">
        <v>1495</v>
      </c>
      <c r="I327" s="33" t="s">
        <v>1495</v>
      </c>
      <c r="J327" s="28" t="s">
        <v>2675</v>
      </c>
      <c r="K327" s="28">
        <v>46244</v>
      </c>
      <c r="L327" s="33" t="s">
        <v>1495</v>
      </c>
      <c r="M327" s="33" t="s">
        <v>1495</v>
      </c>
      <c r="N327" s="33" t="s">
        <v>1495</v>
      </c>
      <c r="O327" s="28" t="s">
        <v>1495</v>
      </c>
      <c r="P327" s="28" t="s">
        <v>1495</v>
      </c>
      <c r="Q327" s="33" t="s">
        <v>1495</v>
      </c>
      <c r="R327" s="28" t="s">
        <v>1495</v>
      </c>
      <c r="S327" s="298" t="s">
        <v>1495</v>
      </c>
    </row>
    <row r="328" spans="1:19" hidden="1">
      <c r="A328" s="297">
        <v>58</v>
      </c>
      <c r="B328" s="242" t="s">
        <v>735</v>
      </c>
      <c r="C328" s="242" t="s">
        <v>736</v>
      </c>
      <c r="D328" s="242" t="s">
        <v>868</v>
      </c>
      <c r="E328" s="242" t="s">
        <v>65</v>
      </c>
      <c r="F328" s="242" t="s">
        <v>840</v>
      </c>
      <c r="G328" s="243">
        <v>148735010113</v>
      </c>
      <c r="H328" s="28" t="s">
        <v>2675</v>
      </c>
      <c r="I328" s="28">
        <v>46244</v>
      </c>
      <c r="J328" s="28" t="s">
        <v>2675</v>
      </c>
      <c r="K328" s="28">
        <v>46244</v>
      </c>
      <c r="L328" s="28" t="s">
        <v>1495</v>
      </c>
      <c r="M328" s="28" t="s">
        <v>1495</v>
      </c>
      <c r="N328" s="28" t="s">
        <v>1542</v>
      </c>
      <c r="O328" s="28" t="s">
        <v>1542</v>
      </c>
      <c r="P328" s="28">
        <v>46245</v>
      </c>
      <c r="Q328" s="33" t="s">
        <v>1495</v>
      </c>
      <c r="R328" s="28" t="s">
        <v>1495</v>
      </c>
      <c r="S328" s="298" t="s">
        <v>1495</v>
      </c>
    </row>
    <row r="329" spans="1:19" hidden="1">
      <c r="A329" s="297">
        <v>433</v>
      </c>
      <c r="B329" s="242" t="s">
        <v>737</v>
      </c>
      <c r="C329" s="242" t="s">
        <v>738</v>
      </c>
      <c r="D329" s="242" t="s">
        <v>846</v>
      </c>
      <c r="E329" s="242" t="s">
        <v>65</v>
      </c>
      <c r="F329" s="242" t="s">
        <v>840</v>
      </c>
      <c r="G329" s="243">
        <v>154619082110</v>
      </c>
      <c r="H329" s="33" t="s">
        <v>1495</v>
      </c>
      <c r="I329" s="33" t="s">
        <v>1495</v>
      </c>
      <c r="J329" s="28" t="s">
        <v>2675</v>
      </c>
      <c r="K329" s="28">
        <v>46245</v>
      </c>
      <c r="L329" s="33" t="s">
        <v>1495</v>
      </c>
      <c r="M329" s="33" t="s">
        <v>1495</v>
      </c>
      <c r="N329" s="33" t="s">
        <v>1495</v>
      </c>
      <c r="O329" s="33" t="s">
        <v>1495</v>
      </c>
      <c r="P329" s="33" t="s">
        <v>1495</v>
      </c>
      <c r="Q329" s="28" t="s">
        <v>2675</v>
      </c>
      <c r="R329" s="28" t="s">
        <v>1495</v>
      </c>
      <c r="S329" s="298" t="s">
        <v>1495</v>
      </c>
    </row>
    <row r="330" spans="1:19">
      <c r="A330" s="297">
        <v>472</v>
      </c>
      <c r="B330" s="242" t="s">
        <v>739</v>
      </c>
      <c r="C330" s="242" t="s">
        <v>740</v>
      </c>
      <c r="D330" s="242" t="s">
        <v>846</v>
      </c>
      <c r="E330" s="242" t="s">
        <v>48</v>
      </c>
      <c r="F330" s="242" t="s">
        <v>840</v>
      </c>
      <c r="G330" s="243" t="s">
        <v>847</v>
      </c>
      <c r="H330" s="33" t="s">
        <v>1495</v>
      </c>
      <c r="I330" s="33" t="s">
        <v>1495</v>
      </c>
      <c r="J330" s="28" t="s">
        <v>2675</v>
      </c>
      <c r="K330" s="28"/>
      <c r="L330" s="33" t="s">
        <v>1495</v>
      </c>
      <c r="M330" s="33" t="s">
        <v>1495</v>
      </c>
      <c r="N330" s="33" t="s">
        <v>1495</v>
      </c>
      <c r="O330" s="33" t="s">
        <v>1495</v>
      </c>
      <c r="P330" s="33" t="s">
        <v>1495</v>
      </c>
      <c r="Q330" s="28" t="s">
        <v>2675</v>
      </c>
      <c r="R330" s="28" t="s">
        <v>2675</v>
      </c>
      <c r="S330" s="298"/>
    </row>
    <row r="331" spans="1:19" hidden="1">
      <c r="A331" s="297">
        <v>553</v>
      </c>
      <c r="B331" s="242" t="s">
        <v>741</v>
      </c>
      <c r="C331" s="242" t="s">
        <v>742</v>
      </c>
      <c r="D331" s="242" t="s">
        <v>868</v>
      </c>
      <c r="E331" s="242" t="s">
        <v>34</v>
      </c>
      <c r="F331" s="242" t="s">
        <v>840</v>
      </c>
      <c r="G331" s="243" t="s">
        <v>847</v>
      </c>
      <c r="H331" s="33" t="s">
        <v>1495</v>
      </c>
      <c r="I331" s="33" t="s">
        <v>1495</v>
      </c>
      <c r="J331" s="28" t="s">
        <v>2675</v>
      </c>
      <c r="K331" s="28"/>
      <c r="L331" s="33" t="s">
        <v>1495</v>
      </c>
      <c r="M331" s="33" t="s">
        <v>1495</v>
      </c>
      <c r="N331" s="33" t="s">
        <v>1495</v>
      </c>
      <c r="O331" s="28" t="s">
        <v>2675</v>
      </c>
      <c r="P331" s="28"/>
      <c r="Q331" s="33" t="s">
        <v>1495</v>
      </c>
      <c r="R331" s="28"/>
      <c r="S331" s="298"/>
    </row>
    <row r="332" spans="1:19">
      <c r="A332" s="297">
        <v>396</v>
      </c>
      <c r="B332" s="242" t="s">
        <v>743</v>
      </c>
      <c r="C332" s="242" t="s">
        <v>744</v>
      </c>
      <c r="D332" s="242" t="s">
        <v>868</v>
      </c>
      <c r="E332" s="242" t="s">
        <v>48</v>
      </c>
      <c r="F332" s="242" t="s">
        <v>840</v>
      </c>
      <c r="G332" s="243" t="s">
        <v>847</v>
      </c>
      <c r="H332" s="33" t="s">
        <v>1495</v>
      </c>
      <c r="I332" s="33" t="s">
        <v>1495</v>
      </c>
      <c r="J332" s="28" t="s">
        <v>2675</v>
      </c>
      <c r="K332" s="28"/>
      <c r="L332" s="33" t="s">
        <v>1495</v>
      </c>
      <c r="M332" s="33" t="s">
        <v>1495</v>
      </c>
      <c r="N332" s="33" t="s">
        <v>1495</v>
      </c>
      <c r="O332" s="28" t="s">
        <v>2675</v>
      </c>
      <c r="P332" s="28"/>
      <c r="Q332" s="33" t="s">
        <v>1495</v>
      </c>
      <c r="R332" s="28" t="s">
        <v>2675</v>
      </c>
      <c r="S332" s="298"/>
    </row>
    <row r="333" spans="1:19" hidden="1">
      <c r="A333" s="297">
        <v>602</v>
      </c>
      <c r="B333" s="242" t="s">
        <v>745</v>
      </c>
      <c r="C333" s="242" t="s">
        <v>746</v>
      </c>
      <c r="D333" s="242" t="s">
        <v>846</v>
      </c>
      <c r="E333" s="242" t="s">
        <v>34</v>
      </c>
      <c r="F333" s="242" t="s">
        <v>1040</v>
      </c>
      <c r="G333" s="243" t="s">
        <v>847</v>
      </c>
      <c r="H333" s="33" t="s">
        <v>1495</v>
      </c>
      <c r="I333" s="33" t="s">
        <v>1495</v>
      </c>
      <c r="J333" s="28"/>
      <c r="K333" s="28"/>
      <c r="L333" s="33" t="s">
        <v>1495</v>
      </c>
      <c r="M333" s="33" t="s">
        <v>1495</v>
      </c>
      <c r="N333" s="33" t="s">
        <v>1495</v>
      </c>
      <c r="O333" s="33" t="s">
        <v>1495</v>
      </c>
      <c r="P333" s="33" t="s">
        <v>1495</v>
      </c>
      <c r="Q333" s="28"/>
      <c r="R333" s="28"/>
      <c r="S333" s="298"/>
    </row>
    <row r="334" spans="1:19" hidden="1">
      <c r="A334" s="297">
        <v>245</v>
      </c>
      <c r="B334" s="242" t="s">
        <v>747</v>
      </c>
      <c r="C334" s="242" t="s">
        <v>748</v>
      </c>
      <c r="D334" s="242" t="s">
        <v>868</v>
      </c>
      <c r="E334" s="242" t="s">
        <v>65</v>
      </c>
      <c r="F334" s="242" t="s">
        <v>840</v>
      </c>
      <c r="G334" s="243" t="s">
        <v>847</v>
      </c>
      <c r="H334" s="33" t="s">
        <v>1495</v>
      </c>
      <c r="I334" s="33" t="s">
        <v>1495</v>
      </c>
      <c r="J334" s="28" t="s">
        <v>2675</v>
      </c>
      <c r="K334" s="28">
        <v>46255</v>
      </c>
      <c r="L334" s="33" t="s">
        <v>1495</v>
      </c>
      <c r="M334" s="33" t="s">
        <v>1495</v>
      </c>
      <c r="N334" s="33" t="s">
        <v>1495</v>
      </c>
      <c r="O334" s="28" t="s">
        <v>1495</v>
      </c>
      <c r="P334" s="28" t="s">
        <v>1495</v>
      </c>
      <c r="Q334" s="33" t="s">
        <v>1495</v>
      </c>
      <c r="R334" s="28" t="s">
        <v>1495</v>
      </c>
      <c r="S334" s="298" t="s">
        <v>1495</v>
      </c>
    </row>
    <row r="335" spans="1:19" hidden="1">
      <c r="A335" s="297">
        <v>442</v>
      </c>
      <c r="B335" s="242" t="s">
        <v>749</v>
      </c>
      <c r="C335" s="242" t="s">
        <v>750</v>
      </c>
      <c r="D335" s="242" t="s">
        <v>868</v>
      </c>
      <c r="E335" s="242" t="s">
        <v>70</v>
      </c>
      <c r="F335" s="242" t="s">
        <v>840</v>
      </c>
      <c r="G335" s="243">
        <v>623222041118</v>
      </c>
      <c r="H335" s="28"/>
      <c r="I335" s="28"/>
      <c r="J335" s="28"/>
      <c r="K335" s="28"/>
      <c r="L335" s="28"/>
      <c r="M335" s="28"/>
      <c r="N335" s="28"/>
      <c r="O335" s="28" t="s">
        <v>1542</v>
      </c>
      <c r="P335" s="28"/>
      <c r="Q335" s="33" t="s">
        <v>1495</v>
      </c>
      <c r="R335" s="28"/>
      <c r="S335" s="298"/>
    </row>
    <row r="336" spans="1:19" hidden="1">
      <c r="A336" s="297" t="s">
        <v>752</v>
      </c>
      <c r="B336" s="242" t="s">
        <v>753</v>
      </c>
      <c r="C336" s="242" t="s">
        <v>750</v>
      </c>
      <c r="D336" s="242" t="s">
        <v>868</v>
      </c>
      <c r="E336" s="242" t="s">
        <v>70</v>
      </c>
      <c r="F336" s="242" t="s">
        <v>840</v>
      </c>
      <c r="G336" s="243" t="s">
        <v>847</v>
      </c>
      <c r="H336" s="33" t="s">
        <v>1495</v>
      </c>
      <c r="I336" s="33" t="s">
        <v>1495</v>
      </c>
      <c r="J336" s="28"/>
      <c r="K336" s="28"/>
      <c r="L336" s="33" t="s">
        <v>1495</v>
      </c>
      <c r="M336" s="33" t="s">
        <v>1495</v>
      </c>
      <c r="N336" s="33" t="s">
        <v>1495</v>
      </c>
      <c r="O336" s="28" t="s">
        <v>1495</v>
      </c>
      <c r="P336" s="28"/>
      <c r="Q336" s="33" t="s">
        <v>1495</v>
      </c>
      <c r="R336" s="28"/>
      <c r="S336" s="298"/>
    </row>
    <row r="337" spans="1:19" hidden="1">
      <c r="A337" s="297" t="s">
        <v>754</v>
      </c>
      <c r="B337" s="242" t="s">
        <v>755</v>
      </c>
      <c r="C337" s="242" t="s">
        <v>750</v>
      </c>
      <c r="D337" s="242" t="s">
        <v>868</v>
      </c>
      <c r="E337" s="242" t="s">
        <v>70</v>
      </c>
      <c r="F337" s="242" t="s">
        <v>840</v>
      </c>
      <c r="G337" s="243">
        <v>159326126112</v>
      </c>
      <c r="H337" s="28" t="s">
        <v>2675</v>
      </c>
      <c r="I337" s="28">
        <v>46254</v>
      </c>
      <c r="J337" s="28" t="s">
        <v>2675</v>
      </c>
      <c r="K337" s="28">
        <v>46254</v>
      </c>
      <c r="L337" s="28" t="s">
        <v>1495</v>
      </c>
      <c r="M337" s="28">
        <v>46254</v>
      </c>
      <c r="N337" s="28" t="s">
        <v>2675</v>
      </c>
      <c r="O337" s="28" t="s">
        <v>1542</v>
      </c>
      <c r="P337" s="28">
        <v>46254</v>
      </c>
      <c r="Q337" s="33" t="s">
        <v>1495</v>
      </c>
      <c r="R337" s="28" t="s">
        <v>2675</v>
      </c>
      <c r="S337" s="298"/>
    </row>
    <row r="338" spans="1:19" hidden="1">
      <c r="A338" s="297">
        <v>596</v>
      </c>
      <c r="B338" s="242" t="s">
        <v>756</v>
      </c>
      <c r="C338" s="242" t="s">
        <v>757</v>
      </c>
      <c r="D338" s="242" t="s">
        <v>868</v>
      </c>
      <c r="E338" s="242" t="s">
        <v>70</v>
      </c>
      <c r="F338" s="242" t="s">
        <v>890</v>
      </c>
      <c r="G338" s="243">
        <v>353380030004</v>
      </c>
      <c r="H338" s="28" t="s">
        <v>2676</v>
      </c>
      <c r="I338" s="28">
        <v>46241</v>
      </c>
      <c r="J338" s="28" t="s">
        <v>2675</v>
      </c>
      <c r="K338" s="28">
        <v>46241</v>
      </c>
      <c r="L338" s="28" t="s">
        <v>1542</v>
      </c>
      <c r="M338" s="28">
        <v>46241</v>
      </c>
      <c r="N338" s="28" t="s">
        <v>2675</v>
      </c>
      <c r="O338" s="28" t="s">
        <v>1542</v>
      </c>
      <c r="P338" s="28">
        <v>46241</v>
      </c>
      <c r="Q338" s="33" t="s">
        <v>1495</v>
      </c>
      <c r="R338" s="28" t="s">
        <v>2675</v>
      </c>
      <c r="S338" s="298"/>
    </row>
    <row r="339" spans="1:19" hidden="1">
      <c r="A339" s="297">
        <v>1</v>
      </c>
      <c r="B339" s="242" t="s">
        <v>758</v>
      </c>
      <c r="C339" s="242" t="s">
        <v>759</v>
      </c>
      <c r="D339" s="242" t="s">
        <v>846</v>
      </c>
      <c r="E339" s="242" t="s">
        <v>73</v>
      </c>
      <c r="F339" s="242" t="s">
        <v>840</v>
      </c>
      <c r="G339" s="243">
        <v>108167058119</v>
      </c>
      <c r="H339" s="33" t="s">
        <v>1495</v>
      </c>
      <c r="I339" s="33" t="s">
        <v>1495</v>
      </c>
      <c r="J339" s="28" t="s">
        <v>1542</v>
      </c>
      <c r="K339" s="28"/>
      <c r="L339" s="33" t="s">
        <v>1495</v>
      </c>
      <c r="M339" s="33" t="s">
        <v>1495</v>
      </c>
      <c r="N339" s="33" t="s">
        <v>1495</v>
      </c>
      <c r="O339" s="33" t="s">
        <v>1495</v>
      </c>
      <c r="P339" s="33" t="s">
        <v>1495</v>
      </c>
      <c r="Q339" s="28"/>
      <c r="R339" s="28" t="s">
        <v>2675</v>
      </c>
      <c r="S339" s="298" t="s">
        <v>2675</v>
      </c>
    </row>
    <row r="340" spans="1:19" hidden="1">
      <c r="A340" s="297">
        <v>276</v>
      </c>
      <c r="B340" s="242" t="s">
        <v>760</v>
      </c>
      <c r="C340" s="242" t="s">
        <v>761</v>
      </c>
      <c r="D340" s="242" t="s">
        <v>846</v>
      </c>
      <c r="E340" s="242" t="s">
        <v>65</v>
      </c>
      <c r="F340" s="242" t="s">
        <v>840</v>
      </c>
      <c r="G340" s="243">
        <v>131070660113</v>
      </c>
      <c r="H340" s="33" t="s">
        <v>1495</v>
      </c>
      <c r="I340" s="33" t="s">
        <v>1495</v>
      </c>
      <c r="J340" s="28" t="s">
        <v>2675</v>
      </c>
      <c r="K340" s="28">
        <v>46246</v>
      </c>
      <c r="L340" s="33" t="s">
        <v>1495</v>
      </c>
      <c r="M340" s="33" t="s">
        <v>1495</v>
      </c>
      <c r="N340" s="33" t="s">
        <v>1495</v>
      </c>
      <c r="O340" s="33" t="s">
        <v>1495</v>
      </c>
      <c r="P340" s="33" t="s">
        <v>1495</v>
      </c>
      <c r="Q340" s="28" t="s">
        <v>2675</v>
      </c>
      <c r="R340" s="28" t="s">
        <v>1495</v>
      </c>
      <c r="S340" s="298" t="s">
        <v>1495</v>
      </c>
    </row>
    <row r="341" spans="1:19" hidden="1">
      <c r="A341" s="297">
        <v>166</v>
      </c>
      <c r="B341" s="242" t="s">
        <v>762</v>
      </c>
      <c r="C341" s="242" t="s">
        <v>763</v>
      </c>
      <c r="D341" s="242" t="s">
        <v>846</v>
      </c>
      <c r="E341" s="242" t="s">
        <v>62</v>
      </c>
      <c r="F341" s="242" t="s">
        <v>840</v>
      </c>
      <c r="G341" s="243" t="s">
        <v>847</v>
      </c>
      <c r="H341" s="33" t="s">
        <v>1495</v>
      </c>
      <c r="I341" s="33" t="s">
        <v>1495</v>
      </c>
      <c r="J341" s="28" t="s">
        <v>2675</v>
      </c>
      <c r="K341" s="28"/>
      <c r="L341" s="33" t="s">
        <v>1495</v>
      </c>
      <c r="M341" s="33" t="s">
        <v>1495</v>
      </c>
      <c r="N341" s="33" t="s">
        <v>1495</v>
      </c>
      <c r="O341" s="33" t="s">
        <v>1495</v>
      </c>
      <c r="P341" s="33" t="s">
        <v>1495</v>
      </c>
      <c r="Q341" s="28" t="s">
        <v>2675</v>
      </c>
      <c r="R341" s="28" t="s">
        <v>2675</v>
      </c>
      <c r="S341" s="298"/>
    </row>
    <row r="342" spans="1:19" hidden="1">
      <c r="A342" s="297">
        <v>434</v>
      </c>
      <c r="B342" s="242" t="s">
        <v>764</v>
      </c>
      <c r="C342" s="242" t="s">
        <v>765</v>
      </c>
      <c r="D342" s="242" t="s">
        <v>846</v>
      </c>
      <c r="E342" s="242" t="s">
        <v>62</v>
      </c>
      <c r="F342" s="242" t="s">
        <v>840</v>
      </c>
      <c r="G342" s="243">
        <v>148375237115</v>
      </c>
      <c r="H342" s="33" t="s">
        <v>1495</v>
      </c>
      <c r="I342" s="33" t="s">
        <v>1495</v>
      </c>
      <c r="J342" s="28" t="s">
        <v>2675</v>
      </c>
      <c r="K342" s="28"/>
      <c r="L342" s="33" t="s">
        <v>1495</v>
      </c>
      <c r="M342" s="33" t="s">
        <v>1495</v>
      </c>
      <c r="N342" s="33" t="s">
        <v>1495</v>
      </c>
      <c r="O342" s="33" t="s">
        <v>1495</v>
      </c>
      <c r="P342" s="33" t="s">
        <v>1495</v>
      </c>
      <c r="Q342" s="28" t="s">
        <v>2675</v>
      </c>
      <c r="R342" s="28" t="s">
        <v>2675</v>
      </c>
      <c r="S342" s="298"/>
    </row>
    <row r="343" spans="1:19" hidden="1">
      <c r="A343" s="297">
        <v>203</v>
      </c>
      <c r="B343" s="242" t="s">
        <v>766</v>
      </c>
      <c r="C343" s="242" t="s">
        <v>767</v>
      </c>
      <c r="D343" s="242" t="s">
        <v>868</v>
      </c>
      <c r="E343" s="242" t="s">
        <v>65</v>
      </c>
      <c r="F343" s="242" t="s">
        <v>840</v>
      </c>
      <c r="G343" s="243">
        <v>116239170117</v>
      </c>
      <c r="H343" s="28" t="s">
        <v>2676</v>
      </c>
      <c r="I343" s="28">
        <v>46253</v>
      </c>
      <c r="J343" s="28" t="s">
        <v>2675</v>
      </c>
      <c r="K343" s="28">
        <v>46253</v>
      </c>
      <c r="L343" s="28" t="s">
        <v>1495</v>
      </c>
      <c r="M343" s="28" t="s">
        <v>1495</v>
      </c>
      <c r="N343" s="28" t="s">
        <v>1542</v>
      </c>
      <c r="O343" s="28" t="s">
        <v>1542</v>
      </c>
      <c r="P343" s="28">
        <v>46253</v>
      </c>
      <c r="Q343" s="33" t="s">
        <v>1495</v>
      </c>
      <c r="R343" s="28" t="s">
        <v>1495</v>
      </c>
      <c r="S343" s="298" t="s">
        <v>1495</v>
      </c>
    </row>
    <row r="344" spans="1:19" hidden="1">
      <c r="A344" s="297" t="s">
        <v>769</v>
      </c>
      <c r="B344" s="242" t="s">
        <v>770</v>
      </c>
      <c r="C344" s="242" t="s">
        <v>767</v>
      </c>
      <c r="D344" s="242" t="s">
        <v>868</v>
      </c>
      <c r="E344" s="242" t="s">
        <v>65</v>
      </c>
      <c r="F344" s="242" t="s">
        <v>840</v>
      </c>
      <c r="G344" s="243">
        <v>143976056110</v>
      </c>
      <c r="H344" s="28" t="s">
        <v>2676</v>
      </c>
      <c r="I344" s="28">
        <v>46253</v>
      </c>
      <c r="J344" s="28" t="s">
        <v>2675</v>
      </c>
      <c r="K344" s="28">
        <v>46253</v>
      </c>
      <c r="L344" s="28" t="s">
        <v>1495</v>
      </c>
      <c r="M344" s="28" t="s">
        <v>1495</v>
      </c>
      <c r="N344" s="28" t="s">
        <v>1542</v>
      </c>
      <c r="O344" s="28" t="s">
        <v>1542</v>
      </c>
      <c r="P344" s="28">
        <v>46253</v>
      </c>
      <c r="Q344" s="33" t="s">
        <v>1495</v>
      </c>
      <c r="R344" s="28" t="s">
        <v>1495</v>
      </c>
      <c r="S344" s="298" t="s">
        <v>1495</v>
      </c>
    </row>
    <row r="345" spans="1:19" hidden="1">
      <c r="A345" s="297">
        <v>282</v>
      </c>
      <c r="B345" s="242" t="s">
        <v>771</v>
      </c>
      <c r="C345" s="242" t="s">
        <v>772</v>
      </c>
      <c r="D345" s="242" t="s">
        <v>868</v>
      </c>
      <c r="E345" s="242" t="s">
        <v>62</v>
      </c>
      <c r="F345" s="242" t="s">
        <v>840</v>
      </c>
      <c r="G345" s="243" t="s">
        <v>847</v>
      </c>
      <c r="H345" s="33" t="s">
        <v>1495</v>
      </c>
      <c r="I345" s="33" t="s">
        <v>1495</v>
      </c>
      <c r="J345" s="28" t="s">
        <v>2675</v>
      </c>
      <c r="K345" s="28"/>
      <c r="L345" s="33" t="s">
        <v>1495</v>
      </c>
      <c r="M345" s="33" t="s">
        <v>1495</v>
      </c>
      <c r="N345" s="33" t="s">
        <v>1495</v>
      </c>
      <c r="O345" s="28" t="s">
        <v>2675</v>
      </c>
      <c r="P345" s="28"/>
      <c r="Q345" s="33" t="s">
        <v>1495</v>
      </c>
      <c r="R345" s="28" t="s">
        <v>2675</v>
      </c>
      <c r="S345" s="298"/>
    </row>
    <row r="346" spans="1:19" hidden="1">
      <c r="A346" s="297">
        <v>284</v>
      </c>
      <c r="B346" s="242" t="s">
        <v>773</v>
      </c>
      <c r="C346" s="242" t="s">
        <v>774</v>
      </c>
      <c r="D346" s="242" t="s">
        <v>846</v>
      </c>
      <c r="E346" s="242" t="s">
        <v>34</v>
      </c>
      <c r="F346" s="242" t="s">
        <v>840</v>
      </c>
      <c r="G346" s="243" t="s">
        <v>847</v>
      </c>
      <c r="H346" s="33" t="s">
        <v>1495</v>
      </c>
      <c r="I346" s="33" t="s">
        <v>1495</v>
      </c>
      <c r="J346" s="28"/>
      <c r="K346" s="28"/>
      <c r="L346" s="33" t="s">
        <v>1495</v>
      </c>
      <c r="M346" s="33" t="s">
        <v>1495</v>
      </c>
      <c r="N346" s="33" t="s">
        <v>1495</v>
      </c>
      <c r="O346" s="33" t="s">
        <v>1495</v>
      </c>
      <c r="P346" s="33" t="s">
        <v>1495</v>
      </c>
      <c r="Q346" s="28"/>
      <c r="R346" s="28"/>
      <c r="S346" s="298"/>
    </row>
    <row r="347" spans="1:19" hidden="1">
      <c r="A347" s="297">
        <v>285</v>
      </c>
      <c r="B347" s="242" t="s">
        <v>775</v>
      </c>
      <c r="C347" s="242" t="s">
        <v>776</v>
      </c>
      <c r="D347" s="242" t="s">
        <v>846</v>
      </c>
      <c r="E347" s="242" t="s">
        <v>34</v>
      </c>
      <c r="F347" s="242" t="s">
        <v>840</v>
      </c>
      <c r="G347" s="243" t="s">
        <v>847</v>
      </c>
      <c r="H347" s="33" t="s">
        <v>1495</v>
      </c>
      <c r="I347" s="33" t="s">
        <v>1495</v>
      </c>
      <c r="J347" s="28"/>
      <c r="K347" s="28"/>
      <c r="L347" s="33" t="s">
        <v>1495</v>
      </c>
      <c r="M347" s="33" t="s">
        <v>1495</v>
      </c>
      <c r="N347" s="33" t="s">
        <v>1495</v>
      </c>
      <c r="O347" s="33" t="s">
        <v>1495</v>
      </c>
      <c r="P347" s="33" t="s">
        <v>1495</v>
      </c>
      <c r="Q347" s="28"/>
      <c r="R347" s="28"/>
      <c r="S347" s="298"/>
    </row>
    <row r="348" spans="1:19" hidden="1">
      <c r="A348" s="297">
        <v>483</v>
      </c>
      <c r="B348" s="242" t="s">
        <v>777</v>
      </c>
      <c r="C348" s="242" t="s">
        <v>778</v>
      </c>
      <c r="D348" s="242" t="s">
        <v>846</v>
      </c>
      <c r="E348" s="242" t="s">
        <v>34</v>
      </c>
      <c r="F348" s="242" t="s">
        <v>840</v>
      </c>
      <c r="G348" s="243" t="s">
        <v>847</v>
      </c>
      <c r="H348" s="33" t="s">
        <v>1495</v>
      </c>
      <c r="I348" s="33" t="s">
        <v>1495</v>
      </c>
      <c r="J348" s="28"/>
      <c r="K348" s="28"/>
      <c r="L348" s="33" t="s">
        <v>1495</v>
      </c>
      <c r="M348" s="33" t="s">
        <v>1495</v>
      </c>
      <c r="N348" s="33" t="s">
        <v>1495</v>
      </c>
      <c r="O348" s="33" t="s">
        <v>1495</v>
      </c>
      <c r="P348" s="33" t="s">
        <v>1495</v>
      </c>
      <c r="Q348" s="28"/>
      <c r="R348" s="28"/>
      <c r="S348" s="298"/>
    </row>
    <row r="349" spans="1:19">
      <c r="A349" s="297">
        <v>644</v>
      </c>
      <c r="B349" s="242" t="s">
        <v>779</v>
      </c>
      <c r="C349" s="242" t="s">
        <v>780</v>
      </c>
      <c r="D349" s="242" t="s">
        <v>846</v>
      </c>
      <c r="E349" s="242" t="s">
        <v>48</v>
      </c>
      <c r="F349" s="242" t="s">
        <v>840</v>
      </c>
      <c r="G349" s="243">
        <v>159982510115</v>
      </c>
      <c r="H349" s="33" t="s">
        <v>1495</v>
      </c>
      <c r="I349" s="33" t="s">
        <v>1495</v>
      </c>
      <c r="J349" s="28"/>
      <c r="K349" s="28"/>
      <c r="L349" s="33" t="s">
        <v>1495</v>
      </c>
      <c r="M349" s="33" t="s">
        <v>1495</v>
      </c>
      <c r="N349" s="33" t="s">
        <v>1495</v>
      </c>
      <c r="O349" s="33" t="s">
        <v>1495</v>
      </c>
      <c r="P349" s="33" t="s">
        <v>1495</v>
      </c>
      <c r="Q349" s="28"/>
      <c r="R349" s="28"/>
      <c r="S349" s="298"/>
    </row>
    <row r="350" spans="1:19">
      <c r="A350" s="297">
        <v>383</v>
      </c>
      <c r="B350" s="242" t="s">
        <v>781</v>
      </c>
      <c r="C350" s="242" t="s">
        <v>782</v>
      </c>
      <c r="D350" s="242" t="s">
        <v>868</v>
      </c>
      <c r="E350" s="242" t="s">
        <v>48</v>
      </c>
      <c r="F350" s="242" t="s">
        <v>840</v>
      </c>
      <c r="G350" s="243" t="s">
        <v>847</v>
      </c>
      <c r="H350" s="33" t="s">
        <v>1495</v>
      </c>
      <c r="I350" s="33" t="s">
        <v>1495</v>
      </c>
      <c r="J350" s="28" t="s">
        <v>2675</v>
      </c>
      <c r="K350" s="28"/>
      <c r="L350" s="33" t="s">
        <v>1495</v>
      </c>
      <c r="M350" s="33" t="s">
        <v>1495</v>
      </c>
      <c r="N350" s="33" t="s">
        <v>1495</v>
      </c>
      <c r="O350" s="28" t="s">
        <v>2675</v>
      </c>
      <c r="P350" s="28"/>
      <c r="Q350" s="33" t="s">
        <v>1495</v>
      </c>
      <c r="R350" s="28" t="s">
        <v>2675</v>
      </c>
      <c r="S350" s="298"/>
    </row>
    <row r="351" spans="1:19" hidden="1">
      <c r="A351" s="297">
        <v>635</v>
      </c>
      <c r="B351" s="242" t="s">
        <v>783</v>
      </c>
      <c r="C351" s="242" t="s">
        <v>784</v>
      </c>
      <c r="D351" s="242" t="s">
        <v>846</v>
      </c>
      <c r="E351" s="242" t="s">
        <v>62</v>
      </c>
      <c r="F351" s="242" t="s">
        <v>840</v>
      </c>
      <c r="G351" s="243">
        <v>156393940118</v>
      </c>
      <c r="H351" s="33" t="s">
        <v>1495</v>
      </c>
      <c r="I351" s="33" t="s">
        <v>1495</v>
      </c>
      <c r="J351" s="28" t="s">
        <v>2675</v>
      </c>
      <c r="K351" s="28"/>
      <c r="L351" s="33" t="s">
        <v>1495</v>
      </c>
      <c r="M351" s="33" t="s">
        <v>1495</v>
      </c>
      <c r="N351" s="33" t="s">
        <v>1495</v>
      </c>
      <c r="O351" s="33" t="s">
        <v>1495</v>
      </c>
      <c r="P351" s="33" t="s">
        <v>1495</v>
      </c>
      <c r="Q351" s="28" t="s">
        <v>2675</v>
      </c>
      <c r="R351" s="28" t="s">
        <v>2675</v>
      </c>
      <c r="S351" s="298"/>
    </row>
    <row r="352" spans="1:19" hidden="1">
      <c r="A352" s="297">
        <v>593</v>
      </c>
      <c r="B352" s="242" t="s">
        <v>785</v>
      </c>
      <c r="C352" s="242" t="s">
        <v>786</v>
      </c>
      <c r="D352" s="242" t="s">
        <v>868</v>
      </c>
      <c r="E352" s="242" t="s">
        <v>62</v>
      </c>
      <c r="F352" s="242" t="s">
        <v>840</v>
      </c>
      <c r="G352" s="243" t="s">
        <v>847</v>
      </c>
      <c r="H352" s="33" t="s">
        <v>1495</v>
      </c>
      <c r="I352" s="33" t="s">
        <v>1495</v>
      </c>
      <c r="J352" s="28" t="s">
        <v>2675</v>
      </c>
      <c r="K352" s="28"/>
      <c r="L352" s="33" t="s">
        <v>1495</v>
      </c>
      <c r="M352" s="33" t="s">
        <v>1495</v>
      </c>
      <c r="N352" s="33" t="s">
        <v>1495</v>
      </c>
      <c r="O352" s="28" t="s">
        <v>2675</v>
      </c>
      <c r="P352" s="28"/>
      <c r="Q352" s="33" t="s">
        <v>1495</v>
      </c>
      <c r="R352" s="28" t="s">
        <v>2675</v>
      </c>
      <c r="S352" s="298"/>
    </row>
    <row r="353" spans="1:19" hidden="1">
      <c r="A353" s="297">
        <v>598</v>
      </c>
      <c r="B353" s="242" t="s">
        <v>787</v>
      </c>
      <c r="C353" s="242" t="s">
        <v>788</v>
      </c>
      <c r="D353" s="242" t="s">
        <v>846</v>
      </c>
      <c r="E353" s="242" t="s">
        <v>65</v>
      </c>
      <c r="F353" s="242" t="s">
        <v>840</v>
      </c>
      <c r="G353" s="243">
        <v>154995154117</v>
      </c>
      <c r="H353" s="33" t="s">
        <v>1495</v>
      </c>
      <c r="I353" s="33" t="s">
        <v>1495</v>
      </c>
      <c r="J353" s="28" t="s">
        <v>2675</v>
      </c>
      <c r="K353" s="28" t="s">
        <v>2675</v>
      </c>
      <c r="L353" s="33" t="s">
        <v>1495</v>
      </c>
      <c r="M353" s="33" t="s">
        <v>1495</v>
      </c>
      <c r="N353" s="33" t="s">
        <v>1495</v>
      </c>
      <c r="O353" s="33" t="s">
        <v>1495</v>
      </c>
      <c r="P353" s="33" t="s">
        <v>1495</v>
      </c>
      <c r="Q353" s="28" t="s">
        <v>2675</v>
      </c>
      <c r="R353" s="28" t="s">
        <v>2675</v>
      </c>
      <c r="S353" s="298" t="s">
        <v>2675</v>
      </c>
    </row>
    <row r="354" spans="1:19">
      <c r="A354" s="297">
        <v>69</v>
      </c>
      <c r="B354" s="242" t="s">
        <v>789</v>
      </c>
      <c r="C354" s="242" t="s">
        <v>790</v>
      </c>
      <c r="D354" s="242" t="s">
        <v>846</v>
      </c>
      <c r="E354" s="242" t="s">
        <v>48</v>
      </c>
      <c r="F354" s="242" t="s">
        <v>840</v>
      </c>
      <c r="G354" s="243" t="s">
        <v>847</v>
      </c>
      <c r="H354" s="33" t="s">
        <v>1495</v>
      </c>
      <c r="I354" s="33" t="s">
        <v>1495</v>
      </c>
      <c r="J354" s="28" t="s">
        <v>2675</v>
      </c>
      <c r="K354" s="28"/>
      <c r="L354" s="33" t="s">
        <v>1495</v>
      </c>
      <c r="M354" s="33" t="s">
        <v>1495</v>
      </c>
      <c r="N354" s="33" t="s">
        <v>1495</v>
      </c>
      <c r="O354" s="33" t="s">
        <v>1495</v>
      </c>
      <c r="P354" s="33" t="s">
        <v>1495</v>
      </c>
      <c r="Q354" s="28" t="s">
        <v>2675</v>
      </c>
      <c r="R354" s="28" t="s">
        <v>2675</v>
      </c>
      <c r="S354" s="298"/>
    </row>
    <row r="355" spans="1:19">
      <c r="A355" s="297">
        <v>70</v>
      </c>
      <c r="B355" s="242" t="s">
        <v>791</v>
      </c>
      <c r="C355" s="242" t="s">
        <v>792</v>
      </c>
      <c r="D355" s="242" t="s">
        <v>846</v>
      </c>
      <c r="E355" s="242" t="s">
        <v>48</v>
      </c>
      <c r="F355" s="242" t="s">
        <v>840</v>
      </c>
      <c r="G355" s="243">
        <v>109242912119</v>
      </c>
      <c r="H355" s="33" t="s">
        <v>1495</v>
      </c>
      <c r="I355" s="33" t="s">
        <v>1495</v>
      </c>
      <c r="J355" s="28" t="s">
        <v>2675</v>
      </c>
      <c r="K355" s="28"/>
      <c r="L355" s="33" t="s">
        <v>1495</v>
      </c>
      <c r="M355" s="33" t="s">
        <v>1495</v>
      </c>
      <c r="N355" s="33" t="s">
        <v>1495</v>
      </c>
      <c r="O355" s="33" t="s">
        <v>1495</v>
      </c>
      <c r="P355" s="33" t="s">
        <v>1495</v>
      </c>
      <c r="Q355" s="28" t="s">
        <v>2675</v>
      </c>
      <c r="R355" s="28"/>
      <c r="S355" s="298"/>
    </row>
    <row r="356" spans="1:19" hidden="1">
      <c r="A356" s="297">
        <v>511</v>
      </c>
      <c r="B356" s="242" t="s">
        <v>793</v>
      </c>
      <c r="C356" s="242" t="s">
        <v>794</v>
      </c>
      <c r="D356" s="242" t="s">
        <v>846</v>
      </c>
      <c r="E356" s="242" t="s">
        <v>34</v>
      </c>
      <c r="F356" s="242" t="s">
        <v>840</v>
      </c>
      <c r="G356" s="243" t="s">
        <v>847</v>
      </c>
      <c r="H356" s="33" t="s">
        <v>1495</v>
      </c>
      <c r="I356" s="33" t="s">
        <v>1495</v>
      </c>
      <c r="J356" s="28"/>
      <c r="K356" s="28"/>
      <c r="L356" s="33" t="s">
        <v>1495</v>
      </c>
      <c r="M356" s="33" t="s">
        <v>1495</v>
      </c>
      <c r="N356" s="33" t="s">
        <v>1495</v>
      </c>
      <c r="O356" s="33" t="s">
        <v>1495</v>
      </c>
      <c r="P356" s="33" t="s">
        <v>1495</v>
      </c>
      <c r="Q356" s="28"/>
      <c r="R356" s="28"/>
      <c r="S356" s="298"/>
    </row>
    <row r="357" spans="1:19" hidden="1">
      <c r="A357" s="297">
        <v>98</v>
      </c>
      <c r="B357" s="242" t="s">
        <v>795</v>
      </c>
      <c r="C357" s="242" t="s">
        <v>796</v>
      </c>
      <c r="D357" s="242" t="s">
        <v>868</v>
      </c>
      <c r="E357" s="242" t="s">
        <v>70</v>
      </c>
      <c r="F357" s="242" t="s">
        <v>840</v>
      </c>
      <c r="G357" s="243">
        <v>141118239118</v>
      </c>
      <c r="H357" s="28" t="s">
        <v>2675</v>
      </c>
      <c r="I357" s="28">
        <v>46244</v>
      </c>
      <c r="J357" s="28" t="s">
        <v>2675</v>
      </c>
      <c r="K357" s="28">
        <v>46244</v>
      </c>
      <c r="L357" s="28" t="s">
        <v>1495</v>
      </c>
      <c r="M357" s="28">
        <v>46244</v>
      </c>
      <c r="N357" s="28" t="s">
        <v>2675</v>
      </c>
      <c r="O357" s="28" t="s">
        <v>1542</v>
      </c>
      <c r="P357" s="28">
        <v>46244</v>
      </c>
      <c r="Q357" s="33" t="s">
        <v>1495</v>
      </c>
      <c r="R357" s="28" t="s">
        <v>2675</v>
      </c>
      <c r="S357" s="298"/>
    </row>
    <row r="358" spans="1:19">
      <c r="A358" s="297">
        <v>338</v>
      </c>
      <c r="B358" s="242" t="s">
        <v>797</v>
      </c>
      <c r="C358" s="242" t="s">
        <v>798</v>
      </c>
      <c r="D358" s="242" t="s">
        <v>868</v>
      </c>
      <c r="E358" s="242" t="s">
        <v>48</v>
      </c>
      <c r="F358" s="242" t="s">
        <v>840</v>
      </c>
      <c r="G358" s="243" t="s">
        <v>847</v>
      </c>
      <c r="H358" s="33" t="s">
        <v>1495</v>
      </c>
      <c r="I358" s="33" t="s">
        <v>1495</v>
      </c>
      <c r="J358" s="28" t="s">
        <v>2675</v>
      </c>
      <c r="K358" s="28"/>
      <c r="L358" s="33" t="s">
        <v>1495</v>
      </c>
      <c r="M358" s="33" t="s">
        <v>1495</v>
      </c>
      <c r="N358" s="33" t="s">
        <v>1495</v>
      </c>
      <c r="O358" s="28" t="s">
        <v>2675</v>
      </c>
      <c r="P358" s="28"/>
      <c r="Q358" s="33" t="s">
        <v>1495</v>
      </c>
      <c r="R358" s="28" t="s">
        <v>2675</v>
      </c>
      <c r="S358" s="298"/>
    </row>
    <row r="359" spans="1:19" hidden="1">
      <c r="A359" s="297">
        <v>543</v>
      </c>
      <c r="B359" s="242" t="s">
        <v>799</v>
      </c>
      <c r="C359" s="242" t="s">
        <v>800</v>
      </c>
      <c r="D359" s="242" t="s">
        <v>846</v>
      </c>
      <c r="E359" s="242" t="s">
        <v>73</v>
      </c>
      <c r="F359" s="242" t="s">
        <v>840</v>
      </c>
      <c r="G359" s="243">
        <v>799930544118</v>
      </c>
      <c r="H359" s="33" t="s">
        <v>1495</v>
      </c>
      <c r="I359" s="33" t="s">
        <v>1495</v>
      </c>
      <c r="J359" s="28" t="s">
        <v>2675</v>
      </c>
      <c r="K359" s="28" t="s">
        <v>2675</v>
      </c>
      <c r="L359" s="33" t="s">
        <v>1495</v>
      </c>
      <c r="M359" s="33" t="s">
        <v>1495</v>
      </c>
      <c r="N359" s="33" t="s">
        <v>1495</v>
      </c>
      <c r="O359" s="33" t="s">
        <v>1495</v>
      </c>
      <c r="P359" s="33" t="s">
        <v>1495</v>
      </c>
      <c r="Q359" s="28" t="s">
        <v>2675</v>
      </c>
      <c r="R359" s="28" t="s">
        <v>2675</v>
      </c>
      <c r="S359" s="298" t="s">
        <v>2675</v>
      </c>
    </row>
    <row r="360" spans="1:19" hidden="1">
      <c r="A360" s="297">
        <v>209</v>
      </c>
      <c r="B360" s="242" t="s">
        <v>801</v>
      </c>
      <c r="C360" s="242" t="s">
        <v>802</v>
      </c>
      <c r="D360" s="242" t="s">
        <v>846</v>
      </c>
      <c r="E360" s="242" t="s">
        <v>65</v>
      </c>
      <c r="F360" s="242" t="s">
        <v>840</v>
      </c>
      <c r="G360" s="243" t="s">
        <v>847</v>
      </c>
      <c r="H360" s="33" t="s">
        <v>1495</v>
      </c>
      <c r="I360" s="33" t="s">
        <v>1495</v>
      </c>
      <c r="J360" s="28" t="s">
        <v>2675</v>
      </c>
      <c r="K360" s="28"/>
      <c r="L360" s="33" t="s">
        <v>1495</v>
      </c>
      <c r="M360" s="33" t="s">
        <v>1495</v>
      </c>
      <c r="N360" s="33" t="s">
        <v>1495</v>
      </c>
      <c r="O360" s="33" t="s">
        <v>1495</v>
      </c>
      <c r="P360" s="33" t="s">
        <v>1495</v>
      </c>
      <c r="Q360" s="28" t="s">
        <v>2675</v>
      </c>
      <c r="R360" s="28" t="s">
        <v>2675</v>
      </c>
      <c r="S360" s="298"/>
    </row>
    <row r="361" spans="1:19">
      <c r="A361" s="297">
        <v>642</v>
      </c>
      <c r="B361" s="242" t="s">
        <v>803</v>
      </c>
      <c r="C361" s="242" t="s">
        <v>804</v>
      </c>
      <c r="D361" s="242" t="s">
        <v>846</v>
      </c>
      <c r="E361" s="242" t="s">
        <v>48</v>
      </c>
      <c r="F361" s="242" t="s">
        <v>840</v>
      </c>
      <c r="G361" s="243">
        <v>159730051114</v>
      </c>
      <c r="H361" s="33" t="s">
        <v>1495</v>
      </c>
      <c r="I361" s="33" t="s">
        <v>1495</v>
      </c>
      <c r="J361" s="28" t="s">
        <v>2675</v>
      </c>
      <c r="K361" s="28"/>
      <c r="L361" s="33" t="s">
        <v>1495</v>
      </c>
      <c r="M361" s="33" t="s">
        <v>1495</v>
      </c>
      <c r="N361" s="33" t="s">
        <v>1495</v>
      </c>
      <c r="O361" s="33" t="s">
        <v>1495</v>
      </c>
      <c r="P361" s="33" t="s">
        <v>1495</v>
      </c>
      <c r="Q361" s="28" t="s">
        <v>2675</v>
      </c>
      <c r="R361" s="28" t="s">
        <v>2675</v>
      </c>
      <c r="S361" s="298"/>
    </row>
    <row r="362" spans="1:19" hidden="1">
      <c r="A362" s="297">
        <v>307</v>
      </c>
      <c r="B362" s="242" t="s">
        <v>805</v>
      </c>
      <c r="C362" s="242" t="s">
        <v>806</v>
      </c>
      <c r="D362" s="242" t="s">
        <v>868</v>
      </c>
      <c r="E362" s="242" t="s">
        <v>57</v>
      </c>
      <c r="F362" s="242" t="s">
        <v>840</v>
      </c>
      <c r="G362" s="243">
        <v>131828127113</v>
      </c>
      <c r="H362" s="28" t="s">
        <v>1542</v>
      </c>
      <c r="I362" s="28">
        <v>46247</v>
      </c>
      <c r="J362" s="28" t="s">
        <v>1542</v>
      </c>
      <c r="K362" s="28">
        <v>46245</v>
      </c>
      <c r="L362" s="354" t="s">
        <v>1495</v>
      </c>
      <c r="M362" s="354" t="s">
        <v>1495</v>
      </c>
      <c r="N362" s="354" t="s">
        <v>1495</v>
      </c>
      <c r="O362" s="28" t="s">
        <v>1542</v>
      </c>
      <c r="P362" s="28">
        <v>46247</v>
      </c>
      <c r="Q362" s="33" t="s">
        <v>1495</v>
      </c>
      <c r="R362" s="354" t="s">
        <v>1495</v>
      </c>
      <c r="S362" s="354" t="s">
        <v>1495</v>
      </c>
    </row>
    <row r="363" spans="1:19" hidden="1">
      <c r="A363" s="297">
        <v>648</v>
      </c>
      <c r="B363" s="242" t="s">
        <v>807</v>
      </c>
      <c r="C363" s="242" t="s">
        <v>808</v>
      </c>
      <c r="D363" s="242" t="s">
        <v>846</v>
      </c>
      <c r="E363" s="242" t="s">
        <v>34</v>
      </c>
      <c r="F363" s="242" t="s">
        <v>840</v>
      </c>
      <c r="G363" s="242">
        <v>0</v>
      </c>
      <c r="H363" s="33" t="s">
        <v>1495</v>
      </c>
      <c r="I363" s="33" t="s">
        <v>1495</v>
      </c>
      <c r="J363" s="28"/>
      <c r="K363" s="28"/>
      <c r="L363" s="33" t="s">
        <v>1495</v>
      </c>
      <c r="M363" s="33" t="s">
        <v>1495</v>
      </c>
      <c r="N363" s="33" t="s">
        <v>1495</v>
      </c>
      <c r="O363" s="33" t="s">
        <v>1495</v>
      </c>
      <c r="P363" s="33" t="s">
        <v>1495</v>
      </c>
      <c r="Q363" s="28"/>
      <c r="R363" s="28"/>
      <c r="S363" s="298"/>
    </row>
    <row r="364" spans="1:19" hidden="1">
      <c r="A364" s="234">
        <v>616</v>
      </c>
      <c r="B364" s="234" t="s">
        <v>2678</v>
      </c>
      <c r="C364" s="235" t="s">
        <v>2685</v>
      </c>
      <c r="D364" s="235" t="s">
        <v>882</v>
      </c>
      <c r="E364" s="242" t="s">
        <v>70</v>
      </c>
      <c r="F364" s="242" t="s">
        <v>949</v>
      </c>
      <c r="G364" s="242" t="s">
        <v>2683</v>
      </c>
      <c r="H364" s="28"/>
      <c r="I364" s="28"/>
      <c r="J364" s="28"/>
      <c r="K364" s="28"/>
      <c r="L364" s="28"/>
      <c r="M364" s="28"/>
      <c r="N364" s="28"/>
      <c r="O364" s="28" t="s">
        <v>1542</v>
      </c>
      <c r="P364" s="28"/>
      <c r="Q364" s="33" t="s">
        <v>1495</v>
      </c>
      <c r="R364" s="28"/>
      <c r="S364" s="298"/>
    </row>
    <row r="365" spans="1:19" hidden="1">
      <c r="A365" s="234" t="s">
        <v>2681</v>
      </c>
      <c r="B365" s="234" t="s">
        <v>2679</v>
      </c>
      <c r="C365" s="235" t="s">
        <v>2686</v>
      </c>
      <c r="D365" s="235" t="s">
        <v>882</v>
      </c>
      <c r="E365" s="242" t="s">
        <v>70</v>
      </c>
      <c r="F365" s="242" t="s">
        <v>949</v>
      </c>
      <c r="G365" s="242">
        <v>12927037</v>
      </c>
      <c r="H365" s="28"/>
      <c r="I365" s="28"/>
      <c r="J365" s="28"/>
      <c r="K365" s="28"/>
      <c r="L365" s="28"/>
      <c r="M365" s="28"/>
      <c r="N365" s="28"/>
      <c r="O365" s="28"/>
      <c r="P365" s="28"/>
      <c r="Q365" s="33" t="s">
        <v>1495</v>
      </c>
      <c r="R365" s="28"/>
      <c r="S365" s="298"/>
    </row>
    <row r="366" spans="1:19" hidden="1">
      <c r="A366" s="234" t="s">
        <v>2682</v>
      </c>
      <c r="B366" s="234" t="s">
        <v>2680</v>
      </c>
      <c r="C366" s="235" t="s">
        <v>2687</v>
      </c>
      <c r="D366" s="235" t="s">
        <v>882</v>
      </c>
      <c r="E366" s="242" t="s">
        <v>70</v>
      </c>
      <c r="F366" s="242" t="s">
        <v>2648</v>
      </c>
      <c r="G366" s="242">
        <v>211060361</v>
      </c>
      <c r="H366" s="28"/>
      <c r="I366" s="28"/>
      <c r="J366" s="28"/>
      <c r="K366" s="28"/>
      <c r="L366" s="28"/>
      <c r="M366" s="28"/>
      <c r="N366" s="28"/>
      <c r="O366" s="28"/>
      <c r="P366" s="28"/>
      <c r="Q366" s="33" t="s">
        <v>1495</v>
      </c>
      <c r="R366" s="28"/>
      <c r="S366" s="298"/>
    </row>
    <row r="367" spans="1:19" hidden="1">
      <c r="A367" s="297">
        <v>619</v>
      </c>
      <c r="B367" s="242" t="s">
        <v>809</v>
      </c>
      <c r="C367" s="242" t="s">
        <v>810</v>
      </c>
      <c r="D367" s="242" t="s">
        <v>882</v>
      </c>
      <c r="E367" s="242" t="s">
        <v>73</v>
      </c>
      <c r="F367" s="242" t="s">
        <v>840</v>
      </c>
      <c r="G367" s="242" t="s">
        <v>847</v>
      </c>
      <c r="H367" s="33" t="s">
        <v>1495</v>
      </c>
      <c r="I367" s="33" t="s">
        <v>1495</v>
      </c>
      <c r="J367" s="28" t="s">
        <v>2675</v>
      </c>
      <c r="K367" s="28" t="s">
        <v>2675</v>
      </c>
      <c r="L367" s="33" t="s">
        <v>1495</v>
      </c>
      <c r="M367" s="33" t="s">
        <v>1495</v>
      </c>
      <c r="N367" s="33" t="s">
        <v>1495</v>
      </c>
      <c r="O367" s="28" t="s">
        <v>2675</v>
      </c>
      <c r="P367" s="28" t="s">
        <v>2675</v>
      </c>
      <c r="Q367" s="33" t="s">
        <v>1495</v>
      </c>
      <c r="R367" s="28" t="s">
        <v>2675</v>
      </c>
      <c r="S367" s="298" t="s">
        <v>2675</v>
      </c>
    </row>
    <row r="368" spans="1:19" hidden="1">
      <c r="A368" s="297">
        <v>645</v>
      </c>
      <c r="B368" s="242" t="s">
        <v>812</v>
      </c>
      <c r="C368" s="242" t="s">
        <v>813</v>
      </c>
      <c r="D368" s="242" t="s">
        <v>846</v>
      </c>
      <c r="E368" s="242" t="s">
        <v>34</v>
      </c>
      <c r="F368" s="242" t="s">
        <v>840</v>
      </c>
      <c r="G368" s="242" t="s">
        <v>847</v>
      </c>
      <c r="H368" s="33" t="s">
        <v>1495</v>
      </c>
      <c r="I368" s="33" t="s">
        <v>1495</v>
      </c>
      <c r="J368" s="28"/>
      <c r="K368" s="28"/>
      <c r="L368" s="33" t="s">
        <v>1495</v>
      </c>
      <c r="M368" s="33" t="s">
        <v>1495</v>
      </c>
      <c r="N368" s="33" t="s">
        <v>1495</v>
      </c>
      <c r="O368" s="33" t="s">
        <v>1495</v>
      </c>
      <c r="P368" s="33" t="s">
        <v>1495</v>
      </c>
      <c r="Q368" s="28"/>
      <c r="R368" s="28"/>
      <c r="S368" s="298"/>
    </row>
    <row r="369" spans="1:19">
      <c r="A369" s="297">
        <v>650</v>
      </c>
      <c r="B369" s="242" t="s">
        <v>814</v>
      </c>
      <c r="C369" s="242" t="s">
        <v>815</v>
      </c>
      <c r="D369" s="242" t="s">
        <v>868</v>
      </c>
      <c r="E369" s="242" t="s">
        <v>48</v>
      </c>
      <c r="F369" s="242" t="s">
        <v>840</v>
      </c>
      <c r="G369" s="242">
        <v>0</v>
      </c>
      <c r="H369" s="33" t="s">
        <v>1495</v>
      </c>
      <c r="I369" s="33" t="s">
        <v>1495</v>
      </c>
      <c r="J369" s="28" t="s">
        <v>2675</v>
      </c>
      <c r="K369" s="28"/>
      <c r="L369" s="33" t="s">
        <v>1495</v>
      </c>
      <c r="M369" s="33" t="s">
        <v>1495</v>
      </c>
      <c r="N369" s="33" t="s">
        <v>1495</v>
      </c>
      <c r="O369" s="28" t="s">
        <v>2675</v>
      </c>
      <c r="P369" s="28"/>
      <c r="Q369" s="33" t="s">
        <v>1495</v>
      </c>
      <c r="R369" s="28" t="s">
        <v>2675</v>
      </c>
      <c r="S369" s="298"/>
    </row>
    <row r="370" spans="1:19" hidden="1">
      <c r="A370" s="297">
        <v>253</v>
      </c>
      <c r="B370" s="242" t="s">
        <v>816</v>
      </c>
      <c r="C370" s="242" t="s">
        <v>817</v>
      </c>
      <c r="D370" s="242" t="s">
        <v>868</v>
      </c>
      <c r="E370" s="242" t="s">
        <v>57</v>
      </c>
      <c r="F370" s="242" t="s">
        <v>840</v>
      </c>
      <c r="G370" s="243">
        <v>117178449116</v>
      </c>
      <c r="H370" s="28" t="s">
        <v>2675</v>
      </c>
      <c r="I370" s="28">
        <v>46254</v>
      </c>
      <c r="J370" s="28" t="s">
        <v>2675</v>
      </c>
      <c r="K370" s="28">
        <v>46245</v>
      </c>
      <c r="L370" s="354" t="s">
        <v>1495</v>
      </c>
      <c r="M370" s="354" t="s">
        <v>1495</v>
      </c>
      <c r="N370" s="28" t="s">
        <v>2675</v>
      </c>
      <c r="O370" s="28" t="s">
        <v>1542</v>
      </c>
      <c r="P370" s="28">
        <v>46254</v>
      </c>
      <c r="Q370" s="33" t="s">
        <v>1495</v>
      </c>
      <c r="R370" s="354" t="s">
        <v>1495</v>
      </c>
      <c r="S370" s="354" t="s">
        <v>1495</v>
      </c>
    </row>
    <row r="371" spans="1:19" ht="16.5" thickBot="1">
      <c r="A371" s="299">
        <v>649</v>
      </c>
      <c r="B371" s="300" t="s">
        <v>818</v>
      </c>
      <c r="C371" s="300" t="s">
        <v>819</v>
      </c>
      <c r="D371" s="300" t="s">
        <v>846</v>
      </c>
      <c r="E371" s="300" t="s">
        <v>48</v>
      </c>
      <c r="F371" s="300" t="s">
        <v>840</v>
      </c>
      <c r="G371" s="301">
        <v>0</v>
      </c>
      <c r="H371" s="38" t="s">
        <v>1495</v>
      </c>
      <c r="I371" s="38" t="s">
        <v>1495</v>
      </c>
      <c r="J371" s="225" t="s">
        <v>2675</v>
      </c>
      <c r="K371" s="225"/>
      <c r="L371" s="38" t="s">
        <v>1495</v>
      </c>
      <c r="M371" s="38" t="s">
        <v>1495</v>
      </c>
      <c r="N371" s="38" t="s">
        <v>1495</v>
      </c>
      <c r="O371" s="38" t="s">
        <v>1495</v>
      </c>
      <c r="P371" s="38" t="s">
        <v>1495</v>
      </c>
      <c r="Q371" s="225" t="s">
        <v>2675</v>
      </c>
      <c r="R371" s="225" t="s">
        <v>2675</v>
      </c>
      <c r="S371" s="302"/>
    </row>
  </sheetData>
  <sheetProtection algorithmName="SHA-512" hashValue="P46GqBezGqY5SdxxfroCTmsQN5E2Cz8SCXXwxYn/YYXuXB8yJMnsvpLOh4hUsciQhf3nla1W3IgAWJg4ZKC+Xg==" saltValue="a6UBawWlbrjqFbQJYbgUnQ==" spinCount="100000" sheet="1" objects="1" scenarios="1" sort="0" autoFilter="0"/>
  <autoFilter ref="A1:S371" xr:uid="{BAD3C34C-ACC9-47CF-A3CF-2B9E689B98ED}">
    <filterColumn colId="4">
      <filters>
        <filter val="Bruna"/>
      </filters>
    </filterColumn>
    <filterColumn colId="7" showButton="0"/>
    <filterColumn colId="9" showButton="0"/>
    <filterColumn colId="11" showButton="0"/>
    <filterColumn colId="14" showButton="0"/>
    <filterColumn colId="17" showButton="0"/>
  </autoFilter>
  <customSheetViews>
    <customSheetView guid="{AFB08797-B428-474D-8229-9D72F71EC262}" scale="80" filter="1" showAutoFilter="1" topLeftCell="E1">
      <pane ySplit="1" topLeftCell="A261" activePane="bottomLeft" state="frozen"/>
      <selection pane="bottomLeft" activeCell="S334" sqref="S334"/>
      <pageMargins left="0.511811024" right="0.511811024" top="0.78740157499999996" bottom="0.78740157499999996" header="0.31496062000000002" footer="0.31496062000000002"/>
      <autoFilter ref="A1:S371" xr:uid="{BAD3C34C-ACC9-47CF-A3CF-2B9E689B98ED}">
        <filterColumn colId="4">
          <filters>
            <filter val="Luana"/>
          </filters>
        </filterColumn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1DA47232-F491-4096-A80C-F7E244AF06A6}" scale="70" filter="1" showAutoFilter="1" topLeftCell="D1">
      <pane ySplit="1" topLeftCell="A35" activePane="bottomLeft" state="frozen"/>
      <selection pane="bottomLeft" activeCell="R261" sqref="R261"/>
      <pageMargins left="0.511811024" right="0.511811024" top="0.78740157499999996" bottom="0.78740157499999996" header="0.31496062000000002" footer="0.31496062000000002"/>
      <autoFilter ref="A1:S371" xr:uid="{7088CE11-BA98-40C0-A859-BB5FD0703AEB}">
        <filterColumn colId="4">
          <filters>
            <filter val="Luana"/>
          </filters>
        </filterColumn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B7EA7FEC-A2EF-4DE3-8E68-1BAB934B7F1E}" scale="70" filter="1" showAutoFilter="1">
      <pane ySplit="1" topLeftCell="A2" activePane="bottomLeft" state="frozen"/>
      <selection pane="bottomLeft" activeCell="A169" sqref="A169"/>
      <pageMargins left="0.511811024" right="0.511811024" top="0.78740157499999996" bottom="0.78740157499999996" header="0.31496062000000002" footer="0.31496062000000002"/>
      <autoFilter ref="A1:S371" xr:uid="{2337D210-C618-4BD8-9BCA-5B13297196DA}">
        <filterColumn colId="4">
          <filters>
            <filter val="Jorge"/>
          </filters>
        </filterColumn>
        <filterColumn colId="7" showButton="0">
          <filters blank="1"/>
        </filterColumn>
        <filterColumn colId="9" showButton="0"/>
        <filterColumn colId="11" showButton="0"/>
        <filterColumn colId="14" showButton="0"/>
        <filterColumn colId="17" showButton="0"/>
      </autoFilter>
    </customSheetView>
    <customSheetView guid="{4BCF48EE-0E16-4C61-824B-DDCBB971B3DD}" scale="90" showAutoFilter="1">
      <pane ySplit="1" topLeftCell="A101" activePane="bottomLeft" state="frozen"/>
      <selection pane="bottomLeft" activeCell="H1" sqref="H1:I1"/>
      <pageMargins left="0.511811024" right="0.511811024" top="0.78740157499999996" bottom="0.78740157499999996" header="0.31496062000000002" footer="0.31496062000000002"/>
      <autoFilter ref="A1:S371" xr:uid="{281C6AA3-81F6-44C2-85B6-22FA39D14532}"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2E3555E6-9EE5-421D-A94D-C94458D6D2C9}" scale="70" filter="1" showAutoFilter="1" topLeftCell="D1">
      <pane ySplit="1" topLeftCell="A70" activePane="bottomLeft" state="frozen"/>
      <selection pane="bottomLeft" activeCell="S70" sqref="S70"/>
      <pageMargins left="0.511811024" right="0.511811024" top="0.78740157499999996" bottom="0.78740157499999996" header="0.31496062000000002" footer="0.31496062000000002"/>
      <autoFilter ref="A1:S371" xr:uid="{BEFF0573-1172-49C3-BFAF-B8E0310D3FCA}">
        <filterColumn colId="4">
          <filters>
            <filter val="Bruna"/>
          </filters>
        </filterColumn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5350BE6B-1A3A-476A-B04D-198C11313F24}" scale="80" showAutoFilter="1">
      <pane ySplit="1" topLeftCell="A2" activePane="bottomLeft" state="frozen"/>
      <selection pane="bottomLeft" activeCell="S362" sqref="S362"/>
      <pageMargins left="0.511811024" right="0.511811024" top="0.78740157499999996" bottom="0.78740157499999996" header="0.31496062000000002" footer="0.31496062000000002"/>
      <autoFilter ref="A1:S371" xr:uid="{CA672878-AD1D-4AD6-A25C-B8B9BD577702}"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D76BA947-8A2F-451E-B854-67A11B56F5ED}" scale="70" showAutoFilter="1">
      <pane ySplit="1" topLeftCell="A2" activePane="bottomLeft" state="frozen"/>
      <selection pane="bottomLeft" activeCell="K19" sqref="K19"/>
      <pageMargins left="0.511811024" right="0.511811024" top="0.78740157499999996" bottom="0.78740157499999996" header="0.31496062000000002" footer="0.31496062000000002"/>
      <autoFilter ref="A1:S371" xr:uid="{0B3E5CF3-0626-4C00-BB44-E482B04ED08C}"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A6FBC0DC-A19A-4037-80FE-83E24AD9E190}" scale="85" showAutoFilter="1">
      <pane ySplit="1" topLeftCell="A17" activePane="bottomLeft" state="frozen"/>
      <selection pane="bottomLeft"/>
      <pageMargins left="0.511811024" right="0.511811024" top="0.78740157499999996" bottom="0.78740157499999996" header="0.31496062000000002" footer="0.31496062000000002"/>
      <autoFilter ref="A1:S371" xr:uid="{FEE5FD8E-9A58-4392-8EE0-E58801D89B5D}"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  <customSheetView guid="{C3B6491F-CB1B-4DDA-A350-D2ADB6ADBAA8}" scale="80" filter="1" showAutoFilter="1" topLeftCell="E1">
      <pane ySplit="1" topLeftCell="A261" activePane="bottomLeft" state="frozen"/>
      <selection pane="bottomLeft" activeCell="S334" sqref="S334"/>
      <pageMargins left="0.511811024" right="0.511811024" top="0.78740157499999996" bottom="0.78740157499999996" header="0.31496062000000002" footer="0.31496062000000002"/>
      <autoFilter ref="A1:S371" xr:uid="{9ECAB2AA-B258-4258-B8AA-CA05EF2E476E}">
        <filterColumn colId="4">
          <filters>
            <filter val="Luana"/>
          </filters>
        </filterColumn>
        <filterColumn colId="7" showButton="0"/>
        <filterColumn colId="9" showButton="0"/>
        <filterColumn colId="11" showButton="0"/>
        <filterColumn colId="14" showButton="0"/>
        <filterColumn colId="17" showButton="0"/>
      </autoFilter>
    </customSheetView>
  </customSheetViews>
  <mergeCells count="5">
    <mergeCell ref="H1:I1"/>
    <mergeCell ref="J1:K1"/>
    <mergeCell ref="L1:M1"/>
    <mergeCell ref="R1:S1"/>
    <mergeCell ref="O1:P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BD39F4C-3A64-4A79-A12B-FECF2D88FE32}">
          <x14:formula1>
            <xm:f>Base!$D$2:$D$17</xm:f>
          </x14:formula1>
          <xm:sqref>I20 I23 I27 I31:I32 I45 I51 I59 I83:I84 I114:I115 I117 I123 I125:I126 I129:I130 I133:I134 I149 I151 I157 I159 I165:I166 I169:I170 I174 I176:I177 I179:I184 I188:I190 I200 I202 I204 I216 I227 I238 I246:I247 I265 I267 I300 I305 I310 I314:I315 I323 I326 I328 I335 I337:I338 I343:I344 I357 I362 I370 K2:K371 M20 M23 M27 M31:M32 M45 M51 M59 M83:M84 M114:M115 M117 M123 M125:M126 M129:M130 M133:M134 M149 M151 M157 M159 M165:M166 M169:M170 M174 M176:M177 M179:M184 M188:M190 M200 M202 M204 M216 M227 M238 M246:M247 M265 M267 M300 M305 M310 M314:M315 M323 M326 M328 M335 M337:M338 M343:M344 M357 M362 M370 P16:P17 P20 P23 P27 P31:P34 P37:P39 P43 P45 P51 P54 P59 P65:P68 P74:P75 P77:P79 P83:P85 P87 P95 P369:P370 P101 P105:P106 P114:P117 P122:P123 P125:P126 P129:P130 P132:P134 P136:P137 P144:P146 P148:P149 P151:P153 P157 P159 P165:P166 P169:P170 P173:P177 P179:P185 P188:P190 P197:P200 P202:P207 P210 P216:P219 P226:P227 P229 P238:P239 P243:P244 P246:P247 P249 P251 P263 P265 P267:P272 P280 P286 P288 P293 P295:P298 P300 P305 P309:P310 P313:P317 P321:P323 P326:P328 P331:P332 P334:P338 P343:P345 P350 P352 P357:P358 P362 P97 S2:S371 I364:I366 M364:M366 P364:P367</xm:sqref>
        </x14:dataValidation>
        <x14:dataValidation type="list" allowBlank="1" showInputMessage="1" showErrorMessage="1" xr:uid="{003A9D1C-85F6-4EB6-8A66-644E94BA8642}">
          <x14:formula1>
            <xm:f>Base!$J$2:$J$3</xm:f>
          </x14:formula1>
          <xm:sqref>O369 O358 O367 O352 O350 O343:O345 O336:O338 O334 O331:O332 O327 O321:O322 O313:O317 O309 O295:O298 O293 O288 O286 O280 O268:O272 O263 O251 O249 N246:O247 O243:O244 O239 O229 O226 O217:O219 O210 O205:O207 O203 O197:O199 N188:O190 O179:O185 O175:O177 O173 N169:O170 N165:O166 O152:O153 O148 O144:O146 O136:O137 O132:O134 N129:O130 N125:O126 O122 J2:J371 O114:O116 O105:O106 O101 O97 O95 O87 O83:O85 O77:O79 O74:O75 O65:O68 O54 O43 O37:O39 O31:O34 O16:O17 R369:R370 R334:R350 R300:R332 R295:R298 R288:R293 R267:R286 R265 R251:R263 R249 R246:R247 R229:R244 R202:R227 R179:R200 R159:R177 R151:R157 R148:R149 R136:R146 R132:R134 R125:R130 R97:R123 R87:R95 R77:R85 R45:R75 R2:R43 Q368:R368 N364:N366 Q359:Q361 Q353:Q356 Q351:R351 N370:O370 N23:O23 N27:O27 N31:N32 N45:O45 N51:O51 N59:O59 N83:N84 Q371:R371 N114:N115 N117:O117 N123:O123 N133:N134 N149:O149 N151:O151 N157:O157 N159:O159 N174:O174 N176:N177 N179:N184 N200:O200 N202:O202 N204:O204 N216:O216 N227:O227 N238:O238 N265:O265 N267:O267 N300:O300 N305:O305 N310:O310 N314:N315 N323:O323 N326:O326 N328:O328 N335:O335 N337:N338 N343:N344 N357:O357 N362:O362 N20:O20 Q2:Q15 Q18:Q19 Q21:Q22 Q24:Q26 Q28:Q30 Q35:Q36 Q40:Q42 Q44:R44 Q46:Q50 Q52:Q53 Q55:Q58 Q60:Q64 Q69:Q73 Q76:R76 Q80:Q82 Q86:R86 Q88:Q94 Q96:R96 Q98:Q100 Q102:Q104 Q107:Q113 Q118:Q121 Q124:R124 Q127:Q128 Q131:R131 Q135:R135 Q138:Q143 Q147:R147 Q150:R150 Q154:Q156 Q158:R158 Q160:Q164 Q167:Q168 Q171:Q172 Q178:R178 Q186:Q187 Q191:Q196 Q201:R201 Q208:Q209 Q211:Q215 Q220:Q225 Q228:R228 Q230:Q237 Q240:Q242 Q245:R245 Q248:R248 Q250:R250 Q252:Q262 Q264:R264 Q266:R266 Q273:Q279 Q281:Q285 Q287:R287 Q289:Q292 Q294:R294 Q299:R299 Q301:Q304 Q306:Q308 Q311:Q312 Q318:Q320 Q324:Q325 Q329:Q330 Q333:R333 Q339:Q342 Q346:Q349 R352:R367 Q363</xm:sqref>
        </x14:dataValidation>
        <x14:dataValidation type="list" allowBlank="1" showInputMessage="1" showErrorMessage="1" xr:uid="{EB50A694-3ABE-499B-BB7F-907B5CAD1632}">
          <x14:formula1>
            <xm:f>Base!$J$2:$J$5</xm:f>
          </x14:formula1>
          <xm:sqref>H20 H23 H27 H31:H32 H45 H51 H59 H83:H84 H114:H115 H117 H123 H125:H126 H129:H130 H133:H134 H149 H151 H157 H159 H165:H166 H169:H170 H174 H176:H177 H179:H184 H188:H190 H200 H202 H204 H216 H227 H238 H246:H247 H265 H267 H300 H305 H310 H314:H315 H323 H326 H328 H335 H337:H338 H343:H344 H357 H362 H370 L20 L23 L27 L31:L32 L45 L51 L59 L83:L84 L114:L115 L117 L123 L125:L126 L129:L130 L133:L134 L149 L151 L157 L159 L165:L166 L169:L170 L174 L176:L177 L179:L184 L188:L190 L200 L202 L204 L216 L227 L238 L246:L247 L265 L267 L300 L305 L310 L314:L315 L323 L326 L328 L335 L337:L338 L343:L344 L357 L362 L370 H364:H366 L364:L366 O364:O366</xm:sqref>
        </x14:dataValidation>
        <x14:dataValidation type="list" allowBlank="1" showInputMessage="1" showErrorMessage="1" xr:uid="{DF87F128-00C4-43BC-926D-720AE98C72F6}">
          <x14:formula1>
            <xm:f>Base!$J$4</xm:f>
          </x14:formula1>
          <xm:sqref>H2:I19 H21:I22 H24:I26 H28:I30 H33:I44 H46:I50 H52:I58 H60:I82 H85:I113 H116:I116 H118:I122 H124:I124 H127:I128 H131:I132 H135:I148 H150:I150 H152:I156 H158:I158 H160:I164 H167:I168 H171:I173 H175:I175 H178:I178 H185:I187 H191:I199 H201:I201 H203:I203 H205:I215 H217:I226 H228:I237 H239:I245 H248:I264 H266:I266 H268:I299 H301:I304 H306:I309 H311:I313 H316:I322 H324:I325 H327:I327 H329:I334 H336:I336 H339:I342 H345:I356 H358:I361 Q369:Q370 H371:I371 L2:P2 L116:N116 L124:P124 L150:P150 L158:P158 L175:N175 L178:P178 L201:P201 L203:N203 L266:P266 L327:N327 L336:N336 L371:P371 L3:N19 L33:N44 L52:N58 L60:N82 L85:N113 L118:N122 L131:N132 L135:N148 L152:N156 L171:N173 L185:N187 L191:N199 L205:N215 L217:N226 L228:N237 L239:N245 L248:N264 L268:N299 L306:N309 L311:N313 L316:N322 L329:N334 L345:N356 L358:N361 H367:I369 O3:P15 O18:P19 L21:P22 L24:P26 L28:P30 O35:P36 O40:P42 O44:P44 L46:P50 O52:P53 O55:P58 O60:P64 O69:P73 O76:P76 O80:P82 O86:P86 O88:P94 O96:P96 O98:P100 O102:P104 O107:P113 O118:P121 L127:P128 O131:P131 O135:P135 O138:P143 O147:P147 O154:P156 L160:P164 L167:P168 O171:P172 O186:P187 O191:P196 O208:P209 O211:P215 O220:P225 O228:P228 O230:P237 O240:P242 O245:P245 O248:P248 O250:P250 O252:P262 O264:P264 O273:P279 O281:P285 O287:P287 O289:P292 O294:P294 O299:P299 L301:P304 O306:P308 O311:P312 O318:P320 L324:P325 O329:P330 O333:P333 L339:P342 O346:P349 O351:P351 O353:P356 O359:P361 O368:P368 Q16:Q17 Q20 Q23 Q27 Q31:Q34 Q37:Q39 Q43 Q45 Q51 Q54 Q59 Q65:Q68 Q74:Q75 Q77:Q79 Q83:Q85 Q87 Q95 Q97 Q101 Q105:Q106 Q114:Q117 Q122:Q123 Q125:Q126 Q129:Q130 Q132:Q134 Q136:Q137 Q144:Q146 Q148:Q149 Q151:Q153 Q157 Q159 Q165:Q166 Q169:Q170 Q173:Q177 Q179:Q185 Q188:Q190 Q197:Q200 Q202:Q207 Q210 Q216:Q219 Q226:Q227 Q229 Q238:Q239 Q243:Q244 Q246:Q247 Q249 Q251 Q263 Q265 Q267:Q272 Q280 Q286 Q288 Q293 Q295:Q298 Q300 Q305 Q309:Q310 Q313:Q317 Q321:Q323 Q326:Q328 Q331:Q332 Q334:Q338 Q343:Q345 Q350 Q352 Q357:Q358 Q362 H363:I363 L363:P363 L367:N369 Q364:Q367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9B15-BB7E-484E-8267-4C68E896EAB7}">
  <sheetPr filterMode="1"/>
  <dimension ref="A1:AC371"/>
  <sheetViews>
    <sheetView showGridLines="0" tabSelected="1" topLeftCell="C1" zoomScale="80" zoomScaleNormal="80" workbookViewId="0">
      <pane ySplit="1" topLeftCell="A2" activePane="bottomLeft" state="frozen"/>
      <selection activeCell="G1" sqref="G1"/>
      <selection pane="bottomLeft" activeCell="L98" sqref="L98"/>
    </sheetView>
  </sheetViews>
  <sheetFormatPr defaultColWidth="8.5703125" defaultRowHeight="18.75"/>
  <cols>
    <col min="1" max="1" width="16.42578125" style="8" bestFit="1" customWidth="1"/>
    <col min="2" max="2" width="20.42578125" style="8" bestFit="1" customWidth="1"/>
    <col min="3" max="3" width="80.5703125" style="40" customWidth="1"/>
    <col min="4" max="4" width="29.140625" style="40" bestFit="1" customWidth="1"/>
    <col min="5" max="5" width="20.42578125" style="8" bestFit="1" customWidth="1"/>
    <col min="6" max="6" width="16.85546875" style="8" bestFit="1" customWidth="1"/>
    <col min="7" max="7" width="16.140625" style="31" customWidth="1"/>
    <col min="8" max="8" width="14.42578125" style="31" customWidth="1"/>
    <col min="9" max="10" width="10.85546875" style="31" customWidth="1"/>
    <col min="11" max="11" width="26" style="26" customWidth="1"/>
    <col min="12" max="12" width="26" style="26" bestFit="1" customWidth="1"/>
    <col min="13" max="13" width="16.85546875" style="26" bestFit="1" customWidth="1"/>
    <col min="14" max="14" width="28.42578125" style="26" bestFit="1" customWidth="1"/>
    <col min="15" max="15" width="15.5703125" style="26" bestFit="1" customWidth="1"/>
    <col min="16" max="16" width="14.140625" style="26" customWidth="1"/>
    <col min="17" max="17" width="13.85546875" style="26" customWidth="1"/>
    <col min="18" max="18" width="15.5703125" style="26" customWidth="1"/>
    <col min="19" max="19" width="11.85546875" style="26" customWidth="1"/>
    <col min="20" max="20" width="11.5703125" style="26" customWidth="1"/>
    <col min="21" max="21" width="12.5703125" style="26" customWidth="1"/>
    <col min="22" max="22" width="14.5703125" style="26" customWidth="1"/>
    <col min="23" max="23" width="17.42578125" style="26" customWidth="1"/>
    <col min="24" max="24" width="13.140625" style="26" bestFit="1" customWidth="1"/>
    <col min="25" max="25" width="20.42578125" style="26" bestFit="1" customWidth="1"/>
    <col min="26" max="26" width="20.42578125" style="26" customWidth="1"/>
    <col min="27" max="27" width="15.85546875" style="26" customWidth="1"/>
    <col min="28" max="28" width="14.140625" style="26" customWidth="1"/>
    <col min="29" max="29" width="21.5703125" style="17" bestFit="1" customWidth="1"/>
    <col min="30" max="16384" width="8.5703125" style="26"/>
  </cols>
  <sheetData>
    <row r="1" spans="1:29" s="31" customFormat="1" ht="19.5" thickBot="1">
      <c r="A1" s="24" t="s">
        <v>27</v>
      </c>
      <c r="B1" s="24" t="s">
        <v>28</v>
      </c>
      <c r="C1" s="244" t="s">
        <v>29</v>
      </c>
      <c r="D1" s="245" t="s">
        <v>821</v>
      </c>
      <c r="E1" s="24" t="s">
        <v>820</v>
      </c>
      <c r="F1" s="198" t="s">
        <v>30</v>
      </c>
      <c r="G1" s="358" t="s">
        <v>1833</v>
      </c>
      <c r="H1" s="358"/>
      <c r="I1" s="358" t="s">
        <v>1834</v>
      </c>
      <c r="J1" s="358"/>
      <c r="K1" s="199" t="s">
        <v>2695</v>
      </c>
      <c r="L1" s="199" t="s">
        <v>1835</v>
      </c>
      <c r="M1" s="199" t="s">
        <v>1836</v>
      </c>
      <c r="N1" s="199" t="s">
        <v>1837</v>
      </c>
      <c r="O1" s="199" t="s">
        <v>1838</v>
      </c>
      <c r="P1" s="360" t="s">
        <v>1839</v>
      </c>
      <c r="Q1" s="361"/>
      <c r="R1" s="358" t="s">
        <v>1840</v>
      </c>
      <c r="S1" s="358"/>
      <c r="T1" s="358" t="s">
        <v>1841</v>
      </c>
      <c r="U1" s="358"/>
      <c r="V1" s="360" t="s">
        <v>1842</v>
      </c>
      <c r="W1" s="361"/>
      <c r="X1" s="199" t="s">
        <v>1843</v>
      </c>
      <c r="Y1" s="362" t="s">
        <v>1844</v>
      </c>
      <c r="Z1" s="361"/>
      <c r="AA1" s="358" t="s">
        <v>1845</v>
      </c>
      <c r="AB1" s="358"/>
      <c r="AC1" s="199" t="s">
        <v>836</v>
      </c>
    </row>
    <row r="2" spans="1:29" ht="15.75" hidden="1">
      <c r="A2" s="297">
        <v>106</v>
      </c>
      <c r="B2" s="242" t="str">
        <f>VLOOKUP(A2,Empresas!A:B,2,0)</f>
        <v>04.431.460/0001-25</v>
      </c>
      <c r="C2" s="242" t="str">
        <f>VLOOKUP(B2,Empresas!B:C,2,0)</f>
        <v>04.431.460 Ramiro Duenas Aranzabal</v>
      </c>
      <c r="D2" s="246">
        <f>VLOOKUP(A2,Empresas!A:E,5,0)</f>
        <v>116270616110</v>
      </c>
      <c r="E2" s="242" t="str">
        <f>VLOOKUP(A2,Empresas!A:D,4,0)</f>
        <v>MEI</v>
      </c>
      <c r="F2" s="242" t="str">
        <f>VLOOKUP(A2,Empresas!A:J,10,0)</f>
        <v>Jorge</v>
      </c>
      <c r="G2" s="306" t="s">
        <v>1495</v>
      </c>
      <c r="H2" s="306" t="s">
        <v>1495</v>
      </c>
      <c r="I2" s="27" t="s">
        <v>1495</v>
      </c>
      <c r="J2" s="34" t="s">
        <v>1495</v>
      </c>
      <c r="K2" s="35" t="s">
        <v>1542</v>
      </c>
      <c r="L2" s="35" t="s">
        <v>2675</v>
      </c>
      <c r="M2" s="35" t="s">
        <v>2675</v>
      </c>
      <c r="N2" s="35" t="s">
        <v>2675</v>
      </c>
      <c r="O2" s="35" t="s">
        <v>1495</v>
      </c>
      <c r="P2" s="27" t="s">
        <v>1542</v>
      </c>
      <c r="Q2" s="35">
        <v>46239</v>
      </c>
      <c r="R2" s="306" t="s">
        <v>1495</v>
      </c>
      <c r="S2" s="306" t="s">
        <v>1495</v>
      </c>
      <c r="T2" s="306" t="s">
        <v>1495</v>
      </c>
      <c r="U2" s="306" t="s">
        <v>1495</v>
      </c>
      <c r="V2" s="306" t="s">
        <v>1495</v>
      </c>
      <c r="W2" s="306" t="s">
        <v>1495</v>
      </c>
      <c r="X2" s="27" t="s">
        <v>1495</v>
      </c>
      <c r="Y2" s="27" t="s">
        <v>1542</v>
      </c>
      <c r="Z2" s="34">
        <v>46238</v>
      </c>
      <c r="AA2" s="28" t="s">
        <v>1542</v>
      </c>
      <c r="AB2" s="36">
        <v>46255</v>
      </c>
      <c r="AC2" s="309"/>
    </row>
    <row r="3" spans="1:29" ht="15.75" hidden="1">
      <c r="A3" s="297">
        <v>119</v>
      </c>
      <c r="B3" s="242" t="s">
        <v>32</v>
      </c>
      <c r="C3" s="242" t="s">
        <v>33</v>
      </c>
      <c r="D3" s="246" t="s">
        <v>847</v>
      </c>
      <c r="E3" s="242" t="s">
        <v>846</v>
      </c>
      <c r="F3" s="242" t="s">
        <v>34</v>
      </c>
      <c r="G3" s="306" t="s">
        <v>1495</v>
      </c>
      <c r="H3" s="306" t="s">
        <v>1495</v>
      </c>
      <c r="I3" s="27" t="s">
        <v>1495</v>
      </c>
      <c r="J3" s="34" t="s">
        <v>1495</v>
      </c>
      <c r="K3" s="35" t="s">
        <v>2675</v>
      </c>
      <c r="L3" s="35" t="s">
        <v>2675</v>
      </c>
      <c r="M3" s="35" t="s">
        <v>2675</v>
      </c>
      <c r="N3" s="35" t="s">
        <v>2675</v>
      </c>
      <c r="O3" s="35" t="s">
        <v>1495</v>
      </c>
      <c r="P3" s="27" t="s">
        <v>1542</v>
      </c>
      <c r="Q3" s="35">
        <v>46248</v>
      </c>
      <c r="R3" s="306" t="s">
        <v>1495</v>
      </c>
      <c r="S3" s="306" t="s">
        <v>1495</v>
      </c>
      <c r="T3" s="306" t="s">
        <v>1495</v>
      </c>
      <c r="U3" s="306" t="s">
        <v>1495</v>
      </c>
      <c r="V3" s="306" t="s">
        <v>1495</v>
      </c>
      <c r="W3" s="306" t="s">
        <v>1495</v>
      </c>
      <c r="X3" s="27" t="s">
        <v>1495</v>
      </c>
      <c r="Y3" s="27"/>
      <c r="Z3" s="34"/>
      <c r="AA3" s="36"/>
      <c r="AB3" s="36"/>
      <c r="AC3" s="127"/>
    </row>
    <row r="4" spans="1:29" ht="15.75" hidden="1">
      <c r="A4" s="297">
        <v>415</v>
      </c>
      <c r="B4" s="242" t="s">
        <v>35</v>
      </c>
      <c r="C4" s="242" t="s">
        <v>36</v>
      </c>
      <c r="D4" s="246" t="s">
        <v>847</v>
      </c>
      <c r="E4" s="242" t="s">
        <v>839</v>
      </c>
      <c r="F4" s="242" t="s">
        <v>34</v>
      </c>
      <c r="G4" s="306" t="s">
        <v>1495</v>
      </c>
      <c r="H4" s="306" t="s">
        <v>1495</v>
      </c>
      <c r="I4" s="27" t="s">
        <v>1495</v>
      </c>
      <c r="J4" s="34" t="s">
        <v>1495</v>
      </c>
      <c r="K4" s="35" t="s">
        <v>1542</v>
      </c>
      <c r="L4" s="35" t="s">
        <v>2675</v>
      </c>
      <c r="M4" s="35" t="s">
        <v>2675</v>
      </c>
      <c r="N4" s="35" t="s">
        <v>2675</v>
      </c>
      <c r="O4" s="35" t="s">
        <v>1495</v>
      </c>
      <c r="P4" s="27" t="s">
        <v>1542</v>
      </c>
      <c r="Q4" s="35">
        <v>46239</v>
      </c>
      <c r="R4" s="306" t="s">
        <v>1495</v>
      </c>
      <c r="S4" s="306" t="s">
        <v>1495</v>
      </c>
      <c r="T4" s="306" t="s">
        <v>1495</v>
      </c>
      <c r="U4" s="306" t="s">
        <v>1495</v>
      </c>
      <c r="V4" s="306" t="s">
        <v>1495</v>
      </c>
      <c r="W4" s="306" t="s">
        <v>1495</v>
      </c>
      <c r="X4" s="27" t="s">
        <v>1495</v>
      </c>
      <c r="Y4" s="27"/>
      <c r="Z4" s="34"/>
      <c r="AA4" s="36"/>
      <c r="AB4" s="36"/>
      <c r="AC4" s="131"/>
    </row>
    <row r="5" spans="1:29" ht="15.75" hidden="1">
      <c r="A5" s="297">
        <v>218</v>
      </c>
      <c r="B5" s="242" t="s">
        <v>37</v>
      </c>
      <c r="C5" s="242" t="s">
        <v>38</v>
      </c>
      <c r="D5" s="246">
        <v>799468637111</v>
      </c>
      <c r="E5" s="242" t="s">
        <v>839</v>
      </c>
      <c r="F5" s="242" t="s">
        <v>34</v>
      </c>
      <c r="G5" s="306" t="s">
        <v>1495</v>
      </c>
      <c r="H5" s="306" t="s">
        <v>1495</v>
      </c>
      <c r="I5" s="27" t="s">
        <v>1495</v>
      </c>
      <c r="J5" s="34" t="s">
        <v>1495</v>
      </c>
      <c r="K5" s="35" t="s">
        <v>2675</v>
      </c>
      <c r="L5" s="35" t="s">
        <v>2675</v>
      </c>
      <c r="M5" s="35" t="s">
        <v>2675</v>
      </c>
      <c r="N5" s="35" t="s">
        <v>2675</v>
      </c>
      <c r="O5" s="35" t="s">
        <v>1495</v>
      </c>
      <c r="P5" s="27" t="s">
        <v>1495</v>
      </c>
      <c r="Q5" s="35">
        <v>46239</v>
      </c>
      <c r="R5" s="306" t="s">
        <v>1495</v>
      </c>
      <c r="S5" s="306" t="s">
        <v>1495</v>
      </c>
      <c r="T5" s="306" t="s">
        <v>1495</v>
      </c>
      <c r="U5" s="306" t="s">
        <v>1495</v>
      </c>
      <c r="V5" s="306" t="s">
        <v>1495</v>
      </c>
      <c r="W5" s="306" t="s">
        <v>1495</v>
      </c>
      <c r="X5" s="27" t="s">
        <v>1495</v>
      </c>
      <c r="Y5" s="27"/>
      <c r="Z5" s="34"/>
      <c r="AA5" s="36"/>
      <c r="AB5" s="36"/>
      <c r="AC5" s="131"/>
    </row>
    <row r="6" spans="1:29" ht="15.75" hidden="1">
      <c r="A6" s="297">
        <v>628</v>
      </c>
      <c r="B6" s="242" t="s">
        <v>39</v>
      </c>
      <c r="C6" s="242" t="s">
        <v>40</v>
      </c>
      <c r="D6" s="246">
        <v>133256510113</v>
      </c>
      <c r="E6" s="242" t="s">
        <v>839</v>
      </c>
      <c r="F6" s="242" t="s">
        <v>34</v>
      </c>
      <c r="G6" s="306" t="s">
        <v>1495</v>
      </c>
      <c r="H6" s="306" t="s">
        <v>1495</v>
      </c>
      <c r="I6" s="27" t="s">
        <v>1495</v>
      </c>
      <c r="J6" s="34" t="s">
        <v>1495</v>
      </c>
      <c r="K6" s="35" t="s">
        <v>1542</v>
      </c>
      <c r="L6" s="35" t="s">
        <v>2675</v>
      </c>
      <c r="M6" s="35" t="s">
        <v>2675</v>
      </c>
      <c r="N6" s="35" t="s">
        <v>2675</v>
      </c>
      <c r="O6" s="35" t="s">
        <v>1495</v>
      </c>
      <c r="P6" s="27" t="s">
        <v>1542</v>
      </c>
      <c r="Q6" s="35">
        <v>46239</v>
      </c>
      <c r="R6" s="306" t="s">
        <v>1495</v>
      </c>
      <c r="S6" s="306" t="s">
        <v>1495</v>
      </c>
      <c r="T6" s="306" t="s">
        <v>1495</v>
      </c>
      <c r="U6" s="306" t="s">
        <v>1495</v>
      </c>
      <c r="V6" s="306" t="s">
        <v>1495</v>
      </c>
      <c r="W6" s="306" t="s">
        <v>1495</v>
      </c>
      <c r="X6" s="27" t="s">
        <v>1495</v>
      </c>
      <c r="Y6" s="27"/>
      <c r="Z6" s="34"/>
      <c r="AA6" s="36"/>
      <c r="AB6" s="36"/>
      <c r="AC6" s="127"/>
    </row>
    <row r="7" spans="1:29" ht="15.75" hidden="1">
      <c r="A7" s="297">
        <v>227</v>
      </c>
      <c r="B7" s="242" t="s">
        <v>41</v>
      </c>
      <c r="C7" s="242" t="s">
        <v>42</v>
      </c>
      <c r="D7" s="246" t="s">
        <v>847</v>
      </c>
      <c r="E7" s="242" t="s">
        <v>839</v>
      </c>
      <c r="F7" s="242" t="s">
        <v>34</v>
      </c>
      <c r="G7" s="306" t="s">
        <v>1495</v>
      </c>
      <c r="H7" s="306" t="s">
        <v>1495</v>
      </c>
      <c r="I7" s="27" t="s">
        <v>1495</v>
      </c>
      <c r="J7" s="34" t="s">
        <v>1495</v>
      </c>
      <c r="K7" s="35" t="s">
        <v>1542</v>
      </c>
      <c r="L7" s="35" t="s">
        <v>2675</v>
      </c>
      <c r="M7" s="35" t="s">
        <v>2675</v>
      </c>
      <c r="N7" s="35" t="s">
        <v>2675</v>
      </c>
      <c r="O7" s="35" t="s">
        <v>1495</v>
      </c>
      <c r="P7" s="27" t="s">
        <v>1542</v>
      </c>
      <c r="Q7" s="35">
        <v>46239</v>
      </c>
      <c r="R7" s="306" t="s">
        <v>1495</v>
      </c>
      <c r="S7" s="306" t="s">
        <v>1495</v>
      </c>
      <c r="T7" s="306" t="s">
        <v>1495</v>
      </c>
      <c r="U7" s="306" t="s">
        <v>1495</v>
      </c>
      <c r="V7" s="306" t="s">
        <v>1495</v>
      </c>
      <c r="W7" s="306" t="s">
        <v>1495</v>
      </c>
      <c r="X7" s="27" t="s">
        <v>1495</v>
      </c>
      <c r="Y7" s="27"/>
      <c r="Z7" s="34"/>
      <c r="AA7" s="36"/>
      <c r="AB7" s="36"/>
      <c r="AC7" s="131"/>
    </row>
    <row r="8" spans="1:29" ht="15.75" hidden="1">
      <c r="A8" s="297">
        <v>359</v>
      </c>
      <c r="B8" s="242" t="s">
        <v>43</v>
      </c>
      <c r="C8" s="242" t="s">
        <v>44</v>
      </c>
      <c r="D8" s="246" t="s">
        <v>847</v>
      </c>
      <c r="E8" s="242" t="s">
        <v>846</v>
      </c>
      <c r="F8" s="242" t="s">
        <v>45</v>
      </c>
      <c r="G8" s="306" t="s">
        <v>1495</v>
      </c>
      <c r="H8" s="306" t="s">
        <v>1495</v>
      </c>
      <c r="I8" s="27"/>
      <c r="J8" s="34" t="s">
        <v>1495</v>
      </c>
      <c r="K8" s="35" t="s">
        <v>2675</v>
      </c>
      <c r="L8" s="35" t="s">
        <v>2675</v>
      </c>
      <c r="M8" s="35"/>
      <c r="N8" s="35"/>
      <c r="O8" s="35"/>
      <c r="P8" s="27" t="s">
        <v>1542</v>
      </c>
      <c r="Q8" s="35">
        <v>46244</v>
      </c>
      <c r="R8" s="306" t="s">
        <v>1495</v>
      </c>
      <c r="S8" s="306" t="s">
        <v>1495</v>
      </c>
      <c r="T8" s="306" t="s">
        <v>1495</v>
      </c>
      <c r="U8" s="306" t="s">
        <v>1495</v>
      </c>
      <c r="V8" s="306" t="s">
        <v>1495</v>
      </c>
      <c r="W8" s="306" t="s">
        <v>1495</v>
      </c>
      <c r="X8" s="27"/>
      <c r="Y8" s="27"/>
      <c r="Z8" s="34"/>
      <c r="AA8" s="36"/>
      <c r="AB8" s="36"/>
      <c r="AC8" s="127"/>
    </row>
    <row r="9" spans="1:29" ht="15.75">
      <c r="A9" s="297">
        <v>638</v>
      </c>
      <c r="B9" s="242" t="s">
        <v>46</v>
      </c>
      <c r="C9" s="242" t="s">
        <v>47</v>
      </c>
      <c r="D9" s="246" t="s">
        <v>847</v>
      </c>
      <c r="E9" s="242" t="s">
        <v>846</v>
      </c>
      <c r="F9" s="242" t="s">
        <v>48</v>
      </c>
      <c r="G9" s="306" t="s">
        <v>1495</v>
      </c>
      <c r="H9" s="306" t="s">
        <v>1495</v>
      </c>
      <c r="I9" s="27" t="s">
        <v>1495</v>
      </c>
      <c r="J9" s="34" t="s">
        <v>1495</v>
      </c>
      <c r="K9" s="35" t="s">
        <v>2675</v>
      </c>
      <c r="L9" s="35" t="s">
        <v>1542</v>
      </c>
      <c r="M9" s="35" t="s">
        <v>1495</v>
      </c>
      <c r="N9" s="35" t="s">
        <v>1495</v>
      </c>
      <c r="O9" s="35" t="s">
        <v>1495</v>
      </c>
      <c r="P9" s="27" t="s">
        <v>1542</v>
      </c>
      <c r="Q9" s="342">
        <v>46238</v>
      </c>
      <c r="R9" s="306" t="s">
        <v>1495</v>
      </c>
      <c r="S9" s="306" t="s">
        <v>1495</v>
      </c>
      <c r="T9" s="306" t="s">
        <v>1495</v>
      </c>
      <c r="U9" s="306" t="s">
        <v>1495</v>
      </c>
      <c r="V9" s="306" t="s">
        <v>1495</v>
      </c>
      <c r="W9" s="306" t="s">
        <v>1495</v>
      </c>
      <c r="X9" s="27" t="s">
        <v>1495</v>
      </c>
      <c r="Y9" s="27" t="s">
        <v>1542</v>
      </c>
      <c r="Z9" s="344">
        <v>46238</v>
      </c>
      <c r="AA9" s="36" t="s">
        <v>1542</v>
      </c>
      <c r="AB9" s="349">
        <v>46244</v>
      </c>
      <c r="AC9" s="132"/>
    </row>
    <row r="10" spans="1:29" ht="15.75" hidden="1">
      <c r="A10" s="297">
        <v>437</v>
      </c>
      <c r="B10" s="242" t="s">
        <v>49</v>
      </c>
      <c r="C10" s="242" t="s">
        <v>50</v>
      </c>
      <c r="D10" s="246" t="s">
        <v>847</v>
      </c>
      <c r="E10" s="242" t="s">
        <v>839</v>
      </c>
      <c r="F10" s="242" t="s">
        <v>34</v>
      </c>
      <c r="G10" s="306" t="s">
        <v>1495</v>
      </c>
      <c r="H10" s="306" t="s">
        <v>1495</v>
      </c>
      <c r="I10" s="27" t="s">
        <v>1495</v>
      </c>
      <c r="J10" s="34" t="s">
        <v>1495</v>
      </c>
      <c r="K10" s="35" t="s">
        <v>1542</v>
      </c>
      <c r="L10" s="35" t="s">
        <v>2675</v>
      </c>
      <c r="M10" s="35" t="s">
        <v>2675</v>
      </c>
      <c r="N10" s="35" t="s">
        <v>2675</v>
      </c>
      <c r="O10" s="35" t="s">
        <v>1495</v>
      </c>
      <c r="P10" s="27" t="s">
        <v>1542</v>
      </c>
      <c r="Q10" s="35">
        <v>46239</v>
      </c>
      <c r="R10" s="306" t="s">
        <v>1495</v>
      </c>
      <c r="S10" s="306" t="s">
        <v>1495</v>
      </c>
      <c r="T10" s="306" t="s">
        <v>1495</v>
      </c>
      <c r="U10" s="306" t="s">
        <v>1495</v>
      </c>
      <c r="V10" s="306" t="s">
        <v>1495</v>
      </c>
      <c r="W10" s="306" t="s">
        <v>1495</v>
      </c>
      <c r="X10" s="27" t="s">
        <v>1495</v>
      </c>
      <c r="Y10" s="27"/>
      <c r="Z10" s="34"/>
      <c r="AA10" s="36"/>
      <c r="AB10" s="36"/>
      <c r="AC10" s="127"/>
    </row>
    <row r="11" spans="1:29" ht="15.75">
      <c r="A11" s="297">
        <v>461</v>
      </c>
      <c r="B11" s="242" t="s">
        <v>51</v>
      </c>
      <c r="C11" s="242" t="s">
        <v>52</v>
      </c>
      <c r="D11" s="246">
        <v>135862064112</v>
      </c>
      <c r="E11" s="242" t="s">
        <v>846</v>
      </c>
      <c r="F11" s="242" t="s">
        <v>48</v>
      </c>
      <c r="G11" s="306" t="s">
        <v>1495</v>
      </c>
      <c r="H11" s="306" t="s">
        <v>1495</v>
      </c>
      <c r="I11" s="27" t="s">
        <v>2675</v>
      </c>
      <c r="J11" s="34"/>
      <c r="K11" s="35" t="s">
        <v>2675</v>
      </c>
      <c r="L11" s="35" t="s">
        <v>1542</v>
      </c>
      <c r="M11" s="35" t="s">
        <v>1495</v>
      </c>
      <c r="N11" s="35" t="s">
        <v>1495</v>
      </c>
      <c r="O11" s="35" t="s">
        <v>1495</v>
      </c>
      <c r="P11" s="27" t="s">
        <v>1542</v>
      </c>
      <c r="Q11" s="342">
        <v>46244</v>
      </c>
      <c r="R11" s="306" t="s">
        <v>1495</v>
      </c>
      <c r="S11" s="306" t="s">
        <v>1495</v>
      </c>
      <c r="T11" s="306" t="s">
        <v>1495</v>
      </c>
      <c r="U11" s="306" t="s">
        <v>1495</v>
      </c>
      <c r="V11" s="306" t="s">
        <v>1495</v>
      </c>
      <c r="W11" s="306" t="s">
        <v>1495</v>
      </c>
      <c r="X11" s="27" t="s">
        <v>1495</v>
      </c>
      <c r="Y11" s="27" t="s">
        <v>1542</v>
      </c>
      <c r="Z11" s="344">
        <v>46244</v>
      </c>
      <c r="AA11" s="36" t="s">
        <v>1542</v>
      </c>
      <c r="AB11" s="349">
        <v>46244</v>
      </c>
      <c r="AC11" s="127"/>
    </row>
    <row r="12" spans="1:29" ht="15.75" hidden="1">
      <c r="A12" s="297">
        <v>525</v>
      </c>
      <c r="B12" s="242" t="s">
        <v>53</v>
      </c>
      <c r="C12" s="242" t="s">
        <v>54</v>
      </c>
      <c r="D12" s="246">
        <v>151811726114</v>
      </c>
      <c r="E12" s="242" t="s">
        <v>839</v>
      </c>
      <c r="F12" s="242" t="s">
        <v>34</v>
      </c>
      <c r="G12" s="306" t="s">
        <v>1495</v>
      </c>
      <c r="H12" s="306" t="s">
        <v>1495</v>
      </c>
      <c r="I12" s="27" t="s">
        <v>1495</v>
      </c>
      <c r="J12" s="34" t="s">
        <v>1495</v>
      </c>
      <c r="K12" s="35" t="s">
        <v>1542</v>
      </c>
      <c r="L12" s="35" t="s">
        <v>2675</v>
      </c>
      <c r="M12" s="35" t="s">
        <v>2675</v>
      </c>
      <c r="N12" s="35" t="s">
        <v>2675</v>
      </c>
      <c r="O12" s="35" t="s">
        <v>1495</v>
      </c>
      <c r="P12" s="27" t="s">
        <v>1542</v>
      </c>
      <c r="Q12" s="35">
        <v>46239</v>
      </c>
      <c r="R12" s="306" t="s">
        <v>1495</v>
      </c>
      <c r="S12" s="306" t="s">
        <v>1495</v>
      </c>
      <c r="T12" s="306" t="s">
        <v>1495</v>
      </c>
      <c r="U12" s="306" t="s">
        <v>1495</v>
      </c>
      <c r="V12" s="306" t="s">
        <v>1495</v>
      </c>
      <c r="W12" s="306" t="s">
        <v>1495</v>
      </c>
      <c r="X12" s="27" t="s">
        <v>1495</v>
      </c>
      <c r="Y12" s="27"/>
      <c r="Z12" s="34"/>
      <c r="AA12" s="36"/>
      <c r="AB12" s="36"/>
      <c r="AC12" s="127"/>
    </row>
    <row r="13" spans="1:29" ht="15.75" hidden="1">
      <c r="A13" s="297">
        <v>608</v>
      </c>
      <c r="B13" s="242" t="s">
        <v>55</v>
      </c>
      <c r="C13" s="242" t="s">
        <v>56</v>
      </c>
      <c r="D13" s="246" t="s">
        <v>847</v>
      </c>
      <c r="E13" s="242" t="s">
        <v>846</v>
      </c>
      <c r="F13" s="242" t="s">
        <v>57</v>
      </c>
      <c r="G13" s="306" t="s">
        <v>1495</v>
      </c>
      <c r="H13" s="306"/>
      <c r="I13" s="35" t="s">
        <v>1495</v>
      </c>
      <c r="J13" s="34"/>
      <c r="K13" s="35" t="s">
        <v>2675</v>
      </c>
      <c r="L13" s="35" t="s">
        <v>1542</v>
      </c>
      <c r="M13" s="35" t="s">
        <v>1495</v>
      </c>
      <c r="N13" s="35" t="s">
        <v>1495</v>
      </c>
      <c r="O13" s="35" t="s">
        <v>1495</v>
      </c>
      <c r="P13" s="27" t="s">
        <v>1542</v>
      </c>
      <c r="Q13" s="35">
        <v>46238</v>
      </c>
      <c r="R13" s="306" t="s">
        <v>1495</v>
      </c>
      <c r="S13" s="306" t="s">
        <v>1495</v>
      </c>
      <c r="T13" s="306" t="s">
        <v>1495</v>
      </c>
      <c r="U13" s="306" t="s">
        <v>1495</v>
      </c>
      <c r="V13" s="306" t="s">
        <v>1495</v>
      </c>
      <c r="W13" s="306" t="s">
        <v>1495</v>
      </c>
      <c r="X13" s="27" t="s">
        <v>1495</v>
      </c>
      <c r="Y13" s="27"/>
      <c r="Z13" s="34"/>
      <c r="AA13" s="36"/>
      <c r="AB13" s="36"/>
      <c r="AC13" s="127"/>
    </row>
    <row r="14" spans="1:29" ht="15.75" hidden="1">
      <c r="A14" s="297">
        <v>34</v>
      </c>
      <c r="B14" s="242" t="s">
        <v>58</v>
      </c>
      <c r="C14" s="242" t="s">
        <v>59</v>
      </c>
      <c r="D14" s="246">
        <v>128248912111</v>
      </c>
      <c r="E14" s="242" t="s">
        <v>846</v>
      </c>
      <c r="F14" s="242" t="s">
        <v>34</v>
      </c>
      <c r="G14" s="306" t="s">
        <v>1495</v>
      </c>
      <c r="H14" s="306" t="s">
        <v>1495</v>
      </c>
      <c r="I14" s="27" t="s">
        <v>1495</v>
      </c>
      <c r="J14" s="34" t="s">
        <v>1495</v>
      </c>
      <c r="K14" s="35" t="s">
        <v>1542</v>
      </c>
      <c r="L14" s="35" t="s">
        <v>2675</v>
      </c>
      <c r="M14" s="35" t="s">
        <v>2675</v>
      </c>
      <c r="N14" s="35" t="s">
        <v>2675</v>
      </c>
      <c r="O14" s="35" t="s">
        <v>1495</v>
      </c>
      <c r="P14" s="27" t="s">
        <v>2675</v>
      </c>
      <c r="Q14" s="35">
        <v>46239</v>
      </c>
      <c r="R14" s="306" t="s">
        <v>1495</v>
      </c>
      <c r="S14" s="306" t="s">
        <v>1495</v>
      </c>
      <c r="T14" s="306" t="s">
        <v>1495</v>
      </c>
      <c r="U14" s="306" t="s">
        <v>1495</v>
      </c>
      <c r="V14" s="306" t="s">
        <v>1495</v>
      </c>
      <c r="W14" s="306" t="s">
        <v>1495</v>
      </c>
      <c r="X14" s="27" t="s">
        <v>1495</v>
      </c>
      <c r="Y14" s="27"/>
      <c r="Z14" s="34"/>
      <c r="AA14" s="36"/>
      <c r="AB14" s="36"/>
      <c r="AC14" s="127"/>
    </row>
    <row r="15" spans="1:29" ht="15.75" hidden="1">
      <c r="A15" s="297">
        <v>523</v>
      </c>
      <c r="B15" s="242" t="s">
        <v>60</v>
      </c>
      <c r="C15" s="242" t="s">
        <v>61</v>
      </c>
      <c r="D15" s="246" t="s">
        <v>847</v>
      </c>
      <c r="E15" s="242" t="s">
        <v>846</v>
      </c>
      <c r="F15" s="242" t="s">
        <v>62</v>
      </c>
      <c r="G15" s="306" t="s">
        <v>1495</v>
      </c>
      <c r="H15" s="306" t="s">
        <v>1495</v>
      </c>
      <c r="I15" s="27" t="s">
        <v>2675</v>
      </c>
      <c r="J15" s="34" t="s">
        <v>1495</v>
      </c>
      <c r="K15" s="35" t="s">
        <v>1542</v>
      </c>
      <c r="L15" s="35" t="s">
        <v>2675</v>
      </c>
      <c r="M15" s="35" t="s">
        <v>1495</v>
      </c>
      <c r="N15" s="35" t="s">
        <v>1495</v>
      </c>
      <c r="O15" s="35" t="s">
        <v>1495</v>
      </c>
      <c r="P15" s="27" t="s">
        <v>1542</v>
      </c>
      <c r="Q15" s="35">
        <v>46238</v>
      </c>
      <c r="R15" s="306" t="s">
        <v>1495</v>
      </c>
      <c r="S15" s="306" t="s">
        <v>1495</v>
      </c>
      <c r="T15" s="306" t="s">
        <v>1495</v>
      </c>
      <c r="U15" s="306" t="s">
        <v>1495</v>
      </c>
      <c r="V15" s="306" t="s">
        <v>1495</v>
      </c>
      <c r="W15" s="306" t="s">
        <v>1495</v>
      </c>
      <c r="X15" s="27" t="s">
        <v>1495</v>
      </c>
      <c r="Y15" s="27" t="s">
        <v>1542</v>
      </c>
      <c r="Z15" s="34">
        <v>46247</v>
      </c>
      <c r="AA15" s="36" t="s">
        <v>1528</v>
      </c>
      <c r="AB15" s="349">
        <v>46247</v>
      </c>
      <c r="AC15" s="127"/>
    </row>
    <row r="16" spans="1:29" ht="15.75" hidden="1">
      <c r="A16" s="297">
        <v>587</v>
      </c>
      <c r="B16" s="242" t="s">
        <v>63</v>
      </c>
      <c r="C16" s="242" t="s">
        <v>64</v>
      </c>
      <c r="D16" s="246" t="s">
        <v>847</v>
      </c>
      <c r="E16" s="242" t="s">
        <v>868</v>
      </c>
      <c r="F16" s="242" t="s">
        <v>65</v>
      </c>
      <c r="G16" s="27"/>
      <c r="H16" s="34"/>
      <c r="I16" s="27" t="s">
        <v>1495</v>
      </c>
      <c r="J16" s="34" t="s">
        <v>1495</v>
      </c>
      <c r="K16" s="35" t="s">
        <v>1542</v>
      </c>
      <c r="L16" s="35" t="s">
        <v>1542</v>
      </c>
      <c r="M16" s="35" t="s">
        <v>1495</v>
      </c>
      <c r="N16" s="35" t="s">
        <v>1495</v>
      </c>
      <c r="O16" s="35" t="s">
        <v>1495</v>
      </c>
      <c r="P16" s="33" t="s">
        <v>1495</v>
      </c>
      <c r="Q16" s="33" t="s">
        <v>1495</v>
      </c>
      <c r="R16" s="27" t="s">
        <v>2675</v>
      </c>
      <c r="S16" s="130">
        <v>46245</v>
      </c>
      <c r="T16" s="27" t="s">
        <v>2675</v>
      </c>
      <c r="U16" s="130">
        <v>46245</v>
      </c>
      <c r="V16" s="27" t="s">
        <v>1542</v>
      </c>
      <c r="W16" s="34">
        <v>46245</v>
      </c>
      <c r="X16" s="27" t="s">
        <v>1542</v>
      </c>
      <c r="Y16" s="27"/>
      <c r="Z16" s="34"/>
      <c r="AA16" s="36" t="s">
        <v>1495</v>
      </c>
      <c r="AB16" s="36" t="s">
        <v>1495</v>
      </c>
      <c r="AC16" s="127"/>
    </row>
    <row r="17" spans="1:29" ht="15.75" hidden="1">
      <c r="A17" s="297">
        <v>225</v>
      </c>
      <c r="B17" s="242" t="s">
        <v>66</v>
      </c>
      <c r="C17" s="242" t="s">
        <v>67</v>
      </c>
      <c r="D17" s="246" t="s">
        <v>847</v>
      </c>
      <c r="E17" s="242" t="s">
        <v>868</v>
      </c>
      <c r="F17" s="242" t="s">
        <v>57</v>
      </c>
      <c r="G17" s="27" t="s">
        <v>1495</v>
      </c>
      <c r="H17" s="34">
        <v>46247</v>
      </c>
      <c r="I17" s="27" t="s">
        <v>1495</v>
      </c>
      <c r="J17" s="34"/>
      <c r="K17" s="35" t="s">
        <v>2675</v>
      </c>
      <c r="L17" s="35" t="s">
        <v>1495</v>
      </c>
      <c r="M17" s="35" t="s">
        <v>1495</v>
      </c>
      <c r="N17" s="35" t="s">
        <v>1495</v>
      </c>
      <c r="O17" s="35" t="s">
        <v>1495</v>
      </c>
      <c r="P17" s="33" t="s">
        <v>1495</v>
      </c>
      <c r="Q17" s="33" t="s">
        <v>1495</v>
      </c>
      <c r="R17" s="27" t="s">
        <v>1542</v>
      </c>
      <c r="S17" s="130">
        <v>46255</v>
      </c>
      <c r="T17" s="27" t="s">
        <v>1495</v>
      </c>
      <c r="U17" s="130">
        <v>46244</v>
      </c>
      <c r="V17" s="27" t="s">
        <v>1542</v>
      </c>
      <c r="W17" s="34">
        <v>46255</v>
      </c>
      <c r="X17" s="27" t="s">
        <v>1542</v>
      </c>
      <c r="Y17" s="27" t="s">
        <v>1542</v>
      </c>
      <c r="Z17" s="34">
        <v>46255</v>
      </c>
      <c r="AA17" s="36" t="s">
        <v>1495</v>
      </c>
      <c r="AB17" s="36"/>
      <c r="AC17" s="127"/>
    </row>
    <row r="18" spans="1:29" ht="15.75" hidden="1">
      <c r="A18" s="297">
        <v>572</v>
      </c>
      <c r="B18" s="242" t="s">
        <v>68</v>
      </c>
      <c r="C18" s="242" t="s">
        <v>69</v>
      </c>
      <c r="D18" s="246">
        <v>636583794113</v>
      </c>
      <c r="E18" s="242" t="s">
        <v>846</v>
      </c>
      <c r="F18" s="242" t="s">
        <v>70</v>
      </c>
      <c r="G18" s="306" t="s">
        <v>1542</v>
      </c>
      <c r="H18" s="306" t="s">
        <v>1542</v>
      </c>
      <c r="I18" s="27" t="s">
        <v>1495</v>
      </c>
      <c r="J18" s="34" t="s">
        <v>1495</v>
      </c>
      <c r="K18" s="35" t="s">
        <v>2675</v>
      </c>
      <c r="L18" s="35" t="s">
        <v>1542</v>
      </c>
      <c r="M18" s="35" t="s">
        <v>1495</v>
      </c>
      <c r="N18" s="35" t="s">
        <v>1495</v>
      </c>
      <c r="O18" s="35" t="s">
        <v>1495</v>
      </c>
      <c r="P18" s="27" t="s">
        <v>2675</v>
      </c>
      <c r="Q18" s="35">
        <v>46240</v>
      </c>
      <c r="R18" s="306" t="s">
        <v>1495</v>
      </c>
      <c r="S18" s="306" t="s">
        <v>1495</v>
      </c>
      <c r="T18" s="306" t="s">
        <v>1495</v>
      </c>
      <c r="U18" s="306" t="s">
        <v>1495</v>
      </c>
      <c r="V18" s="306" t="s">
        <v>1495</v>
      </c>
      <c r="W18" s="306" t="s">
        <v>1495</v>
      </c>
      <c r="X18" s="27" t="s">
        <v>1495</v>
      </c>
      <c r="Y18" s="27" t="s">
        <v>1542</v>
      </c>
      <c r="Z18" s="344">
        <v>46240</v>
      </c>
      <c r="AA18" s="36"/>
      <c r="AB18" s="36"/>
      <c r="AC18" s="127"/>
    </row>
    <row r="19" spans="1:29" ht="15.75" hidden="1">
      <c r="A19" s="297">
        <v>597</v>
      </c>
      <c r="B19" s="242" t="s">
        <v>71</v>
      </c>
      <c r="C19" s="242" t="s">
        <v>72</v>
      </c>
      <c r="D19" s="246" t="s">
        <v>847</v>
      </c>
      <c r="E19" s="242" t="s">
        <v>846</v>
      </c>
      <c r="F19" s="242" t="s">
        <v>73</v>
      </c>
      <c r="G19" s="306" t="s">
        <v>1495</v>
      </c>
      <c r="H19" s="306" t="s">
        <v>1495</v>
      </c>
      <c r="I19" s="27" t="s">
        <v>1495</v>
      </c>
      <c r="J19" s="34" t="s">
        <v>1495</v>
      </c>
      <c r="K19" s="35" t="s">
        <v>1528</v>
      </c>
      <c r="L19" s="35" t="s">
        <v>1528</v>
      </c>
      <c r="M19" s="35" t="s">
        <v>1495</v>
      </c>
      <c r="N19" s="35" t="s">
        <v>1542</v>
      </c>
      <c r="O19" s="35" t="s">
        <v>1495</v>
      </c>
      <c r="P19" s="27" t="s">
        <v>1528</v>
      </c>
      <c r="Q19" s="35"/>
      <c r="R19" s="306" t="s">
        <v>1495</v>
      </c>
      <c r="S19" s="306" t="s">
        <v>1495</v>
      </c>
      <c r="T19" s="306" t="s">
        <v>1495</v>
      </c>
      <c r="U19" s="306" t="s">
        <v>1495</v>
      </c>
      <c r="V19" s="306" t="s">
        <v>1495</v>
      </c>
      <c r="W19" s="306" t="s">
        <v>1495</v>
      </c>
      <c r="X19" s="27"/>
      <c r="Y19" s="27"/>
      <c r="Z19" s="34"/>
      <c r="AA19" s="36"/>
      <c r="AB19" s="36"/>
      <c r="AC19" s="127"/>
    </row>
    <row r="20" spans="1:29" ht="15.75" hidden="1">
      <c r="A20" s="297">
        <v>617</v>
      </c>
      <c r="B20" s="242" t="s">
        <v>74</v>
      </c>
      <c r="C20" s="242" t="s">
        <v>75</v>
      </c>
      <c r="D20" s="246">
        <v>152218550110</v>
      </c>
      <c r="E20" s="242" t="s">
        <v>868</v>
      </c>
      <c r="F20" s="242" t="s">
        <v>65</v>
      </c>
      <c r="G20" s="27" t="s">
        <v>1495</v>
      </c>
      <c r="H20" s="34"/>
      <c r="I20" s="27" t="s">
        <v>1495</v>
      </c>
      <c r="J20" s="34" t="s">
        <v>1495</v>
      </c>
      <c r="K20" s="35" t="s">
        <v>1542</v>
      </c>
      <c r="L20" s="35" t="s">
        <v>2675</v>
      </c>
      <c r="M20" s="35" t="s">
        <v>1495</v>
      </c>
      <c r="N20" s="35" t="s">
        <v>1495</v>
      </c>
      <c r="O20" s="35" t="s">
        <v>1495</v>
      </c>
      <c r="P20" s="33" t="s">
        <v>1495</v>
      </c>
      <c r="Q20" s="33" t="s">
        <v>1495</v>
      </c>
      <c r="R20" s="27" t="s">
        <v>2675</v>
      </c>
      <c r="S20" s="130"/>
      <c r="T20" s="27" t="s">
        <v>2675</v>
      </c>
      <c r="U20" s="130"/>
      <c r="V20" s="27" t="s">
        <v>1542</v>
      </c>
      <c r="W20" s="34">
        <v>46238</v>
      </c>
      <c r="X20" s="27" t="s">
        <v>1542</v>
      </c>
      <c r="Y20" s="27" t="s">
        <v>1542</v>
      </c>
      <c r="Z20" s="34">
        <v>46238</v>
      </c>
      <c r="AA20" s="36" t="s">
        <v>940</v>
      </c>
      <c r="AB20" s="36" t="s">
        <v>940</v>
      </c>
      <c r="AC20" s="127"/>
    </row>
    <row r="21" spans="1:29" ht="15.75" hidden="1">
      <c r="A21" s="297">
        <v>303</v>
      </c>
      <c r="B21" s="242" t="s">
        <v>76</v>
      </c>
      <c r="C21" s="242" t="s">
        <v>77</v>
      </c>
      <c r="D21" s="246" t="s">
        <v>847</v>
      </c>
      <c r="E21" s="242" t="s">
        <v>846</v>
      </c>
      <c r="F21" s="242" t="s">
        <v>65</v>
      </c>
      <c r="G21" s="306" t="s">
        <v>1495</v>
      </c>
      <c r="H21" s="306" t="s">
        <v>1495</v>
      </c>
      <c r="I21" s="27" t="s">
        <v>1495</v>
      </c>
      <c r="J21" s="34" t="s">
        <v>1495</v>
      </c>
      <c r="K21" s="35" t="s">
        <v>1542</v>
      </c>
      <c r="L21" s="35" t="s">
        <v>1542</v>
      </c>
      <c r="M21" s="35" t="s">
        <v>1495</v>
      </c>
      <c r="N21" s="35" t="s">
        <v>1495</v>
      </c>
      <c r="O21" s="35" t="s">
        <v>1495</v>
      </c>
      <c r="P21" s="27" t="s">
        <v>1542</v>
      </c>
      <c r="Q21" s="35">
        <v>46241</v>
      </c>
      <c r="R21" s="306" t="s">
        <v>1495</v>
      </c>
      <c r="S21" s="306" t="s">
        <v>1495</v>
      </c>
      <c r="T21" s="306" t="s">
        <v>1495</v>
      </c>
      <c r="U21" s="306" t="s">
        <v>1495</v>
      </c>
      <c r="V21" s="306" t="s">
        <v>1495</v>
      </c>
      <c r="W21" s="306" t="s">
        <v>1495</v>
      </c>
      <c r="X21" s="27" t="s">
        <v>1495</v>
      </c>
      <c r="Y21" s="27" t="s">
        <v>1542</v>
      </c>
      <c r="Z21" s="34">
        <v>46241</v>
      </c>
      <c r="AA21" s="36" t="s">
        <v>1542</v>
      </c>
      <c r="AB21" s="363">
        <v>46255</v>
      </c>
      <c r="AC21" s="127"/>
    </row>
    <row r="22" spans="1:29" ht="15.75" hidden="1">
      <c r="A22" s="297">
        <v>230</v>
      </c>
      <c r="B22" s="242" t="s">
        <v>78</v>
      </c>
      <c r="C22" s="242" t="s">
        <v>79</v>
      </c>
      <c r="D22" s="246">
        <v>149989327117</v>
      </c>
      <c r="E22" s="242" t="s">
        <v>846</v>
      </c>
      <c r="F22" s="242" t="s">
        <v>70</v>
      </c>
      <c r="G22" s="306" t="s">
        <v>1495</v>
      </c>
      <c r="H22" s="306" t="s">
        <v>1495</v>
      </c>
      <c r="I22" s="27" t="s">
        <v>1495</v>
      </c>
      <c r="J22" s="344"/>
      <c r="K22" s="35" t="s">
        <v>2675</v>
      </c>
      <c r="L22" s="35" t="s">
        <v>1542</v>
      </c>
      <c r="M22" s="35" t="s">
        <v>1495</v>
      </c>
      <c r="N22" s="35" t="s">
        <v>1495</v>
      </c>
      <c r="O22" s="35" t="s">
        <v>1495</v>
      </c>
      <c r="P22" s="27" t="s">
        <v>1528</v>
      </c>
      <c r="Q22" s="342">
        <v>46238</v>
      </c>
      <c r="R22" s="306" t="s">
        <v>1495</v>
      </c>
      <c r="S22" s="306" t="s">
        <v>1495</v>
      </c>
      <c r="T22" s="306" t="s">
        <v>1495</v>
      </c>
      <c r="U22" s="306" t="s">
        <v>1495</v>
      </c>
      <c r="V22" s="306" t="s">
        <v>1495</v>
      </c>
      <c r="W22" s="306" t="s">
        <v>1495</v>
      </c>
      <c r="X22" s="27" t="s">
        <v>1495</v>
      </c>
      <c r="Y22" s="27" t="s">
        <v>1542</v>
      </c>
      <c r="Z22" s="344">
        <v>46241</v>
      </c>
      <c r="AA22" s="36"/>
      <c r="AB22" s="36"/>
      <c r="AC22" s="127"/>
    </row>
    <row r="23" spans="1:29" ht="15.75" hidden="1">
      <c r="A23" s="297">
        <v>370</v>
      </c>
      <c r="B23" s="242" t="s">
        <v>80</v>
      </c>
      <c r="C23" s="242" t="s">
        <v>81</v>
      </c>
      <c r="D23" s="246">
        <v>128936605119</v>
      </c>
      <c r="E23" s="242" t="s">
        <v>868</v>
      </c>
      <c r="F23" s="242" t="s">
        <v>73</v>
      </c>
      <c r="G23" s="27" t="s">
        <v>1528</v>
      </c>
      <c r="H23" s="34"/>
      <c r="I23" s="27" t="s">
        <v>1495</v>
      </c>
      <c r="J23" s="34" t="s">
        <v>1495</v>
      </c>
      <c r="K23" s="35" t="s">
        <v>1528</v>
      </c>
      <c r="L23" s="35" t="s">
        <v>1528</v>
      </c>
      <c r="M23" s="35" t="s">
        <v>1528</v>
      </c>
      <c r="N23" s="35" t="s">
        <v>1495</v>
      </c>
      <c r="O23" s="35" t="s">
        <v>1495</v>
      </c>
      <c r="P23" s="33" t="s">
        <v>1495</v>
      </c>
      <c r="Q23" s="33" t="s">
        <v>1495</v>
      </c>
      <c r="R23" s="27" t="s">
        <v>1528</v>
      </c>
      <c r="S23" s="130"/>
      <c r="T23" s="27" t="s">
        <v>1495</v>
      </c>
      <c r="U23" s="130" t="s">
        <v>1495</v>
      </c>
      <c r="V23" s="27"/>
      <c r="W23" s="34"/>
      <c r="X23" s="27" t="s">
        <v>1528</v>
      </c>
      <c r="Y23" s="27"/>
      <c r="Z23" s="34"/>
      <c r="AA23" s="36" t="s">
        <v>1495</v>
      </c>
      <c r="AB23" s="36" t="s">
        <v>1495</v>
      </c>
      <c r="AC23" s="127"/>
    </row>
    <row r="24" spans="1:29" ht="15.75" hidden="1">
      <c r="A24" s="297">
        <v>578</v>
      </c>
      <c r="B24" s="242" t="s">
        <v>83</v>
      </c>
      <c r="C24" s="242" t="s">
        <v>84</v>
      </c>
      <c r="D24" s="246">
        <v>403008716119</v>
      </c>
      <c r="E24" s="242" t="s">
        <v>846</v>
      </c>
      <c r="F24" s="242" t="s">
        <v>57</v>
      </c>
      <c r="G24" s="306" t="s">
        <v>1495</v>
      </c>
      <c r="H24" s="306" t="s">
        <v>1495</v>
      </c>
      <c r="I24" s="35" t="s">
        <v>1495</v>
      </c>
      <c r="J24" s="34"/>
      <c r="K24" s="35" t="s">
        <v>2675</v>
      </c>
      <c r="L24" s="35" t="s">
        <v>2675</v>
      </c>
      <c r="M24" s="35" t="s">
        <v>1495</v>
      </c>
      <c r="N24" s="35" t="s">
        <v>1495</v>
      </c>
      <c r="O24" s="35" t="s">
        <v>1495</v>
      </c>
      <c r="P24" s="27" t="s">
        <v>2675</v>
      </c>
      <c r="Q24" s="35"/>
      <c r="R24" s="306" t="s">
        <v>1495</v>
      </c>
      <c r="S24" s="306" t="s">
        <v>1495</v>
      </c>
      <c r="T24" s="306" t="s">
        <v>1495</v>
      </c>
      <c r="U24" s="306" t="s">
        <v>1495</v>
      </c>
      <c r="V24" s="306" t="s">
        <v>1495</v>
      </c>
      <c r="W24" s="306" t="s">
        <v>1495</v>
      </c>
      <c r="X24" s="27" t="s">
        <v>1495</v>
      </c>
      <c r="Y24" s="27"/>
      <c r="Z24" s="34"/>
      <c r="AA24" s="36" t="s">
        <v>1495</v>
      </c>
      <c r="AB24" s="36"/>
      <c r="AC24" s="127"/>
    </row>
    <row r="25" spans="1:29" ht="15.75" hidden="1">
      <c r="A25" s="297">
        <v>302</v>
      </c>
      <c r="B25" s="242" t="s">
        <v>85</v>
      </c>
      <c r="C25" s="242" t="s">
        <v>86</v>
      </c>
      <c r="D25" s="246">
        <v>114726418111</v>
      </c>
      <c r="E25" s="242" t="s">
        <v>846</v>
      </c>
      <c r="F25" s="242" t="s">
        <v>65</v>
      </c>
      <c r="G25" s="306" t="s">
        <v>1495</v>
      </c>
      <c r="H25" s="306" t="s">
        <v>1542</v>
      </c>
      <c r="I25" s="27" t="s">
        <v>1495</v>
      </c>
      <c r="J25" s="34" t="s">
        <v>1495</v>
      </c>
      <c r="K25" s="35" t="s">
        <v>1542</v>
      </c>
      <c r="L25" s="35" t="s">
        <v>1542</v>
      </c>
      <c r="M25" s="35" t="s">
        <v>1495</v>
      </c>
      <c r="N25" s="35" t="s">
        <v>1495</v>
      </c>
      <c r="O25" s="35" t="s">
        <v>1495</v>
      </c>
      <c r="P25" s="27" t="s">
        <v>1542</v>
      </c>
      <c r="Q25" s="35">
        <v>46248</v>
      </c>
      <c r="R25" s="306" t="s">
        <v>1495</v>
      </c>
      <c r="S25" s="306" t="s">
        <v>1495</v>
      </c>
      <c r="T25" s="306" t="s">
        <v>1495</v>
      </c>
      <c r="U25" s="306" t="s">
        <v>1495</v>
      </c>
      <c r="V25" s="306" t="s">
        <v>1495</v>
      </c>
      <c r="W25" s="306" t="s">
        <v>1495</v>
      </c>
      <c r="X25" s="27" t="s">
        <v>1495</v>
      </c>
      <c r="Y25" s="27" t="s">
        <v>1542</v>
      </c>
      <c r="Z25" s="34">
        <v>46248</v>
      </c>
      <c r="AA25" s="36" t="s">
        <v>1495</v>
      </c>
      <c r="AB25" s="36" t="s">
        <v>1495</v>
      </c>
      <c r="AC25" s="127"/>
    </row>
    <row r="26" spans="1:29" ht="15.75" hidden="1">
      <c r="A26" s="297">
        <v>376</v>
      </c>
      <c r="B26" s="242" t="s">
        <v>87</v>
      </c>
      <c r="C26" s="242" t="s">
        <v>88</v>
      </c>
      <c r="D26" s="246">
        <v>149817697113</v>
      </c>
      <c r="E26" s="242" t="s">
        <v>846</v>
      </c>
      <c r="F26" s="242" t="s">
        <v>70</v>
      </c>
      <c r="G26" s="306" t="s">
        <v>1495</v>
      </c>
      <c r="H26" s="306" t="s">
        <v>1495</v>
      </c>
      <c r="I26" s="27" t="s">
        <v>1495</v>
      </c>
      <c r="J26" s="34"/>
      <c r="K26" s="35" t="s">
        <v>2675</v>
      </c>
      <c r="L26" s="35" t="s">
        <v>1542</v>
      </c>
      <c r="M26" s="35" t="s">
        <v>1495</v>
      </c>
      <c r="N26" s="35" t="s">
        <v>1495</v>
      </c>
      <c r="O26" s="35" t="s">
        <v>1495</v>
      </c>
      <c r="P26" s="27" t="s">
        <v>1542</v>
      </c>
      <c r="Q26" s="342">
        <v>46246</v>
      </c>
      <c r="R26" s="306" t="s">
        <v>1495</v>
      </c>
      <c r="S26" s="306" t="s">
        <v>1495</v>
      </c>
      <c r="T26" s="306" t="s">
        <v>1495</v>
      </c>
      <c r="U26" s="306" t="s">
        <v>1495</v>
      </c>
      <c r="V26" s="306" t="s">
        <v>1495</v>
      </c>
      <c r="W26" s="306" t="s">
        <v>1495</v>
      </c>
      <c r="X26" s="27" t="s">
        <v>1495</v>
      </c>
      <c r="Y26" s="27" t="s">
        <v>1542</v>
      </c>
      <c r="Z26" s="344">
        <v>46246</v>
      </c>
      <c r="AA26" s="36"/>
      <c r="AB26" s="36"/>
      <c r="AC26" s="127"/>
    </row>
    <row r="27" spans="1:29" ht="15.75" hidden="1">
      <c r="A27" s="297">
        <v>576</v>
      </c>
      <c r="B27" s="242" t="s">
        <v>89</v>
      </c>
      <c r="C27" s="242" t="s">
        <v>90</v>
      </c>
      <c r="D27" s="246">
        <v>636070583117</v>
      </c>
      <c r="E27" s="242" t="s">
        <v>882</v>
      </c>
      <c r="F27" s="242" t="s">
        <v>45</v>
      </c>
      <c r="G27" s="27" t="s">
        <v>1542</v>
      </c>
      <c r="H27" s="34">
        <v>46247</v>
      </c>
      <c r="I27" s="27" t="s">
        <v>1542</v>
      </c>
      <c r="J27" s="34">
        <v>46247</v>
      </c>
      <c r="K27" s="35" t="s">
        <v>1542</v>
      </c>
      <c r="L27" s="35" t="s">
        <v>1542</v>
      </c>
      <c r="M27" s="35"/>
      <c r="N27" s="35"/>
      <c r="O27" s="35"/>
      <c r="P27" s="33" t="s">
        <v>1495</v>
      </c>
      <c r="Q27" s="33" t="s">
        <v>1495</v>
      </c>
      <c r="R27" s="27" t="s">
        <v>1542</v>
      </c>
      <c r="S27" s="130">
        <v>46248</v>
      </c>
      <c r="T27" s="27"/>
      <c r="U27" s="130"/>
      <c r="V27" s="27"/>
      <c r="W27" s="34"/>
      <c r="X27" s="27"/>
      <c r="Y27" s="27"/>
      <c r="Z27" s="34"/>
      <c r="AA27" s="36"/>
      <c r="AB27" s="36"/>
      <c r="AC27" s="127"/>
    </row>
    <row r="28" spans="1:29" ht="15.75" hidden="1">
      <c r="A28" s="297">
        <v>61</v>
      </c>
      <c r="B28" s="242" t="s">
        <v>92</v>
      </c>
      <c r="C28" s="242" t="s">
        <v>93</v>
      </c>
      <c r="D28" s="246" t="s">
        <v>847</v>
      </c>
      <c r="E28" s="242" t="s">
        <v>846</v>
      </c>
      <c r="F28" s="242" t="s">
        <v>45</v>
      </c>
      <c r="G28" s="306" t="s">
        <v>1542</v>
      </c>
      <c r="H28" s="306" t="s">
        <v>1542</v>
      </c>
      <c r="I28" s="27" t="s">
        <v>1542</v>
      </c>
      <c r="J28" s="34"/>
      <c r="K28" s="35" t="s">
        <v>2675</v>
      </c>
      <c r="L28" s="35" t="s">
        <v>2675</v>
      </c>
      <c r="M28" s="35"/>
      <c r="N28" s="35"/>
      <c r="O28" s="35"/>
      <c r="P28" s="27" t="s">
        <v>1542</v>
      </c>
      <c r="Q28" s="35">
        <v>46246</v>
      </c>
      <c r="R28" s="306" t="s">
        <v>1495</v>
      </c>
      <c r="S28" s="306" t="s">
        <v>1495</v>
      </c>
      <c r="T28" s="306" t="s">
        <v>1495</v>
      </c>
      <c r="U28" s="306" t="s">
        <v>1495</v>
      </c>
      <c r="V28" s="306" t="s">
        <v>1495</v>
      </c>
      <c r="W28" s="306" t="s">
        <v>1495</v>
      </c>
      <c r="X28" s="27"/>
      <c r="Y28" s="27"/>
      <c r="Z28" s="34"/>
      <c r="AA28" s="36"/>
      <c r="AB28" s="36"/>
      <c r="AC28" s="127"/>
    </row>
    <row r="29" spans="1:29" ht="15.75" hidden="1">
      <c r="A29" s="297">
        <v>972</v>
      </c>
      <c r="B29" s="242" t="s">
        <v>94</v>
      </c>
      <c r="C29" s="242" t="s">
        <v>95</v>
      </c>
      <c r="D29" s="246" t="s">
        <v>847</v>
      </c>
      <c r="E29" s="242" t="s">
        <v>846</v>
      </c>
      <c r="F29" s="242" t="s">
        <v>45</v>
      </c>
      <c r="G29" s="306" t="s">
        <v>1495</v>
      </c>
      <c r="H29" s="306" t="s">
        <v>1495</v>
      </c>
      <c r="I29" s="27"/>
      <c r="J29" s="34"/>
      <c r="K29" s="35" t="s">
        <v>2675</v>
      </c>
      <c r="L29" s="35" t="s">
        <v>2675</v>
      </c>
      <c r="M29" s="35"/>
      <c r="N29" s="35"/>
      <c r="O29" s="35"/>
      <c r="P29" s="27" t="s">
        <v>1542</v>
      </c>
      <c r="Q29" s="35">
        <v>46246</v>
      </c>
      <c r="R29" s="306" t="s">
        <v>1495</v>
      </c>
      <c r="S29" s="306" t="s">
        <v>1495</v>
      </c>
      <c r="T29" s="306" t="s">
        <v>1495</v>
      </c>
      <c r="U29" s="306" t="s">
        <v>1495</v>
      </c>
      <c r="V29" s="306" t="s">
        <v>1495</v>
      </c>
      <c r="W29" s="306" t="s">
        <v>1495</v>
      </c>
      <c r="X29" s="27"/>
      <c r="Y29" s="27"/>
      <c r="Z29" s="34"/>
      <c r="AA29" s="36"/>
      <c r="AB29" s="36"/>
      <c r="AC29" s="127"/>
    </row>
    <row r="30" spans="1:29" s="41" customFormat="1" ht="15.75" hidden="1">
      <c r="A30" s="297" t="s">
        <v>97</v>
      </c>
      <c r="B30" s="242" t="s">
        <v>98</v>
      </c>
      <c r="C30" s="242" t="s">
        <v>95</v>
      </c>
      <c r="D30" s="246" t="s">
        <v>847</v>
      </c>
      <c r="E30" s="242" t="s">
        <v>846</v>
      </c>
      <c r="F30" s="242" t="s">
        <v>45</v>
      </c>
      <c r="G30" s="306" t="s">
        <v>1495</v>
      </c>
      <c r="H30" s="306" t="s">
        <v>1495</v>
      </c>
      <c r="I30" s="27"/>
      <c r="J30" s="34"/>
      <c r="K30" s="35" t="s">
        <v>2675</v>
      </c>
      <c r="L30" s="35" t="s">
        <v>2675</v>
      </c>
      <c r="M30" s="35"/>
      <c r="N30" s="35"/>
      <c r="O30" s="35"/>
      <c r="P30" s="27" t="s">
        <v>2675</v>
      </c>
      <c r="Q30" s="35"/>
      <c r="R30" s="306" t="s">
        <v>1495</v>
      </c>
      <c r="S30" s="306" t="s">
        <v>1495</v>
      </c>
      <c r="T30" s="306" t="s">
        <v>1495</v>
      </c>
      <c r="U30" s="306" t="s">
        <v>1495</v>
      </c>
      <c r="V30" s="306" t="s">
        <v>1495</v>
      </c>
      <c r="W30" s="306" t="s">
        <v>1495</v>
      </c>
      <c r="X30" s="27"/>
      <c r="Y30" s="27"/>
      <c r="Z30" s="34"/>
      <c r="AA30" s="36"/>
      <c r="AB30" s="36"/>
      <c r="AC30" s="37"/>
    </row>
    <row r="31" spans="1:29" s="41" customFormat="1" ht="15.75" hidden="1">
      <c r="A31" s="297">
        <v>440</v>
      </c>
      <c r="B31" s="242" t="s">
        <v>99</v>
      </c>
      <c r="C31" s="242" t="s">
        <v>100</v>
      </c>
      <c r="D31" s="246">
        <v>135658787115</v>
      </c>
      <c r="E31" s="242" t="s">
        <v>868</v>
      </c>
      <c r="F31" s="242" t="s">
        <v>57</v>
      </c>
      <c r="G31" s="27" t="s">
        <v>2675</v>
      </c>
      <c r="H31" s="34">
        <v>46247</v>
      </c>
      <c r="I31" s="27" t="s">
        <v>1495</v>
      </c>
      <c r="J31" s="34"/>
      <c r="K31" s="35" t="s">
        <v>1542</v>
      </c>
      <c r="L31" s="35" t="s">
        <v>1542</v>
      </c>
      <c r="M31" s="35" t="s">
        <v>1542</v>
      </c>
      <c r="N31" s="35" t="s">
        <v>1542</v>
      </c>
      <c r="O31" s="35" t="s">
        <v>1542</v>
      </c>
      <c r="P31" s="33" t="s">
        <v>1495</v>
      </c>
      <c r="Q31" s="33" t="s">
        <v>1495</v>
      </c>
      <c r="R31" s="27" t="s">
        <v>1542</v>
      </c>
      <c r="S31" s="130">
        <v>46247</v>
      </c>
      <c r="T31" s="27" t="s">
        <v>2675</v>
      </c>
      <c r="U31" s="130">
        <v>46246</v>
      </c>
      <c r="V31" s="27" t="s">
        <v>1542</v>
      </c>
      <c r="W31" s="34">
        <v>46255</v>
      </c>
      <c r="X31" s="27" t="s">
        <v>1542</v>
      </c>
      <c r="Y31" s="27" t="s">
        <v>1542</v>
      </c>
      <c r="Z31" s="34">
        <v>46255</v>
      </c>
      <c r="AA31" s="36" t="s">
        <v>1495</v>
      </c>
      <c r="AB31" s="36"/>
      <c r="AC31" s="37"/>
    </row>
    <row r="32" spans="1:29" ht="15.75" hidden="1">
      <c r="A32" s="297">
        <v>18</v>
      </c>
      <c r="B32" s="242" t="s">
        <v>101</v>
      </c>
      <c r="C32" s="242" t="s">
        <v>102</v>
      </c>
      <c r="D32" s="246">
        <v>112425660117</v>
      </c>
      <c r="E32" s="242" t="s">
        <v>868</v>
      </c>
      <c r="F32" s="242" t="s">
        <v>57</v>
      </c>
      <c r="G32" s="27" t="s">
        <v>2675</v>
      </c>
      <c r="H32" s="34">
        <v>46240</v>
      </c>
      <c r="I32" s="27" t="s">
        <v>1495</v>
      </c>
      <c r="J32" s="34"/>
      <c r="K32" s="35" t="s">
        <v>2675</v>
      </c>
      <c r="L32" s="35" t="s">
        <v>1542</v>
      </c>
      <c r="M32" s="35" t="s">
        <v>1495</v>
      </c>
      <c r="N32" s="35" t="s">
        <v>1495</v>
      </c>
      <c r="O32" s="35" t="s">
        <v>1495</v>
      </c>
      <c r="P32" s="33" t="s">
        <v>1495</v>
      </c>
      <c r="Q32" s="33" t="s">
        <v>1495</v>
      </c>
      <c r="R32" s="27" t="s">
        <v>1542</v>
      </c>
      <c r="S32" s="130">
        <v>46254</v>
      </c>
      <c r="T32" s="27" t="s">
        <v>2675</v>
      </c>
      <c r="U32" s="130">
        <v>46246</v>
      </c>
      <c r="V32" s="27" t="s">
        <v>1542</v>
      </c>
      <c r="W32" s="34">
        <v>46255</v>
      </c>
      <c r="X32" s="27" t="s">
        <v>1542</v>
      </c>
      <c r="Y32" s="27" t="s">
        <v>1542</v>
      </c>
      <c r="Z32" s="34">
        <v>46255</v>
      </c>
      <c r="AA32" s="36" t="s">
        <v>1495</v>
      </c>
      <c r="AB32" s="36"/>
      <c r="AC32" s="127"/>
    </row>
    <row r="33" spans="1:29" ht="15.75" hidden="1">
      <c r="A33" s="297">
        <v>127</v>
      </c>
      <c r="B33" s="242" t="s">
        <v>104</v>
      </c>
      <c r="C33" s="242" t="s">
        <v>105</v>
      </c>
      <c r="D33" s="246" t="s">
        <v>847</v>
      </c>
      <c r="E33" s="242" t="s">
        <v>882</v>
      </c>
      <c r="F33" s="242" t="s">
        <v>34</v>
      </c>
      <c r="G33" s="27" t="s">
        <v>1495</v>
      </c>
      <c r="H33" s="34" t="s">
        <v>1495</v>
      </c>
      <c r="I33" s="27" t="s">
        <v>1495</v>
      </c>
      <c r="J33" s="34" t="s">
        <v>1495</v>
      </c>
      <c r="K33" s="35" t="s">
        <v>1542</v>
      </c>
      <c r="L33" s="35" t="s">
        <v>2675</v>
      </c>
      <c r="M33" s="35" t="s">
        <v>1495</v>
      </c>
      <c r="N33" s="35" t="s">
        <v>1495</v>
      </c>
      <c r="O33" s="35" t="s">
        <v>1495</v>
      </c>
      <c r="P33" s="33" t="s">
        <v>1495</v>
      </c>
      <c r="Q33" s="33" t="s">
        <v>1495</v>
      </c>
      <c r="R33" s="27" t="s">
        <v>2675</v>
      </c>
      <c r="S33" s="130" t="s">
        <v>2675</v>
      </c>
      <c r="T33" s="27" t="s">
        <v>2675</v>
      </c>
      <c r="U33" s="130" t="s">
        <v>2675</v>
      </c>
      <c r="V33" s="27" t="s">
        <v>1542</v>
      </c>
      <c r="W33" s="34">
        <v>46239</v>
      </c>
      <c r="X33" s="27" t="s">
        <v>1542</v>
      </c>
      <c r="Y33" s="27" t="s">
        <v>1542</v>
      </c>
      <c r="Z33" s="34">
        <v>46239</v>
      </c>
      <c r="AA33" s="36" t="s">
        <v>1495</v>
      </c>
      <c r="AB33" s="36" t="s">
        <v>1495</v>
      </c>
      <c r="AC33" s="127"/>
    </row>
    <row r="34" spans="1:29" ht="15.75" hidden="1">
      <c r="A34" s="297">
        <v>208</v>
      </c>
      <c r="B34" s="242" t="s">
        <v>106</v>
      </c>
      <c r="C34" s="242" t="s">
        <v>107</v>
      </c>
      <c r="D34" s="246" t="s">
        <v>847</v>
      </c>
      <c r="E34" s="242" t="s">
        <v>882</v>
      </c>
      <c r="F34" s="242" t="s">
        <v>34</v>
      </c>
      <c r="G34" s="27" t="s">
        <v>1495</v>
      </c>
      <c r="H34" s="34" t="s">
        <v>1495</v>
      </c>
      <c r="I34" s="27" t="s">
        <v>1495</v>
      </c>
      <c r="J34" s="34" t="s">
        <v>1495</v>
      </c>
      <c r="K34" s="35" t="s">
        <v>1542</v>
      </c>
      <c r="L34" s="35" t="s">
        <v>2675</v>
      </c>
      <c r="M34" s="35" t="s">
        <v>1495</v>
      </c>
      <c r="N34" s="35" t="s">
        <v>1495</v>
      </c>
      <c r="O34" s="35" t="s">
        <v>1495</v>
      </c>
      <c r="P34" s="33" t="s">
        <v>1495</v>
      </c>
      <c r="Q34" s="33" t="s">
        <v>1495</v>
      </c>
      <c r="R34" s="27" t="s">
        <v>2675</v>
      </c>
      <c r="S34" s="130" t="s">
        <v>2675</v>
      </c>
      <c r="T34" s="27" t="s">
        <v>2675</v>
      </c>
      <c r="U34" s="130" t="s">
        <v>2675</v>
      </c>
      <c r="V34" s="27" t="s">
        <v>1542</v>
      </c>
      <c r="W34" s="34">
        <v>46239</v>
      </c>
      <c r="X34" s="27" t="s">
        <v>1542</v>
      </c>
      <c r="Y34" s="27" t="s">
        <v>1542</v>
      </c>
      <c r="Z34" s="34">
        <v>46239</v>
      </c>
      <c r="AA34" s="36" t="s">
        <v>1495</v>
      </c>
      <c r="AB34" s="36" t="s">
        <v>1495</v>
      </c>
      <c r="AC34" s="127"/>
    </row>
    <row r="35" spans="1:29" ht="15.75" hidden="1">
      <c r="A35" s="297">
        <v>175</v>
      </c>
      <c r="B35" s="242" t="s">
        <v>108</v>
      </c>
      <c r="C35" s="242" t="s">
        <v>109</v>
      </c>
      <c r="D35" s="246" t="s">
        <v>847</v>
      </c>
      <c r="E35" s="242" t="s">
        <v>846</v>
      </c>
      <c r="F35" s="242" t="s">
        <v>65</v>
      </c>
      <c r="G35" s="306" t="s">
        <v>1495</v>
      </c>
      <c r="H35" s="306" t="s">
        <v>1495</v>
      </c>
      <c r="I35" s="27" t="s">
        <v>1495</v>
      </c>
      <c r="J35" s="34" t="s">
        <v>1495</v>
      </c>
      <c r="K35" s="35" t="s">
        <v>1542</v>
      </c>
      <c r="L35" s="35" t="s">
        <v>1542</v>
      </c>
      <c r="M35" s="35" t="s">
        <v>1495</v>
      </c>
      <c r="N35" s="35" t="s">
        <v>1495</v>
      </c>
      <c r="O35" s="35" t="s">
        <v>1495</v>
      </c>
      <c r="P35" s="27" t="s">
        <v>1542</v>
      </c>
      <c r="Q35" s="35">
        <v>46240</v>
      </c>
      <c r="R35" s="306" t="s">
        <v>1495</v>
      </c>
      <c r="S35" s="306" t="s">
        <v>1495</v>
      </c>
      <c r="T35" s="306" t="s">
        <v>1495</v>
      </c>
      <c r="U35" s="306" t="s">
        <v>1495</v>
      </c>
      <c r="V35" s="306" t="s">
        <v>1495</v>
      </c>
      <c r="W35" s="306" t="s">
        <v>1495</v>
      </c>
      <c r="X35" s="27" t="s">
        <v>1495</v>
      </c>
      <c r="Y35" s="27" t="s">
        <v>1542</v>
      </c>
      <c r="Z35" s="34">
        <v>46240</v>
      </c>
      <c r="AA35" s="36" t="s">
        <v>1495</v>
      </c>
      <c r="AB35" s="36" t="s">
        <v>1495</v>
      </c>
      <c r="AC35" s="127"/>
    </row>
    <row r="36" spans="1:29" ht="15.75" hidden="1">
      <c r="A36" s="297">
        <v>594</v>
      </c>
      <c r="B36" s="242" t="s">
        <v>110</v>
      </c>
      <c r="C36" s="242" t="s">
        <v>111</v>
      </c>
      <c r="D36" s="246" t="s">
        <v>847</v>
      </c>
      <c r="E36" s="242" t="s">
        <v>846</v>
      </c>
      <c r="F36" s="242" t="s">
        <v>62</v>
      </c>
      <c r="G36" s="306" t="s">
        <v>1542</v>
      </c>
      <c r="H36" s="306"/>
      <c r="I36" s="27" t="s">
        <v>1495</v>
      </c>
      <c r="J36" s="34" t="s">
        <v>1495</v>
      </c>
      <c r="K36" s="35" t="s">
        <v>1542</v>
      </c>
      <c r="L36" s="35" t="s">
        <v>1542</v>
      </c>
      <c r="M36" s="35" t="s">
        <v>1495</v>
      </c>
      <c r="N36" s="35" t="s">
        <v>1495</v>
      </c>
      <c r="O36" s="35" t="s">
        <v>1495</v>
      </c>
      <c r="P36" s="27" t="s">
        <v>1542</v>
      </c>
      <c r="Q36" s="35">
        <v>46241</v>
      </c>
      <c r="R36" s="306" t="s">
        <v>1495</v>
      </c>
      <c r="S36" s="306" t="s">
        <v>1495</v>
      </c>
      <c r="T36" s="306" t="s">
        <v>1495</v>
      </c>
      <c r="U36" s="306" t="s">
        <v>1495</v>
      </c>
      <c r="V36" s="306" t="s">
        <v>1495</v>
      </c>
      <c r="W36" s="306" t="s">
        <v>1495</v>
      </c>
      <c r="X36" s="27" t="s">
        <v>1495</v>
      </c>
      <c r="Y36" s="27"/>
      <c r="Z36" s="34"/>
      <c r="AA36" s="36" t="s">
        <v>1495</v>
      </c>
      <c r="AB36" s="36"/>
      <c r="AC36" s="127"/>
    </row>
    <row r="37" spans="1:29" s="41" customFormat="1" ht="15.75" hidden="1">
      <c r="A37" s="297">
        <v>556</v>
      </c>
      <c r="B37" s="242" t="s">
        <v>112</v>
      </c>
      <c r="C37" s="242" t="s">
        <v>113</v>
      </c>
      <c r="D37" s="246" t="s">
        <v>847</v>
      </c>
      <c r="E37" s="242" t="s">
        <v>868</v>
      </c>
      <c r="F37" s="242" t="s">
        <v>34</v>
      </c>
      <c r="G37" s="27" t="s">
        <v>1495</v>
      </c>
      <c r="H37" s="34"/>
      <c r="I37" s="27" t="s">
        <v>1495</v>
      </c>
      <c r="J37" s="34" t="s">
        <v>1495</v>
      </c>
      <c r="K37" s="35" t="s">
        <v>2675</v>
      </c>
      <c r="L37" s="35" t="s">
        <v>2675</v>
      </c>
      <c r="M37" s="35" t="s">
        <v>1495</v>
      </c>
      <c r="N37" s="35" t="s">
        <v>1495</v>
      </c>
      <c r="O37" s="35" t="s">
        <v>1495</v>
      </c>
      <c r="P37" s="33" t="s">
        <v>1495</v>
      </c>
      <c r="Q37" s="33" t="s">
        <v>1495</v>
      </c>
      <c r="R37" s="27" t="s">
        <v>2675</v>
      </c>
      <c r="S37" s="130"/>
      <c r="T37" s="27" t="s">
        <v>2675</v>
      </c>
      <c r="U37" s="130"/>
      <c r="V37" s="27" t="s">
        <v>2675</v>
      </c>
      <c r="W37" s="344">
        <v>46254</v>
      </c>
      <c r="X37" s="27" t="s">
        <v>2675</v>
      </c>
      <c r="Y37" s="27" t="s">
        <v>2675</v>
      </c>
      <c r="Z37" s="34">
        <v>46254</v>
      </c>
      <c r="AA37" s="36" t="s">
        <v>1495</v>
      </c>
      <c r="AB37" s="36"/>
      <c r="AC37" s="37"/>
    </row>
    <row r="38" spans="1:29" ht="15.75" hidden="1">
      <c r="A38" s="297">
        <v>279</v>
      </c>
      <c r="B38" s="242" t="s">
        <v>114</v>
      </c>
      <c r="C38" s="242" t="s">
        <v>115</v>
      </c>
      <c r="D38" s="246" t="s">
        <v>847</v>
      </c>
      <c r="E38" s="242" t="s">
        <v>882</v>
      </c>
      <c r="F38" s="242" t="s">
        <v>57</v>
      </c>
      <c r="G38" s="27" t="s">
        <v>2675</v>
      </c>
      <c r="H38" s="34">
        <v>46240</v>
      </c>
      <c r="I38" s="27" t="s">
        <v>1495</v>
      </c>
      <c r="J38" s="34"/>
      <c r="K38" s="35" t="s">
        <v>2675</v>
      </c>
      <c r="L38" s="35" t="s">
        <v>1495</v>
      </c>
      <c r="M38" s="35" t="s">
        <v>1495</v>
      </c>
      <c r="N38" s="35" t="s">
        <v>1495</v>
      </c>
      <c r="O38" s="35" t="s">
        <v>1495</v>
      </c>
      <c r="P38" s="33" t="s">
        <v>1495</v>
      </c>
      <c r="Q38" s="33" t="s">
        <v>1495</v>
      </c>
      <c r="R38" s="27" t="s">
        <v>2675</v>
      </c>
      <c r="S38" s="130">
        <v>46255</v>
      </c>
      <c r="T38" s="27" t="s">
        <v>2675</v>
      </c>
      <c r="U38" s="130">
        <v>46246</v>
      </c>
      <c r="V38" s="27" t="s">
        <v>1495</v>
      </c>
      <c r="W38" s="34">
        <v>46255</v>
      </c>
      <c r="X38" s="27" t="s">
        <v>1495</v>
      </c>
      <c r="Y38" s="27" t="s">
        <v>1495</v>
      </c>
      <c r="Z38" s="34">
        <v>46255</v>
      </c>
      <c r="AA38" s="355" t="s">
        <v>1495</v>
      </c>
      <c r="AB38" s="34">
        <v>46256</v>
      </c>
      <c r="AC38" s="127"/>
    </row>
    <row r="39" spans="1:29" s="135" customFormat="1" ht="15.75" hidden="1">
      <c r="A39" s="297">
        <v>615</v>
      </c>
      <c r="B39" s="242" t="s">
        <v>116</v>
      </c>
      <c r="C39" s="242" t="s">
        <v>117</v>
      </c>
      <c r="D39" s="246" t="s">
        <v>847</v>
      </c>
      <c r="E39" s="242" t="s">
        <v>868</v>
      </c>
      <c r="F39" s="242" t="s">
        <v>62</v>
      </c>
      <c r="G39" s="27" t="s">
        <v>1542</v>
      </c>
      <c r="H39" s="34">
        <v>46247</v>
      </c>
      <c r="I39" s="27" t="s">
        <v>1495</v>
      </c>
      <c r="J39" s="34" t="s">
        <v>1495</v>
      </c>
      <c r="K39" s="35" t="s">
        <v>1542</v>
      </c>
      <c r="L39" s="35" t="s">
        <v>1542</v>
      </c>
      <c r="M39" s="35" t="s">
        <v>1542</v>
      </c>
      <c r="N39" s="35" t="s">
        <v>1495</v>
      </c>
      <c r="O39" s="35" t="s">
        <v>1495</v>
      </c>
      <c r="P39" s="33" t="s">
        <v>1495</v>
      </c>
      <c r="Q39" s="33" t="s">
        <v>1495</v>
      </c>
      <c r="R39" s="27" t="s">
        <v>1542</v>
      </c>
      <c r="S39" s="130">
        <v>46246</v>
      </c>
      <c r="T39" s="27" t="s">
        <v>1495</v>
      </c>
      <c r="U39" s="130"/>
      <c r="V39" s="27"/>
      <c r="W39" s="34"/>
      <c r="X39" s="27" t="s">
        <v>1542</v>
      </c>
      <c r="Y39" s="27"/>
      <c r="Z39" s="34"/>
      <c r="AA39" s="133" t="s">
        <v>1495</v>
      </c>
      <c r="AB39" s="133"/>
      <c r="AC39" s="134"/>
    </row>
    <row r="40" spans="1:29" ht="15.75">
      <c r="A40" s="297">
        <v>586</v>
      </c>
      <c r="B40" s="242" t="s">
        <v>118</v>
      </c>
      <c r="C40" s="242" t="s">
        <v>119</v>
      </c>
      <c r="D40" s="246" t="s">
        <v>847</v>
      </c>
      <c r="E40" s="242" t="s">
        <v>846</v>
      </c>
      <c r="F40" s="242" t="s">
        <v>48</v>
      </c>
      <c r="G40" s="306" t="s">
        <v>1495</v>
      </c>
      <c r="H40" s="306" t="s">
        <v>1495</v>
      </c>
      <c r="I40" s="27" t="s">
        <v>1495</v>
      </c>
      <c r="J40" s="34" t="s">
        <v>1495</v>
      </c>
      <c r="K40" s="35" t="s">
        <v>2675</v>
      </c>
      <c r="L40" s="35" t="s">
        <v>1542</v>
      </c>
      <c r="M40" s="35" t="s">
        <v>1495</v>
      </c>
      <c r="N40" s="35" t="s">
        <v>1495</v>
      </c>
      <c r="O40" s="35" t="s">
        <v>1495</v>
      </c>
      <c r="P40" s="27" t="s">
        <v>2675</v>
      </c>
      <c r="Q40" s="35"/>
      <c r="R40" s="306" t="s">
        <v>1495</v>
      </c>
      <c r="S40" s="306" t="s">
        <v>1495</v>
      </c>
      <c r="T40" s="306" t="s">
        <v>1495</v>
      </c>
      <c r="U40" s="306" t="s">
        <v>1495</v>
      </c>
      <c r="V40" s="306" t="s">
        <v>1495</v>
      </c>
      <c r="W40" s="306" t="s">
        <v>1495</v>
      </c>
      <c r="X40" s="27" t="s">
        <v>1495</v>
      </c>
      <c r="Y40" s="27" t="s">
        <v>2675</v>
      </c>
      <c r="Z40" s="344">
        <v>46238</v>
      </c>
      <c r="AA40" s="36" t="s">
        <v>1542</v>
      </c>
      <c r="AB40" s="349">
        <v>46252</v>
      </c>
      <c r="AC40" s="127"/>
    </row>
    <row r="41" spans="1:29" ht="15.75" hidden="1">
      <c r="A41" s="297">
        <v>330</v>
      </c>
      <c r="B41" s="242" t="s">
        <v>120</v>
      </c>
      <c r="C41" s="242" t="s">
        <v>121</v>
      </c>
      <c r="D41" s="246">
        <v>148043856114</v>
      </c>
      <c r="E41" s="242" t="s">
        <v>846</v>
      </c>
      <c r="F41" s="242" t="s">
        <v>62</v>
      </c>
      <c r="G41" s="306" t="s">
        <v>1495</v>
      </c>
      <c r="H41" s="306" t="s">
        <v>1495</v>
      </c>
      <c r="I41" s="27" t="s">
        <v>1495</v>
      </c>
      <c r="J41" s="34" t="s">
        <v>1495</v>
      </c>
      <c r="K41" s="35" t="s">
        <v>1542</v>
      </c>
      <c r="L41" s="35" t="s">
        <v>2675</v>
      </c>
      <c r="M41" s="35" t="s">
        <v>1495</v>
      </c>
      <c r="N41" s="35" t="s">
        <v>1495</v>
      </c>
      <c r="O41" s="35" t="s">
        <v>1495</v>
      </c>
      <c r="P41" s="27" t="s">
        <v>2675</v>
      </c>
      <c r="Q41" s="35"/>
      <c r="R41" s="306" t="s">
        <v>1495</v>
      </c>
      <c r="S41" s="306" t="s">
        <v>1495</v>
      </c>
      <c r="T41" s="306" t="s">
        <v>1495</v>
      </c>
      <c r="U41" s="306" t="s">
        <v>1495</v>
      </c>
      <c r="V41" s="306" t="s">
        <v>1495</v>
      </c>
      <c r="W41" s="306" t="s">
        <v>1495</v>
      </c>
      <c r="X41" s="27" t="s">
        <v>1495</v>
      </c>
      <c r="Y41" s="27" t="s">
        <v>1542</v>
      </c>
      <c r="Z41" s="34">
        <v>46247</v>
      </c>
      <c r="AA41" s="36" t="s">
        <v>1495</v>
      </c>
      <c r="AB41" s="36"/>
      <c r="AC41" s="127"/>
    </row>
    <row r="42" spans="1:29" ht="15.75" hidden="1">
      <c r="A42" s="297">
        <v>148</v>
      </c>
      <c r="B42" s="242" t="s">
        <v>122</v>
      </c>
      <c r="C42" s="242" t="s">
        <v>123</v>
      </c>
      <c r="D42" s="246" t="s">
        <v>847</v>
      </c>
      <c r="E42" s="242" t="s">
        <v>846</v>
      </c>
      <c r="F42" s="242" t="s">
        <v>34</v>
      </c>
      <c r="G42" s="306" t="s">
        <v>1495</v>
      </c>
      <c r="H42" s="306" t="s">
        <v>1495</v>
      </c>
      <c r="I42" s="27" t="s">
        <v>1495</v>
      </c>
      <c r="J42" s="34" t="s">
        <v>1495</v>
      </c>
      <c r="K42" s="35" t="s">
        <v>2675</v>
      </c>
      <c r="L42" s="35" t="s">
        <v>2675</v>
      </c>
      <c r="M42" s="35"/>
      <c r="N42" s="35"/>
      <c r="O42" s="35"/>
      <c r="P42" s="27" t="s">
        <v>2675</v>
      </c>
      <c r="Q42" s="35">
        <v>46252</v>
      </c>
      <c r="R42" s="306" t="s">
        <v>1495</v>
      </c>
      <c r="S42" s="306" t="s">
        <v>1495</v>
      </c>
      <c r="T42" s="306" t="s">
        <v>1495</v>
      </c>
      <c r="U42" s="306" t="s">
        <v>1495</v>
      </c>
      <c r="V42" s="306" t="s">
        <v>1495</v>
      </c>
      <c r="W42" s="306" t="s">
        <v>1495</v>
      </c>
      <c r="X42" s="27" t="s">
        <v>1495</v>
      </c>
      <c r="Y42" s="27"/>
      <c r="Z42" s="34"/>
      <c r="AA42" s="36"/>
      <c r="AB42" s="36"/>
      <c r="AC42" s="127"/>
    </row>
    <row r="43" spans="1:29" ht="15.75" hidden="1">
      <c r="A43" s="297">
        <v>512</v>
      </c>
      <c r="B43" s="242" t="s">
        <v>124</v>
      </c>
      <c r="C43" s="242" t="s">
        <v>125</v>
      </c>
      <c r="D43" s="246" t="s">
        <v>847</v>
      </c>
      <c r="E43" s="242" t="s">
        <v>868</v>
      </c>
      <c r="F43" s="242" t="s">
        <v>62</v>
      </c>
      <c r="G43" s="27" t="s">
        <v>2675</v>
      </c>
      <c r="H43" s="34"/>
      <c r="I43" s="27" t="s">
        <v>1495</v>
      </c>
      <c r="J43" s="34" t="s">
        <v>1495</v>
      </c>
      <c r="K43" s="35" t="s">
        <v>2675</v>
      </c>
      <c r="L43" s="35" t="s">
        <v>2675</v>
      </c>
      <c r="M43" s="35" t="s">
        <v>1495</v>
      </c>
      <c r="N43" s="35" t="s">
        <v>1495</v>
      </c>
      <c r="O43" s="35" t="s">
        <v>1495</v>
      </c>
      <c r="P43" s="33" t="s">
        <v>1495</v>
      </c>
      <c r="Q43" s="33" t="s">
        <v>1495</v>
      </c>
      <c r="R43" s="27" t="s">
        <v>2675</v>
      </c>
      <c r="S43" s="130"/>
      <c r="T43" s="27" t="s">
        <v>2675</v>
      </c>
      <c r="U43" s="130"/>
      <c r="V43" s="27" t="s">
        <v>2675</v>
      </c>
      <c r="W43" s="34"/>
      <c r="X43" s="27" t="s">
        <v>1542</v>
      </c>
      <c r="Y43" s="27" t="s">
        <v>2675</v>
      </c>
      <c r="Z43" s="34"/>
      <c r="AA43" s="36" t="s">
        <v>1495</v>
      </c>
      <c r="AB43" s="36"/>
      <c r="AC43" s="127"/>
    </row>
    <row r="44" spans="1:29" ht="15.75" hidden="1">
      <c r="A44" s="297">
        <v>155</v>
      </c>
      <c r="B44" s="242" t="s">
        <v>126</v>
      </c>
      <c r="C44" s="242" t="s">
        <v>127</v>
      </c>
      <c r="D44" s="246" t="s">
        <v>847</v>
      </c>
      <c r="E44" s="242" t="s">
        <v>839</v>
      </c>
      <c r="F44" s="242" t="s">
        <v>57</v>
      </c>
      <c r="G44" s="306" t="s">
        <v>1495</v>
      </c>
      <c r="H44" s="306" t="s">
        <v>1495</v>
      </c>
      <c r="I44" s="27" t="s">
        <v>1495</v>
      </c>
      <c r="J44" s="34"/>
      <c r="K44" s="35" t="s">
        <v>2675</v>
      </c>
      <c r="L44" s="35" t="s">
        <v>1495</v>
      </c>
      <c r="M44" s="35" t="s">
        <v>1495</v>
      </c>
      <c r="N44" s="35" t="s">
        <v>1495</v>
      </c>
      <c r="O44" s="35" t="s">
        <v>1495</v>
      </c>
      <c r="P44" s="27" t="s">
        <v>1542</v>
      </c>
      <c r="Q44" s="342">
        <v>46237</v>
      </c>
      <c r="R44" s="306" t="s">
        <v>1495</v>
      </c>
      <c r="S44" s="306" t="s">
        <v>1495</v>
      </c>
      <c r="T44" s="306" t="s">
        <v>1495</v>
      </c>
      <c r="U44" s="306" t="s">
        <v>1495</v>
      </c>
      <c r="V44" s="306" t="s">
        <v>1495</v>
      </c>
      <c r="W44" s="306" t="s">
        <v>1495</v>
      </c>
      <c r="X44" s="27" t="s">
        <v>1495</v>
      </c>
      <c r="Y44" s="27"/>
      <c r="Z44" s="34"/>
      <c r="AA44" s="36"/>
      <c r="AB44" s="36"/>
      <c r="AC44" s="127"/>
    </row>
    <row r="45" spans="1:29" s="41" customFormat="1" ht="15.75" hidden="1">
      <c r="A45" s="297">
        <v>351</v>
      </c>
      <c r="B45" s="242" t="s">
        <v>128</v>
      </c>
      <c r="C45" s="242" t="s">
        <v>129</v>
      </c>
      <c r="D45" s="246">
        <v>138210963117</v>
      </c>
      <c r="E45" s="242" t="s">
        <v>882</v>
      </c>
      <c r="F45" s="242" t="s">
        <v>57</v>
      </c>
      <c r="G45" s="27" t="s">
        <v>1542</v>
      </c>
      <c r="H45" s="34">
        <v>46247</v>
      </c>
      <c r="I45" s="27" t="s">
        <v>1495</v>
      </c>
      <c r="J45" s="34"/>
      <c r="K45" s="35" t="s">
        <v>1542</v>
      </c>
      <c r="L45" s="35" t="s">
        <v>1542</v>
      </c>
      <c r="M45" s="35" t="s">
        <v>1495</v>
      </c>
      <c r="N45" s="35" t="s">
        <v>1495</v>
      </c>
      <c r="O45" s="35" t="s">
        <v>1495</v>
      </c>
      <c r="P45" s="33" t="s">
        <v>1495</v>
      </c>
      <c r="Q45" s="33" t="s">
        <v>1495</v>
      </c>
      <c r="R45" s="27" t="s">
        <v>1542</v>
      </c>
      <c r="S45" s="130">
        <v>46253</v>
      </c>
      <c r="T45" s="27" t="s">
        <v>1495</v>
      </c>
      <c r="U45" s="130">
        <v>46246</v>
      </c>
      <c r="V45" s="27" t="s">
        <v>1542</v>
      </c>
      <c r="W45" s="34">
        <v>46255</v>
      </c>
      <c r="X45" s="27" t="s">
        <v>1542</v>
      </c>
      <c r="Y45" s="27" t="s">
        <v>1542</v>
      </c>
      <c r="Z45" s="34">
        <v>46255</v>
      </c>
      <c r="AA45" s="36" t="s">
        <v>1542</v>
      </c>
      <c r="AB45" s="36"/>
      <c r="AC45" s="37"/>
    </row>
    <row r="46" spans="1:29" ht="15.75" hidden="1">
      <c r="A46" s="297">
        <v>510</v>
      </c>
      <c r="B46" s="242" t="s">
        <v>131</v>
      </c>
      <c r="C46" s="242" t="s">
        <v>132</v>
      </c>
      <c r="D46" s="246" t="s">
        <v>847</v>
      </c>
      <c r="E46" s="242" t="s">
        <v>846</v>
      </c>
      <c r="F46" s="242" t="s">
        <v>62</v>
      </c>
      <c r="G46" s="306" t="s">
        <v>1495</v>
      </c>
      <c r="H46" s="306" t="s">
        <v>1495</v>
      </c>
      <c r="I46" s="27" t="s">
        <v>1495</v>
      </c>
      <c r="J46" s="34" t="s">
        <v>1495</v>
      </c>
      <c r="K46" s="35" t="s">
        <v>1542</v>
      </c>
      <c r="L46" s="35" t="s">
        <v>2675</v>
      </c>
      <c r="M46" s="35" t="s">
        <v>1495</v>
      </c>
      <c r="N46" s="35" t="s">
        <v>1495</v>
      </c>
      <c r="O46" s="35" t="s">
        <v>1495</v>
      </c>
      <c r="P46" s="27" t="s">
        <v>1542</v>
      </c>
      <c r="Q46" s="35">
        <v>46244</v>
      </c>
      <c r="R46" s="306" t="s">
        <v>1495</v>
      </c>
      <c r="S46" s="306" t="s">
        <v>1495</v>
      </c>
      <c r="T46" s="306" t="s">
        <v>1495</v>
      </c>
      <c r="U46" s="306" t="s">
        <v>1495</v>
      </c>
      <c r="V46" s="306" t="s">
        <v>1495</v>
      </c>
      <c r="W46" s="306" t="s">
        <v>1495</v>
      </c>
      <c r="X46" s="27" t="s">
        <v>1495</v>
      </c>
      <c r="Y46" s="27" t="s">
        <v>1542</v>
      </c>
      <c r="Z46" s="34">
        <v>46247</v>
      </c>
      <c r="AA46" s="36" t="s">
        <v>1495</v>
      </c>
      <c r="AB46" s="36"/>
      <c r="AC46" s="127"/>
    </row>
    <row r="47" spans="1:29" ht="15.75" hidden="1">
      <c r="A47" s="297">
        <v>646</v>
      </c>
      <c r="B47" s="242" t="s">
        <v>133</v>
      </c>
      <c r="C47" s="242" t="s">
        <v>134</v>
      </c>
      <c r="D47" s="246" t="s">
        <v>847</v>
      </c>
      <c r="E47" s="242" t="s">
        <v>846</v>
      </c>
      <c r="F47" s="242" t="s">
        <v>34</v>
      </c>
      <c r="G47" s="306" t="s">
        <v>1495</v>
      </c>
      <c r="H47" s="306" t="s">
        <v>1495</v>
      </c>
      <c r="I47" s="27" t="s">
        <v>1495</v>
      </c>
      <c r="J47" s="34" t="s">
        <v>1495</v>
      </c>
      <c r="K47" s="35" t="s">
        <v>2675</v>
      </c>
      <c r="L47" s="35" t="s">
        <v>2675</v>
      </c>
      <c r="M47" s="35"/>
      <c r="N47" s="35"/>
      <c r="O47" s="35"/>
      <c r="P47" s="27" t="s">
        <v>1542</v>
      </c>
      <c r="Q47" s="35">
        <v>46248</v>
      </c>
      <c r="R47" s="306" t="s">
        <v>1495</v>
      </c>
      <c r="S47" s="306" t="s">
        <v>1495</v>
      </c>
      <c r="T47" s="306" t="s">
        <v>1495</v>
      </c>
      <c r="U47" s="306" t="s">
        <v>1495</v>
      </c>
      <c r="V47" s="306" t="s">
        <v>1495</v>
      </c>
      <c r="W47" s="306" t="s">
        <v>1495</v>
      </c>
      <c r="X47" s="27" t="s">
        <v>1495</v>
      </c>
      <c r="Y47" s="27"/>
      <c r="Z47" s="34"/>
      <c r="AA47" s="36"/>
      <c r="AB47" s="36"/>
      <c r="AC47" s="127"/>
    </row>
    <row r="48" spans="1:29" ht="15.75" hidden="1">
      <c r="A48" s="297">
        <v>542</v>
      </c>
      <c r="B48" s="242" t="s">
        <v>135</v>
      </c>
      <c r="C48" s="242" t="s">
        <v>136</v>
      </c>
      <c r="D48" s="246" t="s">
        <v>847</v>
      </c>
      <c r="E48" s="242" t="s">
        <v>846</v>
      </c>
      <c r="F48" s="242" t="s">
        <v>73</v>
      </c>
      <c r="G48" s="306" t="s">
        <v>1495</v>
      </c>
      <c r="H48" s="306" t="s">
        <v>1495</v>
      </c>
      <c r="I48" s="27" t="s">
        <v>1495</v>
      </c>
      <c r="J48" s="34" t="s">
        <v>1495</v>
      </c>
      <c r="K48" s="35" t="s">
        <v>1528</v>
      </c>
      <c r="L48" s="35" t="s">
        <v>1528</v>
      </c>
      <c r="M48" s="35" t="s">
        <v>1495</v>
      </c>
      <c r="N48" s="35" t="s">
        <v>1495</v>
      </c>
      <c r="O48" s="35" t="s">
        <v>1495</v>
      </c>
      <c r="P48" s="27" t="s">
        <v>1495</v>
      </c>
      <c r="Q48" s="35" t="s">
        <v>1495</v>
      </c>
      <c r="R48" s="306" t="s">
        <v>1495</v>
      </c>
      <c r="S48" s="306" t="s">
        <v>1495</v>
      </c>
      <c r="T48" s="306" t="s">
        <v>1495</v>
      </c>
      <c r="U48" s="306" t="s">
        <v>1495</v>
      </c>
      <c r="V48" s="306" t="s">
        <v>1495</v>
      </c>
      <c r="W48" s="306" t="s">
        <v>1495</v>
      </c>
      <c r="X48" s="27" t="s">
        <v>1495</v>
      </c>
      <c r="Y48" s="27"/>
      <c r="Z48" s="34"/>
      <c r="AA48" s="36" t="s">
        <v>1495</v>
      </c>
      <c r="AB48" s="36" t="s">
        <v>1495</v>
      </c>
      <c r="AC48" s="127"/>
    </row>
    <row r="49" spans="1:29" ht="15.75">
      <c r="A49" s="297">
        <v>240</v>
      </c>
      <c r="B49" s="242" t="s">
        <v>137</v>
      </c>
      <c r="C49" s="242" t="s">
        <v>138</v>
      </c>
      <c r="D49" s="246" t="s">
        <v>847</v>
      </c>
      <c r="E49" s="242" t="s">
        <v>846</v>
      </c>
      <c r="F49" s="242" t="s">
        <v>48</v>
      </c>
      <c r="G49" s="306" t="s">
        <v>1495</v>
      </c>
      <c r="H49" s="306" t="s">
        <v>1495</v>
      </c>
      <c r="I49" s="27" t="s">
        <v>1495</v>
      </c>
      <c r="J49" s="34" t="s">
        <v>1495</v>
      </c>
      <c r="K49" s="35" t="s">
        <v>2675</v>
      </c>
      <c r="L49" s="35" t="s">
        <v>1495</v>
      </c>
      <c r="M49" s="35" t="s">
        <v>1495</v>
      </c>
      <c r="N49" s="35" t="s">
        <v>1495</v>
      </c>
      <c r="O49" s="35" t="s">
        <v>1495</v>
      </c>
      <c r="P49" s="27" t="s">
        <v>1542</v>
      </c>
      <c r="Q49" s="342">
        <v>46239</v>
      </c>
      <c r="R49" s="306" t="s">
        <v>1495</v>
      </c>
      <c r="S49" s="306" t="s">
        <v>1495</v>
      </c>
      <c r="T49" s="306" t="s">
        <v>1495</v>
      </c>
      <c r="U49" s="306" t="s">
        <v>1495</v>
      </c>
      <c r="V49" s="306" t="s">
        <v>1495</v>
      </c>
      <c r="W49" s="306" t="s">
        <v>1495</v>
      </c>
      <c r="X49" s="27" t="s">
        <v>1495</v>
      </c>
      <c r="Y49" s="27" t="s">
        <v>2675</v>
      </c>
      <c r="Z49" s="344">
        <v>46239</v>
      </c>
      <c r="AA49" s="36"/>
      <c r="AB49" s="36"/>
      <c r="AC49" s="131"/>
    </row>
    <row r="50" spans="1:29" ht="15.75" hidden="1">
      <c r="A50" s="297">
        <v>486</v>
      </c>
      <c r="B50" s="242" t="s">
        <v>139</v>
      </c>
      <c r="C50" s="242" t="s">
        <v>140</v>
      </c>
      <c r="D50" s="246">
        <v>636400626118</v>
      </c>
      <c r="E50" s="242" t="s">
        <v>846</v>
      </c>
      <c r="F50" s="242" t="s">
        <v>57</v>
      </c>
      <c r="G50" s="306" t="s">
        <v>1495</v>
      </c>
      <c r="H50" s="306" t="s">
        <v>1495</v>
      </c>
      <c r="I50" s="35" t="s">
        <v>1495</v>
      </c>
      <c r="J50" s="34"/>
      <c r="K50" s="35" t="s">
        <v>2675</v>
      </c>
      <c r="L50" s="35" t="s">
        <v>2675</v>
      </c>
      <c r="M50" s="35" t="s">
        <v>1495</v>
      </c>
      <c r="N50" s="35" t="s">
        <v>1495</v>
      </c>
      <c r="O50" s="35" t="s">
        <v>1495</v>
      </c>
      <c r="P50" s="27" t="s">
        <v>1542</v>
      </c>
      <c r="Q50" s="342">
        <v>46237</v>
      </c>
      <c r="R50" s="306" t="s">
        <v>1495</v>
      </c>
      <c r="S50" s="306" t="s">
        <v>1495</v>
      </c>
      <c r="T50" s="306" t="s">
        <v>1495</v>
      </c>
      <c r="U50" s="306" t="s">
        <v>1495</v>
      </c>
      <c r="V50" s="306" t="s">
        <v>1495</v>
      </c>
      <c r="W50" s="306" t="s">
        <v>1495</v>
      </c>
      <c r="X50" s="27" t="s">
        <v>1495</v>
      </c>
      <c r="Y50" s="27"/>
      <c r="Z50" s="34"/>
      <c r="AA50" s="36"/>
      <c r="AB50" s="36"/>
      <c r="AC50" s="127"/>
    </row>
    <row r="51" spans="1:29" ht="15.75">
      <c r="A51" s="297">
        <v>71</v>
      </c>
      <c r="B51" s="242" t="s">
        <v>142</v>
      </c>
      <c r="C51" s="242" t="s">
        <v>143</v>
      </c>
      <c r="D51" s="246">
        <v>149765136110</v>
      </c>
      <c r="E51" s="242" t="s">
        <v>868</v>
      </c>
      <c r="F51" s="242" t="s">
        <v>48</v>
      </c>
      <c r="G51" s="27" t="s">
        <v>2675</v>
      </c>
      <c r="H51" s="34"/>
      <c r="I51" s="27" t="s">
        <v>2675</v>
      </c>
      <c r="J51" s="34"/>
      <c r="K51" s="35" t="s">
        <v>2675</v>
      </c>
      <c r="L51" s="35" t="s">
        <v>1495</v>
      </c>
      <c r="M51" s="35" t="s">
        <v>1495</v>
      </c>
      <c r="N51" s="35" t="s">
        <v>1495</v>
      </c>
      <c r="O51" s="35" t="s">
        <v>1495</v>
      </c>
      <c r="P51" s="33" t="s">
        <v>1495</v>
      </c>
      <c r="Q51" s="33" t="s">
        <v>1495</v>
      </c>
      <c r="R51" s="27" t="s">
        <v>2675</v>
      </c>
      <c r="S51" s="130"/>
      <c r="T51" s="27" t="s">
        <v>2675</v>
      </c>
      <c r="U51" s="130"/>
      <c r="V51" s="27" t="s">
        <v>2675</v>
      </c>
      <c r="W51" s="344">
        <v>46244</v>
      </c>
      <c r="X51" s="27" t="s">
        <v>2675</v>
      </c>
      <c r="Y51" s="27" t="s">
        <v>2675</v>
      </c>
      <c r="Z51" s="344">
        <v>46244</v>
      </c>
      <c r="AA51" s="36"/>
      <c r="AB51" s="36"/>
      <c r="AC51" s="131"/>
    </row>
    <row r="52" spans="1:29" ht="15.75">
      <c r="A52" s="297">
        <v>458</v>
      </c>
      <c r="B52" s="242" t="s">
        <v>144</v>
      </c>
      <c r="C52" s="242" t="s">
        <v>145</v>
      </c>
      <c r="D52" s="246">
        <v>636568759110</v>
      </c>
      <c r="E52" s="242" t="s">
        <v>846</v>
      </c>
      <c r="F52" s="242" t="s">
        <v>48</v>
      </c>
      <c r="G52" s="306" t="s">
        <v>1495</v>
      </c>
      <c r="H52" s="306" t="s">
        <v>1495</v>
      </c>
      <c r="I52" s="27" t="s">
        <v>1495</v>
      </c>
      <c r="J52" s="34"/>
      <c r="K52" s="35" t="s">
        <v>2675</v>
      </c>
      <c r="L52" s="35" t="s">
        <v>1495</v>
      </c>
      <c r="M52" s="35" t="s">
        <v>1495</v>
      </c>
      <c r="N52" s="35" t="s">
        <v>1495</v>
      </c>
      <c r="O52" s="35" t="s">
        <v>1495</v>
      </c>
      <c r="P52" s="27" t="s">
        <v>1495</v>
      </c>
      <c r="Q52" s="35"/>
      <c r="R52" s="306" t="s">
        <v>1495</v>
      </c>
      <c r="S52" s="306" t="s">
        <v>1495</v>
      </c>
      <c r="T52" s="306" t="s">
        <v>1495</v>
      </c>
      <c r="U52" s="306" t="s">
        <v>1495</v>
      </c>
      <c r="V52" s="306" t="s">
        <v>1495</v>
      </c>
      <c r="W52" s="306" t="s">
        <v>1495</v>
      </c>
      <c r="X52" s="27" t="s">
        <v>1495</v>
      </c>
      <c r="Y52" s="27" t="s">
        <v>2675</v>
      </c>
      <c r="Z52" s="34"/>
      <c r="AA52" s="36" t="s">
        <v>1495</v>
      </c>
      <c r="AB52" s="36"/>
      <c r="AC52" s="127"/>
    </row>
    <row r="53" spans="1:29" ht="15.75" hidden="1">
      <c r="A53" s="297">
        <v>122</v>
      </c>
      <c r="B53" s="242" t="s">
        <v>146</v>
      </c>
      <c r="C53" s="242" t="s">
        <v>147</v>
      </c>
      <c r="D53" s="246">
        <v>119427678117</v>
      </c>
      <c r="E53" s="242" t="s">
        <v>846</v>
      </c>
      <c r="F53" s="242" t="s">
        <v>73</v>
      </c>
      <c r="G53" s="306" t="s">
        <v>1495</v>
      </c>
      <c r="H53" s="306" t="s">
        <v>1495</v>
      </c>
      <c r="I53" s="27" t="s">
        <v>1495</v>
      </c>
      <c r="J53" s="34" t="s">
        <v>1495</v>
      </c>
      <c r="K53" s="35" t="s">
        <v>1528</v>
      </c>
      <c r="L53" s="35" t="s">
        <v>1528</v>
      </c>
      <c r="M53" s="35" t="s">
        <v>1495</v>
      </c>
      <c r="N53" s="35" t="s">
        <v>1495</v>
      </c>
      <c r="O53" s="35" t="s">
        <v>1495</v>
      </c>
      <c r="P53" s="27" t="s">
        <v>1542</v>
      </c>
      <c r="Q53" s="35"/>
      <c r="R53" s="306" t="s">
        <v>1495</v>
      </c>
      <c r="S53" s="306" t="s">
        <v>1495</v>
      </c>
      <c r="T53" s="306" t="s">
        <v>1495</v>
      </c>
      <c r="U53" s="306" t="s">
        <v>1495</v>
      </c>
      <c r="V53" s="306" t="s">
        <v>1495</v>
      </c>
      <c r="W53" s="306" t="s">
        <v>1495</v>
      </c>
      <c r="X53" s="27" t="s">
        <v>1495</v>
      </c>
      <c r="Y53" s="27"/>
      <c r="Z53" s="34"/>
      <c r="AA53" s="36" t="s">
        <v>1528</v>
      </c>
      <c r="AB53" s="36"/>
      <c r="AC53" s="127"/>
    </row>
    <row r="54" spans="1:29" s="41" customFormat="1" ht="15.75" hidden="1">
      <c r="A54" s="297">
        <v>499</v>
      </c>
      <c r="B54" s="242" t="s">
        <v>148</v>
      </c>
      <c r="C54" s="242" t="s">
        <v>149</v>
      </c>
      <c r="D54" s="246" t="s">
        <v>847</v>
      </c>
      <c r="E54" s="242" t="s">
        <v>868</v>
      </c>
      <c r="F54" s="242" t="s">
        <v>70</v>
      </c>
      <c r="G54" s="27" t="s">
        <v>1495</v>
      </c>
      <c r="H54" s="344">
        <v>46245</v>
      </c>
      <c r="I54" s="27" t="s">
        <v>1495</v>
      </c>
      <c r="J54" s="344">
        <v>46245</v>
      </c>
      <c r="K54" s="35" t="s">
        <v>2675</v>
      </c>
      <c r="L54" s="35" t="s">
        <v>1495</v>
      </c>
      <c r="M54" s="35" t="s">
        <v>1495</v>
      </c>
      <c r="N54" s="35" t="s">
        <v>1495</v>
      </c>
      <c r="O54" s="35" t="s">
        <v>1495</v>
      </c>
      <c r="P54" s="33" t="s">
        <v>1495</v>
      </c>
      <c r="Q54" s="33" t="s">
        <v>1495</v>
      </c>
      <c r="R54" s="27"/>
      <c r="S54" s="130"/>
      <c r="T54" s="27"/>
      <c r="U54" s="130"/>
      <c r="V54" s="27"/>
      <c r="W54" s="34"/>
      <c r="X54" s="27"/>
      <c r="Y54" s="27"/>
      <c r="Z54" s="34"/>
      <c r="AA54" s="36"/>
      <c r="AB54" s="36"/>
      <c r="AC54" s="37"/>
    </row>
    <row r="55" spans="1:29" ht="15.75" hidden="1">
      <c r="A55" s="297">
        <v>435</v>
      </c>
      <c r="B55" s="242" t="s">
        <v>150</v>
      </c>
      <c r="C55" s="242" t="s">
        <v>151</v>
      </c>
      <c r="D55" s="246" t="s">
        <v>847</v>
      </c>
      <c r="E55" s="242" t="s">
        <v>846</v>
      </c>
      <c r="F55" s="242" t="s">
        <v>65</v>
      </c>
      <c r="G55" s="306" t="s">
        <v>1542</v>
      </c>
      <c r="H55" s="306" t="s">
        <v>1542</v>
      </c>
      <c r="I55" s="27" t="s">
        <v>1495</v>
      </c>
      <c r="J55" s="34" t="s">
        <v>1495</v>
      </c>
      <c r="K55" s="35" t="s">
        <v>1542</v>
      </c>
      <c r="L55" s="35" t="s">
        <v>1542</v>
      </c>
      <c r="M55" s="35" t="s">
        <v>1495</v>
      </c>
      <c r="N55" s="35" t="s">
        <v>1495</v>
      </c>
      <c r="O55" s="35" t="s">
        <v>1495</v>
      </c>
      <c r="P55" s="27" t="s">
        <v>1542</v>
      </c>
      <c r="Q55" s="35">
        <v>46238</v>
      </c>
      <c r="R55" s="306" t="s">
        <v>1495</v>
      </c>
      <c r="S55" s="306" t="s">
        <v>1495</v>
      </c>
      <c r="T55" s="306" t="s">
        <v>1495</v>
      </c>
      <c r="U55" s="306" t="s">
        <v>1495</v>
      </c>
      <c r="V55" s="306" t="s">
        <v>1495</v>
      </c>
      <c r="W55" s="306" t="s">
        <v>1495</v>
      </c>
      <c r="X55" s="27" t="s">
        <v>1495</v>
      </c>
      <c r="Y55" s="27" t="s">
        <v>1542</v>
      </c>
      <c r="Z55" s="34">
        <v>46238</v>
      </c>
      <c r="AA55" s="36" t="s">
        <v>1542</v>
      </c>
      <c r="AB55" s="349">
        <v>46253</v>
      </c>
      <c r="AC55" s="127"/>
    </row>
    <row r="56" spans="1:29" ht="15.75" hidden="1">
      <c r="A56" s="297">
        <v>591</v>
      </c>
      <c r="B56" s="242" t="s">
        <v>152</v>
      </c>
      <c r="C56" s="242" t="s">
        <v>153</v>
      </c>
      <c r="D56" s="246" t="s">
        <v>847</v>
      </c>
      <c r="E56" s="242" t="s">
        <v>846</v>
      </c>
      <c r="F56" s="242" t="s">
        <v>65</v>
      </c>
      <c r="G56" s="306" t="s">
        <v>1495</v>
      </c>
      <c r="H56" s="306" t="s">
        <v>1495</v>
      </c>
      <c r="I56" s="27" t="s">
        <v>1495</v>
      </c>
      <c r="J56" s="34" t="s">
        <v>1495</v>
      </c>
      <c r="K56" s="35" t="s">
        <v>1542</v>
      </c>
      <c r="L56" s="35" t="s">
        <v>2675</v>
      </c>
      <c r="M56" s="35" t="s">
        <v>1495</v>
      </c>
      <c r="N56" s="35" t="s">
        <v>1495</v>
      </c>
      <c r="O56" s="35" t="s">
        <v>1495</v>
      </c>
      <c r="P56" s="27" t="s">
        <v>2675</v>
      </c>
      <c r="Q56" s="35">
        <v>46238</v>
      </c>
      <c r="R56" s="306" t="s">
        <v>1495</v>
      </c>
      <c r="S56" s="306" t="s">
        <v>1495</v>
      </c>
      <c r="T56" s="306" t="s">
        <v>1495</v>
      </c>
      <c r="U56" s="306" t="s">
        <v>1495</v>
      </c>
      <c r="V56" s="306" t="s">
        <v>1495</v>
      </c>
      <c r="W56" s="306" t="s">
        <v>1495</v>
      </c>
      <c r="X56" s="27" t="s">
        <v>1495</v>
      </c>
      <c r="Y56" s="27" t="s">
        <v>1542</v>
      </c>
      <c r="Z56" s="34">
        <v>46238</v>
      </c>
      <c r="AA56" s="36" t="s">
        <v>1495</v>
      </c>
      <c r="AB56" s="36" t="s">
        <v>1495</v>
      </c>
      <c r="AC56" s="127"/>
    </row>
    <row r="57" spans="1:29" ht="15.75" hidden="1">
      <c r="A57" s="297">
        <v>419</v>
      </c>
      <c r="B57" s="242" t="s">
        <v>154</v>
      </c>
      <c r="C57" s="242" t="s">
        <v>155</v>
      </c>
      <c r="D57" s="246">
        <v>148185395111</v>
      </c>
      <c r="E57" s="242" t="s">
        <v>846</v>
      </c>
      <c r="F57" s="242" t="s">
        <v>57</v>
      </c>
      <c r="G57" s="306" t="s">
        <v>1495</v>
      </c>
      <c r="H57" s="306" t="s">
        <v>1495</v>
      </c>
      <c r="I57" s="35" t="s">
        <v>1495</v>
      </c>
      <c r="J57" s="34"/>
      <c r="K57" s="35" t="s">
        <v>1542</v>
      </c>
      <c r="L57" s="35" t="s">
        <v>2675</v>
      </c>
      <c r="M57" s="35" t="s">
        <v>1495</v>
      </c>
      <c r="N57" s="35" t="s">
        <v>1495</v>
      </c>
      <c r="O57" s="35" t="s">
        <v>1495</v>
      </c>
      <c r="P57" s="27" t="s">
        <v>1542</v>
      </c>
      <c r="Q57" s="342">
        <v>46238</v>
      </c>
      <c r="R57" s="306" t="s">
        <v>1495</v>
      </c>
      <c r="S57" s="306" t="s">
        <v>1495</v>
      </c>
      <c r="T57" s="306" t="s">
        <v>1495</v>
      </c>
      <c r="U57" s="306" t="s">
        <v>1495</v>
      </c>
      <c r="V57" s="306" t="s">
        <v>1495</v>
      </c>
      <c r="W57" s="306" t="s">
        <v>1495</v>
      </c>
      <c r="X57" s="27" t="s">
        <v>1495</v>
      </c>
      <c r="Y57" s="27"/>
      <c r="Z57" s="34"/>
      <c r="AA57" s="36"/>
      <c r="AB57" s="36"/>
      <c r="AC57" s="127"/>
    </row>
    <row r="58" spans="1:29" ht="15.75">
      <c r="A58" s="297">
        <v>273</v>
      </c>
      <c r="B58" s="242" t="s">
        <v>156</v>
      </c>
      <c r="C58" s="242" t="s">
        <v>157</v>
      </c>
      <c r="D58" s="246" t="s">
        <v>847</v>
      </c>
      <c r="E58" s="242" t="s">
        <v>846</v>
      </c>
      <c r="F58" s="242" t="s">
        <v>48</v>
      </c>
      <c r="G58" s="306" t="s">
        <v>1495</v>
      </c>
      <c r="H58" s="306" t="s">
        <v>1495</v>
      </c>
      <c r="I58" s="27" t="s">
        <v>1495</v>
      </c>
      <c r="J58" s="34"/>
      <c r="K58" s="35" t="s">
        <v>2675</v>
      </c>
      <c r="L58" s="35" t="s">
        <v>1495</v>
      </c>
      <c r="M58" s="35" t="s">
        <v>1495</v>
      </c>
      <c r="N58" s="35" t="s">
        <v>1495</v>
      </c>
      <c r="O58" s="35" t="s">
        <v>1495</v>
      </c>
      <c r="P58" s="27" t="s">
        <v>2675</v>
      </c>
      <c r="Q58" s="35"/>
      <c r="R58" s="306" t="s">
        <v>1495</v>
      </c>
      <c r="S58" s="306" t="s">
        <v>1495</v>
      </c>
      <c r="T58" s="306" t="s">
        <v>1495</v>
      </c>
      <c r="U58" s="306" t="s">
        <v>1495</v>
      </c>
      <c r="V58" s="306" t="s">
        <v>1495</v>
      </c>
      <c r="W58" s="306" t="s">
        <v>1495</v>
      </c>
      <c r="X58" s="27" t="s">
        <v>1495</v>
      </c>
      <c r="Y58" s="27" t="s">
        <v>2675</v>
      </c>
      <c r="Z58" s="344">
        <v>46238</v>
      </c>
      <c r="AA58" s="36"/>
      <c r="AB58" s="36"/>
      <c r="AC58" s="131"/>
    </row>
    <row r="59" spans="1:29" ht="15.75" hidden="1">
      <c r="A59" s="297">
        <v>262</v>
      </c>
      <c r="B59" s="242" t="s">
        <v>158</v>
      </c>
      <c r="C59" s="242" t="s">
        <v>159</v>
      </c>
      <c r="D59" s="246">
        <v>130221210116</v>
      </c>
      <c r="E59" s="242" t="s">
        <v>868</v>
      </c>
      <c r="F59" s="242" t="s">
        <v>73</v>
      </c>
      <c r="G59" s="27" t="s">
        <v>1495</v>
      </c>
      <c r="H59" s="34" t="s">
        <v>1495</v>
      </c>
      <c r="I59" s="27" t="s">
        <v>1495</v>
      </c>
      <c r="J59" s="34" t="s">
        <v>1495</v>
      </c>
      <c r="K59" s="35" t="s">
        <v>1528</v>
      </c>
      <c r="L59" s="35" t="s">
        <v>1528</v>
      </c>
      <c r="M59" s="35" t="s">
        <v>1495</v>
      </c>
      <c r="N59" s="35" t="s">
        <v>1495</v>
      </c>
      <c r="O59" s="35" t="s">
        <v>1495</v>
      </c>
      <c r="P59" s="33" t="s">
        <v>1495</v>
      </c>
      <c r="Q59" s="33" t="s">
        <v>1495</v>
      </c>
      <c r="R59" s="27" t="s">
        <v>1528</v>
      </c>
      <c r="S59" s="130"/>
      <c r="T59" s="27" t="s">
        <v>1528</v>
      </c>
      <c r="U59" s="130"/>
      <c r="V59" s="27"/>
      <c r="W59" s="34"/>
      <c r="X59" s="27" t="s">
        <v>1528</v>
      </c>
      <c r="Y59" s="27" t="s">
        <v>1528</v>
      </c>
      <c r="Z59" s="34"/>
      <c r="AA59" s="36" t="s">
        <v>1495</v>
      </c>
      <c r="AB59" s="36" t="s">
        <v>1495</v>
      </c>
      <c r="AC59" s="127"/>
    </row>
    <row r="60" spans="1:29" ht="15.75">
      <c r="A60" s="297">
        <v>411</v>
      </c>
      <c r="B60" s="242" t="s">
        <v>161</v>
      </c>
      <c r="C60" s="242" t="s">
        <v>162</v>
      </c>
      <c r="D60" s="246" t="s">
        <v>847</v>
      </c>
      <c r="E60" s="242" t="s">
        <v>846</v>
      </c>
      <c r="F60" s="242" t="s">
        <v>48</v>
      </c>
      <c r="G60" s="306" t="s">
        <v>1495</v>
      </c>
      <c r="H60" s="306" t="s">
        <v>1495</v>
      </c>
      <c r="I60" s="27" t="s">
        <v>1495</v>
      </c>
      <c r="J60" s="34"/>
      <c r="K60" s="35" t="s">
        <v>2675</v>
      </c>
      <c r="L60" s="35" t="s">
        <v>1542</v>
      </c>
      <c r="M60" s="35" t="s">
        <v>1495</v>
      </c>
      <c r="N60" s="35" t="s">
        <v>1495</v>
      </c>
      <c r="O60" s="35" t="s">
        <v>1495</v>
      </c>
      <c r="P60" s="27" t="s">
        <v>1542</v>
      </c>
      <c r="Q60" s="342">
        <v>46239</v>
      </c>
      <c r="R60" s="306" t="s">
        <v>1495</v>
      </c>
      <c r="S60" s="306" t="s">
        <v>1495</v>
      </c>
      <c r="T60" s="306" t="s">
        <v>1495</v>
      </c>
      <c r="U60" s="306" t="s">
        <v>1495</v>
      </c>
      <c r="V60" s="306" t="s">
        <v>1495</v>
      </c>
      <c r="W60" s="306" t="s">
        <v>1495</v>
      </c>
      <c r="X60" s="27" t="s">
        <v>1495</v>
      </c>
      <c r="Y60" s="27" t="s">
        <v>2675</v>
      </c>
      <c r="Z60" s="344">
        <v>46239</v>
      </c>
      <c r="AA60" s="36" t="s">
        <v>1542</v>
      </c>
      <c r="AB60" s="349">
        <v>46246</v>
      </c>
      <c r="AC60" s="127"/>
    </row>
    <row r="61" spans="1:29" ht="15.75">
      <c r="A61" s="297">
        <v>505</v>
      </c>
      <c r="B61" s="242" t="s">
        <v>163</v>
      </c>
      <c r="C61" s="242" t="s">
        <v>164</v>
      </c>
      <c r="D61" s="246" t="s">
        <v>847</v>
      </c>
      <c r="E61" s="242" t="s">
        <v>846</v>
      </c>
      <c r="F61" s="242" t="s">
        <v>48</v>
      </c>
      <c r="G61" s="306" t="s">
        <v>1495</v>
      </c>
      <c r="H61" s="306" t="s">
        <v>1495</v>
      </c>
      <c r="I61" s="27" t="s">
        <v>1495</v>
      </c>
      <c r="J61" s="34"/>
      <c r="K61" s="35" t="s">
        <v>2675</v>
      </c>
      <c r="L61" s="35" t="s">
        <v>1542</v>
      </c>
      <c r="M61" s="35" t="s">
        <v>1495</v>
      </c>
      <c r="N61" s="35" t="s">
        <v>1495</v>
      </c>
      <c r="O61" s="35" t="s">
        <v>1495</v>
      </c>
      <c r="P61" s="27" t="s">
        <v>2675</v>
      </c>
      <c r="Q61" s="35"/>
      <c r="R61" s="306" t="s">
        <v>1495</v>
      </c>
      <c r="S61" s="306" t="s">
        <v>1495</v>
      </c>
      <c r="T61" s="306" t="s">
        <v>1495</v>
      </c>
      <c r="U61" s="306" t="s">
        <v>1495</v>
      </c>
      <c r="V61" s="306" t="s">
        <v>1495</v>
      </c>
      <c r="W61" s="306" t="s">
        <v>1495</v>
      </c>
      <c r="X61" s="27" t="s">
        <v>1495</v>
      </c>
      <c r="Y61" s="27" t="s">
        <v>2675</v>
      </c>
      <c r="Z61" s="344">
        <v>46239</v>
      </c>
      <c r="AA61" s="36"/>
      <c r="AB61" s="36"/>
      <c r="AC61" s="127"/>
    </row>
    <row r="62" spans="1:29" ht="15.75" hidden="1">
      <c r="A62" s="297">
        <v>495</v>
      </c>
      <c r="B62" s="242" t="s">
        <v>165</v>
      </c>
      <c r="C62" s="242" t="s">
        <v>166</v>
      </c>
      <c r="D62" s="246" t="s">
        <v>847</v>
      </c>
      <c r="E62" s="242" t="s">
        <v>846</v>
      </c>
      <c r="F62" s="242" t="s">
        <v>62</v>
      </c>
      <c r="G62" s="306" t="s">
        <v>1495</v>
      </c>
      <c r="H62" s="306" t="s">
        <v>1495</v>
      </c>
      <c r="I62" s="27" t="s">
        <v>2675</v>
      </c>
      <c r="J62" s="34"/>
      <c r="K62" s="35" t="s">
        <v>1542</v>
      </c>
      <c r="L62" s="35" t="s">
        <v>2675</v>
      </c>
      <c r="M62" s="35" t="s">
        <v>1495</v>
      </c>
      <c r="N62" s="35" t="s">
        <v>1495</v>
      </c>
      <c r="O62" s="35" t="s">
        <v>1495</v>
      </c>
      <c r="P62" s="27" t="s">
        <v>1542</v>
      </c>
      <c r="Q62" s="35">
        <v>46238</v>
      </c>
      <c r="R62" s="306" t="s">
        <v>1495</v>
      </c>
      <c r="S62" s="306" t="s">
        <v>1495</v>
      </c>
      <c r="T62" s="306" t="s">
        <v>1495</v>
      </c>
      <c r="U62" s="306" t="s">
        <v>1495</v>
      </c>
      <c r="V62" s="306" t="s">
        <v>1495</v>
      </c>
      <c r="W62" s="306" t="s">
        <v>1495</v>
      </c>
      <c r="X62" s="27" t="s">
        <v>1495</v>
      </c>
      <c r="Y62" s="27" t="s">
        <v>1542</v>
      </c>
      <c r="Z62" s="34">
        <v>46247</v>
      </c>
      <c r="AA62" s="36" t="s">
        <v>1495</v>
      </c>
      <c r="AB62" s="36"/>
      <c r="AC62" s="127"/>
    </row>
    <row r="63" spans="1:29" ht="15.75" hidden="1">
      <c r="A63" s="297">
        <v>293</v>
      </c>
      <c r="B63" s="242" t="s">
        <v>167</v>
      </c>
      <c r="C63" s="242" t="s">
        <v>168</v>
      </c>
      <c r="D63" s="246" t="s">
        <v>847</v>
      </c>
      <c r="E63" s="242" t="s">
        <v>846</v>
      </c>
      <c r="F63" s="242" t="s">
        <v>62</v>
      </c>
      <c r="G63" s="306" t="s">
        <v>1495</v>
      </c>
      <c r="H63" s="306" t="s">
        <v>1495</v>
      </c>
      <c r="I63" s="27" t="s">
        <v>1495</v>
      </c>
      <c r="J63" s="34"/>
      <c r="K63" s="35" t="s">
        <v>1542</v>
      </c>
      <c r="L63" s="35" t="s">
        <v>2675</v>
      </c>
      <c r="M63" s="35" t="s">
        <v>1495</v>
      </c>
      <c r="N63" s="35" t="s">
        <v>1495</v>
      </c>
      <c r="O63" s="35" t="s">
        <v>1495</v>
      </c>
      <c r="P63" s="27" t="s">
        <v>1542</v>
      </c>
      <c r="Q63" s="35">
        <v>46247</v>
      </c>
      <c r="R63" s="306" t="s">
        <v>1495</v>
      </c>
      <c r="S63" s="306" t="s">
        <v>1495</v>
      </c>
      <c r="T63" s="306" t="s">
        <v>1495</v>
      </c>
      <c r="U63" s="306" t="s">
        <v>1495</v>
      </c>
      <c r="V63" s="306" t="s">
        <v>1495</v>
      </c>
      <c r="W63" s="306" t="s">
        <v>1495</v>
      </c>
      <c r="X63" s="27" t="s">
        <v>1495</v>
      </c>
      <c r="Y63" s="27" t="s">
        <v>1542</v>
      </c>
      <c r="Z63" s="34">
        <v>46247</v>
      </c>
      <c r="AA63" s="36" t="s">
        <v>1495</v>
      </c>
      <c r="AB63" s="36"/>
      <c r="AC63" s="127"/>
    </row>
    <row r="64" spans="1:29" ht="15.75" hidden="1">
      <c r="A64" s="297">
        <v>335</v>
      </c>
      <c r="B64" s="242" t="s">
        <v>169</v>
      </c>
      <c r="C64" s="242" t="s">
        <v>170</v>
      </c>
      <c r="D64" s="246">
        <v>146011920111</v>
      </c>
      <c r="E64" s="242" t="s">
        <v>846</v>
      </c>
      <c r="F64" s="242" t="s">
        <v>65</v>
      </c>
      <c r="G64" s="306" t="s">
        <v>1495</v>
      </c>
      <c r="H64" s="306" t="s">
        <v>1495</v>
      </c>
      <c r="I64" s="27" t="s">
        <v>1495</v>
      </c>
      <c r="J64" s="34" t="s">
        <v>1495</v>
      </c>
      <c r="K64" s="35" t="s">
        <v>1542</v>
      </c>
      <c r="L64" s="35" t="s">
        <v>1542</v>
      </c>
      <c r="M64" s="35" t="s">
        <v>1495</v>
      </c>
      <c r="N64" s="35" t="s">
        <v>1495</v>
      </c>
      <c r="O64" s="35" t="s">
        <v>1495</v>
      </c>
      <c r="P64" s="27" t="s">
        <v>1542</v>
      </c>
      <c r="Q64" s="35">
        <v>46245</v>
      </c>
      <c r="R64" s="306" t="s">
        <v>1495</v>
      </c>
      <c r="S64" s="306" t="s">
        <v>1495</v>
      </c>
      <c r="T64" s="306" t="s">
        <v>1495</v>
      </c>
      <c r="U64" s="306" t="s">
        <v>1495</v>
      </c>
      <c r="V64" s="306" t="s">
        <v>1495</v>
      </c>
      <c r="W64" s="306" t="s">
        <v>1495</v>
      </c>
      <c r="X64" s="27" t="s">
        <v>1495</v>
      </c>
      <c r="Y64" s="27" t="s">
        <v>1542</v>
      </c>
      <c r="Z64" s="34">
        <v>46245</v>
      </c>
      <c r="AA64" s="36" t="s">
        <v>1495</v>
      </c>
      <c r="AB64" s="36" t="s">
        <v>1495</v>
      </c>
      <c r="AC64" s="127"/>
    </row>
    <row r="65" spans="1:29" ht="15.75" hidden="1">
      <c r="A65" s="297">
        <v>372</v>
      </c>
      <c r="B65" s="242" t="s">
        <v>171</v>
      </c>
      <c r="C65" s="242" t="s">
        <v>172</v>
      </c>
      <c r="D65" s="246" t="s">
        <v>847</v>
      </c>
      <c r="E65" s="242" t="s">
        <v>868</v>
      </c>
      <c r="F65" s="242" t="s">
        <v>73</v>
      </c>
      <c r="G65" s="27" t="s">
        <v>1495</v>
      </c>
      <c r="H65" s="34" t="s">
        <v>1495</v>
      </c>
      <c r="I65" s="27" t="s">
        <v>1495</v>
      </c>
      <c r="J65" s="34" t="s">
        <v>1495</v>
      </c>
      <c r="K65" s="35" t="s">
        <v>1528</v>
      </c>
      <c r="L65" s="35" t="s">
        <v>1495</v>
      </c>
      <c r="M65" s="35" t="s">
        <v>1495</v>
      </c>
      <c r="N65" s="35" t="s">
        <v>1495</v>
      </c>
      <c r="O65" s="35" t="s">
        <v>1495</v>
      </c>
      <c r="P65" s="33" t="s">
        <v>1495</v>
      </c>
      <c r="Q65" s="33" t="s">
        <v>1495</v>
      </c>
      <c r="R65" s="27" t="s">
        <v>1495</v>
      </c>
      <c r="S65" s="130" t="s">
        <v>1495</v>
      </c>
      <c r="T65" s="27" t="s">
        <v>1495</v>
      </c>
      <c r="U65" s="130" t="s">
        <v>1495</v>
      </c>
      <c r="V65" s="27"/>
      <c r="W65" s="34"/>
      <c r="X65" s="27"/>
      <c r="Y65" s="27"/>
      <c r="Z65" s="34"/>
      <c r="AA65" s="36" t="s">
        <v>1495</v>
      </c>
      <c r="AB65" s="36" t="s">
        <v>1495</v>
      </c>
      <c r="AC65" s="127"/>
    </row>
    <row r="66" spans="1:29" ht="15.75" hidden="1">
      <c r="A66" s="297">
        <v>398</v>
      </c>
      <c r="B66" s="242" t="s">
        <v>174</v>
      </c>
      <c r="C66" s="242" t="s">
        <v>175</v>
      </c>
      <c r="D66" s="246" t="s">
        <v>847</v>
      </c>
      <c r="E66" s="242" t="s">
        <v>868</v>
      </c>
      <c r="F66" s="242" t="s">
        <v>62</v>
      </c>
      <c r="G66" s="27" t="s">
        <v>2675</v>
      </c>
      <c r="H66" s="34"/>
      <c r="I66" s="27" t="s">
        <v>2675</v>
      </c>
      <c r="J66" s="34"/>
      <c r="K66" s="35" t="s">
        <v>1542</v>
      </c>
      <c r="L66" s="35" t="s">
        <v>2675</v>
      </c>
      <c r="M66" s="35" t="s">
        <v>2675</v>
      </c>
      <c r="N66" s="35" t="s">
        <v>2675</v>
      </c>
      <c r="O66" s="35" t="s">
        <v>2675</v>
      </c>
      <c r="P66" s="33" t="s">
        <v>1495</v>
      </c>
      <c r="Q66" s="33" t="s">
        <v>1495</v>
      </c>
      <c r="R66" s="27" t="s">
        <v>2675</v>
      </c>
      <c r="S66" s="130"/>
      <c r="T66" s="27" t="s">
        <v>2675</v>
      </c>
      <c r="U66" s="130"/>
      <c r="V66" s="27" t="s">
        <v>1542</v>
      </c>
      <c r="W66" s="34">
        <v>46238</v>
      </c>
      <c r="X66" s="27" t="s">
        <v>1542</v>
      </c>
      <c r="Y66" s="27" t="s">
        <v>1542</v>
      </c>
      <c r="Z66" s="34">
        <v>46247</v>
      </c>
      <c r="AA66" s="36" t="s">
        <v>1495</v>
      </c>
      <c r="AB66" s="36"/>
      <c r="AC66" s="127"/>
    </row>
    <row r="67" spans="1:29" s="41" customFormat="1" ht="15.75" hidden="1">
      <c r="A67" s="297">
        <v>321</v>
      </c>
      <c r="B67" s="242" t="s">
        <v>176</v>
      </c>
      <c r="C67" s="242" t="s">
        <v>177</v>
      </c>
      <c r="D67" s="246" t="s">
        <v>847</v>
      </c>
      <c r="E67" s="242" t="s">
        <v>868</v>
      </c>
      <c r="F67" s="242" t="s">
        <v>57</v>
      </c>
      <c r="G67" s="27" t="s">
        <v>2675</v>
      </c>
      <c r="H67" s="34">
        <v>46246</v>
      </c>
      <c r="I67" s="27" t="s">
        <v>1495</v>
      </c>
      <c r="J67" s="34"/>
      <c r="K67" s="35" t="s">
        <v>1542</v>
      </c>
      <c r="L67" s="35" t="s">
        <v>1542</v>
      </c>
      <c r="M67" s="35" t="s">
        <v>1495</v>
      </c>
      <c r="N67" s="35" t="s">
        <v>1495</v>
      </c>
      <c r="O67" s="35" t="s">
        <v>1495</v>
      </c>
      <c r="P67" s="33" t="s">
        <v>1495</v>
      </c>
      <c r="Q67" s="33" t="s">
        <v>1495</v>
      </c>
      <c r="R67" s="27" t="s">
        <v>1542</v>
      </c>
      <c r="S67" s="130">
        <v>46254</v>
      </c>
      <c r="T67" s="27" t="s">
        <v>1542</v>
      </c>
      <c r="U67" s="130">
        <v>46254</v>
      </c>
      <c r="V67" s="27"/>
      <c r="W67" s="34"/>
      <c r="X67" s="27" t="s">
        <v>1542</v>
      </c>
      <c r="Y67" s="27"/>
      <c r="Z67" s="34"/>
      <c r="AA67" s="36"/>
      <c r="AB67" s="36"/>
      <c r="AC67" s="37"/>
    </row>
    <row r="68" spans="1:29" s="41" customFormat="1" ht="15.75" hidden="1">
      <c r="A68" s="297">
        <v>449</v>
      </c>
      <c r="B68" s="242" t="s">
        <v>178</v>
      </c>
      <c r="C68" s="242" t="s">
        <v>179</v>
      </c>
      <c r="D68" s="246" t="s">
        <v>847</v>
      </c>
      <c r="E68" s="242" t="s">
        <v>868</v>
      </c>
      <c r="F68" s="242" t="s">
        <v>57</v>
      </c>
      <c r="G68" s="27" t="s">
        <v>1542</v>
      </c>
      <c r="H68" s="34">
        <v>46247</v>
      </c>
      <c r="I68" s="27" t="s">
        <v>1495</v>
      </c>
      <c r="J68" s="34"/>
      <c r="K68" s="35" t="s">
        <v>1542</v>
      </c>
      <c r="L68" s="35" t="s">
        <v>1542</v>
      </c>
      <c r="M68" s="35" t="s">
        <v>1495</v>
      </c>
      <c r="N68" s="35" t="s">
        <v>1495</v>
      </c>
      <c r="O68" s="35" t="s">
        <v>1495</v>
      </c>
      <c r="P68" s="33" t="s">
        <v>1495</v>
      </c>
      <c r="Q68" s="33" t="s">
        <v>1495</v>
      </c>
      <c r="R68" s="27" t="s">
        <v>1542</v>
      </c>
      <c r="S68" s="130">
        <v>46254</v>
      </c>
      <c r="T68" s="27" t="s">
        <v>1542</v>
      </c>
      <c r="U68" s="130">
        <v>46253</v>
      </c>
      <c r="V68" s="27" t="s">
        <v>1542</v>
      </c>
      <c r="W68" s="34">
        <v>46254</v>
      </c>
      <c r="X68" s="27" t="s">
        <v>1542</v>
      </c>
      <c r="Y68" s="27"/>
      <c r="Z68" s="34"/>
      <c r="AA68" s="36"/>
      <c r="AB68" s="36"/>
      <c r="AC68" s="37"/>
    </row>
    <row r="69" spans="1:29" ht="15.75" hidden="1">
      <c r="A69" s="297">
        <v>730</v>
      </c>
      <c r="B69" s="242" t="s">
        <v>180</v>
      </c>
      <c r="C69" s="242" t="s">
        <v>181</v>
      </c>
      <c r="D69" s="246" t="s">
        <v>847</v>
      </c>
      <c r="E69" s="242" t="s">
        <v>846</v>
      </c>
      <c r="F69" s="242" t="s">
        <v>34</v>
      </c>
      <c r="G69" s="306" t="s">
        <v>1495</v>
      </c>
      <c r="H69" s="306" t="s">
        <v>1495</v>
      </c>
      <c r="I69" s="27" t="s">
        <v>1495</v>
      </c>
      <c r="J69" s="34" t="s">
        <v>1495</v>
      </c>
      <c r="K69" s="35" t="s">
        <v>2675</v>
      </c>
      <c r="L69" s="35" t="s">
        <v>2675</v>
      </c>
      <c r="M69" s="35"/>
      <c r="N69" s="35"/>
      <c r="O69" s="35"/>
      <c r="P69" s="27" t="s">
        <v>1542</v>
      </c>
      <c r="Q69" s="35">
        <v>46248</v>
      </c>
      <c r="R69" s="306" t="s">
        <v>1495</v>
      </c>
      <c r="S69" s="306" t="s">
        <v>1495</v>
      </c>
      <c r="T69" s="306" t="s">
        <v>1495</v>
      </c>
      <c r="U69" s="306" t="s">
        <v>1495</v>
      </c>
      <c r="V69" s="306" t="s">
        <v>1495</v>
      </c>
      <c r="W69" s="306" t="s">
        <v>1495</v>
      </c>
      <c r="X69" s="27" t="s">
        <v>1495</v>
      </c>
      <c r="Y69" s="27"/>
      <c r="Z69" s="34"/>
      <c r="AA69" s="36"/>
      <c r="AB69" s="36"/>
      <c r="AC69" s="127"/>
    </row>
    <row r="70" spans="1:29" ht="15.75">
      <c r="A70" s="297">
        <v>365</v>
      </c>
      <c r="B70" s="242" t="s">
        <v>182</v>
      </c>
      <c r="C70" s="242" t="s">
        <v>183</v>
      </c>
      <c r="D70" s="246">
        <v>558510441112</v>
      </c>
      <c r="E70" s="242" t="s">
        <v>846</v>
      </c>
      <c r="F70" s="242" t="s">
        <v>48</v>
      </c>
      <c r="G70" s="306" t="s">
        <v>1495</v>
      </c>
      <c r="H70" s="306" t="s">
        <v>1495</v>
      </c>
      <c r="I70" s="27" t="s">
        <v>1495</v>
      </c>
      <c r="J70" s="34" t="s">
        <v>1495</v>
      </c>
      <c r="K70" s="35" t="s">
        <v>2675</v>
      </c>
      <c r="L70" s="35" t="s">
        <v>1542</v>
      </c>
      <c r="M70" s="35" t="s">
        <v>1495</v>
      </c>
      <c r="N70" s="35" t="s">
        <v>1495</v>
      </c>
      <c r="O70" s="35" t="s">
        <v>1495</v>
      </c>
      <c r="P70" s="27" t="s">
        <v>1542</v>
      </c>
      <c r="Q70" s="342">
        <v>46246</v>
      </c>
      <c r="R70" s="306" t="s">
        <v>1495</v>
      </c>
      <c r="S70" s="306" t="s">
        <v>1495</v>
      </c>
      <c r="T70" s="306" t="s">
        <v>1495</v>
      </c>
      <c r="U70" s="306" t="s">
        <v>1495</v>
      </c>
      <c r="V70" s="306" t="s">
        <v>1495</v>
      </c>
      <c r="W70" s="306" t="s">
        <v>1495</v>
      </c>
      <c r="X70" s="27" t="s">
        <v>1495</v>
      </c>
      <c r="Y70" s="27" t="s">
        <v>1542</v>
      </c>
      <c r="Z70" s="344">
        <v>46246</v>
      </c>
      <c r="AA70" s="36" t="s">
        <v>1542</v>
      </c>
      <c r="AB70" s="36" t="s">
        <v>2698</v>
      </c>
      <c r="AC70" s="127"/>
    </row>
    <row r="71" spans="1:29" ht="15.75">
      <c r="A71" s="297" t="s">
        <v>184</v>
      </c>
      <c r="B71" s="242" t="s">
        <v>185</v>
      </c>
      <c r="C71" s="242" t="s">
        <v>183</v>
      </c>
      <c r="D71" s="246">
        <v>127991611111</v>
      </c>
      <c r="E71" s="242" t="s">
        <v>846</v>
      </c>
      <c r="F71" s="242" t="s">
        <v>48</v>
      </c>
      <c r="G71" s="306" t="s">
        <v>1495</v>
      </c>
      <c r="H71" s="306" t="s">
        <v>1495</v>
      </c>
      <c r="I71" s="27" t="s">
        <v>1495</v>
      </c>
      <c r="J71" s="34" t="s">
        <v>1495</v>
      </c>
      <c r="K71" s="35" t="s">
        <v>2675</v>
      </c>
      <c r="L71" s="35" t="s">
        <v>2675</v>
      </c>
      <c r="M71" s="35" t="s">
        <v>2675</v>
      </c>
      <c r="N71" s="35" t="s">
        <v>2675</v>
      </c>
      <c r="O71" s="35" t="s">
        <v>2675</v>
      </c>
      <c r="P71" s="27" t="s">
        <v>2675</v>
      </c>
      <c r="Q71" s="35"/>
      <c r="R71" s="306" t="s">
        <v>1495</v>
      </c>
      <c r="S71" s="306" t="s">
        <v>1495</v>
      </c>
      <c r="T71" s="306" t="s">
        <v>1495</v>
      </c>
      <c r="U71" s="306" t="s">
        <v>1495</v>
      </c>
      <c r="V71" s="306" t="s">
        <v>1495</v>
      </c>
      <c r="W71" s="306" t="s">
        <v>1495</v>
      </c>
      <c r="X71" s="27" t="s">
        <v>2675</v>
      </c>
      <c r="Y71" s="27" t="s">
        <v>2675</v>
      </c>
      <c r="Z71" s="34"/>
      <c r="AA71" s="36" t="s">
        <v>2675</v>
      </c>
      <c r="AB71" s="36"/>
      <c r="AC71" s="127" t="s">
        <v>2700</v>
      </c>
    </row>
    <row r="72" spans="1:29" ht="15.75">
      <c r="A72" s="297" t="s">
        <v>186</v>
      </c>
      <c r="B72" s="242" t="s">
        <v>187</v>
      </c>
      <c r="C72" s="242" t="s">
        <v>183</v>
      </c>
      <c r="D72" s="246">
        <v>558927031110</v>
      </c>
      <c r="E72" s="242" t="s">
        <v>846</v>
      </c>
      <c r="F72" s="242" t="s">
        <v>48</v>
      </c>
      <c r="G72" s="306" t="s">
        <v>1495</v>
      </c>
      <c r="H72" s="306" t="s">
        <v>1495</v>
      </c>
      <c r="I72" s="27" t="s">
        <v>1495</v>
      </c>
      <c r="J72" s="34" t="s">
        <v>1495</v>
      </c>
      <c r="K72" s="35" t="s">
        <v>2675</v>
      </c>
      <c r="L72" s="35" t="s">
        <v>2675</v>
      </c>
      <c r="M72" s="35" t="s">
        <v>2675</v>
      </c>
      <c r="N72" s="35" t="s">
        <v>2675</v>
      </c>
      <c r="O72" s="35" t="s">
        <v>2675</v>
      </c>
      <c r="P72" s="27" t="s">
        <v>2675</v>
      </c>
      <c r="Q72" s="35"/>
      <c r="R72" s="306" t="s">
        <v>1495</v>
      </c>
      <c r="S72" s="306" t="s">
        <v>1495</v>
      </c>
      <c r="T72" s="306" t="s">
        <v>1495</v>
      </c>
      <c r="U72" s="306" t="s">
        <v>1495</v>
      </c>
      <c r="V72" s="306" t="s">
        <v>1495</v>
      </c>
      <c r="W72" s="306" t="s">
        <v>1495</v>
      </c>
      <c r="X72" s="27" t="s">
        <v>2675</v>
      </c>
      <c r="Y72" s="27" t="s">
        <v>2675</v>
      </c>
      <c r="Z72" s="34"/>
      <c r="AA72" s="36" t="s">
        <v>2675</v>
      </c>
      <c r="AB72" s="36"/>
      <c r="AC72" s="127" t="s">
        <v>2700</v>
      </c>
    </row>
    <row r="73" spans="1:29" ht="15.75" hidden="1">
      <c r="A73" s="297">
        <v>408</v>
      </c>
      <c r="B73" s="242" t="s">
        <v>188</v>
      </c>
      <c r="C73" s="242" t="s">
        <v>189</v>
      </c>
      <c r="D73" s="246" t="s">
        <v>847</v>
      </c>
      <c r="E73" s="242" t="s">
        <v>846</v>
      </c>
      <c r="F73" s="242" t="s">
        <v>65</v>
      </c>
      <c r="G73" s="306" t="s">
        <v>1495</v>
      </c>
      <c r="H73" s="306" t="s">
        <v>1495</v>
      </c>
      <c r="I73" s="27" t="s">
        <v>1495</v>
      </c>
      <c r="J73" s="34" t="s">
        <v>1495</v>
      </c>
      <c r="K73" s="35" t="s">
        <v>1542</v>
      </c>
      <c r="L73" s="35" t="s">
        <v>1542</v>
      </c>
      <c r="M73" s="35" t="s">
        <v>1495</v>
      </c>
      <c r="N73" s="35" t="s">
        <v>1495</v>
      </c>
      <c r="O73" s="35" t="s">
        <v>1495</v>
      </c>
      <c r="P73" s="27" t="s">
        <v>1542</v>
      </c>
      <c r="Q73" s="35">
        <v>46238</v>
      </c>
      <c r="R73" s="306" t="s">
        <v>1495</v>
      </c>
      <c r="S73" s="306" t="s">
        <v>1495</v>
      </c>
      <c r="T73" s="306" t="s">
        <v>1495</v>
      </c>
      <c r="U73" s="306" t="s">
        <v>1495</v>
      </c>
      <c r="V73" s="306" t="s">
        <v>1495</v>
      </c>
      <c r="W73" s="306" t="s">
        <v>1495</v>
      </c>
      <c r="X73" s="27" t="s">
        <v>1495</v>
      </c>
      <c r="Y73" s="27" t="s">
        <v>1542</v>
      </c>
      <c r="Z73" s="34">
        <v>46238</v>
      </c>
      <c r="AA73" s="36" t="s">
        <v>940</v>
      </c>
      <c r="AB73" s="36" t="s">
        <v>940</v>
      </c>
      <c r="AC73" s="127"/>
    </row>
    <row r="74" spans="1:29" ht="15.75" hidden="1">
      <c r="A74" s="297">
        <v>402</v>
      </c>
      <c r="B74" s="242" t="s">
        <v>190</v>
      </c>
      <c r="C74" s="242" t="s">
        <v>191</v>
      </c>
      <c r="D74" s="246" t="s">
        <v>847</v>
      </c>
      <c r="E74" s="242" t="s">
        <v>868</v>
      </c>
      <c r="F74" s="242" t="s">
        <v>73</v>
      </c>
      <c r="G74" s="27" t="s">
        <v>1542</v>
      </c>
      <c r="H74" s="34">
        <v>46239</v>
      </c>
      <c r="I74" s="27" t="s">
        <v>1495</v>
      </c>
      <c r="J74" s="34" t="s">
        <v>1495</v>
      </c>
      <c r="K74" s="35" t="s">
        <v>1528</v>
      </c>
      <c r="L74" s="35" t="s">
        <v>1528</v>
      </c>
      <c r="M74" s="35" t="s">
        <v>1495</v>
      </c>
      <c r="N74" s="35" t="s">
        <v>1495</v>
      </c>
      <c r="O74" s="35" t="s">
        <v>1495</v>
      </c>
      <c r="P74" s="33" t="s">
        <v>1495</v>
      </c>
      <c r="Q74" s="33" t="s">
        <v>1495</v>
      </c>
      <c r="R74" s="27" t="s">
        <v>1542</v>
      </c>
      <c r="S74" s="130">
        <v>46239</v>
      </c>
      <c r="T74" s="27" t="s">
        <v>1542</v>
      </c>
      <c r="U74" s="130">
        <v>46239</v>
      </c>
      <c r="V74" s="27"/>
      <c r="W74" s="34"/>
      <c r="X74" s="27" t="s">
        <v>1542</v>
      </c>
      <c r="Y74" s="27"/>
      <c r="Z74" s="34"/>
      <c r="AA74" s="36" t="s">
        <v>1542</v>
      </c>
      <c r="AB74" s="36">
        <v>46239</v>
      </c>
      <c r="AC74" s="127"/>
    </row>
    <row r="75" spans="1:29" ht="15.75" hidden="1">
      <c r="A75" s="297">
        <v>393</v>
      </c>
      <c r="B75" s="242" t="s">
        <v>193</v>
      </c>
      <c r="C75" s="242" t="s">
        <v>194</v>
      </c>
      <c r="D75" s="246" t="s">
        <v>847</v>
      </c>
      <c r="E75" s="242" t="s">
        <v>868</v>
      </c>
      <c r="F75" s="242" t="s">
        <v>65</v>
      </c>
      <c r="G75" s="27" t="s">
        <v>2675</v>
      </c>
      <c r="H75" s="34" t="s">
        <v>2675</v>
      </c>
      <c r="I75" s="27" t="s">
        <v>1495</v>
      </c>
      <c r="J75" s="34" t="s">
        <v>1495</v>
      </c>
      <c r="K75" s="35" t="s">
        <v>1542</v>
      </c>
      <c r="L75" s="35" t="s">
        <v>1542</v>
      </c>
      <c r="M75" s="35" t="s">
        <v>1495</v>
      </c>
      <c r="N75" s="35" t="s">
        <v>1542</v>
      </c>
      <c r="O75" s="35" t="s">
        <v>1495</v>
      </c>
      <c r="P75" s="33" t="s">
        <v>1495</v>
      </c>
      <c r="Q75" s="33" t="s">
        <v>1495</v>
      </c>
      <c r="R75" s="27" t="s">
        <v>1542</v>
      </c>
      <c r="S75" s="343">
        <v>46239</v>
      </c>
      <c r="T75" s="27" t="s">
        <v>2675</v>
      </c>
      <c r="U75" s="130">
        <v>46239</v>
      </c>
      <c r="V75" s="27" t="s">
        <v>1542</v>
      </c>
      <c r="W75" s="34">
        <v>46239</v>
      </c>
      <c r="X75" s="27" t="s">
        <v>1542</v>
      </c>
      <c r="Y75" s="27" t="s">
        <v>1542</v>
      </c>
      <c r="Z75" s="34">
        <v>46239</v>
      </c>
      <c r="AA75" s="36" t="s">
        <v>1495</v>
      </c>
      <c r="AB75" s="36" t="s">
        <v>1495</v>
      </c>
      <c r="AC75" s="127"/>
    </row>
    <row r="76" spans="1:29" s="41" customFormat="1" ht="15.75" hidden="1">
      <c r="A76" s="297">
        <v>420</v>
      </c>
      <c r="B76" s="242" t="s">
        <v>195</v>
      </c>
      <c r="C76" s="242" t="s">
        <v>196</v>
      </c>
      <c r="D76" s="246" t="s">
        <v>847</v>
      </c>
      <c r="E76" s="242" t="s">
        <v>846</v>
      </c>
      <c r="F76" s="242" t="s">
        <v>34</v>
      </c>
      <c r="G76" s="306" t="s">
        <v>1495</v>
      </c>
      <c r="H76" s="306" t="s">
        <v>1495</v>
      </c>
      <c r="I76" s="27" t="s">
        <v>1495</v>
      </c>
      <c r="J76" s="34" t="s">
        <v>1495</v>
      </c>
      <c r="K76" s="35" t="s">
        <v>2675</v>
      </c>
      <c r="L76" s="35" t="s">
        <v>2675</v>
      </c>
      <c r="M76" s="35"/>
      <c r="N76" s="35"/>
      <c r="O76" s="35"/>
      <c r="P76" s="27" t="s">
        <v>2675</v>
      </c>
      <c r="Q76" s="35">
        <v>46252</v>
      </c>
      <c r="R76" s="306" t="s">
        <v>1495</v>
      </c>
      <c r="S76" s="306" t="s">
        <v>1495</v>
      </c>
      <c r="T76" s="306" t="s">
        <v>1495</v>
      </c>
      <c r="U76" s="306" t="s">
        <v>1495</v>
      </c>
      <c r="V76" s="306" t="s">
        <v>1495</v>
      </c>
      <c r="W76" s="306" t="s">
        <v>1495</v>
      </c>
      <c r="X76" s="27" t="s">
        <v>1495</v>
      </c>
      <c r="Y76" s="27"/>
      <c r="Z76" s="34"/>
      <c r="AA76" s="36"/>
      <c r="AB76" s="36"/>
      <c r="AC76" s="37"/>
    </row>
    <row r="77" spans="1:29" ht="15.75" hidden="1">
      <c r="A77" s="297">
        <v>187</v>
      </c>
      <c r="B77" s="242" t="s">
        <v>197</v>
      </c>
      <c r="C77" s="242" t="s">
        <v>198</v>
      </c>
      <c r="D77" s="246" t="s">
        <v>847</v>
      </c>
      <c r="E77" s="242" t="s">
        <v>882</v>
      </c>
      <c r="F77" s="242" t="s">
        <v>70</v>
      </c>
      <c r="G77" s="27" t="s">
        <v>1495</v>
      </c>
      <c r="H77" s="34"/>
      <c r="I77" s="27" t="s">
        <v>1495</v>
      </c>
      <c r="J77" s="34" t="s">
        <v>1495</v>
      </c>
      <c r="K77" s="35" t="s">
        <v>2675</v>
      </c>
      <c r="L77" s="35" t="s">
        <v>1542</v>
      </c>
      <c r="M77" s="35" t="s">
        <v>1495</v>
      </c>
      <c r="N77" s="35" t="s">
        <v>1495</v>
      </c>
      <c r="O77" s="35" t="s">
        <v>1495</v>
      </c>
      <c r="P77" s="33" t="s">
        <v>1495</v>
      </c>
      <c r="Q77" s="33" t="s">
        <v>1495</v>
      </c>
      <c r="R77" s="27" t="s">
        <v>1542</v>
      </c>
      <c r="S77" s="130">
        <v>46238</v>
      </c>
      <c r="T77" s="27" t="s">
        <v>1495</v>
      </c>
      <c r="U77" s="130"/>
      <c r="V77" s="27" t="s">
        <v>1542</v>
      </c>
      <c r="W77" s="344">
        <v>46239</v>
      </c>
      <c r="X77" s="27" t="s">
        <v>1542</v>
      </c>
      <c r="Y77" s="27"/>
      <c r="Z77" s="34"/>
      <c r="AA77" s="36" t="s">
        <v>940</v>
      </c>
      <c r="AB77" s="36" t="s">
        <v>940</v>
      </c>
      <c r="AC77" s="127"/>
    </row>
    <row r="78" spans="1:29" ht="15.75" hidden="1">
      <c r="A78" s="297">
        <v>476</v>
      </c>
      <c r="B78" s="242" t="s">
        <v>200</v>
      </c>
      <c r="C78" s="242" t="s">
        <v>201</v>
      </c>
      <c r="D78" s="246" t="s">
        <v>847</v>
      </c>
      <c r="E78" s="242" t="s">
        <v>868</v>
      </c>
      <c r="F78" s="242" t="s">
        <v>57</v>
      </c>
      <c r="G78" s="27" t="s">
        <v>1495</v>
      </c>
      <c r="H78" s="34">
        <v>46245</v>
      </c>
      <c r="I78" s="27" t="s">
        <v>1495</v>
      </c>
      <c r="J78" s="34"/>
      <c r="K78" s="35" t="s">
        <v>2675</v>
      </c>
      <c r="L78" s="35" t="s">
        <v>1495</v>
      </c>
      <c r="M78" s="35" t="s">
        <v>1495</v>
      </c>
      <c r="N78" s="35" t="s">
        <v>1495</v>
      </c>
      <c r="O78" s="35" t="s">
        <v>1495</v>
      </c>
      <c r="P78" s="33" t="s">
        <v>1495</v>
      </c>
      <c r="Q78" s="33" t="s">
        <v>1495</v>
      </c>
      <c r="R78" s="27" t="s">
        <v>2675</v>
      </c>
      <c r="S78" s="130">
        <v>46246</v>
      </c>
      <c r="T78" s="27" t="s">
        <v>2675</v>
      </c>
      <c r="U78" s="130">
        <v>46244</v>
      </c>
      <c r="V78" s="27" t="s">
        <v>1542</v>
      </c>
      <c r="W78" s="34">
        <v>46254</v>
      </c>
      <c r="X78" s="27" t="s">
        <v>1542</v>
      </c>
      <c r="Y78" s="27" t="s">
        <v>1542</v>
      </c>
      <c r="Z78" s="34">
        <v>46254</v>
      </c>
      <c r="AA78" s="36"/>
      <c r="AB78" s="36"/>
      <c r="AC78" s="127"/>
    </row>
    <row r="79" spans="1:29" ht="15.75" hidden="1">
      <c r="A79" s="297">
        <v>128</v>
      </c>
      <c r="B79" s="242" t="s">
        <v>202</v>
      </c>
      <c r="C79" s="242" t="s">
        <v>203</v>
      </c>
      <c r="D79" s="246" t="s">
        <v>847</v>
      </c>
      <c r="E79" s="242" t="s">
        <v>882</v>
      </c>
      <c r="F79" s="242" t="s">
        <v>73</v>
      </c>
      <c r="G79" s="27" t="s">
        <v>1495</v>
      </c>
      <c r="H79" s="34" t="s">
        <v>1495</v>
      </c>
      <c r="I79" s="27" t="s">
        <v>1495</v>
      </c>
      <c r="J79" s="34" t="s">
        <v>1495</v>
      </c>
      <c r="K79" s="35" t="s">
        <v>1528</v>
      </c>
      <c r="L79" s="35" t="s">
        <v>1495</v>
      </c>
      <c r="M79" s="35" t="s">
        <v>1495</v>
      </c>
      <c r="N79" s="35" t="s">
        <v>1495</v>
      </c>
      <c r="O79" s="35" t="s">
        <v>1495</v>
      </c>
      <c r="P79" s="33" t="s">
        <v>1495</v>
      </c>
      <c r="Q79" s="33" t="s">
        <v>1495</v>
      </c>
      <c r="R79" s="27" t="s">
        <v>1495</v>
      </c>
      <c r="S79" s="130" t="s">
        <v>1495</v>
      </c>
      <c r="T79" s="27" t="s">
        <v>1495</v>
      </c>
      <c r="U79" s="130" t="s">
        <v>1495</v>
      </c>
      <c r="V79" s="27"/>
      <c r="W79" s="34"/>
      <c r="X79" s="27"/>
      <c r="Y79" s="27"/>
      <c r="Z79" s="34"/>
      <c r="AA79" s="36" t="s">
        <v>1495</v>
      </c>
      <c r="AB79" s="36" t="s">
        <v>1495</v>
      </c>
      <c r="AC79" s="127"/>
    </row>
    <row r="80" spans="1:29" ht="15.75" hidden="1">
      <c r="A80" s="297">
        <v>590</v>
      </c>
      <c r="B80" s="242" t="s">
        <v>204</v>
      </c>
      <c r="C80" s="242" t="s">
        <v>205</v>
      </c>
      <c r="D80" s="246" t="s">
        <v>847</v>
      </c>
      <c r="E80" s="242" t="s">
        <v>846</v>
      </c>
      <c r="F80" s="242" t="s">
        <v>57</v>
      </c>
      <c r="G80" s="306" t="s">
        <v>1495</v>
      </c>
      <c r="H80" s="306" t="s">
        <v>1495</v>
      </c>
      <c r="I80" s="35" t="s">
        <v>1495</v>
      </c>
      <c r="J80" s="34"/>
      <c r="K80" s="35" t="s">
        <v>2675</v>
      </c>
      <c r="L80" s="35" t="s">
        <v>2675</v>
      </c>
      <c r="M80" s="35" t="s">
        <v>1495</v>
      </c>
      <c r="N80" s="35" t="s">
        <v>1495</v>
      </c>
      <c r="O80" s="35" t="s">
        <v>1495</v>
      </c>
      <c r="P80" s="27" t="s">
        <v>2675</v>
      </c>
      <c r="Q80" s="35"/>
      <c r="R80" s="306" t="s">
        <v>1495</v>
      </c>
      <c r="S80" s="306" t="s">
        <v>1495</v>
      </c>
      <c r="T80" s="306" t="s">
        <v>1495</v>
      </c>
      <c r="U80" s="306" t="s">
        <v>1495</v>
      </c>
      <c r="V80" s="306" t="s">
        <v>1495</v>
      </c>
      <c r="W80" s="306" t="s">
        <v>1495</v>
      </c>
      <c r="X80" s="27" t="s">
        <v>1495</v>
      </c>
      <c r="Y80" s="27"/>
      <c r="Z80" s="34"/>
      <c r="AA80" s="36"/>
      <c r="AB80" s="36"/>
      <c r="AC80" s="127"/>
    </row>
    <row r="81" spans="1:29" ht="15.75" hidden="1">
      <c r="A81" s="297">
        <v>621</v>
      </c>
      <c r="B81" s="242" t="s">
        <v>206</v>
      </c>
      <c r="C81" s="242" t="s">
        <v>207</v>
      </c>
      <c r="D81" s="246" t="s">
        <v>847</v>
      </c>
      <c r="E81" s="242" t="s">
        <v>846</v>
      </c>
      <c r="F81" s="242" t="s">
        <v>70</v>
      </c>
      <c r="G81" s="306" t="s">
        <v>1495</v>
      </c>
      <c r="H81" s="306" t="s">
        <v>1495</v>
      </c>
      <c r="I81" s="27" t="s">
        <v>1495</v>
      </c>
      <c r="J81" s="34"/>
      <c r="K81" s="35" t="s">
        <v>2675</v>
      </c>
      <c r="L81" s="35" t="s">
        <v>1542</v>
      </c>
      <c r="M81" s="35" t="s">
        <v>1495</v>
      </c>
      <c r="N81" s="35" t="s">
        <v>1495</v>
      </c>
      <c r="O81" s="35" t="s">
        <v>1495</v>
      </c>
      <c r="P81" s="27" t="s">
        <v>1542</v>
      </c>
      <c r="Q81" s="342">
        <v>46246</v>
      </c>
      <c r="R81" s="306" t="s">
        <v>1495</v>
      </c>
      <c r="S81" s="306" t="s">
        <v>1495</v>
      </c>
      <c r="T81" s="306" t="s">
        <v>1495</v>
      </c>
      <c r="U81" s="306" t="s">
        <v>1495</v>
      </c>
      <c r="V81" s="306" t="s">
        <v>1495</v>
      </c>
      <c r="W81" s="306" t="s">
        <v>1495</v>
      </c>
      <c r="X81" s="27" t="s">
        <v>1495</v>
      </c>
      <c r="Y81" s="27" t="s">
        <v>1542</v>
      </c>
      <c r="Z81" s="344">
        <v>46246</v>
      </c>
      <c r="AA81" s="36" t="s">
        <v>940</v>
      </c>
      <c r="AB81" s="36" t="s">
        <v>940</v>
      </c>
      <c r="AC81" s="127"/>
    </row>
    <row r="82" spans="1:29" ht="15.75" hidden="1">
      <c r="A82" s="297">
        <v>23</v>
      </c>
      <c r="B82" s="242" t="s">
        <v>208</v>
      </c>
      <c r="C82" s="242" t="s">
        <v>209</v>
      </c>
      <c r="D82" s="246">
        <v>143880591118</v>
      </c>
      <c r="E82" s="242" t="s">
        <v>846</v>
      </c>
      <c r="F82" s="242" t="s">
        <v>73</v>
      </c>
      <c r="G82" s="306" t="s">
        <v>1495</v>
      </c>
      <c r="H82" s="306" t="s">
        <v>1495</v>
      </c>
      <c r="I82" s="27" t="s">
        <v>1495</v>
      </c>
      <c r="J82" s="34" t="s">
        <v>1495</v>
      </c>
      <c r="K82" s="35" t="s">
        <v>1542</v>
      </c>
      <c r="L82" s="35" t="s">
        <v>1495</v>
      </c>
      <c r="M82" s="35" t="s">
        <v>1495</v>
      </c>
      <c r="N82" s="35" t="s">
        <v>1495</v>
      </c>
      <c r="O82" s="35" t="s">
        <v>1495</v>
      </c>
      <c r="P82" s="27" t="s">
        <v>1495</v>
      </c>
      <c r="Q82" s="35"/>
      <c r="R82" s="306" t="s">
        <v>1495</v>
      </c>
      <c r="S82" s="306" t="s">
        <v>1495</v>
      </c>
      <c r="T82" s="306" t="s">
        <v>1495</v>
      </c>
      <c r="U82" s="306" t="s">
        <v>1495</v>
      </c>
      <c r="V82" s="306" t="s">
        <v>1495</v>
      </c>
      <c r="W82" s="306" t="s">
        <v>1495</v>
      </c>
      <c r="X82" s="27" t="s">
        <v>1495</v>
      </c>
      <c r="Y82" s="27"/>
      <c r="Z82" s="34"/>
      <c r="AA82" s="36" t="s">
        <v>1528</v>
      </c>
      <c r="AB82" s="36"/>
      <c r="AC82" s="127"/>
    </row>
    <row r="83" spans="1:29" ht="15.75" hidden="1">
      <c r="A83" s="297">
        <v>137</v>
      </c>
      <c r="B83" s="242" t="s">
        <v>210</v>
      </c>
      <c r="C83" s="242" t="s">
        <v>211</v>
      </c>
      <c r="D83" s="246">
        <v>114389183119</v>
      </c>
      <c r="E83" s="242" t="s">
        <v>868</v>
      </c>
      <c r="F83" s="242" t="s">
        <v>73</v>
      </c>
      <c r="G83" s="27" t="s">
        <v>1528</v>
      </c>
      <c r="H83" s="34"/>
      <c r="I83" s="27" t="s">
        <v>1495</v>
      </c>
      <c r="J83" s="34" t="s">
        <v>1495</v>
      </c>
      <c r="K83" s="35" t="s">
        <v>1528</v>
      </c>
      <c r="L83" s="35" t="s">
        <v>1528</v>
      </c>
      <c r="M83" s="35" t="s">
        <v>1495</v>
      </c>
      <c r="N83" s="35" t="s">
        <v>1495</v>
      </c>
      <c r="O83" s="35" t="s">
        <v>1495</v>
      </c>
      <c r="P83" s="33" t="s">
        <v>1495</v>
      </c>
      <c r="Q83" s="33" t="s">
        <v>1495</v>
      </c>
      <c r="R83" s="27" t="s">
        <v>1495</v>
      </c>
      <c r="S83" s="130" t="s">
        <v>1495</v>
      </c>
      <c r="T83" s="27" t="s">
        <v>1495</v>
      </c>
      <c r="U83" s="130" t="s">
        <v>1495</v>
      </c>
      <c r="V83" s="27"/>
      <c r="W83" s="34"/>
      <c r="X83" s="27"/>
      <c r="Y83" s="27"/>
      <c r="Z83" s="34"/>
      <c r="AA83" s="36" t="s">
        <v>1528</v>
      </c>
      <c r="AB83" s="36"/>
      <c r="AC83" s="127"/>
    </row>
    <row r="84" spans="1:29" ht="15.75" hidden="1">
      <c r="A84" s="297" t="s">
        <v>212</v>
      </c>
      <c r="B84" s="242" t="s">
        <v>213</v>
      </c>
      <c r="C84" s="242" t="s">
        <v>211</v>
      </c>
      <c r="D84" s="246">
        <v>635779950110</v>
      </c>
      <c r="E84" s="242" t="s">
        <v>868</v>
      </c>
      <c r="F84" s="242" t="s">
        <v>73</v>
      </c>
      <c r="G84" s="27" t="s">
        <v>1495</v>
      </c>
      <c r="H84" s="34" t="s">
        <v>1495</v>
      </c>
      <c r="I84" s="27" t="s">
        <v>1495</v>
      </c>
      <c r="J84" s="34" t="s">
        <v>1495</v>
      </c>
      <c r="K84" s="35" t="s">
        <v>1495</v>
      </c>
      <c r="L84" s="35" t="s">
        <v>1495</v>
      </c>
      <c r="M84" s="35" t="s">
        <v>1495</v>
      </c>
      <c r="N84" s="35" t="s">
        <v>1495</v>
      </c>
      <c r="O84" s="35" t="s">
        <v>1495</v>
      </c>
      <c r="P84" s="33" t="s">
        <v>1495</v>
      </c>
      <c r="Q84" s="33" t="s">
        <v>1495</v>
      </c>
      <c r="R84" s="27" t="s">
        <v>1495</v>
      </c>
      <c r="S84" s="130" t="s">
        <v>1495</v>
      </c>
      <c r="T84" s="27" t="s">
        <v>1495</v>
      </c>
      <c r="U84" s="130" t="s">
        <v>1495</v>
      </c>
      <c r="V84" s="27" t="s">
        <v>1495</v>
      </c>
      <c r="W84" s="34" t="s">
        <v>1495</v>
      </c>
      <c r="X84" s="27" t="s">
        <v>1495</v>
      </c>
      <c r="Y84" s="27" t="s">
        <v>1542</v>
      </c>
      <c r="Z84" s="34" t="s">
        <v>1495</v>
      </c>
      <c r="AA84" s="36" t="s">
        <v>1495</v>
      </c>
      <c r="AB84" s="36" t="s">
        <v>1495</v>
      </c>
      <c r="AC84" s="127"/>
    </row>
    <row r="85" spans="1:29" ht="15.75" hidden="1">
      <c r="A85" s="297">
        <v>494</v>
      </c>
      <c r="B85" s="242" t="s">
        <v>214</v>
      </c>
      <c r="C85" s="242" t="s">
        <v>215</v>
      </c>
      <c r="D85" s="246" t="s">
        <v>847</v>
      </c>
      <c r="E85" s="242" t="s">
        <v>868</v>
      </c>
      <c r="F85" s="242" t="s">
        <v>70</v>
      </c>
      <c r="G85" s="27" t="s">
        <v>2675</v>
      </c>
      <c r="H85" s="34">
        <v>46240</v>
      </c>
      <c r="I85" s="27" t="s">
        <v>1495</v>
      </c>
      <c r="J85" s="34"/>
      <c r="K85" s="35" t="s">
        <v>2675</v>
      </c>
      <c r="L85" s="35" t="s">
        <v>1495</v>
      </c>
      <c r="M85" s="35" t="s">
        <v>1495</v>
      </c>
      <c r="N85" s="35" t="s">
        <v>1495</v>
      </c>
      <c r="O85" s="35" t="s">
        <v>1495</v>
      </c>
      <c r="P85" s="33" t="s">
        <v>1495</v>
      </c>
      <c r="Q85" s="33" t="s">
        <v>1495</v>
      </c>
      <c r="R85" s="27" t="s">
        <v>2675</v>
      </c>
      <c r="S85" s="343">
        <v>46240</v>
      </c>
      <c r="T85" s="27" t="s">
        <v>1495</v>
      </c>
      <c r="U85" s="343">
        <v>46240</v>
      </c>
      <c r="V85" s="27" t="s">
        <v>1542</v>
      </c>
      <c r="W85" s="344">
        <v>46240</v>
      </c>
      <c r="X85" s="27" t="s">
        <v>2675</v>
      </c>
      <c r="Y85" s="27" t="s">
        <v>1542</v>
      </c>
      <c r="Z85" s="344">
        <v>46240</v>
      </c>
      <c r="AA85" s="36"/>
      <c r="AB85" s="36"/>
      <c r="AC85" s="127"/>
    </row>
    <row r="86" spans="1:29" ht="15.75" hidden="1">
      <c r="A86" s="297">
        <v>308</v>
      </c>
      <c r="B86" s="242" t="s">
        <v>216</v>
      </c>
      <c r="C86" s="242" t="s">
        <v>217</v>
      </c>
      <c r="D86" s="246">
        <v>142641496112</v>
      </c>
      <c r="E86" s="242" t="s">
        <v>839</v>
      </c>
      <c r="F86" s="242" t="s">
        <v>70</v>
      </c>
      <c r="G86" s="306" t="s">
        <v>1495</v>
      </c>
      <c r="H86" s="306" t="s">
        <v>1495</v>
      </c>
      <c r="I86" s="27" t="s">
        <v>1495</v>
      </c>
      <c r="J86" s="344">
        <v>46237</v>
      </c>
      <c r="K86" s="35" t="s">
        <v>2675</v>
      </c>
      <c r="L86" s="35" t="s">
        <v>1495</v>
      </c>
      <c r="M86" s="35" t="s">
        <v>1495</v>
      </c>
      <c r="N86" s="35" t="s">
        <v>1495</v>
      </c>
      <c r="O86" s="35" t="s">
        <v>1495</v>
      </c>
      <c r="P86" s="27" t="s">
        <v>1542</v>
      </c>
      <c r="Q86" s="342">
        <v>46237</v>
      </c>
      <c r="R86" s="306" t="s">
        <v>1495</v>
      </c>
      <c r="S86" s="306" t="s">
        <v>1495</v>
      </c>
      <c r="T86" s="306" t="s">
        <v>1495</v>
      </c>
      <c r="U86" s="306" t="s">
        <v>1495</v>
      </c>
      <c r="V86" s="306" t="s">
        <v>1495</v>
      </c>
      <c r="W86" s="306" t="s">
        <v>1495</v>
      </c>
      <c r="X86" s="27" t="s">
        <v>1495</v>
      </c>
      <c r="Y86" s="27" t="s">
        <v>1542</v>
      </c>
      <c r="Z86" s="344">
        <v>46237</v>
      </c>
      <c r="AA86" s="36" t="s">
        <v>940</v>
      </c>
      <c r="AB86" s="36" t="s">
        <v>940</v>
      </c>
      <c r="AC86" s="127"/>
    </row>
    <row r="87" spans="1:29" ht="15.75" hidden="1">
      <c r="A87" s="297">
        <v>557</v>
      </c>
      <c r="B87" s="242" t="s">
        <v>218</v>
      </c>
      <c r="C87" s="242" t="s">
        <v>219</v>
      </c>
      <c r="D87" s="246" t="s">
        <v>847</v>
      </c>
      <c r="E87" s="242" t="s">
        <v>882</v>
      </c>
      <c r="F87" s="242" t="s">
        <v>34</v>
      </c>
      <c r="G87" s="27" t="s">
        <v>1542</v>
      </c>
      <c r="H87" s="34">
        <v>46241</v>
      </c>
      <c r="I87" s="27" t="s">
        <v>1495</v>
      </c>
      <c r="J87" s="34" t="s">
        <v>1495</v>
      </c>
      <c r="K87" s="35" t="s">
        <v>1542</v>
      </c>
      <c r="L87" s="35" t="s">
        <v>1542</v>
      </c>
      <c r="M87" s="35" t="s">
        <v>1495</v>
      </c>
      <c r="N87" s="35" t="s">
        <v>1495</v>
      </c>
      <c r="O87" s="35" t="s">
        <v>1495</v>
      </c>
      <c r="P87" s="33" t="s">
        <v>1495</v>
      </c>
      <c r="Q87" s="33" t="s">
        <v>1495</v>
      </c>
      <c r="R87" s="27" t="s">
        <v>1542</v>
      </c>
      <c r="S87" s="130">
        <v>46241</v>
      </c>
      <c r="T87" s="27" t="s">
        <v>2675</v>
      </c>
      <c r="U87" s="130">
        <v>46241</v>
      </c>
      <c r="V87" s="27" t="s">
        <v>1542</v>
      </c>
      <c r="W87" s="34">
        <v>46241</v>
      </c>
      <c r="X87" s="27" t="s">
        <v>1542</v>
      </c>
      <c r="Y87" s="27" t="s">
        <v>1542</v>
      </c>
      <c r="Z87" s="34">
        <v>46241</v>
      </c>
      <c r="AA87" s="36" t="s">
        <v>1495</v>
      </c>
      <c r="AB87" s="36" t="s">
        <v>1495</v>
      </c>
      <c r="AC87" s="127"/>
    </row>
    <row r="88" spans="1:29" ht="15.75" hidden="1">
      <c r="A88" s="297">
        <v>181</v>
      </c>
      <c r="B88" s="242" t="s">
        <v>220</v>
      </c>
      <c r="C88" s="242" t="s">
        <v>221</v>
      </c>
      <c r="D88" s="246">
        <v>708378532111</v>
      </c>
      <c r="E88" s="242" t="s">
        <v>846</v>
      </c>
      <c r="F88" s="242" t="s">
        <v>34</v>
      </c>
      <c r="G88" s="306" t="s">
        <v>1495</v>
      </c>
      <c r="H88" s="306" t="s">
        <v>1495</v>
      </c>
      <c r="I88" s="27" t="s">
        <v>1495</v>
      </c>
      <c r="J88" s="34" t="s">
        <v>1495</v>
      </c>
      <c r="K88" s="35" t="s">
        <v>2675</v>
      </c>
      <c r="L88" s="35" t="s">
        <v>2675</v>
      </c>
      <c r="M88" s="35"/>
      <c r="N88" s="35"/>
      <c r="O88" s="35"/>
      <c r="P88" s="27" t="s">
        <v>2675</v>
      </c>
      <c r="Q88" s="35"/>
      <c r="R88" s="306" t="s">
        <v>1495</v>
      </c>
      <c r="S88" s="306" t="s">
        <v>1495</v>
      </c>
      <c r="T88" s="306" t="s">
        <v>1495</v>
      </c>
      <c r="U88" s="306" t="s">
        <v>1495</v>
      </c>
      <c r="V88" s="306" t="s">
        <v>1495</v>
      </c>
      <c r="W88" s="306" t="s">
        <v>1495</v>
      </c>
      <c r="X88" s="27" t="s">
        <v>1495</v>
      </c>
      <c r="Y88" s="27"/>
      <c r="Z88" s="34"/>
      <c r="AA88" s="36"/>
      <c r="AB88" s="36"/>
      <c r="AC88" s="127"/>
    </row>
    <row r="89" spans="1:29" ht="15.75" hidden="1">
      <c r="A89" s="297">
        <v>272</v>
      </c>
      <c r="B89" s="242" t="s">
        <v>222</v>
      </c>
      <c r="C89" s="242" t="s">
        <v>223</v>
      </c>
      <c r="D89" s="246" t="s">
        <v>847</v>
      </c>
      <c r="E89" s="242" t="s">
        <v>846</v>
      </c>
      <c r="F89" s="242" t="s">
        <v>62</v>
      </c>
      <c r="G89" s="306" t="s">
        <v>1495</v>
      </c>
      <c r="H89" s="306" t="s">
        <v>1495</v>
      </c>
      <c r="I89" s="27" t="s">
        <v>1495</v>
      </c>
      <c r="J89" s="34" t="s">
        <v>1495</v>
      </c>
      <c r="K89" s="35" t="s">
        <v>1542</v>
      </c>
      <c r="L89" s="35" t="s">
        <v>2675</v>
      </c>
      <c r="M89" s="35" t="s">
        <v>2675</v>
      </c>
      <c r="N89" s="35" t="s">
        <v>2675</v>
      </c>
      <c r="O89" s="35" t="s">
        <v>2675</v>
      </c>
      <c r="P89" s="27" t="s">
        <v>1542</v>
      </c>
      <c r="Q89" s="35">
        <v>46239</v>
      </c>
      <c r="R89" s="306" t="s">
        <v>1495</v>
      </c>
      <c r="S89" s="306" t="s">
        <v>1495</v>
      </c>
      <c r="T89" s="306" t="s">
        <v>1495</v>
      </c>
      <c r="U89" s="306" t="s">
        <v>1495</v>
      </c>
      <c r="V89" s="306" t="s">
        <v>1495</v>
      </c>
      <c r="W89" s="306" t="s">
        <v>1495</v>
      </c>
      <c r="X89" s="27" t="s">
        <v>1495</v>
      </c>
      <c r="Y89" s="27" t="s">
        <v>1542</v>
      </c>
      <c r="Z89" s="34">
        <v>46246</v>
      </c>
      <c r="AA89" s="36" t="s">
        <v>1495</v>
      </c>
      <c r="AB89" s="36"/>
      <c r="AC89" s="127"/>
    </row>
    <row r="90" spans="1:29" ht="15.75" hidden="1">
      <c r="A90" s="297">
        <v>367</v>
      </c>
      <c r="B90" s="242" t="s">
        <v>224</v>
      </c>
      <c r="C90" s="242" t="s">
        <v>225</v>
      </c>
      <c r="D90" s="246">
        <v>138939616118</v>
      </c>
      <c r="E90" s="242" t="s">
        <v>846</v>
      </c>
      <c r="F90" s="242" t="s">
        <v>57</v>
      </c>
      <c r="G90" s="306" t="s">
        <v>1495</v>
      </c>
      <c r="H90" s="306"/>
      <c r="I90" s="35" t="s">
        <v>1495</v>
      </c>
      <c r="J90" s="34"/>
      <c r="K90" s="35" t="s">
        <v>1542</v>
      </c>
      <c r="L90" s="35" t="s">
        <v>1542</v>
      </c>
      <c r="M90" s="35" t="s">
        <v>1495</v>
      </c>
      <c r="N90" s="35" t="s">
        <v>1495</v>
      </c>
      <c r="O90" s="35" t="s">
        <v>1495</v>
      </c>
      <c r="P90" s="27" t="s">
        <v>1542</v>
      </c>
      <c r="Q90" s="35">
        <v>46252</v>
      </c>
      <c r="R90" s="306" t="s">
        <v>1495</v>
      </c>
      <c r="S90" s="306" t="s">
        <v>1495</v>
      </c>
      <c r="T90" s="306" t="s">
        <v>1495</v>
      </c>
      <c r="U90" s="306" t="s">
        <v>1495</v>
      </c>
      <c r="V90" s="306" t="s">
        <v>1495</v>
      </c>
      <c r="W90" s="306" t="s">
        <v>1495</v>
      </c>
      <c r="X90" s="27" t="s">
        <v>1495</v>
      </c>
      <c r="Y90" s="27"/>
      <c r="Z90" s="34"/>
      <c r="AA90" s="36"/>
      <c r="AB90" s="36"/>
      <c r="AC90" s="127"/>
    </row>
    <row r="91" spans="1:29" ht="15.75" hidden="1">
      <c r="A91" s="297">
        <v>254</v>
      </c>
      <c r="B91" s="242" t="s">
        <v>226</v>
      </c>
      <c r="C91" s="242" t="s">
        <v>227</v>
      </c>
      <c r="D91" s="246">
        <v>141959492111</v>
      </c>
      <c r="E91" s="242" t="s">
        <v>846</v>
      </c>
      <c r="F91" s="242" t="s">
        <v>57</v>
      </c>
      <c r="G91" s="306" t="s">
        <v>1495</v>
      </c>
      <c r="H91" s="306"/>
      <c r="I91" s="35" t="s">
        <v>1495</v>
      </c>
      <c r="J91" s="34"/>
      <c r="K91" s="35" t="s">
        <v>1542</v>
      </c>
      <c r="L91" s="35" t="s">
        <v>1542</v>
      </c>
      <c r="M91" s="35" t="s">
        <v>1495</v>
      </c>
      <c r="N91" s="35" t="s">
        <v>1495</v>
      </c>
      <c r="O91" s="35" t="s">
        <v>1495</v>
      </c>
      <c r="P91" s="27" t="s">
        <v>1542</v>
      </c>
      <c r="Q91" s="35">
        <v>46252</v>
      </c>
      <c r="R91" s="306" t="s">
        <v>1495</v>
      </c>
      <c r="S91" s="306" t="s">
        <v>1495</v>
      </c>
      <c r="T91" s="306" t="s">
        <v>1495</v>
      </c>
      <c r="U91" s="306" t="s">
        <v>1495</v>
      </c>
      <c r="V91" s="306" t="s">
        <v>1495</v>
      </c>
      <c r="W91" s="306" t="s">
        <v>1495</v>
      </c>
      <c r="X91" s="27" t="s">
        <v>1495</v>
      </c>
      <c r="Y91" s="27"/>
      <c r="Z91" s="34"/>
      <c r="AA91" s="36"/>
      <c r="AB91" s="36"/>
      <c r="AC91" s="127"/>
    </row>
    <row r="92" spans="1:29" ht="15.75" hidden="1">
      <c r="A92" s="297">
        <v>6</v>
      </c>
      <c r="B92" s="242" t="s">
        <v>228</v>
      </c>
      <c r="C92" s="242" t="s">
        <v>229</v>
      </c>
      <c r="D92" s="246" t="s">
        <v>847</v>
      </c>
      <c r="E92" s="242" t="s">
        <v>846</v>
      </c>
      <c r="F92" s="242" t="s">
        <v>34</v>
      </c>
      <c r="G92" s="306" t="s">
        <v>1495</v>
      </c>
      <c r="H92" s="306" t="s">
        <v>1495</v>
      </c>
      <c r="I92" s="27" t="s">
        <v>1495</v>
      </c>
      <c r="J92" s="34" t="s">
        <v>1495</v>
      </c>
      <c r="K92" s="35" t="s">
        <v>2675</v>
      </c>
      <c r="L92" s="35" t="s">
        <v>2675</v>
      </c>
      <c r="M92" s="35"/>
      <c r="N92" s="35"/>
      <c r="O92" s="35"/>
      <c r="P92" s="27" t="s">
        <v>2675</v>
      </c>
      <c r="Q92" s="35">
        <v>46252</v>
      </c>
      <c r="R92" s="306" t="s">
        <v>1495</v>
      </c>
      <c r="S92" s="306" t="s">
        <v>1495</v>
      </c>
      <c r="T92" s="306" t="s">
        <v>1495</v>
      </c>
      <c r="U92" s="306" t="s">
        <v>1495</v>
      </c>
      <c r="V92" s="306" t="s">
        <v>1495</v>
      </c>
      <c r="W92" s="306" t="s">
        <v>1495</v>
      </c>
      <c r="X92" s="27" t="s">
        <v>1495</v>
      </c>
      <c r="Y92" s="27"/>
      <c r="Z92" s="34"/>
      <c r="AA92" s="36"/>
      <c r="AB92" s="36"/>
      <c r="AC92" s="127"/>
    </row>
    <row r="93" spans="1:29" ht="15.75" hidden="1">
      <c r="A93" s="297">
        <v>113</v>
      </c>
      <c r="B93" s="242" t="s">
        <v>230</v>
      </c>
      <c r="C93" s="242" t="s">
        <v>231</v>
      </c>
      <c r="D93" s="246" t="s">
        <v>847</v>
      </c>
      <c r="E93" s="242" t="s">
        <v>846</v>
      </c>
      <c r="F93" s="242" t="s">
        <v>62</v>
      </c>
      <c r="G93" s="306" t="s">
        <v>1495</v>
      </c>
      <c r="H93" s="306" t="s">
        <v>1495</v>
      </c>
      <c r="I93" s="27" t="s">
        <v>1495</v>
      </c>
      <c r="J93" s="34" t="s">
        <v>1495</v>
      </c>
      <c r="K93" s="35" t="s">
        <v>1542</v>
      </c>
      <c r="L93" s="35" t="s">
        <v>2675</v>
      </c>
      <c r="M93" s="35" t="s">
        <v>1495</v>
      </c>
      <c r="N93" s="35" t="s">
        <v>1495</v>
      </c>
      <c r="O93" s="35" t="s">
        <v>1495</v>
      </c>
      <c r="P93" s="27" t="s">
        <v>1542</v>
      </c>
      <c r="Q93" s="35">
        <v>46238</v>
      </c>
      <c r="R93" s="306" t="s">
        <v>1495</v>
      </c>
      <c r="S93" s="306" t="s">
        <v>1495</v>
      </c>
      <c r="T93" s="306" t="s">
        <v>1495</v>
      </c>
      <c r="U93" s="306" t="s">
        <v>1495</v>
      </c>
      <c r="V93" s="306" t="s">
        <v>1495</v>
      </c>
      <c r="W93" s="306" t="s">
        <v>1495</v>
      </c>
      <c r="X93" s="27" t="s">
        <v>1495</v>
      </c>
      <c r="Y93" s="27" t="s">
        <v>1542</v>
      </c>
      <c r="Z93" s="34">
        <v>46247</v>
      </c>
      <c r="AA93" s="36" t="s">
        <v>1528</v>
      </c>
      <c r="AB93" s="349">
        <v>46247</v>
      </c>
      <c r="AC93" s="127"/>
    </row>
    <row r="94" spans="1:29" s="41" customFormat="1" ht="15.75" hidden="1">
      <c r="A94" s="297">
        <v>145</v>
      </c>
      <c r="B94" s="242" t="s">
        <v>232</v>
      </c>
      <c r="C94" s="242" t="s">
        <v>233</v>
      </c>
      <c r="D94" s="246">
        <v>119966904110</v>
      </c>
      <c r="E94" s="242" t="s">
        <v>846</v>
      </c>
      <c r="F94" s="242" t="s">
        <v>65</v>
      </c>
      <c r="G94" s="306" t="s">
        <v>1495</v>
      </c>
      <c r="H94" s="306" t="s">
        <v>1495</v>
      </c>
      <c r="I94" s="27" t="s">
        <v>1495</v>
      </c>
      <c r="J94" s="34" t="s">
        <v>1495</v>
      </c>
      <c r="K94" s="35" t="s">
        <v>1542</v>
      </c>
      <c r="L94" s="35" t="s">
        <v>2675</v>
      </c>
      <c r="M94" s="35" t="s">
        <v>1495</v>
      </c>
      <c r="N94" s="35" t="s">
        <v>1495</v>
      </c>
      <c r="O94" s="35" t="s">
        <v>1495</v>
      </c>
      <c r="P94" s="27" t="s">
        <v>2675</v>
      </c>
      <c r="Q94" s="35">
        <v>46252</v>
      </c>
      <c r="R94" s="306" t="s">
        <v>1495</v>
      </c>
      <c r="S94" s="306" t="s">
        <v>1495</v>
      </c>
      <c r="T94" s="306" t="s">
        <v>1495</v>
      </c>
      <c r="U94" s="306" t="s">
        <v>1495</v>
      </c>
      <c r="V94" s="306" t="s">
        <v>1495</v>
      </c>
      <c r="W94" s="306" t="s">
        <v>1495</v>
      </c>
      <c r="X94" s="27" t="s">
        <v>1495</v>
      </c>
      <c r="Y94" s="27" t="s">
        <v>1542</v>
      </c>
      <c r="Z94" s="34">
        <v>46252</v>
      </c>
      <c r="AA94" s="36" t="s">
        <v>1495</v>
      </c>
      <c r="AB94" s="36" t="s">
        <v>1495</v>
      </c>
      <c r="AC94" s="37"/>
    </row>
    <row r="95" spans="1:29" ht="15.75" hidden="1">
      <c r="A95" s="297">
        <v>640</v>
      </c>
      <c r="B95" s="242" t="s">
        <v>234</v>
      </c>
      <c r="C95" s="242" t="s">
        <v>235</v>
      </c>
      <c r="D95" s="246" t="s">
        <v>847</v>
      </c>
      <c r="E95" s="242" t="s">
        <v>868</v>
      </c>
      <c r="F95" s="242" t="s">
        <v>57</v>
      </c>
      <c r="G95" s="27" t="s">
        <v>1495</v>
      </c>
      <c r="H95" s="34">
        <v>46241</v>
      </c>
      <c r="I95" s="27" t="s">
        <v>1495</v>
      </c>
      <c r="J95" s="34"/>
      <c r="K95" s="35" t="s">
        <v>2675</v>
      </c>
      <c r="L95" s="35" t="s">
        <v>1542</v>
      </c>
      <c r="M95" s="35" t="s">
        <v>1495</v>
      </c>
      <c r="N95" s="35" t="s">
        <v>1495</v>
      </c>
      <c r="O95" s="35" t="s">
        <v>1495</v>
      </c>
      <c r="P95" s="33" t="s">
        <v>1495</v>
      </c>
      <c r="Q95" s="33" t="s">
        <v>1495</v>
      </c>
      <c r="R95" s="27" t="s">
        <v>1542</v>
      </c>
      <c r="S95" s="130">
        <v>46248</v>
      </c>
      <c r="T95" s="27" t="s">
        <v>2675</v>
      </c>
      <c r="U95" s="130">
        <v>46244</v>
      </c>
      <c r="V95" s="27"/>
      <c r="W95" s="34"/>
      <c r="X95" s="27" t="s">
        <v>1542</v>
      </c>
      <c r="Y95" s="27"/>
      <c r="Z95" s="34"/>
      <c r="AA95" s="36"/>
      <c r="AB95" s="36"/>
      <c r="AC95" s="127"/>
    </row>
    <row r="96" spans="1:29" ht="15.75" hidden="1">
      <c r="A96" s="297">
        <v>103</v>
      </c>
      <c r="B96" s="242" t="s">
        <v>236</v>
      </c>
      <c r="C96" s="242" t="s">
        <v>237</v>
      </c>
      <c r="D96" s="246" t="s">
        <v>847</v>
      </c>
      <c r="E96" s="242" t="s">
        <v>846</v>
      </c>
      <c r="F96" s="242" t="s">
        <v>34</v>
      </c>
      <c r="G96" s="306" t="s">
        <v>1495</v>
      </c>
      <c r="H96" s="306" t="s">
        <v>1495</v>
      </c>
      <c r="I96" s="27" t="s">
        <v>1495</v>
      </c>
      <c r="J96" s="34" t="s">
        <v>1495</v>
      </c>
      <c r="K96" s="35" t="s">
        <v>2675</v>
      </c>
      <c r="L96" s="35" t="s">
        <v>2675</v>
      </c>
      <c r="M96" s="35"/>
      <c r="N96" s="35"/>
      <c r="O96" s="35"/>
      <c r="P96" s="27" t="s">
        <v>2675</v>
      </c>
      <c r="Q96" s="35">
        <v>46252</v>
      </c>
      <c r="R96" s="306" t="s">
        <v>1495</v>
      </c>
      <c r="S96" s="306" t="s">
        <v>1495</v>
      </c>
      <c r="T96" s="306" t="s">
        <v>1495</v>
      </c>
      <c r="U96" s="306" t="s">
        <v>1495</v>
      </c>
      <c r="V96" s="306" t="s">
        <v>1495</v>
      </c>
      <c r="W96" s="306" t="s">
        <v>1495</v>
      </c>
      <c r="X96" s="27" t="s">
        <v>1495</v>
      </c>
      <c r="Y96" s="27"/>
      <c r="Z96" s="34"/>
      <c r="AA96" s="36"/>
      <c r="AB96" s="36"/>
      <c r="AC96" s="131"/>
    </row>
    <row r="97" spans="1:29" ht="15.75">
      <c r="A97" s="297">
        <v>550</v>
      </c>
      <c r="B97" s="242" t="s">
        <v>239</v>
      </c>
      <c r="C97" s="242" t="s">
        <v>240</v>
      </c>
      <c r="D97" s="246" t="s">
        <v>847</v>
      </c>
      <c r="E97" s="242" t="s">
        <v>868</v>
      </c>
      <c r="F97" s="242" t="s">
        <v>48</v>
      </c>
      <c r="G97" s="27" t="s">
        <v>1495</v>
      </c>
      <c r="H97" s="34"/>
      <c r="I97" s="27" t="s">
        <v>1495</v>
      </c>
      <c r="J97" s="34" t="s">
        <v>1495</v>
      </c>
      <c r="K97" s="35" t="s">
        <v>2675</v>
      </c>
      <c r="L97" s="35" t="s">
        <v>1542</v>
      </c>
      <c r="M97" s="35" t="s">
        <v>1495</v>
      </c>
      <c r="N97" s="35" t="s">
        <v>1495</v>
      </c>
      <c r="O97" s="35" t="s">
        <v>1495</v>
      </c>
      <c r="P97" s="33" t="s">
        <v>1495</v>
      </c>
      <c r="Q97" s="33" t="s">
        <v>1495</v>
      </c>
      <c r="R97" s="27" t="s">
        <v>1495</v>
      </c>
      <c r="S97" s="130"/>
      <c r="T97" s="27" t="s">
        <v>1495</v>
      </c>
      <c r="U97" s="130"/>
      <c r="V97" s="27" t="s">
        <v>1495</v>
      </c>
      <c r="W97" s="34"/>
      <c r="X97" s="27" t="s">
        <v>1495</v>
      </c>
      <c r="Y97" s="27" t="s">
        <v>1542</v>
      </c>
      <c r="Z97" s="34"/>
      <c r="AA97" s="36"/>
      <c r="AB97" s="36"/>
      <c r="AC97" s="127"/>
    </row>
    <row r="98" spans="1:29" ht="15.75">
      <c r="A98" s="297">
        <v>169</v>
      </c>
      <c r="B98" s="242" t="s">
        <v>241</v>
      </c>
      <c r="C98" s="242" t="s">
        <v>242</v>
      </c>
      <c r="D98" s="246" t="s">
        <v>847</v>
      </c>
      <c r="E98" s="242" t="s">
        <v>846</v>
      </c>
      <c r="F98" s="242" t="s">
        <v>48</v>
      </c>
      <c r="G98" s="306" t="s">
        <v>1495</v>
      </c>
      <c r="H98" s="306" t="s">
        <v>1495</v>
      </c>
      <c r="I98" s="27" t="s">
        <v>1495</v>
      </c>
      <c r="J98" s="34" t="s">
        <v>1495</v>
      </c>
      <c r="K98" s="35" t="s">
        <v>2675</v>
      </c>
      <c r="L98" s="35" t="s">
        <v>1542</v>
      </c>
      <c r="M98" s="35" t="s">
        <v>1495</v>
      </c>
      <c r="N98" s="35" t="s">
        <v>1495</v>
      </c>
      <c r="O98" s="35" t="s">
        <v>1495</v>
      </c>
      <c r="P98" s="27" t="s">
        <v>1542</v>
      </c>
      <c r="Q98" s="342">
        <v>46239</v>
      </c>
      <c r="R98" s="306" t="s">
        <v>1495</v>
      </c>
      <c r="S98" s="306" t="s">
        <v>1495</v>
      </c>
      <c r="T98" s="306" t="s">
        <v>1495</v>
      </c>
      <c r="U98" s="306" t="s">
        <v>1495</v>
      </c>
      <c r="V98" s="306" t="s">
        <v>1495</v>
      </c>
      <c r="W98" s="306" t="s">
        <v>1495</v>
      </c>
      <c r="X98" s="27" t="s">
        <v>1495</v>
      </c>
      <c r="Y98" s="27" t="s">
        <v>1542</v>
      </c>
      <c r="Z98" s="344">
        <v>46239</v>
      </c>
      <c r="AA98" s="36"/>
      <c r="AB98" s="36"/>
      <c r="AC98" s="127"/>
    </row>
    <row r="99" spans="1:29" ht="15.75" hidden="1">
      <c r="A99" s="297">
        <v>643</v>
      </c>
      <c r="B99" s="242" t="s">
        <v>243</v>
      </c>
      <c r="C99" s="242" t="s">
        <v>244</v>
      </c>
      <c r="D99" s="246">
        <v>159659366117</v>
      </c>
      <c r="E99" s="242" t="s">
        <v>846</v>
      </c>
      <c r="F99" s="242" t="s">
        <v>73</v>
      </c>
      <c r="G99" s="306" t="s">
        <v>1495</v>
      </c>
      <c r="H99" s="306" t="s">
        <v>1495</v>
      </c>
      <c r="I99" s="27" t="s">
        <v>1495</v>
      </c>
      <c r="J99" s="34" t="s">
        <v>1495</v>
      </c>
      <c r="K99" s="35" t="s">
        <v>1542</v>
      </c>
      <c r="L99" s="35" t="s">
        <v>1495</v>
      </c>
      <c r="M99" s="35" t="s">
        <v>1495</v>
      </c>
      <c r="N99" s="35" t="s">
        <v>1495</v>
      </c>
      <c r="O99" s="35" t="s">
        <v>1495</v>
      </c>
      <c r="P99" s="27" t="s">
        <v>1495</v>
      </c>
      <c r="Q99" s="35" t="s">
        <v>1495</v>
      </c>
      <c r="R99" s="306" t="s">
        <v>1495</v>
      </c>
      <c r="S99" s="306" t="s">
        <v>1495</v>
      </c>
      <c r="T99" s="306" t="s">
        <v>1495</v>
      </c>
      <c r="U99" s="306" t="s">
        <v>1495</v>
      </c>
      <c r="V99" s="306" t="s">
        <v>1495</v>
      </c>
      <c r="W99" s="306" t="s">
        <v>1495</v>
      </c>
      <c r="X99" s="27" t="s">
        <v>1495</v>
      </c>
      <c r="Y99" s="27" t="s">
        <v>1542</v>
      </c>
      <c r="Z99" s="34"/>
      <c r="AA99" s="36" t="s">
        <v>1495</v>
      </c>
      <c r="AB99" s="36" t="s">
        <v>1495</v>
      </c>
      <c r="AC99" s="127"/>
    </row>
    <row r="100" spans="1:29" ht="15.75" hidden="1">
      <c r="A100" s="297">
        <v>585</v>
      </c>
      <c r="B100" s="242" t="s">
        <v>245</v>
      </c>
      <c r="C100" s="242" t="s">
        <v>246</v>
      </c>
      <c r="D100" s="246">
        <v>154244707118</v>
      </c>
      <c r="E100" s="242" t="s">
        <v>846</v>
      </c>
      <c r="F100" s="242" t="s">
        <v>62</v>
      </c>
      <c r="G100" s="306" t="s">
        <v>1495</v>
      </c>
      <c r="H100" s="306" t="s">
        <v>1495</v>
      </c>
      <c r="I100" s="27" t="s">
        <v>1495</v>
      </c>
      <c r="J100" s="34" t="s">
        <v>1495</v>
      </c>
      <c r="K100" s="35" t="s">
        <v>1542</v>
      </c>
      <c r="L100" s="35" t="s">
        <v>2675</v>
      </c>
      <c r="M100" s="35" t="s">
        <v>1495</v>
      </c>
      <c r="N100" s="35" t="s">
        <v>1495</v>
      </c>
      <c r="O100" s="35" t="s">
        <v>1495</v>
      </c>
      <c r="P100" s="27" t="s">
        <v>2675</v>
      </c>
      <c r="Q100" s="35"/>
      <c r="R100" s="306" t="s">
        <v>1495</v>
      </c>
      <c r="S100" s="306" t="s">
        <v>1495</v>
      </c>
      <c r="T100" s="306" t="s">
        <v>1495</v>
      </c>
      <c r="U100" s="306" t="s">
        <v>1495</v>
      </c>
      <c r="V100" s="306" t="s">
        <v>1495</v>
      </c>
      <c r="W100" s="306" t="s">
        <v>1495</v>
      </c>
      <c r="X100" s="27" t="s">
        <v>1495</v>
      </c>
      <c r="Y100" s="27" t="s">
        <v>1542</v>
      </c>
      <c r="Z100" s="34">
        <v>46247</v>
      </c>
      <c r="AA100" s="36" t="s">
        <v>1495</v>
      </c>
      <c r="AB100" s="36"/>
      <c r="AC100" s="127"/>
    </row>
    <row r="101" spans="1:29" ht="15.75" hidden="1">
      <c r="A101" s="297">
        <v>361</v>
      </c>
      <c r="B101" s="242" t="s">
        <v>247</v>
      </c>
      <c r="C101" s="242" t="s">
        <v>248</v>
      </c>
      <c r="D101" s="246" t="s">
        <v>847</v>
      </c>
      <c r="E101" s="242" t="s">
        <v>868</v>
      </c>
      <c r="F101" s="242" t="s">
        <v>34</v>
      </c>
      <c r="G101" s="27" t="s">
        <v>2675</v>
      </c>
      <c r="H101" s="34"/>
      <c r="I101" s="27" t="s">
        <v>1495</v>
      </c>
      <c r="J101" s="34" t="s">
        <v>1495</v>
      </c>
      <c r="K101" s="35" t="s">
        <v>2675</v>
      </c>
      <c r="L101" s="35" t="s">
        <v>1495</v>
      </c>
      <c r="M101" s="35" t="s">
        <v>1495</v>
      </c>
      <c r="N101" s="35" t="s">
        <v>1495</v>
      </c>
      <c r="O101" s="35" t="s">
        <v>1495</v>
      </c>
      <c r="P101" s="33" t="s">
        <v>1495</v>
      </c>
      <c r="Q101" s="33" t="s">
        <v>1495</v>
      </c>
      <c r="R101" s="27" t="s">
        <v>1495</v>
      </c>
      <c r="S101" s="130"/>
      <c r="T101" s="27" t="s">
        <v>1495</v>
      </c>
      <c r="U101" s="130"/>
      <c r="V101" s="27" t="s">
        <v>2675</v>
      </c>
      <c r="W101" s="344">
        <v>46240</v>
      </c>
      <c r="X101" s="27" t="s">
        <v>2675</v>
      </c>
      <c r="Y101" s="27" t="s">
        <v>2675</v>
      </c>
      <c r="Z101" s="344">
        <v>46240</v>
      </c>
      <c r="AA101" s="36"/>
      <c r="AB101" s="36"/>
      <c r="AC101" s="127"/>
    </row>
    <row r="102" spans="1:29" ht="15.75" hidden="1">
      <c r="A102" s="297">
        <v>236</v>
      </c>
      <c r="B102" s="242" t="s">
        <v>249</v>
      </c>
      <c r="C102" s="242" t="s">
        <v>250</v>
      </c>
      <c r="D102" s="246" t="s">
        <v>847</v>
      </c>
      <c r="E102" s="242" t="s">
        <v>846</v>
      </c>
      <c r="F102" s="242" t="s">
        <v>57</v>
      </c>
      <c r="G102" s="306" t="s">
        <v>1495</v>
      </c>
      <c r="H102" s="306" t="s">
        <v>1495</v>
      </c>
      <c r="I102" s="35" t="s">
        <v>1495</v>
      </c>
      <c r="J102" s="34"/>
      <c r="K102" s="35" t="s">
        <v>2675</v>
      </c>
      <c r="L102" s="35" t="s">
        <v>1542</v>
      </c>
      <c r="M102" s="35" t="s">
        <v>1495</v>
      </c>
      <c r="N102" s="35" t="s">
        <v>1495</v>
      </c>
      <c r="O102" s="35" t="s">
        <v>1495</v>
      </c>
      <c r="P102" s="27" t="s">
        <v>1542</v>
      </c>
      <c r="Q102" s="35">
        <v>46244</v>
      </c>
      <c r="R102" s="306" t="s">
        <v>1495</v>
      </c>
      <c r="S102" s="306" t="s">
        <v>1495</v>
      </c>
      <c r="T102" s="306" t="s">
        <v>1495</v>
      </c>
      <c r="U102" s="306" t="s">
        <v>1495</v>
      </c>
      <c r="V102" s="306" t="s">
        <v>1495</v>
      </c>
      <c r="W102" s="306" t="s">
        <v>1495</v>
      </c>
      <c r="X102" s="27" t="s">
        <v>1495</v>
      </c>
      <c r="Y102" s="27"/>
      <c r="Z102" s="34"/>
      <c r="AA102" s="36"/>
      <c r="AB102" s="36"/>
      <c r="AC102" s="127"/>
    </row>
    <row r="103" spans="1:29" ht="15.75" hidden="1">
      <c r="A103" s="297">
        <v>630</v>
      </c>
      <c r="B103" s="242" t="s">
        <v>251</v>
      </c>
      <c r="C103" s="242" t="s">
        <v>252</v>
      </c>
      <c r="D103" s="246" t="s">
        <v>847</v>
      </c>
      <c r="E103" s="242" t="s">
        <v>846</v>
      </c>
      <c r="F103" s="242" t="s">
        <v>57</v>
      </c>
      <c r="G103" s="306" t="s">
        <v>1495</v>
      </c>
      <c r="H103" s="306" t="s">
        <v>1495</v>
      </c>
      <c r="I103" s="35" t="s">
        <v>1495</v>
      </c>
      <c r="J103" s="34"/>
      <c r="K103" s="35" t="s">
        <v>2675</v>
      </c>
      <c r="L103" s="35" t="s">
        <v>1542</v>
      </c>
      <c r="M103" s="35" t="s">
        <v>1495</v>
      </c>
      <c r="N103" s="35" t="s">
        <v>1495</v>
      </c>
      <c r="O103" s="35" t="s">
        <v>1495</v>
      </c>
      <c r="P103" s="27" t="s">
        <v>1542</v>
      </c>
      <c r="Q103" s="342">
        <v>46238</v>
      </c>
      <c r="R103" s="306" t="s">
        <v>1495</v>
      </c>
      <c r="S103" s="306" t="s">
        <v>1495</v>
      </c>
      <c r="T103" s="306" t="s">
        <v>1495</v>
      </c>
      <c r="U103" s="306" t="s">
        <v>1495</v>
      </c>
      <c r="V103" s="306" t="s">
        <v>1495</v>
      </c>
      <c r="W103" s="306" t="s">
        <v>1495</v>
      </c>
      <c r="X103" s="27" t="s">
        <v>1495</v>
      </c>
      <c r="Y103" s="27"/>
      <c r="Z103" s="34"/>
      <c r="AA103" s="36" t="s">
        <v>1495</v>
      </c>
      <c r="AB103" s="36"/>
      <c r="AC103" s="127"/>
    </row>
    <row r="104" spans="1:29" ht="15.75" hidden="1">
      <c r="A104" s="297">
        <v>22</v>
      </c>
      <c r="B104" s="242" t="s">
        <v>253</v>
      </c>
      <c r="C104" s="242" t="s">
        <v>254</v>
      </c>
      <c r="D104" s="246">
        <v>112121110117</v>
      </c>
      <c r="E104" s="242" t="s">
        <v>846</v>
      </c>
      <c r="F104" s="242" t="s">
        <v>70</v>
      </c>
      <c r="G104" s="306" t="s">
        <v>1495</v>
      </c>
      <c r="H104" s="306" t="s">
        <v>1495</v>
      </c>
      <c r="I104" s="27" t="s">
        <v>1495</v>
      </c>
      <c r="J104" s="34" t="s">
        <v>1495</v>
      </c>
      <c r="K104" s="35" t="s">
        <v>2675</v>
      </c>
      <c r="L104" s="35" t="s">
        <v>1542</v>
      </c>
      <c r="M104" s="35" t="s">
        <v>1495</v>
      </c>
      <c r="N104" s="35" t="s">
        <v>1495</v>
      </c>
      <c r="O104" s="35" t="s">
        <v>1495</v>
      </c>
      <c r="P104" s="27" t="s">
        <v>1542</v>
      </c>
      <c r="Q104" s="342">
        <v>46247</v>
      </c>
      <c r="R104" s="306" t="s">
        <v>1495</v>
      </c>
      <c r="S104" s="306" t="s">
        <v>1495</v>
      </c>
      <c r="T104" s="306" t="s">
        <v>1495</v>
      </c>
      <c r="U104" s="306" t="s">
        <v>1495</v>
      </c>
      <c r="V104" s="306" t="s">
        <v>1495</v>
      </c>
      <c r="W104" s="306" t="s">
        <v>1495</v>
      </c>
      <c r="X104" s="27" t="s">
        <v>1495</v>
      </c>
      <c r="Y104" s="27" t="s">
        <v>1542</v>
      </c>
      <c r="Z104" s="344">
        <v>46247</v>
      </c>
      <c r="AA104" s="36" t="s">
        <v>940</v>
      </c>
      <c r="AB104" s="36" t="s">
        <v>940</v>
      </c>
      <c r="AC104" s="127"/>
    </row>
    <row r="105" spans="1:29" s="41" customFormat="1" ht="15.75" hidden="1">
      <c r="A105" s="297">
        <v>60</v>
      </c>
      <c r="B105" s="242" t="s">
        <v>256</v>
      </c>
      <c r="C105" s="242" t="s">
        <v>257</v>
      </c>
      <c r="D105" s="246" t="s">
        <v>847</v>
      </c>
      <c r="E105" s="242" t="s">
        <v>868</v>
      </c>
      <c r="F105" s="242" t="s">
        <v>73</v>
      </c>
      <c r="G105" s="27" t="s">
        <v>1495</v>
      </c>
      <c r="H105" s="34" t="s">
        <v>1495</v>
      </c>
      <c r="I105" s="27" t="s">
        <v>1495</v>
      </c>
      <c r="J105" s="34" t="s">
        <v>1495</v>
      </c>
      <c r="K105" s="35" t="s">
        <v>1528</v>
      </c>
      <c r="L105" s="35" t="s">
        <v>1528</v>
      </c>
      <c r="M105" s="35" t="s">
        <v>1495</v>
      </c>
      <c r="N105" s="35" t="s">
        <v>1495</v>
      </c>
      <c r="O105" s="35" t="s">
        <v>1495</v>
      </c>
      <c r="P105" s="33" t="s">
        <v>1495</v>
      </c>
      <c r="Q105" s="33" t="s">
        <v>1495</v>
      </c>
      <c r="R105" s="27" t="s">
        <v>1528</v>
      </c>
      <c r="S105" s="130"/>
      <c r="T105" s="27" t="s">
        <v>1495</v>
      </c>
      <c r="U105" s="130" t="s">
        <v>1495</v>
      </c>
      <c r="V105" s="27"/>
      <c r="W105" s="34"/>
      <c r="X105" s="27"/>
      <c r="Y105" s="27"/>
      <c r="Z105" s="34"/>
      <c r="AA105" s="36" t="s">
        <v>1495</v>
      </c>
      <c r="AB105" s="36" t="s">
        <v>1495</v>
      </c>
      <c r="AC105" s="37"/>
    </row>
    <row r="106" spans="1:29" ht="15.75" hidden="1">
      <c r="A106" s="297">
        <v>356</v>
      </c>
      <c r="B106" s="242" t="s">
        <v>259</v>
      </c>
      <c r="C106" s="242" t="s">
        <v>260</v>
      </c>
      <c r="D106" s="246" t="s">
        <v>847</v>
      </c>
      <c r="E106" s="242" t="s">
        <v>868</v>
      </c>
      <c r="F106" s="242" t="s">
        <v>57</v>
      </c>
      <c r="G106" s="27" t="s">
        <v>1495</v>
      </c>
      <c r="H106" s="34">
        <v>46241</v>
      </c>
      <c r="I106" s="27" t="s">
        <v>1495</v>
      </c>
      <c r="J106" s="34"/>
      <c r="K106" s="35" t="s">
        <v>2675</v>
      </c>
      <c r="L106" s="35" t="s">
        <v>2675</v>
      </c>
      <c r="M106" s="35" t="s">
        <v>1495</v>
      </c>
      <c r="N106" s="35" t="s">
        <v>1495</v>
      </c>
      <c r="O106" s="35" t="s">
        <v>1495</v>
      </c>
      <c r="P106" s="33" t="s">
        <v>1495</v>
      </c>
      <c r="Q106" s="33" t="s">
        <v>1495</v>
      </c>
      <c r="R106" s="27" t="s">
        <v>2675</v>
      </c>
      <c r="S106" s="130">
        <v>46246</v>
      </c>
      <c r="T106" s="27" t="s">
        <v>2675</v>
      </c>
      <c r="U106" s="130">
        <v>46244</v>
      </c>
      <c r="V106" s="27" t="s">
        <v>1542</v>
      </c>
      <c r="W106" s="34">
        <v>46254</v>
      </c>
      <c r="X106" s="27" t="s">
        <v>1542</v>
      </c>
      <c r="Y106" s="27" t="s">
        <v>1542</v>
      </c>
      <c r="Z106" s="34">
        <v>46254</v>
      </c>
      <c r="AA106" s="36"/>
      <c r="AB106" s="36"/>
      <c r="AC106" s="127"/>
    </row>
    <row r="107" spans="1:29" ht="15.75">
      <c r="A107" s="297">
        <v>501</v>
      </c>
      <c r="B107" s="242" t="s">
        <v>261</v>
      </c>
      <c r="C107" s="242" t="s">
        <v>262</v>
      </c>
      <c r="D107" s="246">
        <v>587574611115</v>
      </c>
      <c r="E107" s="242" t="s">
        <v>846</v>
      </c>
      <c r="F107" s="242" t="s">
        <v>48</v>
      </c>
      <c r="G107" s="306" t="s">
        <v>1495</v>
      </c>
      <c r="H107" s="306" t="s">
        <v>1495</v>
      </c>
      <c r="I107" s="27" t="s">
        <v>1495</v>
      </c>
      <c r="J107" s="34"/>
      <c r="K107" s="35" t="s">
        <v>2675</v>
      </c>
      <c r="L107" s="35" t="s">
        <v>1542</v>
      </c>
      <c r="M107" s="35" t="s">
        <v>1495</v>
      </c>
      <c r="N107" s="35" t="s">
        <v>1495</v>
      </c>
      <c r="O107" s="35" t="s">
        <v>1495</v>
      </c>
      <c r="P107" s="27" t="s">
        <v>1542</v>
      </c>
      <c r="Q107" s="35"/>
      <c r="R107" s="306" t="s">
        <v>1495</v>
      </c>
      <c r="S107" s="306" t="s">
        <v>1495</v>
      </c>
      <c r="T107" s="306" t="s">
        <v>1495</v>
      </c>
      <c r="U107" s="306" t="s">
        <v>1495</v>
      </c>
      <c r="V107" s="306" t="s">
        <v>1495</v>
      </c>
      <c r="W107" s="306" t="s">
        <v>1495</v>
      </c>
      <c r="X107" s="27"/>
      <c r="Y107" s="27" t="s">
        <v>2675</v>
      </c>
      <c r="Z107" s="344">
        <v>46253</v>
      </c>
      <c r="AA107" s="36" t="s">
        <v>1495</v>
      </c>
      <c r="AB107" s="36"/>
      <c r="AC107" s="127"/>
    </row>
    <row r="108" spans="1:29" ht="15.75" hidden="1">
      <c r="A108" s="297">
        <v>340</v>
      </c>
      <c r="B108" s="242" t="s">
        <v>263</v>
      </c>
      <c r="C108" s="242" t="s">
        <v>264</v>
      </c>
      <c r="D108" s="246" t="s">
        <v>847</v>
      </c>
      <c r="E108" s="242" t="s">
        <v>846</v>
      </c>
      <c r="F108" s="242" t="s">
        <v>65</v>
      </c>
      <c r="G108" s="306" t="s">
        <v>1495</v>
      </c>
      <c r="H108" s="306" t="s">
        <v>1495</v>
      </c>
      <c r="I108" s="27" t="s">
        <v>1495</v>
      </c>
      <c r="J108" s="34" t="s">
        <v>1495</v>
      </c>
      <c r="K108" s="35" t="s">
        <v>1542</v>
      </c>
      <c r="L108" s="35" t="s">
        <v>1542</v>
      </c>
      <c r="M108" s="35" t="s">
        <v>1495</v>
      </c>
      <c r="N108" s="35" t="s">
        <v>1495</v>
      </c>
      <c r="O108" s="35" t="s">
        <v>1495</v>
      </c>
      <c r="P108" s="27" t="s">
        <v>1542</v>
      </c>
      <c r="Q108" s="35">
        <v>46238</v>
      </c>
      <c r="R108" s="306" t="s">
        <v>1495</v>
      </c>
      <c r="S108" s="306" t="s">
        <v>1495</v>
      </c>
      <c r="T108" s="306" t="s">
        <v>1495</v>
      </c>
      <c r="U108" s="306" t="s">
        <v>1495</v>
      </c>
      <c r="V108" s="306" t="s">
        <v>1495</v>
      </c>
      <c r="W108" s="306" t="s">
        <v>1495</v>
      </c>
      <c r="X108" s="27" t="s">
        <v>1495</v>
      </c>
      <c r="Y108" s="27" t="s">
        <v>1542</v>
      </c>
      <c r="Z108" s="34">
        <v>46238</v>
      </c>
      <c r="AA108" s="36" t="s">
        <v>1495</v>
      </c>
      <c r="AB108" s="36" t="s">
        <v>1495</v>
      </c>
      <c r="AC108" s="127"/>
    </row>
    <row r="109" spans="1:29" ht="15.75">
      <c r="A109" s="297">
        <v>381</v>
      </c>
      <c r="B109" s="242" t="s">
        <v>265</v>
      </c>
      <c r="C109" s="242" t="s">
        <v>266</v>
      </c>
      <c r="D109" s="246">
        <v>116843095117</v>
      </c>
      <c r="E109" s="242" t="s">
        <v>846</v>
      </c>
      <c r="F109" s="242" t="s">
        <v>48</v>
      </c>
      <c r="G109" s="306" t="s">
        <v>1495</v>
      </c>
      <c r="H109" s="306" t="s">
        <v>1495</v>
      </c>
      <c r="I109" s="27" t="s">
        <v>1495</v>
      </c>
      <c r="J109" s="34"/>
      <c r="K109" s="35" t="s">
        <v>1495</v>
      </c>
      <c r="L109" s="35" t="s">
        <v>1495</v>
      </c>
      <c r="M109" s="35" t="s">
        <v>1495</v>
      </c>
      <c r="N109" s="35" t="s">
        <v>1495</v>
      </c>
      <c r="O109" s="35" t="s">
        <v>1495</v>
      </c>
      <c r="P109" s="27" t="s">
        <v>2675</v>
      </c>
      <c r="Q109" s="35"/>
      <c r="R109" s="306" t="s">
        <v>1495</v>
      </c>
      <c r="S109" s="306" t="s">
        <v>1495</v>
      </c>
      <c r="T109" s="306" t="s">
        <v>1495</v>
      </c>
      <c r="U109" s="306" t="s">
        <v>1495</v>
      </c>
      <c r="V109" s="306" t="s">
        <v>1495</v>
      </c>
      <c r="W109" s="306" t="s">
        <v>1495</v>
      </c>
      <c r="X109" s="27" t="s">
        <v>1495</v>
      </c>
      <c r="Y109" s="27" t="s">
        <v>1542</v>
      </c>
      <c r="Z109" s="344">
        <v>46245</v>
      </c>
      <c r="AA109" s="36" t="s">
        <v>1495</v>
      </c>
      <c r="AB109" s="36"/>
      <c r="AC109" s="127"/>
    </row>
    <row r="110" spans="1:29" ht="15.75">
      <c r="A110" s="297">
        <v>184</v>
      </c>
      <c r="B110" s="242" t="s">
        <v>267</v>
      </c>
      <c r="C110" s="242" t="s">
        <v>268</v>
      </c>
      <c r="D110" s="246">
        <v>134193257111</v>
      </c>
      <c r="E110" s="242" t="s">
        <v>846</v>
      </c>
      <c r="F110" s="242" t="s">
        <v>48</v>
      </c>
      <c r="G110" s="306" t="s">
        <v>1495</v>
      </c>
      <c r="H110" s="306" t="s">
        <v>1495</v>
      </c>
      <c r="I110" s="27" t="s">
        <v>1495</v>
      </c>
      <c r="J110" s="34"/>
      <c r="K110" s="35" t="s">
        <v>2675</v>
      </c>
      <c r="L110" s="35" t="s">
        <v>1495</v>
      </c>
      <c r="M110" s="35" t="s">
        <v>1495</v>
      </c>
      <c r="N110" s="35" t="s">
        <v>1495</v>
      </c>
      <c r="O110" s="35" t="s">
        <v>1495</v>
      </c>
      <c r="P110" s="27" t="s">
        <v>2675</v>
      </c>
      <c r="Q110" s="35"/>
      <c r="R110" s="306" t="s">
        <v>1495</v>
      </c>
      <c r="S110" s="306" t="s">
        <v>1495</v>
      </c>
      <c r="T110" s="306" t="s">
        <v>1495</v>
      </c>
      <c r="U110" s="306" t="s">
        <v>1495</v>
      </c>
      <c r="V110" s="306" t="s">
        <v>1495</v>
      </c>
      <c r="W110" s="306" t="s">
        <v>1495</v>
      </c>
      <c r="X110" s="27" t="s">
        <v>1495</v>
      </c>
      <c r="Y110" s="27" t="s">
        <v>2675</v>
      </c>
      <c r="Z110" s="344">
        <v>46247</v>
      </c>
      <c r="AA110" s="36" t="s">
        <v>1495</v>
      </c>
      <c r="AB110" s="36"/>
      <c r="AC110" s="127"/>
    </row>
    <row r="111" spans="1:29" ht="15.75">
      <c r="A111" s="297">
        <v>300</v>
      </c>
      <c r="B111" s="242" t="s">
        <v>269</v>
      </c>
      <c r="C111" s="242" t="s">
        <v>270</v>
      </c>
      <c r="D111" s="246">
        <v>111917408115</v>
      </c>
      <c r="E111" s="242" t="s">
        <v>846</v>
      </c>
      <c r="F111" s="242" t="s">
        <v>48</v>
      </c>
      <c r="G111" s="306" t="s">
        <v>1495</v>
      </c>
      <c r="H111" s="306" t="s">
        <v>1495</v>
      </c>
      <c r="I111" s="27" t="s">
        <v>1495</v>
      </c>
      <c r="J111" s="34"/>
      <c r="K111" s="35" t="s">
        <v>2675</v>
      </c>
      <c r="L111" s="35" t="s">
        <v>1495</v>
      </c>
      <c r="M111" s="35" t="s">
        <v>1495</v>
      </c>
      <c r="N111" s="35" t="s">
        <v>1495</v>
      </c>
      <c r="O111" s="35" t="s">
        <v>1495</v>
      </c>
      <c r="P111" s="27" t="s">
        <v>1542</v>
      </c>
      <c r="Q111" s="342">
        <v>46239</v>
      </c>
      <c r="R111" s="306" t="s">
        <v>1495</v>
      </c>
      <c r="S111" s="306" t="s">
        <v>1495</v>
      </c>
      <c r="T111" s="306" t="s">
        <v>1495</v>
      </c>
      <c r="U111" s="306" t="s">
        <v>1495</v>
      </c>
      <c r="V111" s="306" t="s">
        <v>1495</v>
      </c>
      <c r="W111" s="306" t="s">
        <v>1495</v>
      </c>
      <c r="X111" s="27" t="s">
        <v>1495</v>
      </c>
      <c r="Y111" s="27" t="s">
        <v>1542</v>
      </c>
      <c r="Z111" s="344">
        <v>46239</v>
      </c>
      <c r="AA111" s="36"/>
      <c r="AB111" s="36"/>
      <c r="AC111" s="127"/>
    </row>
    <row r="112" spans="1:29" ht="15.75" hidden="1">
      <c r="A112" s="297">
        <v>197</v>
      </c>
      <c r="B112" s="242" t="s">
        <v>271</v>
      </c>
      <c r="C112" s="242" t="s">
        <v>272</v>
      </c>
      <c r="D112" s="246">
        <v>116301628116</v>
      </c>
      <c r="E112" s="242" t="s">
        <v>846</v>
      </c>
      <c r="F112" s="242" t="s">
        <v>73</v>
      </c>
      <c r="G112" s="306" t="s">
        <v>1495</v>
      </c>
      <c r="H112" s="306" t="s">
        <v>1495</v>
      </c>
      <c r="I112" s="27" t="s">
        <v>1495</v>
      </c>
      <c r="J112" s="34" t="s">
        <v>1495</v>
      </c>
      <c r="K112" s="35" t="s">
        <v>1528</v>
      </c>
      <c r="L112" s="35" t="s">
        <v>1528</v>
      </c>
      <c r="M112" s="35" t="s">
        <v>1495</v>
      </c>
      <c r="N112" s="35" t="s">
        <v>1495</v>
      </c>
      <c r="O112" s="35" t="s">
        <v>1495</v>
      </c>
      <c r="P112" s="27" t="s">
        <v>1528</v>
      </c>
      <c r="Q112" s="35"/>
      <c r="R112" s="306" t="s">
        <v>1495</v>
      </c>
      <c r="S112" s="306" t="s">
        <v>1495</v>
      </c>
      <c r="T112" s="306" t="s">
        <v>1495</v>
      </c>
      <c r="U112" s="306" t="s">
        <v>1495</v>
      </c>
      <c r="V112" s="306" t="s">
        <v>1495</v>
      </c>
      <c r="W112" s="306" t="s">
        <v>1495</v>
      </c>
      <c r="X112" s="27" t="s">
        <v>1495</v>
      </c>
      <c r="Y112" s="27"/>
      <c r="Z112" s="34"/>
      <c r="AA112" s="36" t="s">
        <v>1528</v>
      </c>
      <c r="AB112" s="36" t="s">
        <v>1495</v>
      </c>
      <c r="AC112" s="127"/>
    </row>
    <row r="113" spans="1:29" ht="15.75" hidden="1">
      <c r="A113" s="297">
        <v>4</v>
      </c>
      <c r="B113" s="242" t="s">
        <v>273</v>
      </c>
      <c r="C113" s="242" t="s">
        <v>274</v>
      </c>
      <c r="D113" s="246" t="s">
        <v>847</v>
      </c>
      <c r="E113" s="242" t="s">
        <v>846</v>
      </c>
      <c r="F113" s="242" t="s">
        <v>62</v>
      </c>
      <c r="G113" s="306" t="s">
        <v>1495</v>
      </c>
      <c r="H113" s="306" t="s">
        <v>1495</v>
      </c>
      <c r="I113" s="27" t="s">
        <v>1495</v>
      </c>
      <c r="J113" s="34"/>
      <c r="K113" s="35" t="s">
        <v>1542</v>
      </c>
      <c r="L113" s="35" t="s">
        <v>2675</v>
      </c>
      <c r="M113" s="35" t="s">
        <v>1495</v>
      </c>
      <c r="N113" s="35" t="s">
        <v>1495</v>
      </c>
      <c r="O113" s="35" t="s">
        <v>1495</v>
      </c>
      <c r="P113" s="27" t="s">
        <v>1542</v>
      </c>
      <c r="Q113" s="35">
        <v>46240</v>
      </c>
      <c r="R113" s="306" t="s">
        <v>1495</v>
      </c>
      <c r="S113" s="306" t="s">
        <v>1495</v>
      </c>
      <c r="T113" s="306" t="s">
        <v>1495</v>
      </c>
      <c r="U113" s="306" t="s">
        <v>1495</v>
      </c>
      <c r="V113" s="306" t="s">
        <v>1495</v>
      </c>
      <c r="W113" s="306" t="s">
        <v>1495</v>
      </c>
      <c r="X113" s="27" t="s">
        <v>1495</v>
      </c>
      <c r="Y113" s="27" t="s">
        <v>1542</v>
      </c>
      <c r="Z113" s="34">
        <v>46247</v>
      </c>
      <c r="AA113" s="36" t="s">
        <v>1495</v>
      </c>
      <c r="AB113" s="36"/>
      <c r="AC113" s="127"/>
    </row>
    <row r="114" spans="1:29" ht="15.75" hidden="1">
      <c r="A114" s="297">
        <v>479</v>
      </c>
      <c r="B114" s="242" t="s">
        <v>275</v>
      </c>
      <c r="C114" s="242" t="s">
        <v>276</v>
      </c>
      <c r="D114" s="246">
        <v>118220476119</v>
      </c>
      <c r="E114" s="242" t="s">
        <v>868</v>
      </c>
      <c r="F114" s="242" t="s">
        <v>70</v>
      </c>
      <c r="G114" s="27" t="s">
        <v>1495</v>
      </c>
      <c r="H114" s="344">
        <v>46240</v>
      </c>
      <c r="I114" s="27" t="s">
        <v>1495</v>
      </c>
      <c r="J114" s="344">
        <v>46240</v>
      </c>
      <c r="K114" s="35" t="s">
        <v>2675</v>
      </c>
      <c r="L114" s="35" t="s">
        <v>1495</v>
      </c>
      <c r="M114" s="35" t="s">
        <v>1495</v>
      </c>
      <c r="N114" s="35" t="s">
        <v>1495</v>
      </c>
      <c r="O114" s="35" t="s">
        <v>1495</v>
      </c>
      <c r="P114" s="33" t="s">
        <v>1495</v>
      </c>
      <c r="Q114" s="33" t="s">
        <v>1495</v>
      </c>
      <c r="R114" s="27" t="s">
        <v>2675</v>
      </c>
      <c r="S114" s="343">
        <v>46240</v>
      </c>
      <c r="T114" s="27" t="s">
        <v>1495</v>
      </c>
      <c r="U114" s="343">
        <v>46240</v>
      </c>
      <c r="V114" s="27" t="s">
        <v>1542</v>
      </c>
      <c r="W114" s="344">
        <v>46240</v>
      </c>
      <c r="X114" s="27" t="s">
        <v>2675</v>
      </c>
      <c r="Y114" s="27" t="s">
        <v>1542</v>
      </c>
      <c r="Z114" s="344">
        <v>46240</v>
      </c>
      <c r="AA114" s="36" t="s">
        <v>940</v>
      </c>
      <c r="AB114" s="36" t="s">
        <v>940</v>
      </c>
      <c r="AC114" s="127"/>
    </row>
    <row r="115" spans="1:29" s="41" customFormat="1" ht="15.75" hidden="1">
      <c r="A115" s="297">
        <v>622</v>
      </c>
      <c r="B115" s="242" t="s">
        <v>277</v>
      </c>
      <c r="C115" s="242" t="s">
        <v>278</v>
      </c>
      <c r="D115" s="246">
        <v>148327827110</v>
      </c>
      <c r="E115" s="242" t="s">
        <v>882</v>
      </c>
      <c r="F115" s="242" t="s">
        <v>73</v>
      </c>
      <c r="G115" s="27" t="s">
        <v>1495</v>
      </c>
      <c r="H115" s="34" t="s">
        <v>1495</v>
      </c>
      <c r="I115" s="27" t="s">
        <v>1495</v>
      </c>
      <c r="J115" s="34" t="s">
        <v>1495</v>
      </c>
      <c r="K115" s="35" t="s">
        <v>1528</v>
      </c>
      <c r="L115" s="35" t="s">
        <v>1495</v>
      </c>
      <c r="M115" s="35" t="s">
        <v>1495</v>
      </c>
      <c r="N115" s="35" t="s">
        <v>1495</v>
      </c>
      <c r="O115" s="35" t="s">
        <v>1495</v>
      </c>
      <c r="P115" s="33" t="s">
        <v>1495</v>
      </c>
      <c r="Q115" s="33" t="s">
        <v>1495</v>
      </c>
      <c r="R115" s="27" t="s">
        <v>1528</v>
      </c>
      <c r="S115" s="130"/>
      <c r="T115" s="27"/>
      <c r="U115" s="130"/>
      <c r="V115" s="27"/>
      <c r="W115" s="34"/>
      <c r="X115" s="27" t="s">
        <v>1528</v>
      </c>
      <c r="Y115" s="27"/>
      <c r="Z115" s="34"/>
      <c r="AA115" s="36" t="s">
        <v>1495</v>
      </c>
      <c r="AB115" s="36" t="s">
        <v>1495</v>
      </c>
      <c r="AC115" s="37"/>
    </row>
    <row r="116" spans="1:29" ht="15.75">
      <c r="A116" s="297">
        <v>582</v>
      </c>
      <c r="B116" s="242" t="s">
        <v>279</v>
      </c>
      <c r="C116" s="242" t="s">
        <v>280</v>
      </c>
      <c r="D116" s="246" t="s">
        <v>847</v>
      </c>
      <c r="E116" s="242" t="s">
        <v>882</v>
      </c>
      <c r="F116" s="242" t="s">
        <v>48</v>
      </c>
      <c r="G116" s="27" t="s">
        <v>1542</v>
      </c>
      <c r="H116" s="34">
        <v>46247</v>
      </c>
      <c r="I116" s="27" t="s">
        <v>1495</v>
      </c>
      <c r="J116" s="34"/>
      <c r="K116" s="35" t="s">
        <v>2675</v>
      </c>
      <c r="L116" s="35" t="s">
        <v>1542</v>
      </c>
      <c r="M116" s="35" t="s">
        <v>1495</v>
      </c>
      <c r="N116" s="35" t="s">
        <v>1495</v>
      </c>
      <c r="O116" s="35" t="s">
        <v>1495</v>
      </c>
      <c r="P116" s="33" t="s">
        <v>1495</v>
      </c>
      <c r="Q116" s="33" t="s">
        <v>1495</v>
      </c>
      <c r="R116" s="27" t="s">
        <v>2675</v>
      </c>
      <c r="S116" s="130"/>
      <c r="T116" s="27" t="s">
        <v>2675</v>
      </c>
      <c r="U116" s="130"/>
      <c r="V116" s="27"/>
      <c r="W116" s="34"/>
      <c r="X116" s="27" t="s">
        <v>2675</v>
      </c>
      <c r="Y116" s="27" t="s">
        <v>1542</v>
      </c>
      <c r="Z116" s="344">
        <v>46248</v>
      </c>
      <c r="AA116" s="36" t="s">
        <v>1495</v>
      </c>
      <c r="AB116" s="36"/>
      <c r="AC116" s="127"/>
    </row>
    <row r="117" spans="1:29" ht="15.75" hidden="1">
      <c r="A117" s="297">
        <v>368</v>
      </c>
      <c r="B117" s="242" t="s">
        <v>281</v>
      </c>
      <c r="C117" s="242" t="s">
        <v>282</v>
      </c>
      <c r="D117" s="246">
        <v>138959741113</v>
      </c>
      <c r="E117" s="242" t="s">
        <v>868</v>
      </c>
      <c r="F117" s="242" t="s">
        <v>65</v>
      </c>
      <c r="G117" s="27" t="s">
        <v>1542</v>
      </c>
      <c r="H117" s="34">
        <v>46254</v>
      </c>
      <c r="I117" s="27" t="s">
        <v>1495</v>
      </c>
      <c r="J117" s="34" t="s">
        <v>1495</v>
      </c>
      <c r="K117" s="35" t="s">
        <v>1542</v>
      </c>
      <c r="L117" s="35" t="s">
        <v>1542</v>
      </c>
      <c r="M117" s="35" t="s">
        <v>1495</v>
      </c>
      <c r="N117" s="35" t="s">
        <v>1495</v>
      </c>
      <c r="O117" s="35" t="s">
        <v>1495</v>
      </c>
      <c r="P117" s="33" t="s">
        <v>1495</v>
      </c>
      <c r="Q117" s="33" t="s">
        <v>1495</v>
      </c>
      <c r="R117" s="27" t="s">
        <v>2675</v>
      </c>
      <c r="S117" s="130">
        <v>46254</v>
      </c>
      <c r="T117" s="27" t="s">
        <v>1542</v>
      </c>
      <c r="U117" s="130">
        <v>46254</v>
      </c>
      <c r="V117" s="27" t="s">
        <v>1542</v>
      </c>
      <c r="W117" s="34">
        <v>46254</v>
      </c>
      <c r="X117" s="27" t="s">
        <v>1542</v>
      </c>
      <c r="Y117" s="27" t="s">
        <v>1542</v>
      </c>
      <c r="Z117" s="34">
        <v>46254</v>
      </c>
      <c r="AA117" s="36" t="s">
        <v>1495</v>
      </c>
      <c r="AB117" s="36" t="s">
        <v>1495</v>
      </c>
      <c r="AC117" s="127"/>
    </row>
    <row r="118" spans="1:29" ht="15.75">
      <c r="A118" s="297">
        <v>503</v>
      </c>
      <c r="B118" s="242" t="s">
        <v>283</v>
      </c>
      <c r="C118" s="242" t="s">
        <v>284</v>
      </c>
      <c r="D118" s="246" t="s">
        <v>847</v>
      </c>
      <c r="E118" s="242" t="s">
        <v>846</v>
      </c>
      <c r="F118" s="242" t="s">
        <v>48</v>
      </c>
      <c r="G118" s="306" t="s">
        <v>1495</v>
      </c>
      <c r="H118" s="306" t="s">
        <v>1495</v>
      </c>
      <c r="I118" s="27" t="s">
        <v>1495</v>
      </c>
      <c r="J118" s="34"/>
      <c r="K118" s="35" t="s">
        <v>2675</v>
      </c>
      <c r="L118" s="35" t="s">
        <v>1495</v>
      </c>
      <c r="M118" s="35" t="s">
        <v>1495</v>
      </c>
      <c r="N118" s="35" t="s">
        <v>1495</v>
      </c>
      <c r="O118" s="35" t="s">
        <v>1495</v>
      </c>
      <c r="P118" s="27" t="s">
        <v>1542</v>
      </c>
      <c r="Q118" s="342">
        <v>46239</v>
      </c>
      <c r="R118" s="306" t="s">
        <v>1495</v>
      </c>
      <c r="S118" s="306" t="s">
        <v>1495</v>
      </c>
      <c r="T118" s="306" t="s">
        <v>1495</v>
      </c>
      <c r="U118" s="306" t="s">
        <v>1495</v>
      </c>
      <c r="V118" s="306" t="s">
        <v>1495</v>
      </c>
      <c r="W118" s="306" t="s">
        <v>1495</v>
      </c>
      <c r="X118" s="27" t="s">
        <v>1495</v>
      </c>
      <c r="Y118" s="27" t="s">
        <v>1542</v>
      </c>
      <c r="Z118" s="344">
        <v>46239</v>
      </c>
      <c r="AA118" s="36"/>
      <c r="AB118" s="36"/>
      <c r="AC118" s="127"/>
    </row>
    <row r="119" spans="1:29" ht="15.75" hidden="1">
      <c r="A119" s="297">
        <v>42</v>
      </c>
      <c r="B119" s="242" t="s">
        <v>285</v>
      </c>
      <c r="C119" s="242" t="s">
        <v>286</v>
      </c>
      <c r="D119" s="246" t="s">
        <v>847</v>
      </c>
      <c r="E119" s="242" t="s">
        <v>846</v>
      </c>
      <c r="F119" s="242" t="s">
        <v>62</v>
      </c>
      <c r="G119" s="306" t="s">
        <v>1495</v>
      </c>
      <c r="H119" s="306" t="s">
        <v>1495</v>
      </c>
      <c r="I119" s="27" t="s">
        <v>1495</v>
      </c>
      <c r="J119" s="34"/>
      <c r="K119" s="35" t="s">
        <v>1542</v>
      </c>
      <c r="L119" s="35" t="s">
        <v>2675</v>
      </c>
      <c r="M119" s="35" t="s">
        <v>2675</v>
      </c>
      <c r="N119" s="35" t="s">
        <v>2675</v>
      </c>
      <c r="O119" s="35" t="s">
        <v>2675</v>
      </c>
      <c r="P119" s="27" t="s">
        <v>1542</v>
      </c>
      <c r="Q119" s="35">
        <v>46239</v>
      </c>
      <c r="R119" s="306" t="s">
        <v>1495</v>
      </c>
      <c r="S119" s="306" t="s">
        <v>1495</v>
      </c>
      <c r="T119" s="306" t="s">
        <v>1495</v>
      </c>
      <c r="U119" s="306" t="s">
        <v>1495</v>
      </c>
      <c r="V119" s="306" t="s">
        <v>1495</v>
      </c>
      <c r="W119" s="306" t="s">
        <v>1495</v>
      </c>
      <c r="X119" s="27" t="s">
        <v>1495</v>
      </c>
      <c r="Y119" s="27" t="s">
        <v>1542</v>
      </c>
      <c r="Z119" s="34">
        <v>46247</v>
      </c>
      <c r="AA119" s="36" t="s">
        <v>1528</v>
      </c>
      <c r="AB119" s="349">
        <v>46247</v>
      </c>
      <c r="AC119" s="127"/>
    </row>
    <row r="120" spans="1:29" ht="15.75" hidden="1">
      <c r="A120" s="297">
        <v>424</v>
      </c>
      <c r="B120" s="242" t="s">
        <v>287</v>
      </c>
      <c r="C120" s="242" t="s">
        <v>288</v>
      </c>
      <c r="D120" s="246" t="s">
        <v>847</v>
      </c>
      <c r="E120" s="242" t="s">
        <v>846</v>
      </c>
      <c r="F120" s="242" t="s">
        <v>34</v>
      </c>
      <c r="G120" s="306" t="s">
        <v>1495</v>
      </c>
      <c r="H120" s="306" t="s">
        <v>1495</v>
      </c>
      <c r="I120" s="27" t="s">
        <v>1495</v>
      </c>
      <c r="J120" s="34" t="s">
        <v>1495</v>
      </c>
      <c r="K120" s="35" t="s">
        <v>2675</v>
      </c>
      <c r="L120" s="35" t="s">
        <v>2675</v>
      </c>
      <c r="M120" s="35"/>
      <c r="N120" s="35"/>
      <c r="O120" s="35"/>
      <c r="P120" s="27" t="s">
        <v>2675</v>
      </c>
      <c r="Q120" s="35"/>
      <c r="R120" s="306" t="s">
        <v>1495</v>
      </c>
      <c r="S120" s="306" t="s">
        <v>1495</v>
      </c>
      <c r="T120" s="306" t="s">
        <v>1495</v>
      </c>
      <c r="U120" s="306" t="s">
        <v>1495</v>
      </c>
      <c r="V120" s="306" t="s">
        <v>1495</v>
      </c>
      <c r="W120" s="306" t="s">
        <v>1495</v>
      </c>
      <c r="X120" s="27" t="s">
        <v>1495</v>
      </c>
      <c r="Y120" s="27"/>
      <c r="Z120" s="34"/>
      <c r="AA120" s="36"/>
      <c r="AB120" s="36"/>
      <c r="AC120" s="127"/>
    </row>
    <row r="121" spans="1:29" ht="15.75" hidden="1">
      <c r="A121" s="297">
        <v>315</v>
      </c>
      <c r="B121" s="242" t="s">
        <v>289</v>
      </c>
      <c r="C121" s="242" t="s">
        <v>290</v>
      </c>
      <c r="D121" s="246" t="s">
        <v>847</v>
      </c>
      <c r="E121" s="242" t="s">
        <v>846</v>
      </c>
      <c r="F121" s="242" t="s">
        <v>62</v>
      </c>
      <c r="G121" s="306" t="s">
        <v>1495</v>
      </c>
      <c r="H121" s="306" t="s">
        <v>1495</v>
      </c>
      <c r="I121" s="27" t="s">
        <v>1495</v>
      </c>
      <c r="J121" s="34" t="s">
        <v>1495</v>
      </c>
      <c r="K121" s="35" t="s">
        <v>1542</v>
      </c>
      <c r="L121" s="35" t="s">
        <v>2675</v>
      </c>
      <c r="M121" s="35" t="s">
        <v>1495</v>
      </c>
      <c r="N121" s="35" t="s">
        <v>1495</v>
      </c>
      <c r="O121" s="35" t="s">
        <v>1495</v>
      </c>
      <c r="P121" s="27" t="s">
        <v>1542</v>
      </c>
      <c r="Q121" s="35">
        <v>46239</v>
      </c>
      <c r="R121" s="306" t="s">
        <v>1495</v>
      </c>
      <c r="S121" s="306" t="s">
        <v>1495</v>
      </c>
      <c r="T121" s="306" t="s">
        <v>1495</v>
      </c>
      <c r="U121" s="306" t="s">
        <v>1495</v>
      </c>
      <c r="V121" s="306" t="s">
        <v>1495</v>
      </c>
      <c r="W121" s="306" t="s">
        <v>1495</v>
      </c>
      <c r="X121" s="27" t="s">
        <v>1495</v>
      </c>
      <c r="Y121" s="27" t="s">
        <v>1542</v>
      </c>
      <c r="Z121" s="34">
        <v>46247</v>
      </c>
      <c r="AA121" s="36" t="s">
        <v>1495</v>
      </c>
      <c r="AB121" s="36"/>
      <c r="AC121" s="127"/>
    </row>
    <row r="122" spans="1:29" ht="15.75" hidden="1">
      <c r="A122" s="297">
        <v>567</v>
      </c>
      <c r="B122" s="242" t="s">
        <v>291</v>
      </c>
      <c r="C122" s="242" t="s">
        <v>292</v>
      </c>
      <c r="D122" s="246" t="s">
        <v>847</v>
      </c>
      <c r="E122" s="242" t="s">
        <v>868</v>
      </c>
      <c r="F122" s="242" t="s">
        <v>34</v>
      </c>
      <c r="G122" s="27" t="s">
        <v>2675</v>
      </c>
      <c r="H122" s="34"/>
      <c r="I122" s="27" t="s">
        <v>1495</v>
      </c>
      <c r="J122" s="34" t="s">
        <v>1495</v>
      </c>
      <c r="K122" s="35" t="s">
        <v>2675</v>
      </c>
      <c r="L122" s="35" t="s">
        <v>2675</v>
      </c>
      <c r="M122" s="35"/>
      <c r="N122" s="35"/>
      <c r="O122" s="35"/>
      <c r="P122" s="33" t="s">
        <v>1495</v>
      </c>
      <c r="Q122" s="33" t="s">
        <v>1495</v>
      </c>
      <c r="R122" s="27"/>
      <c r="S122" s="130"/>
      <c r="T122" s="27"/>
      <c r="U122" s="130"/>
      <c r="V122" s="27"/>
      <c r="W122" s="34"/>
      <c r="X122" s="27"/>
      <c r="Y122" s="27"/>
      <c r="Z122" s="34"/>
      <c r="AA122" s="36"/>
      <c r="AB122" s="36"/>
      <c r="AC122" s="127"/>
    </row>
    <row r="123" spans="1:29" ht="15.75" hidden="1">
      <c r="A123" s="297">
        <v>294</v>
      </c>
      <c r="B123" s="242" t="s">
        <v>293</v>
      </c>
      <c r="C123" s="242" t="s">
        <v>294</v>
      </c>
      <c r="D123" s="246">
        <v>131338680119</v>
      </c>
      <c r="E123" s="242" t="s">
        <v>868</v>
      </c>
      <c r="F123" s="242" t="s">
        <v>45</v>
      </c>
      <c r="G123" s="27" t="s">
        <v>2675</v>
      </c>
      <c r="H123" s="34"/>
      <c r="I123" s="27" t="s">
        <v>1495</v>
      </c>
      <c r="J123" s="34" t="s">
        <v>1495</v>
      </c>
      <c r="K123" s="35" t="s">
        <v>1542</v>
      </c>
      <c r="L123" s="35" t="s">
        <v>1542</v>
      </c>
      <c r="M123" s="35"/>
      <c r="N123" s="35"/>
      <c r="O123" s="35"/>
      <c r="P123" s="33" t="s">
        <v>1495</v>
      </c>
      <c r="Q123" s="33" t="s">
        <v>1495</v>
      </c>
      <c r="R123" s="27" t="s">
        <v>1542</v>
      </c>
      <c r="S123" s="130">
        <v>46241</v>
      </c>
      <c r="T123" s="27"/>
      <c r="U123" s="130"/>
      <c r="V123" s="27"/>
      <c r="W123" s="34"/>
      <c r="X123" s="27"/>
      <c r="Y123" s="27"/>
      <c r="Z123" s="34"/>
      <c r="AA123" s="36"/>
      <c r="AB123" s="36"/>
      <c r="AC123" s="127"/>
    </row>
    <row r="124" spans="1:29" ht="15.75" hidden="1">
      <c r="A124" s="297">
        <v>75</v>
      </c>
      <c r="B124" s="242" t="s">
        <v>296</v>
      </c>
      <c r="C124" s="242" t="s">
        <v>297</v>
      </c>
      <c r="D124" s="246">
        <v>115163550116</v>
      </c>
      <c r="E124" s="242" t="s">
        <v>846</v>
      </c>
      <c r="F124" s="242" t="s">
        <v>62</v>
      </c>
      <c r="G124" s="306" t="s">
        <v>1495</v>
      </c>
      <c r="H124" s="306" t="s">
        <v>1495</v>
      </c>
      <c r="I124" s="27" t="s">
        <v>2675</v>
      </c>
      <c r="J124" s="34" t="s">
        <v>1495</v>
      </c>
      <c r="K124" s="35" t="s">
        <v>1542</v>
      </c>
      <c r="L124" s="35" t="s">
        <v>2675</v>
      </c>
      <c r="M124" s="35" t="s">
        <v>2675</v>
      </c>
      <c r="N124" s="35" t="s">
        <v>1495</v>
      </c>
      <c r="O124" s="35" t="s">
        <v>1495</v>
      </c>
      <c r="P124" s="27" t="s">
        <v>2675</v>
      </c>
      <c r="Q124" s="35"/>
      <c r="R124" s="306" t="s">
        <v>1495</v>
      </c>
      <c r="S124" s="306" t="s">
        <v>1495</v>
      </c>
      <c r="T124" s="306" t="s">
        <v>1495</v>
      </c>
      <c r="U124" s="306" t="s">
        <v>1495</v>
      </c>
      <c r="V124" s="306" t="s">
        <v>1495</v>
      </c>
      <c r="W124" s="306" t="s">
        <v>1495</v>
      </c>
      <c r="X124" s="27" t="s">
        <v>1495</v>
      </c>
      <c r="Y124" s="27" t="s">
        <v>1542</v>
      </c>
      <c r="Z124" s="34">
        <v>46247</v>
      </c>
      <c r="AA124" s="36" t="s">
        <v>1528</v>
      </c>
      <c r="AB124" s="349">
        <v>46247</v>
      </c>
      <c r="AC124" s="127"/>
    </row>
    <row r="125" spans="1:29" ht="15.75" hidden="1">
      <c r="A125" s="297">
        <v>626</v>
      </c>
      <c r="B125" s="242" t="s">
        <v>298</v>
      </c>
      <c r="C125" s="242" t="s">
        <v>299</v>
      </c>
      <c r="D125" s="246">
        <v>112450220117</v>
      </c>
      <c r="E125" s="242" t="s">
        <v>882</v>
      </c>
      <c r="F125" s="242" t="s">
        <v>73</v>
      </c>
      <c r="G125" s="27" t="s">
        <v>1528</v>
      </c>
      <c r="H125" s="34"/>
      <c r="I125" s="27" t="s">
        <v>1495</v>
      </c>
      <c r="J125" s="34" t="s">
        <v>1495</v>
      </c>
      <c r="K125" s="35" t="s">
        <v>1528</v>
      </c>
      <c r="L125" s="35" t="s">
        <v>1528</v>
      </c>
      <c r="M125" s="35" t="s">
        <v>1495</v>
      </c>
      <c r="N125" s="35" t="s">
        <v>1495</v>
      </c>
      <c r="O125" s="35" t="s">
        <v>1495</v>
      </c>
      <c r="P125" s="33" t="s">
        <v>1495</v>
      </c>
      <c r="Q125" s="33" t="s">
        <v>1495</v>
      </c>
      <c r="R125" s="27" t="s">
        <v>1528</v>
      </c>
      <c r="S125" s="130"/>
      <c r="T125" s="27" t="s">
        <v>1495</v>
      </c>
      <c r="U125" s="130" t="s">
        <v>1495</v>
      </c>
      <c r="V125" s="27"/>
      <c r="W125" s="34"/>
      <c r="X125" s="27" t="s">
        <v>1528</v>
      </c>
      <c r="Y125" s="27"/>
      <c r="Z125" s="34"/>
      <c r="AA125" s="36" t="s">
        <v>1495</v>
      </c>
      <c r="AB125" s="36" t="s">
        <v>1495</v>
      </c>
      <c r="AC125" s="127"/>
    </row>
    <row r="126" spans="1:29" ht="15.75" hidden="1">
      <c r="A126" s="297">
        <v>625</v>
      </c>
      <c r="B126" s="242" t="s">
        <v>300</v>
      </c>
      <c r="C126" s="242" t="s">
        <v>301</v>
      </c>
      <c r="D126" s="246">
        <v>128161589119</v>
      </c>
      <c r="E126" s="242" t="s">
        <v>868</v>
      </c>
      <c r="F126" s="242" t="s">
        <v>73</v>
      </c>
      <c r="G126" s="27" t="s">
        <v>1528</v>
      </c>
      <c r="H126" s="34"/>
      <c r="I126" s="27" t="s">
        <v>1495</v>
      </c>
      <c r="J126" s="34" t="s">
        <v>1495</v>
      </c>
      <c r="K126" s="35" t="s">
        <v>1528</v>
      </c>
      <c r="L126" s="35" t="s">
        <v>1528</v>
      </c>
      <c r="M126" s="35" t="s">
        <v>1495</v>
      </c>
      <c r="N126" s="35" t="s">
        <v>1495</v>
      </c>
      <c r="O126" s="35" t="s">
        <v>1495</v>
      </c>
      <c r="P126" s="33" t="s">
        <v>1495</v>
      </c>
      <c r="Q126" s="33" t="s">
        <v>1495</v>
      </c>
      <c r="R126" s="27" t="s">
        <v>1528</v>
      </c>
      <c r="S126" s="130"/>
      <c r="T126" s="27" t="s">
        <v>1495</v>
      </c>
      <c r="U126" s="130" t="s">
        <v>1495</v>
      </c>
      <c r="V126" s="27"/>
      <c r="W126" s="34"/>
      <c r="X126" s="27" t="s">
        <v>1528</v>
      </c>
      <c r="Y126" s="27"/>
      <c r="Z126" s="34"/>
      <c r="AA126" s="36" t="s">
        <v>1495</v>
      </c>
      <c r="AB126" s="36" t="s">
        <v>1495</v>
      </c>
      <c r="AC126" s="127"/>
    </row>
    <row r="127" spans="1:29" ht="15.75" hidden="1">
      <c r="A127" s="297">
        <v>309</v>
      </c>
      <c r="B127" s="242" t="s">
        <v>302</v>
      </c>
      <c r="C127" s="242" t="s">
        <v>303</v>
      </c>
      <c r="D127" s="246">
        <v>149272237117</v>
      </c>
      <c r="E127" s="242" t="s">
        <v>846</v>
      </c>
      <c r="F127" s="242" t="s">
        <v>65</v>
      </c>
      <c r="G127" s="306" t="s">
        <v>1495</v>
      </c>
      <c r="H127" s="306" t="s">
        <v>1495</v>
      </c>
      <c r="I127" s="27" t="s">
        <v>1495</v>
      </c>
      <c r="J127" s="34" t="s">
        <v>1495</v>
      </c>
      <c r="K127" s="35" t="s">
        <v>1542</v>
      </c>
      <c r="L127" s="35" t="s">
        <v>2675</v>
      </c>
      <c r="M127" s="35" t="s">
        <v>1495</v>
      </c>
      <c r="N127" s="35" t="s">
        <v>1495</v>
      </c>
      <c r="O127" s="35" t="s">
        <v>1495</v>
      </c>
      <c r="P127" s="27" t="s">
        <v>1542</v>
      </c>
      <c r="Q127" s="35">
        <v>46244</v>
      </c>
      <c r="R127" s="306" t="s">
        <v>1495</v>
      </c>
      <c r="S127" s="306" t="s">
        <v>1495</v>
      </c>
      <c r="T127" s="306" t="s">
        <v>1495</v>
      </c>
      <c r="U127" s="306" t="s">
        <v>1495</v>
      </c>
      <c r="V127" s="306" t="s">
        <v>1495</v>
      </c>
      <c r="W127" s="306" t="s">
        <v>1495</v>
      </c>
      <c r="X127" s="27" t="s">
        <v>1495</v>
      </c>
      <c r="Y127" s="27" t="s">
        <v>1542</v>
      </c>
      <c r="Z127" s="34">
        <v>46244</v>
      </c>
      <c r="AA127" s="36" t="s">
        <v>1495</v>
      </c>
      <c r="AB127" s="36" t="s">
        <v>1495</v>
      </c>
      <c r="AC127" s="127"/>
    </row>
    <row r="128" spans="1:29" ht="15.75" hidden="1">
      <c r="A128" s="297">
        <v>481</v>
      </c>
      <c r="B128" s="242" t="s">
        <v>304</v>
      </c>
      <c r="C128" s="242" t="s">
        <v>305</v>
      </c>
      <c r="D128" s="246">
        <v>636578504116</v>
      </c>
      <c r="E128" s="242" t="s">
        <v>846</v>
      </c>
      <c r="F128" s="242" t="s">
        <v>73</v>
      </c>
      <c r="G128" s="306" t="s">
        <v>1495</v>
      </c>
      <c r="H128" s="306" t="s">
        <v>1495</v>
      </c>
      <c r="I128" s="27" t="s">
        <v>1495</v>
      </c>
      <c r="J128" s="34" t="s">
        <v>1495</v>
      </c>
      <c r="K128" s="35" t="s">
        <v>1528</v>
      </c>
      <c r="L128" s="35" t="s">
        <v>1495</v>
      </c>
      <c r="M128" s="35" t="s">
        <v>1495</v>
      </c>
      <c r="N128" s="35" t="s">
        <v>1495</v>
      </c>
      <c r="O128" s="35"/>
      <c r="P128" s="27" t="s">
        <v>1528</v>
      </c>
      <c r="Q128" s="35"/>
      <c r="R128" s="306" t="s">
        <v>1495</v>
      </c>
      <c r="S128" s="306" t="s">
        <v>1495</v>
      </c>
      <c r="T128" s="306" t="s">
        <v>1495</v>
      </c>
      <c r="U128" s="306" t="s">
        <v>1495</v>
      </c>
      <c r="V128" s="306" t="s">
        <v>1495</v>
      </c>
      <c r="W128" s="306" t="s">
        <v>1495</v>
      </c>
      <c r="X128" s="27"/>
      <c r="Y128" s="27"/>
      <c r="Z128" s="34"/>
      <c r="AA128" s="36"/>
      <c r="AB128" s="36"/>
      <c r="AC128" s="127"/>
    </row>
    <row r="129" spans="1:29" ht="15.75" hidden="1">
      <c r="A129" s="297">
        <v>555</v>
      </c>
      <c r="B129" s="242" t="s">
        <v>306</v>
      </c>
      <c r="C129" s="242" t="s">
        <v>307</v>
      </c>
      <c r="D129" s="246">
        <v>278123380110</v>
      </c>
      <c r="E129" s="242" t="s">
        <v>882</v>
      </c>
      <c r="F129" s="242" t="s">
        <v>34</v>
      </c>
      <c r="G129" s="27" t="s">
        <v>1542</v>
      </c>
      <c r="H129" s="34">
        <v>46247</v>
      </c>
      <c r="I129" s="27" t="s">
        <v>1495</v>
      </c>
      <c r="J129" s="34" t="s">
        <v>1495</v>
      </c>
      <c r="K129" s="35" t="s">
        <v>1542</v>
      </c>
      <c r="L129" s="35" t="s">
        <v>1542</v>
      </c>
      <c r="M129" s="35"/>
      <c r="N129" s="35"/>
      <c r="O129" s="35"/>
      <c r="P129" s="33" t="s">
        <v>1495</v>
      </c>
      <c r="Q129" s="33" t="s">
        <v>1495</v>
      </c>
      <c r="R129" s="27" t="s">
        <v>1542</v>
      </c>
      <c r="S129" s="130">
        <v>46254</v>
      </c>
      <c r="T129" s="27"/>
      <c r="U129" s="130"/>
      <c r="V129" s="27"/>
      <c r="W129" s="34"/>
      <c r="X129" s="27"/>
      <c r="Y129" s="27"/>
      <c r="Z129" s="34"/>
      <c r="AA129" s="36"/>
      <c r="AB129" s="36"/>
      <c r="AC129" s="127"/>
    </row>
    <row r="130" spans="1:29" s="41" customFormat="1" ht="15.75" hidden="1">
      <c r="A130" s="297" t="s">
        <v>309</v>
      </c>
      <c r="B130" s="242" t="s">
        <v>310</v>
      </c>
      <c r="C130" s="242" t="s">
        <v>307</v>
      </c>
      <c r="D130" s="246">
        <v>278745112111</v>
      </c>
      <c r="E130" s="242" t="s">
        <v>882</v>
      </c>
      <c r="F130" s="242" t="s">
        <v>34</v>
      </c>
      <c r="G130" s="27" t="s">
        <v>2675</v>
      </c>
      <c r="H130" s="34"/>
      <c r="I130" s="27" t="s">
        <v>1495</v>
      </c>
      <c r="J130" s="34" t="s">
        <v>1495</v>
      </c>
      <c r="K130" s="35" t="s">
        <v>1542</v>
      </c>
      <c r="L130" s="35" t="s">
        <v>1542</v>
      </c>
      <c r="M130" s="35"/>
      <c r="N130" s="35"/>
      <c r="O130" s="35"/>
      <c r="P130" s="33" t="s">
        <v>1495</v>
      </c>
      <c r="Q130" s="33" t="s">
        <v>1495</v>
      </c>
      <c r="R130" s="27" t="s">
        <v>1495</v>
      </c>
      <c r="S130" s="130">
        <v>46254</v>
      </c>
      <c r="T130" s="27"/>
      <c r="U130" s="130"/>
      <c r="V130" s="27"/>
      <c r="W130" s="34"/>
      <c r="X130" s="27"/>
      <c r="Y130" s="27"/>
      <c r="Z130" s="34"/>
      <c r="AA130" s="36"/>
      <c r="AB130" s="36"/>
      <c r="AC130" s="37"/>
    </row>
    <row r="131" spans="1:29" ht="15.75" hidden="1">
      <c r="A131" s="297">
        <v>271</v>
      </c>
      <c r="B131" s="242" t="s">
        <v>311</v>
      </c>
      <c r="C131" s="242" t="s">
        <v>312</v>
      </c>
      <c r="D131" s="246" t="s">
        <v>847</v>
      </c>
      <c r="E131" s="242" t="s">
        <v>846</v>
      </c>
      <c r="F131" s="242" t="s">
        <v>62</v>
      </c>
      <c r="G131" s="306" t="s">
        <v>1495</v>
      </c>
      <c r="H131" s="306" t="s">
        <v>1495</v>
      </c>
      <c r="I131" s="27" t="s">
        <v>2675</v>
      </c>
      <c r="J131" s="34" t="s">
        <v>1495</v>
      </c>
      <c r="K131" s="35" t="s">
        <v>1542</v>
      </c>
      <c r="L131" s="35" t="s">
        <v>2675</v>
      </c>
      <c r="M131" s="35" t="s">
        <v>1495</v>
      </c>
      <c r="N131" s="35" t="s">
        <v>1495</v>
      </c>
      <c r="O131" s="35" t="s">
        <v>1495</v>
      </c>
      <c r="P131" s="27" t="s">
        <v>2675</v>
      </c>
      <c r="Q131" s="35"/>
      <c r="R131" s="306" t="s">
        <v>1495</v>
      </c>
      <c r="S131" s="306" t="s">
        <v>1495</v>
      </c>
      <c r="T131" s="306" t="s">
        <v>1495</v>
      </c>
      <c r="U131" s="306" t="s">
        <v>1495</v>
      </c>
      <c r="V131" s="306" t="s">
        <v>1495</v>
      </c>
      <c r="W131" s="306" t="s">
        <v>1495</v>
      </c>
      <c r="X131" s="27" t="s">
        <v>1495</v>
      </c>
      <c r="Y131" s="27" t="s">
        <v>1542</v>
      </c>
      <c r="Z131" s="34">
        <v>46247</v>
      </c>
      <c r="AA131" s="36" t="s">
        <v>1495</v>
      </c>
      <c r="AB131" s="36"/>
      <c r="AC131" s="127"/>
    </row>
    <row r="132" spans="1:29" ht="15.75" hidden="1">
      <c r="A132" s="297">
        <v>584</v>
      </c>
      <c r="B132" s="242" t="s">
        <v>313</v>
      </c>
      <c r="C132" s="242" t="s">
        <v>314</v>
      </c>
      <c r="D132" s="246" t="s">
        <v>847</v>
      </c>
      <c r="E132" s="242" t="s">
        <v>868</v>
      </c>
      <c r="F132" s="242" t="s">
        <v>57</v>
      </c>
      <c r="G132" s="27" t="s">
        <v>1495</v>
      </c>
      <c r="H132" s="34">
        <v>46240</v>
      </c>
      <c r="I132" s="27" t="s">
        <v>1495</v>
      </c>
      <c r="J132" s="34"/>
      <c r="K132" s="35" t="s">
        <v>2675</v>
      </c>
      <c r="L132" s="35" t="s">
        <v>1495</v>
      </c>
      <c r="M132" s="35" t="s">
        <v>1495</v>
      </c>
      <c r="N132" s="35" t="s">
        <v>1495</v>
      </c>
      <c r="O132" s="35" t="s">
        <v>1495</v>
      </c>
      <c r="P132" s="33" t="s">
        <v>1495</v>
      </c>
      <c r="Q132" s="33" t="s">
        <v>1495</v>
      </c>
      <c r="R132" s="27" t="s">
        <v>2675</v>
      </c>
      <c r="S132" s="130">
        <v>46255</v>
      </c>
      <c r="T132" s="27" t="s">
        <v>2675</v>
      </c>
      <c r="U132" s="130">
        <v>46244</v>
      </c>
      <c r="V132" s="27"/>
      <c r="W132" s="34"/>
      <c r="X132" s="27" t="s">
        <v>1542</v>
      </c>
      <c r="Y132" s="27" t="s">
        <v>1542</v>
      </c>
      <c r="Z132" s="34">
        <v>46255</v>
      </c>
      <c r="AA132" s="36" t="s">
        <v>1495</v>
      </c>
      <c r="AB132" s="36"/>
      <c r="AC132" s="127"/>
    </row>
    <row r="133" spans="1:29" ht="15.75">
      <c r="A133" s="297">
        <v>298</v>
      </c>
      <c r="B133" s="242" t="s">
        <v>315</v>
      </c>
      <c r="C133" s="242" t="s">
        <v>316</v>
      </c>
      <c r="D133" s="246">
        <v>128477442110</v>
      </c>
      <c r="E133" s="242" t="s">
        <v>882</v>
      </c>
      <c r="F133" s="242" t="s">
        <v>48</v>
      </c>
      <c r="G133" s="27" t="s">
        <v>1495</v>
      </c>
      <c r="H133" s="34"/>
      <c r="I133" s="27" t="s">
        <v>1495</v>
      </c>
      <c r="J133" s="34" t="s">
        <v>1495</v>
      </c>
      <c r="K133" s="35" t="s">
        <v>2675</v>
      </c>
      <c r="L133" s="35" t="s">
        <v>1495</v>
      </c>
      <c r="M133" s="35" t="s">
        <v>1495</v>
      </c>
      <c r="N133" s="35" t="s">
        <v>1495</v>
      </c>
      <c r="O133" s="35" t="s">
        <v>1495</v>
      </c>
      <c r="P133" s="33" t="s">
        <v>1495</v>
      </c>
      <c r="Q133" s="33" t="s">
        <v>1495</v>
      </c>
      <c r="R133" s="27" t="s">
        <v>1495</v>
      </c>
      <c r="S133" s="130"/>
      <c r="T133" s="27" t="s">
        <v>1495</v>
      </c>
      <c r="U133" s="130"/>
      <c r="V133" s="27" t="s">
        <v>2675</v>
      </c>
      <c r="W133" s="34"/>
      <c r="X133" s="27" t="s">
        <v>2675</v>
      </c>
      <c r="Y133" s="27" t="s">
        <v>2675</v>
      </c>
      <c r="Z133" s="344">
        <v>46245</v>
      </c>
      <c r="AA133" s="36"/>
      <c r="AB133" s="36"/>
      <c r="AC133" s="127"/>
    </row>
    <row r="134" spans="1:29" ht="15.75" hidden="1">
      <c r="A134" s="297">
        <v>500</v>
      </c>
      <c r="B134" s="242" t="s">
        <v>317</v>
      </c>
      <c r="C134" s="242" t="s">
        <v>318</v>
      </c>
      <c r="D134" s="246">
        <v>112292457112</v>
      </c>
      <c r="E134" s="242" t="s">
        <v>868</v>
      </c>
      <c r="F134" s="242" t="s">
        <v>73</v>
      </c>
      <c r="G134" s="27" t="s">
        <v>1495</v>
      </c>
      <c r="H134" s="34" t="s">
        <v>1495</v>
      </c>
      <c r="I134" s="27" t="s">
        <v>1495</v>
      </c>
      <c r="J134" s="34" t="s">
        <v>1495</v>
      </c>
      <c r="K134" s="35" t="s">
        <v>1542</v>
      </c>
      <c r="L134" s="35" t="s">
        <v>1495</v>
      </c>
      <c r="M134" s="35" t="s">
        <v>1495</v>
      </c>
      <c r="N134" s="35" t="s">
        <v>1495</v>
      </c>
      <c r="O134" s="35" t="s">
        <v>1495</v>
      </c>
      <c r="P134" s="33" t="s">
        <v>1495</v>
      </c>
      <c r="Q134" s="33" t="s">
        <v>1495</v>
      </c>
      <c r="R134" s="27" t="s">
        <v>1542</v>
      </c>
      <c r="S134" s="130"/>
      <c r="T134" s="27" t="s">
        <v>1495</v>
      </c>
      <c r="U134" s="130"/>
      <c r="V134" s="27"/>
      <c r="W134" s="34"/>
      <c r="X134" s="27" t="s">
        <v>1542</v>
      </c>
      <c r="Y134" s="27"/>
      <c r="Z134" s="34"/>
      <c r="AA134" s="36" t="s">
        <v>1495</v>
      </c>
      <c r="AB134" s="36" t="s">
        <v>1495</v>
      </c>
      <c r="AC134" s="127"/>
    </row>
    <row r="135" spans="1:29" ht="15.75" hidden="1">
      <c r="A135" s="297">
        <v>232</v>
      </c>
      <c r="B135" s="242" t="s">
        <v>319</v>
      </c>
      <c r="C135" s="242" t="s">
        <v>320</v>
      </c>
      <c r="D135" s="246">
        <v>140250142119</v>
      </c>
      <c r="E135" s="242" t="s">
        <v>846</v>
      </c>
      <c r="F135" s="242" t="s">
        <v>65</v>
      </c>
      <c r="G135" s="306" t="s">
        <v>1495</v>
      </c>
      <c r="H135" s="306" t="s">
        <v>1495</v>
      </c>
      <c r="I135" s="27" t="s">
        <v>1495</v>
      </c>
      <c r="J135" s="34" t="s">
        <v>1495</v>
      </c>
      <c r="K135" s="35" t="s">
        <v>1542</v>
      </c>
      <c r="L135" s="35" t="s">
        <v>1542</v>
      </c>
      <c r="M135" s="35" t="s">
        <v>1495</v>
      </c>
      <c r="N135" s="35" t="s">
        <v>1495</v>
      </c>
      <c r="O135" s="35" t="s">
        <v>1495</v>
      </c>
      <c r="P135" s="27" t="s">
        <v>2675</v>
      </c>
      <c r="Q135" s="35">
        <v>46241</v>
      </c>
      <c r="R135" s="306" t="s">
        <v>1495</v>
      </c>
      <c r="S135" s="306" t="s">
        <v>1495</v>
      </c>
      <c r="T135" s="306" t="s">
        <v>1495</v>
      </c>
      <c r="U135" s="306" t="s">
        <v>1495</v>
      </c>
      <c r="V135" s="306" t="s">
        <v>1495</v>
      </c>
      <c r="W135" s="306" t="s">
        <v>1495</v>
      </c>
      <c r="X135" s="27" t="s">
        <v>1495</v>
      </c>
      <c r="Y135" s="27" t="s">
        <v>1542</v>
      </c>
      <c r="Z135" s="34">
        <v>46241</v>
      </c>
      <c r="AA135" s="36" t="s">
        <v>1528</v>
      </c>
      <c r="AB135" s="363">
        <v>46255</v>
      </c>
      <c r="AC135" s="127"/>
    </row>
    <row r="136" spans="1:29" ht="15.75" hidden="1">
      <c r="A136" s="297">
        <v>49</v>
      </c>
      <c r="B136" s="242" t="s">
        <v>321</v>
      </c>
      <c r="C136" s="242" t="s">
        <v>322</v>
      </c>
      <c r="D136" s="246" t="s">
        <v>847</v>
      </c>
      <c r="E136" s="242" t="s">
        <v>868</v>
      </c>
      <c r="F136" s="242" t="s">
        <v>65</v>
      </c>
      <c r="G136" s="27" t="s">
        <v>2675</v>
      </c>
      <c r="H136" s="34" t="s">
        <v>2675</v>
      </c>
      <c r="I136" s="27" t="s">
        <v>1495</v>
      </c>
      <c r="J136" s="34" t="s">
        <v>1495</v>
      </c>
      <c r="K136" s="35" t="s">
        <v>1542</v>
      </c>
      <c r="L136" s="35" t="s">
        <v>1542</v>
      </c>
      <c r="M136" s="35" t="s">
        <v>1495</v>
      </c>
      <c r="N136" s="35" t="s">
        <v>1495</v>
      </c>
      <c r="O136" s="35" t="s">
        <v>1495</v>
      </c>
      <c r="P136" s="33" t="s">
        <v>1495</v>
      </c>
      <c r="Q136" s="33" t="s">
        <v>1495</v>
      </c>
      <c r="R136" s="27" t="s">
        <v>1542</v>
      </c>
      <c r="S136" s="130">
        <v>46255</v>
      </c>
      <c r="T136" s="27" t="s">
        <v>2675</v>
      </c>
      <c r="U136" s="130">
        <v>46255</v>
      </c>
      <c r="V136" s="27" t="s">
        <v>1542</v>
      </c>
      <c r="W136" s="34">
        <v>46255</v>
      </c>
      <c r="X136" s="27" t="s">
        <v>1542</v>
      </c>
      <c r="Y136" s="27" t="s">
        <v>1542</v>
      </c>
      <c r="Z136" s="34">
        <v>46255</v>
      </c>
      <c r="AA136" s="36" t="s">
        <v>1495</v>
      </c>
      <c r="AB136" s="36" t="s">
        <v>1495</v>
      </c>
      <c r="AC136" s="127"/>
    </row>
    <row r="137" spans="1:29" ht="15.75">
      <c r="A137" s="297">
        <v>579</v>
      </c>
      <c r="B137" s="242" t="s">
        <v>323</v>
      </c>
      <c r="C137" s="242" t="s">
        <v>324</v>
      </c>
      <c r="D137" s="246" t="s">
        <v>847</v>
      </c>
      <c r="E137" s="242" t="s">
        <v>868</v>
      </c>
      <c r="F137" s="242" t="s">
        <v>48</v>
      </c>
      <c r="G137" s="27" t="s">
        <v>2675</v>
      </c>
      <c r="H137" s="34"/>
      <c r="I137" s="27" t="s">
        <v>1495</v>
      </c>
      <c r="J137" s="34" t="s">
        <v>1495</v>
      </c>
      <c r="K137" s="35" t="s">
        <v>2675</v>
      </c>
      <c r="L137" s="35" t="s">
        <v>1495</v>
      </c>
      <c r="M137" s="35" t="s">
        <v>1495</v>
      </c>
      <c r="N137" s="35" t="s">
        <v>1495</v>
      </c>
      <c r="O137" s="35" t="s">
        <v>1495</v>
      </c>
      <c r="P137" s="33" t="s">
        <v>1495</v>
      </c>
      <c r="Q137" s="33" t="s">
        <v>1495</v>
      </c>
      <c r="R137" s="27" t="s">
        <v>2675</v>
      </c>
      <c r="S137" s="130"/>
      <c r="T137" s="27" t="s">
        <v>2675</v>
      </c>
      <c r="U137" s="130"/>
      <c r="V137" s="27" t="s">
        <v>2675</v>
      </c>
      <c r="W137" s="344">
        <v>46241</v>
      </c>
      <c r="X137" s="27" t="s">
        <v>2675</v>
      </c>
      <c r="Y137" s="27" t="s">
        <v>2675</v>
      </c>
      <c r="Z137" s="344">
        <v>46241</v>
      </c>
      <c r="AA137" s="36"/>
      <c r="AB137" s="36"/>
      <c r="AC137" s="127"/>
    </row>
    <row r="138" spans="1:29" ht="15.75">
      <c r="A138" s="297">
        <v>101</v>
      </c>
      <c r="B138" s="242" t="s">
        <v>325</v>
      </c>
      <c r="C138" s="242" t="s">
        <v>326</v>
      </c>
      <c r="D138" s="246">
        <v>147025153114</v>
      </c>
      <c r="E138" s="242" t="s">
        <v>846</v>
      </c>
      <c r="F138" s="242" t="s">
        <v>48</v>
      </c>
      <c r="G138" s="306" t="s">
        <v>1495</v>
      </c>
      <c r="H138" s="306" t="s">
        <v>1495</v>
      </c>
      <c r="I138" s="27" t="s">
        <v>1495</v>
      </c>
      <c r="J138" s="34"/>
      <c r="K138" s="35" t="s">
        <v>2675</v>
      </c>
      <c r="L138" s="35" t="s">
        <v>1495</v>
      </c>
      <c r="M138" s="35" t="s">
        <v>1495</v>
      </c>
      <c r="N138" s="35" t="s">
        <v>1495</v>
      </c>
      <c r="O138" s="35" t="s">
        <v>1495</v>
      </c>
      <c r="P138" s="27" t="s">
        <v>1542</v>
      </c>
      <c r="Q138" s="342">
        <v>46239</v>
      </c>
      <c r="R138" s="306" t="s">
        <v>1495</v>
      </c>
      <c r="S138" s="306" t="s">
        <v>1495</v>
      </c>
      <c r="T138" s="306" t="s">
        <v>1495</v>
      </c>
      <c r="U138" s="306" t="s">
        <v>1495</v>
      </c>
      <c r="V138" s="306" t="s">
        <v>1495</v>
      </c>
      <c r="W138" s="306" t="s">
        <v>1495</v>
      </c>
      <c r="X138" s="27" t="s">
        <v>1495</v>
      </c>
      <c r="Y138" s="27" t="s">
        <v>1542</v>
      </c>
      <c r="Z138" s="344">
        <v>46239</v>
      </c>
      <c r="AA138" s="36"/>
      <c r="AB138" s="36"/>
      <c r="AC138" s="127"/>
    </row>
    <row r="139" spans="1:29" ht="15.75">
      <c r="A139" s="297">
        <v>331</v>
      </c>
      <c r="B139" s="242" t="s">
        <v>327</v>
      </c>
      <c r="C139" s="242" t="s">
        <v>328</v>
      </c>
      <c r="D139" s="246">
        <v>133116268111</v>
      </c>
      <c r="E139" s="242" t="s">
        <v>846</v>
      </c>
      <c r="F139" s="242" t="s">
        <v>48</v>
      </c>
      <c r="G139" s="306" t="s">
        <v>1495</v>
      </c>
      <c r="H139" s="306" t="s">
        <v>1495</v>
      </c>
      <c r="I139" s="27" t="s">
        <v>1495</v>
      </c>
      <c r="J139" s="34"/>
      <c r="K139" s="35" t="s">
        <v>2675</v>
      </c>
      <c r="L139" s="35" t="s">
        <v>1495</v>
      </c>
      <c r="M139" s="35" t="s">
        <v>1495</v>
      </c>
      <c r="N139" s="35" t="s">
        <v>1495</v>
      </c>
      <c r="O139" s="35" t="s">
        <v>1495</v>
      </c>
      <c r="P139" s="27" t="s">
        <v>1542</v>
      </c>
      <c r="Q139" s="342">
        <v>46239</v>
      </c>
      <c r="R139" s="306" t="s">
        <v>1495</v>
      </c>
      <c r="S139" s="306" t="s">
        <v>1495</v>
      </c>
      <c r="T139" s="306" t="s">
        <v>1495</v>
      </c>
      <c r="U139" s="306" t="s">
        <v>1495</v>
      </c>
      <c r="V139" s="306" t="s">
        <v>1495</v>
      </c>
      <c r="W139" s="306" t="s">
        <v>1495</v>
      </c>
      <c r="X139" s="27" t="s">
        <v>1495</v>
      </c>
      <c r="Y139" s="27" t="s">
        <v>1542</v>
      </c>
      <c r="Z139" s="34">
        <v>46239</v>
      </c>
      <c r="AA139" s="36"/>
      <c r="AB139" s="36"/>
      <c r="AC139" s="127"/>
    </row>
    <row r="140" spans="1:29" ht="15.75">
      <c r="A140" s="297">
        <v>448</v>
      </c>
      <c r="B140" s="242" t="s">
        <v>329</v>
      </c>
      <c r="C140" s="242" t="s">
        <v>330</v>
      </c>
      <c r="D140" s="246">
        <v>145014697112</v>
      </c>
      <c r="E140" s="242" t="s">
        <v>846</v>
      </c>
      <c r="F140" s="242" t="s">
        <v>48</v>
      </c>
      <c r="G140" s="306" t="s">
        <v>1495</v>
      </c>
      <c r="H140" s="306" t="s">
        <v>1495</v>
      </c>
      <c r="I140" s="27" t="s">
        <v>1495</v>
      </c>
      <c r="J140" s="34"/>
      <c r="K140" s="35" t="s">
        <v>2675</v>
      </c>
      <c r="L140" s="35" t="s">
        <v>1495</v>
      </c>
      <c r="M140" s="35" t="s">
        <v>1495</v>
      </c>
      <c r="N140" s="35" t="s">
        <v>1495</v>
      </c>
      <c r="O140" s="35" t="s">
        <v>1495</v>
      </c>
      <c r="P140" s="27" t="s">
        <v>1542</v>
      </c>
      <c r="Q140" s="342">
        <v>46240</v>
      </c>
      <c r="R140" s="306" t="s">
        <v>1495</v>
      </c>
      <c r="S140" s="306" t="s">
        <v>1495</v>
      </c>
      <c r="T140" s="306" t="s">
        <v>1495</v>
      </c>
      <c r="U140" s="306" t="s">
        <v>1495</v>
      </c>
      <c r="V140" s="306" t="s">
        <v>1495</v>
      </c>
      <c r="W140" s="306" t="s">
        <v>1495</v>
      </c>
      <c r="X140" s="27" t="s">
        <v>1495</v>
      </c>
      <c r="Y140" s="27" t="s">
        <v>1542</v>
      </c>
      <c r="Z140" s="344">
        <v>46240</v>
      </c>
      <c r="AA140" s="36"/>
      <c r="AB140" s="36"/>
      <c r="AC140" s="127"/>
    </row>
    <row r="141" spans="1:29" ht="15.75">
      <c r="A141" s="297">
        <v>95</v>
      </c>
      <c r="B141" s="242" t="s">
        <v>331</v>
      </c>
      <c r="C141" s="242" t="s">
        <v>332</v>
      </c>
      <c r="D141" s="246" t="s">
        <v>847</v>
      </c>
      <c r="E141" s="242" t="s">
        <v>846</v>
      </c>
      <c r="F141" s="242" t="s">
        <v>48</v>
      </c>
      <c r="G141" s="306" t="s">
        <v>1495</v>
      </c>
      <c r="H141" s="306" t="s">
        <v>1495</v>
      </c>
      <c r="I141" s="27" t="s">
        <v>1495</v>
      </c>
      <c r="J141" s="34"/>
      <c r="K141" s="35" t="s">
        <v>2675</v>
      </c>
      <c r="L141" s="35" t="s">
        <v>1495</v>
      </c>
      <c r="M141" s="35" t="s">
        <v>1495</v>
      </c>
      <c r="N141" s="35" t="s">
        <v>1495</v>
      </c>
      <c r="O141" s="35" t="s">
        <v>1495</v>
      </c>
      <c r="P141" s="27" t="s">
        <v>2675</v>
      </c>
      <c r="Q141" s="342">
        <v>46240</v>
      </c>
      <c r="R141" s="306" t="s">
        <v>1495</v>
      </c>
      <c r="S141" s="306" t="s">
        <v>1495</v>
      </c>
      <c r="T141" s="306" t="s">
        <v>1495</v>
      </c>
      <c r="U141" s="306" t="s">
        <v>1495</v>
      </c>
      <c r="V141" s="306" t="s">
        <v>1495</v>
      </c>
      <c r="W141" s="306" t="s">
        <v>1495</v>
      </c>
      <c r="X141" s="27" t="s">
        <v>1495</v>
      </c>
      <c r="Y141" s="27" t="s">
        <v>1542</v>
      </c>
      <c r="Z141" s="344">
        <v>46240</v>
      </c>
      <c r="AA141" s="36"/>
      <c r="AB141" s="36"/>
      <c r="AC141" s="127"/>
    </row>
    <row r="142" spans="1:29" ht="15.75" hidden="1">
      <c r="A142" s="297">
        <v>641</v>
      </c>
      <c r="B142" s="242" t="s">
        <v>333</v>
      </c>
      <c r="C142" s="242" t="s">
        <v>334</v>
      </c>
      <c r="D142" s="246" t="s">
        <v>847</v>
      </c>
      <c r="E142" s="242" t="s">
        <v>846</v>
      </c>
      <c r="F142" s="242" t="s">
        <v>65</v>
      </c>
      <c r="G142" s="306" t="s">
        <v>1495</v>
      </c>
      <c r="H142" s="306" t="s">
        <v>1495</v>
      </c>
      <c r="I142" s="27" t="s">
        <v>1495</v>
      </c>
      <c r="J142" s="34" t="s">
        <v>1495</v>
      </c>
      <c r="K142" s="35" t="s">
        <v>1542</v>
      </c>
      <c r="L142" s="35" t="s">
        <v>2675</v>
      </c>
      <c r="M142" s="35" t="s">
        <v>1495</v>
      </c>
      <c r="N142" s="35" t="s">
        <v>1495</v>
      </c>
      <c r="O142" s="35" t="s">
        <v>1495</v>
      </c>
      <c r="P142" s="27" t="s">
        <v>2675</v>
      </c>
      <c r="Q142" s="35">
        <v>46240</v>
      </c>
      <c r="R142" s="306" t="s">
        <v>1495</v>
      </c>
      <c r="S142" s="306" t="s">
        <v>1495</v>
      </c>
      <c r="T142" s="306" t="s">
        <v>1495</v>
      </c>
      <c r="U142" s="306" t="s">
        <v>1495</v>
      </c>
      <c r="V142" s="306" t="s">
        <v>1495</v>
      </c>
      <c r="W142" s="306" t="s">
        <v>1495</v>
      </c>
      <c r="X142" s="27" t="s">
        <v>1495</v>
      </c>
      <c r="Y142" s="27" t="s">
        <v>1542</v>
      </c>
      <c r="Z142" s="34">
        <v>46240</v>
      </c>
      <c r="AA142" s="36" t="s">
        <v>1495</v>
      </c>
      <c r="AB142" s="36" t="s">
        <v>1495</v>
      </c>
      <c r="AC142" s="127"/>
    </row>
    <row r="143" spans="1:29" ht="15.75">
      <c r="A143" s="297">
        <v>15</v>
      </c>
      <c r="B143" s="242" t="s">
        <v>335</v>
      </c>
      <c r="C143" s="242" t="s">
        <v>336</v>
      </c>
      <c r="D143" s="246">
        <v>116364851118</v>
      </c>
      <c r="E143" s="242" t="s">
        <v>846</v>
      </c>
      <c r="F143" s="242" t="s">
        <v>48</v>
      </c>
      <c r="G143" s="306" t="s">
        <v>1495</v>
      </c>
      <c r="H143" s="306" t="s">
        <v>1495</v>
      </c>
      <c r="I143" s="27" t="s">
        <v>1495</v>
      </c>
      <c r="J143" s="34"/>
      <c r="K143" s="35" t="s">
        <v>2675</v>
      </c>
      <c r="L143" s="35" t="s">
        <v>1495</v>
      </c>
      <c r="M143" s="35" t="s">
        <v>1495</v>
      </c>
      <c r="N143" s="35" t="s">
        <v>1495</v>
      </c>
      <c r="O143" s="35" t="s">
        <v>1495</v>
      </c>
      <c r="P143" s="27" t="s">
        <v>1542</v>
      </c>
      <c r="Q143" s="342">
        <v>46241</v>
      </c>
      <c r="R143" s="306" t="s">
        <v>1495</v>
      </c>
      <c r="S143" s="306" t="s">
        <v>1495</v>
      </c>
      <c r="T143" s="306" t="s">
        <v>1495</v>
      </c>
      <c r="U143" s="306" t="s">
        <v>1495</v>
      </c>
      <c r="V143" s="306" t="s">
        <v>1495</v>
      </c>
      <c r="W143" s="306" t="s">
        <v>1495</v>
      </c>
      <c r="X143" s="27" t="s">
        <v>1495</v>
      </c>
      <c r="Y143" s="27" t="s">
        <v>2675</v>
      </c>
      <c r="Z143" s="344">
        <v>46241</v>
      </c>
      <c r="AA143" s="36" t="s">
        <v>1542</v>
      </c>
      <c r="AB143" s="349">
        <v>46247</v>
      </c>
      <c r="AC143" s="127"/>
    </row>
    <row r="144" spans="1:29" ht="15.75" hidden="1">
      <c r="A144" s="297">
        <v>592</v>
      </c>
      <c r="B144" s="242" t="s">
        <v>337</v>
      </c>
      <c r="C144" s="242" t="s">
        <v>338</v>
      </c>
      <c r="D144" s="246" t="s">
        <v>847</v>
      </c>
      <c r="E144" s="242" t="s">
        <v>868</v>
      </c>
      <c r="F144" s="242" t="s">
        <v>34</v>
      </c>
      <c r="G144" s="27" t="s">
        <v>2675</v>
      </c>
      <c r="H144" s="34"/>
      <c r="I144" s="27" t="s">
        <v>1495</v>
      </c>
      <c r="J144" s="34" t="s">
        <v>1495</v>
      </c>
      <c r="K144" s="35" t="s">
        <v>2675</v>
      </c>
      <c r="L144" s="35" t="s">
        <v>1495</v>
      </c>
      <c r="M144" s="35" t="s">
        <v>1495</v>
      </c>
      <c r="N144" s="35" t="s">
        <v>1495</v>
      </c>
      <c r="O144" s="35" t="s">
        <v>1495</v>
      </c>
      <c r="P144" s="33" t="s">
        <v>1495</v>
      </c>
      <c r="Q144" s="33" t="s">
        <v>1495</v>
      </c>
      <c r="R144" s="27" t="s">
        <v>1495</v>
      </c>
      <c r="S144" s="130"/>
      <c r="T144" s="27" t="s">
        <v>1495</v>
      </c>
      <c r="U144" s="130"/>
      <c r="V144" s="27" t="s">
        <v>2675</v>
      </c>
      <c r="W144" s="344">
        <v>46240</v>
      </c>
      <c r="X144" s="27" t="s">
        <v>2675</v>
      </c>
      <c r="Y144" s="27" t="s">
        <v>2675</v>
      </c>
      <c r="Z144" s="344">
        <v>46240</v>
      </c>
      <c r="AA144" s="36"/>
      <c r="AB144" s="36"/>
      <c r="AC144" s="127"/>
    </row>
    <row r="145" spans="1:29" s="41" customFormat="1" ht="15.75" hidden="1">
      <c r="A145" s="297" t="s">
        <v>339</v>
      </c>
      <c r="B145" s="242" t="s">
        <v>340</v>
      </c>
      <c r="C145" s="242" t="s">
        <v>338</v>
      </c>
      <c r="D145" s="246" t="s">
        <v>847</v>
      </c>
      <c r="E145" s="242" t="s">
        <v>868</v>
      </c>
      <c r="F145" s="242" t="s">
        <v>34</v>
      </c>
      <c r="G145" s="27" t="s">
        <v>2675</v>
      </c>
      <c r="H145" s="34"/>
      <c r="I145" s="27" t="s">
        <v>1495</v>
      </c>
      <c r="J145" s="34" t="s">
        <v>1495</v>
      </c>
      <c r="K145" s="35" t="s">
        <v>1495</v>
      </c>
      <c r="L145" s="35" t="s">
        <v>1495</v>
      </c>
      <c r="M145" s="35" t="s">
        <v>1495</v>
      </c>
      <c r="N145" s="35" t="s">
        <v>1495</v>
      </c>
      <c r="O145" s="35" t="s">
        <v>1495</v>
      </c>
      <c r="P145" s="33" t="s">
        <v>1495</v>
      </c>
      <c r="Q145" s="33" t="s">
        <v>1495</v>
      </c>
      <c r="R145" s="27" t="s">
        <v>1495</v>
      </c>
      <c r="S145" s="130"/>
      <c r="T145" s="27" t="s">
        <v>1495</v>
      </c>
      <c r="U145" s="130"/>
      <c r="V145" s="27" t="s">
        <v>1495</v>
      </c>
      <c r="W145" s="34"/>
      <c r="X145" s="27" t="s">
        <v>1495</v>
      </c>
      <c r="Y145" s="27" t="s">
        <v>1495</v>
      </c>
      <c r="Z145" s="34"/>
      <c r="AA145" s="36"/>
      <c r="AB145" s="36"/>
      <c r="AC145" s="37"/>
    </row>
    <row r="146" spans="1:29" ht="15.75" hidden="1">
      <c r="A146" s="297" t="s">
        <v>341</v>
      </c>
      <c r="B146" s="242" t="s">
        <v>342</v>
      </c>
      <c r="C146" s="242" t="s">
        <v>338</v>
      </c>
      <c r="D146" s="246" t="s">
        <v>847</v>
      </c>
      <c r="E146" s="242" t="s">
        <v>868</v>
      </c>
      <c r="F146" s="242" t="s">
        <v>34</v>
      </c>
      <c r="G146" s="27" t="s">
        <v>2675</v>
      </c>
      <c r="H146" s="34"/>
      <c r="I146" s="27" t="s">
        <v>1495</v>
      </c>
      <c r="J146" s="34" t="s">
        <v>1495</v>
      </c>
      <c r="K146" s="35" t="s">
        <v>1495</v>
      </c>
      <c r="L146" s="35" t="s">
        <v>1495</v>
      </c>
      <c r="M146" s="35" t="s">
        <v>1495</v>
      </c>
      <c r="N146" s="35" t="s">
        <v>1495</v>
      </c>
      <c r="O146" s="35" t="s">
        <v>1495</v>
      </c>
      <c r="P146" s="33" t="s">
        <v>1495</v>
      </c>
      <c r="Q146" s="33" t="s">
        <v>1495</v>
      </c>
      <c r="R146" s="27" t="s">
        <v>1495</v>
      </c>
      <c r="S146" s="130"/>
      <c r="T146" s="27" t="s">
        <v>1495</v>
      </c>
      <c r="U146" s="130"/>
      <c r="V146" s="27" t="s">
        <v>1495</v>
      </c>
      <c r="W146" s="34"/>
      <c r="X146" s="27" t="s">
        <v>1495</v>
      </c>
      <c r="Y146" s="27" t="s">
        <v>1495</v>
      </c>
      <c r="Z146" s="34"/>
      <c r="AA146" s="36"/>
      <c r="AB146" s="36"/>
      <c r="AC146" s="127"/>
    </row>
    <row r="147" spans="1:29" ht="15.75" hidden="1">
      <c r="A147" s="297">
        <v>575</v>
      </c>
      <c r="B147" s="242" t="s">
        <v>343</v>
      </c>
      <c r="C147" s="242" t="s">
        <v>344</v>
      </c>
      <c r="D147" s="246" t="s">
        <v>847</v>
      </c>
      <c r="E147" s="242" t="s">
        <v>846</v>
      </c>
      <c r="F147" s="242" t="s">
        <v>57</v>
      </c>
      <c r="G147" s="306" t="s">
        <v>1495</v>
      </c>
      <c r="H147" s="306" t="s">
        <v>1495</v>
      </c>
      <c r="I147" s="35" t="s">
        <v>1495</v>
      </c>
      <c r="J147" s="34"/>
      <c r="K147" s="35" t="s">
        <v>2675</v>
      </c>
      <c r="L147" s="35" t="s">
        <v>2675</v>
      </c>
      <c r="M147" s="35" t="s">
        <v>1495</v>
      </c>
      <c r="N147" s="35" t="s">
        <v>1495</v>
      </c>
      <c r="O147" s="35" t="s">
        <v>1495</v>
      </c>
      <c r="P147" s="27" t="s">
        <v>1542</v>
      </c>
      <c r="Q147" s="35">
        <v>46252</v>
      </c>
      <c r="R147" s="306" t="s">
        <v>1495</v>
      </c>
      <c r="S147" s="306" t="s">
        <v>1495</v>
      </c>
      <c r="T147" s="306" t="s">
        <v>1495</v>
      </c>
      <c r="U147" s="306" t="s">
        <v>1495</v>
      </c>
      <c r="V147" s="306" t="s">
        <v>1495</v>
      </c>
      <c r="W147" s="306" t="s">
        <v>1495</v>
      </c>
      <c r="X147" s="27" t="s">
        <v>1495</v>
      </c>
      <c r="Y147" s="27"/>
      <c r="Z147" s="34"/>
      <c r="AA147" s="36"/>
      <c r="AB147" s="36"/>
      <c r="AC147" s="127"/>
    </row>
    <row r="148" spans="1:29" ht="15.75" hidden="1">
      <c r="A148" s="297">
        <v>467</v>
      </c>
      <c r="B148" s="242" t="s">
        <v>345</v>
      </c>
      <c r="C148" s="242" t="s">
        <v>346</v>
      </c>
      <c r="D148" s="246" t="s">
        <v>847</v>
      </c>
      <c r="E148" s="242" t="s">
        <v>868</v>
      </c>
      <c r="F148" s="242" t="s">
        <v>70</v>
      </c>
      <c r="G148" s="27" t="s">
        <v>1495</v>
      </c>
      <c r="H148" s="344">
        <v>46247</v>
      </c>
      <c r="I148" s="27" t="s">
        <v>1495</v>
      </c>
      <c r="J148" s="34" t="s">
        <v>1495</v>
      </c>
      <c r="K148" s="35" t="s">
        <v>2675</v>
      </c>
      <c r="L148" s="35" t="s">
        <v>1495</v>
      </c>
      <c r="M148" s="35" t="s">
        <v>1495</v>
      </c>
      <c r="N148" s="35" t="s">
        <v>1495</v>
      </c>
      <c r="O148" s="35" t="s">
        <v>1495</v>
      </c>
      <c r="P148" s="33" t="s">
        <v>1495</v>
      </c>
      <c r="Q148" s="33" t="s">
        <v>1495</v>
      </c>
      <c r="R148" s="27" t="s">
        <v>1528</v>
      </c>
      <c r="S148" s="343">
        <v>46247</v>
      </c>
      <c r="T148" s="27" t="s">
        <v>1495</v>
      </c>
      <c r="U148" s="130"/>
      <c r="V148" s="27" t="s">
        <v>1542</v>
      </c>
      <c r="W148" s="344">
        <v>46247</v>
      </c>
      <c r="X148" s="27" t="s">
        <v>1528</v>
      </c>
      <c r="Y148" s="27" t="s">
        <v>1542</v>
      </c>
      <c r="Z148" s="344">
        <v>46247</v>
      </c>
      <c r="AA148" s="36"/>
      <c r="AB148" s="36"/>
      <c r="AC148" s="127"/>
    </row>
    <row r="149" spans="1:29" ht="15.75" hidden="1">
      <c r="A149" s="297">
        <v>599</v>
      </c>
      <c r="B149" s="242" t="s">
        <v>347</v>
      </c>
      <c r="C149" s="242" t="s">
        <v>348</v>
      </c>
      <c r="D149" s="246">
        <v>154166566110</v>
      </c>
      <c r="E149" s="242" t="s">
        <v>868</v>
      </c>
      <c r="F149" s="242" t="s">
        <v>57</v>
      </c>
      <c r="G149" s="27" t="s">
        <v>1495</v>
      </c>
      <c r="H149" s="34">
        <v>46239</v>
      </c>
      <c r="I149" s="27" t="s">
        <v>1495</v>
      </c>
      <c r="J149" s="34"/>
      <c r="K149" s="35" t="s">
        <v>2675</v>
      </c>
      <c r="L149" s="35" t="s">
        <v>1542</v>
      </c>
      <c r="M149" s="35" t="s">
        <v>1495</v>
      </c>
      <c r="N149" s="35" t="s">
        <v>1495</v>
      </c>
      <c r="O149" s="35" t="s">
        <v>1495</v>
      </c>
      <c r="P149" s="33" t="s">
        <v>1495</v>
      </c>
      <c r="Q149" s="33" t="s">
        <v>1495</v>
      </c>
      <c r="R149" s="27" t="s">
        <v>1542</v>
      </c>
      <c r="S149" s="130">
        <v>46253</v>
      </c>
      <c r="T149" s="27" t="s">
        <v>2675</v>
      </c>
      <c r="U149" s="130">
        <v>46244</v>
      </c>
      <c r="V149" s="27"/>
      <c r="W149" s="34"/>
      <c r="X149" s="27" t="s">
        <v>1542</v>
      </c>
      <c r="Y149" s="27"/>
      <c r="Z149" s="34"/>
      <c r="AA149" s="36"/>
      <c r="AB149" s="36"/>
      <c r="AC149" s="127"/>
    </row>
    <row r="150" spans="1:29" ht="15.75" hidden="1">
      <c r="A150" s="297">
        <v>391</v>
      </c>
      <c r="B150" s="242" t="s">
        <v>349</v>
      </c>
      <c r="C150" s="242" t="s">
        <v>350</v>
      </c>
      <c r="D150" s="246" t="s">
        <v>847</v>
      </c>
      <c r="E150" s="242" t="s">
        <v>846</v>
      </c>
      <c r="F150" s="242" t="s">
        <v>34</v>
      </c>
      <c r="G150" s="306" t="s">
        <v>1495</v>
      </c>
      <c r="H150" s="306" t="s">
        <v>1495</v>
      </c>
      <c r="I150" s="27" t="s">
        <v>1495</v>
      </c>
      <c r="J150" s="34" t="s">
        <v>1495</v>
      </c>
      <c r="K150" s="35" t="s">
        <v>2675</v>
      </c>
      <c r="L150" s="35" t="s">
        <v>2675</v>
      </c>
      <c r="M150" s="35"/>
      <c r="N150" s="35"/>
      <c r="O150" s="35"/>
      <c r="P150" s="27" t="s">
        <v>2675</v>
      </c>
      <c r="Q150" s="35"/>
      <c r="R150" s="306" t="s">
        <v>1495</v>
      </c>
      <c r="S150" s="306" t="s">
        <v>1495</v>
      </c>
      <c r="T150" s="306" t="s">
        <v>1495</v>
      </c>
      <c r="U150" s="306" t="s">
        <v>1495</v>
      </c>
      <c r="V150" s="306" t="s">
        <v>1495</v>
      </c>
      <c r="W150" s="306" t="s">
        <v>1495</v>
      </c>
      <c r="X150" s="27" t="s">
        <v>1495</v>
      </c>
      <c r="Y150" s="27"/>
      <c r="Z150" s="34"/>
      <c r="AA150" s="36"/>
      <c r="AB150" s="36"/>
      <c r="AC150" s="127"/>
    </row>
    <row r="151" spans="1:29" ht="15.75" hidden="1">
      <c r="A151" s="297">
        <v>571</v>
      </c>
      <c r="B151" s="242" t="s">
        <v>351</v>
      </c>
      <c r="C151" s="242" t="s">
        <v>352</v>
      </c>
      <c r="D151" s="246">
        <v>442761077116</v>
      </c>
      <c r="E151" s="242" t="s">
        <v>868</v>
      </c>
      <c r="F151" s="242" t="s">
        <v>70</v>
      </c>
      <c r="G151" s="27" t="s">
        <v>1542</v>
      </c>
      <c r="H151" s="344">
        <v>46245</v>
      </c>
      <c r="I151" s="27" t="s">
        <v>1495</v>
      </c>
      <c r="J151" s="34" t="s">
        <v>1495</v>
      </c>
      <c r="K151" s="35" t="s">
        <v>2675</v>
      </c>
      <c r="L151" s="35" t="s">
        <v>1542</v>
      </c>
      <c r="M151" s="35" t="s">
        <v>1542</v>
      </c>
      <c r="N151" s="35" t="s">
        <v>1495</v>
      </c>
      <c r="O151" s="35" t="s">
        <v>1495</v>
      </c>
      <c r="P151" s="33" t="s">
        <v>1495</v>
      </c>
      <c r="Q151" s="33" t="s">
        <v>1495</v>
      </c>
      <c r="R151" s="27" t="s">
        <v>1528</v>
      </c>
      <c r="S151" s="130"/>
      <c r="T151" s="27" t="s">
        <v>1495</v>
      </c>
      <c r="U151" s="130"/>
      <c r="V151" s="27"/>
      <c r="W151" s="34"/>
      <c r="X151" s="27" t="s">
        <v>1528</v>
      </c>
      <c r="Y151" s="27" t="s">
        <v>1542</v>
      </c>
      <c r="Z151" s="34"/>
      <c r="AA151" s="36" t="s">
        <v>1528</v>
      </c>
      <c r="AB151" s="36"/>
      <c r="AC151" s="127"/>
    </row>
    <row r="152" spans="1:29" ht="15.75" hidden="1">
      <c r="A152" s="297">
        <v>603</v>
      </c>
      <c r="B152" s="242" t="s">
        <v>353</v>
      </c>
      <c r="C152" s="242" t="s">
        <v>354</v>
      </c>
      <c r="D152" s="246" t="s">
        <v>847</v>
      </c>
      <c r="E152" s="242" t="s">
        <v>882</v>
      </c>
      <c r="F152" s="242" t="s">
        <v>34</v>
      </c>
      <c r="G152" s="27" t="s">
        <v>2675</v>
      </c>
      <c r="H152" s="34"/>
      <c r="I152" s="27" t="s">
        <v>1495</v>
      </c>
      <c r="J152" s="34" t="s">
        <v>1495</v>
      </c>
      <c r="K152" s="35" t="s">
        <v>2675</v>
      </c>
      <c r="L152" s="35" t="s">
        <v>1495</v>
      </c>
      <c r="M152" s="35" t="s">
        <v>1495</v>
      </c>
      <c r="N152" s="35" t="s">
        <v>1495</v>
      </c>
      <c r="O152" s="35" t="s">
        <v>1495</v>
      </c>
      <c r="P152" s="33" t="s">
        <v>1495</v>
      </c>
      <c r="Q152" s="33" t="s">
        <v>1495</v>
      </c>
      <c r="R152" s="27" t="s">
        <v>2675</v>
      </c>
      <c r="S152" s="130"/>
      <c r="T152" s="27" t="s">
        <v>2675</v>
      </c>
      <c r="U152" s="130"/>
      <c r="V152" s="27" t="s">
        <v>2675</v>
      </c>
      <c r="W152" s="344">
        <v>46240</v>
      </c>
      <c r="X152" s="27" t="s">
        <v>1495</v>
      </c>
      <c r="Y152" s="27" t="s">
        <v>2675</v>
      </c>
      <c r="Z152" s="344">
        <v>46240</v>
      </c>
      <c r="AA152" s="36"/>
      <c r="AB152" s="36"/>
      <c r="AC152" s="127"/>
    </row>
    <row r="153" spans="1:29" ht="15.75" hidden="1">
      <c r="A153" s="297">
        <v>601</v>
      </c>
      <c r="B153" s="242" t="s">
        <v>355</v>
      </c>
      <c r="C153" s="242" t="s">
        <v>356</v>
      </c>
      <c r="D153" s="246" t="s">
        <v>847</v>
      </c>
      <c r="E153" s="242" t="s">
        <v>868</v>
      </c>
      <c r="F153" s="242" t="s">
        <v>34</v>
      </c>
      <c r="G153" s="27" t="s">
        <v>1495</v>
      </c>
      <c r="H153" s="34"/>
      <c r="I153" s="27" t="s">
        <v>1495</v>
      </c>
      <c r="J153" s="34" t="s">
        <v>1495</v>
      </c>
      <c r="K153" s="35" t="s">
        <v>2675</v>
      </c>
      <c r="L153" s="35" t="s">
        <v>2675</v>
      </c>
      <c r="M153" s="35"/>
      <c r="N153" s="35"/>
      <c r="O153" s="35"/>
      <c r="P153" s="33" t="s">
        <v>1495</v>
      </c>
      <c r="Q153" s="33" t="s">
        <v>1495</v>
      </c>
      <c r="R153" s="27" t="s">
        <v>1495</v>
      </c>
      <c r="S153" s="130">
        <v>46254</v>
      </c>
      <c r="T153" s="27"/>
      <c r="U153" s="130"/>
      <c r="V153" s="27"/>
      <c r="W153" s="34"/>
      <c r="X153" s="27"/>
      <c r="Y153" s="27"/>
      <c r="Z153" s="34"/>
      <c r="AA153" s="36"/>
      <c r="AB153" s="36"/>
      <c r="AC153" s="127"/>
    </row>
    <row r="154" spans="1:29" ht="15.75" hidden="1">
      <c r="A154" s="297">
        <v>133</v>
      </c>
      <c r="B154" s="242" t="s">
        <v>357</v>
      </c>
      <c r="C154" s="242" t="s">
        <v>358</v>
      </c>
      <c r="D154" s="246" t="s">
        <v>847</v>
      </c>
      <c r="E154" s="242" t="s">
        <v>846</v>
      </c>
      <c r="F154" s="242" t="s">
        <v>57</v>
      </c>
      <c r="G154" s="306" t="s">
        <v>1495</v>
      </c>
      <c r="H154" s="306" t="s">
        <v>1495</v>
      </c>
      <c r="I154" s="35" t="s">
        <v>1495</v>
      </c>
      <c r="J154" s="34"/>
      <c r="K154" s="35" t="s">
        <v>2675</v>
      </c>
      <c r="L154" s="35" t="s">
        <v>1542</v>
      </c>
      <c r="M154" s="35" t="s">
        <v>1495</v>
      </c>
      <c r="N154" s="35" t="s">
        <v>1495</v>
      </c>
      <c r="O154" s="35" t="s">
        <v>1495</v>
      </c>
      <c r="P154" s="27" t="s">
        <v>1542</v>
      </c>
      <c r="Q154" s="35">
        <v>46244</v>
      </c>
      <c r="R154" s="306" t="s">
        <v>1495</v>
      </c>
      <c r="S154" s="306" t="s">
        <v>1495</v>
      </c>
      <c r="T154" s="306" t="s">
        <v>1495</v>
      </c>
      <c r="U154" s="306" t="s">
        <v>1495</v>
      </c>
      <c r="V154" s="306" t="s">
        <v>1495</v>
      </c>
      <c r="W154" s="306" t="s">
        <v>1495</v>
      </c>
      <c r="X154" s="27" t="s">
        <v>1495</v>
      </c>
      <c r="Y154" s="27"/>
      <c r="Z154" s="34"/>
      <c r="AA154" s="36"/>
      <c r="AB154" s="36"/>
      <c r="AC154" s="127"/>
    </row>
    <row r="155" spans="1:29" ht="15.75" hidden="1">
      <c r="A155" s="297">
        <v>229</v>
      </c>
      <c r="B155" s="242" t="s">
        <v>360</v>
      </c>
      <c r="C155" s="242" t="s">
        <v>361</v>
      </c>
      <c r="D155" s="246" t="s">
        <v>847</v>
      </c>
      <c r="E155" s="242" t="s">
        <v>846</v>
      </c>
      <c r="F155" s="242" t="s">
        <v>65</v>
      </c>
      <c r="G155" s="306" t="s">
        <v>1495</v>
      </c>
      <c r="H155" s="306" t="s">
        <v>1495</v>
      </c>
      <c r="I155" s="27" t="s">
        <v>1495</v>
      </c>
      <c r="J155" s="34" t="s">
        <v>1495</v>
      </c>
      <c r="K155" s="35" t="s">
        <v>1542</v>
      </c>
      <c r="L155" s="35" t="s">
        <v>1542</v>
      </c>
      <c r="M155" s="35" t="s">
        <v>1495</v>
      </c>
      <c r="N155" s="35" t="s">
        <v>1495</v>
      </c>
      <c r="O155" s="35" t="s">
        <v>1495</v>
      </c>
      <c r="P155" s="27" t="s">
        <v>1542</v>
      </c>
      <c r="Q155" s="35">
        <v>46244</v>
      </c>
      <c r="R155" s="306" t="s">
        <v>1495</v>
      </c>
      <c r="S155" s="306" t="s">
        <v>1495</v>
      </c>
      <c r="T155" s="306" t="s">
        <v>1495</v>
      </c>
      <c r="U155" s="306" t="s">
        <v>1495</v>
      </c>
      <c r="V155" s="306" t="s">
        <v>1495</v>
      </c>
      <c r="W155" s="306" t="s">
        <v>1495</v>
      </c>
      <c r="X155" s="27" t="s">
        <v>1495</v>
      </c>
      <c r="Y155" s="27" t="s">
        <v>1542</v>
      </c>
      <c r="Z155" s="34">
        <v>46244</v>
      </c>
      <c r="AA155" s="36" t="s">
        <v>1495</v>
      </c>
      <c r="AB155" s="36" t="s">
        <v>1495</v>
      </c>
      <c r="AC155" s="127"/>
    </row>
    <row r="156" spans="1:29" ht="15.75" hidden="1">
      <c r="A156" s="297">
        <v>439</v>
      </c>
      <c r="B156" s="242" t="s">
        <v>362</v>
      </c>
      <c r="C156" s="242" t="s">
        <v>363</v>
      </c>
      <c r="D156" s="246">
        <v>132284618118</v>
      </c>
      <c r="E156" s="242" t="s">
        <v>846</v>
      </c>
      <c r="F156" s="242" t="s">
        <v>57</v>
      </c>
      <c r="G156" s="306" t="s">
        <v>1495</v>
      </c>
      <c r="H156" s="306"/>
      <c r="I156" s="35" t="s">
        <v>1495</v>
      </c>
      <c r="J156" s="34"/>
      <c r="K156" s="35" t="s">
        <v>1542</v>
      </c>
      <c r="L156" s="35" t="s">
        <v>1542</v>
      </c>
      <c r="M156" s="35" t="s">
        <v>1495</v>
      </c>
      <c r="N156" s="35" t="s">
        <v>1495</v>
      </c>
      <c r="O156" s="35" t="s">
        <v>1495</v>
      </c>
      <c r="P156" s="27" t="s">
        <v>1542</v>
      </c>
      <c r="Q156" s="35">
        <v>46244</v>
      </c>
      <c r="R156" s="306" t="s">
        <v>1495</v>
      </c>
      <c r="S156" s="306" t="s">
        <v>1495</v>
      </c>
      <c r="T156" s="306" t="s">
        <v>1495</v>
      </c>
      <c r="U156" s="306" t="s">
        <v>1495</v>
      </c>
      <c r="V156" s="306" t="s">
        <v>1495</v>
      </c>
      <c r="W156" s="306" t="s">
        <v>1495</v>
      </c>
      <c r="X156" s="27" t="s">
        <v>1495</v>
      </c>
      <c r="Y156" s="27"/>
      <c r="Z156" s="34"/>
      <c r="AA156" s="36"/>
      <c r="AB156" s="36"/>
      <c r="AC156" s="127"/>
    </row>
    <row r="157" spans="1:29" ht="15.75" hidden="1">
      <c r="A157" s="297">
        <v>558</v>
      </c>
      <c r="B157" s="242" t="s">
        <v>364</v>
      </c>
      <c r="C157" s="242" t="s">
        <v>365</v>
      </c>
      <c r="D157" s="246">
        <v>206807803110</v>
      </c>
      <c r="E157" s="242" t="s">
        <v>868</v>
      </c>
      <c r="F157" s="242" t="s">
        <v>34</v>
      </c>
      <c r="G157" s="27" t="s">
        <v>2675</v>
      </c>
      <c r="H157" s="34"/>
      <c r="I157" s="27" t="s">
        <v>1495</v>
      </c>
      <c r="J157" s="34" t="s">
        <v>1495</v>
      </c>
      <c r="K157" s="35" t="s">
        <v>2675</v>
      </c>
      <c r="L157" s="35" t="s">
        <v>1495</v>
      </c>
      <c r="M157" s="35" t="s">
        <v>1495</v>
      </c>
      <c r="N157" s="35" t="s">
        <v>1495</v>
      </c>
      <c r="O157" s="35" t="s">
        <v>1495</v>
      </c>
      <c r="P157" s="33" t="s">
        <v>1495</v>
      </c>
      <c r="Q157" s="33" t="s">
        <v>1495</v>
      </c>
      <c r="R157" s="27" t="s">
        <v>2675</v>
      </c>
      <c r="S157" s="130"/>
      <c r="T157" s="27" t="s">
        <v>2675</v>
      </c>
      <c r="U157" s="130"/>
      <c r="V157" s="27" t="s">
        <v>2675</v>
      </c>
      <c r="W157" s="344">
        <v>46240</v>
      </c>
      <c r="X157" s="27" t="s">
        <v>2675</v>
      </c>
      <c r="Y157" s="27" t="s">
        <v>2675</v>
      </c>
      <c r="Z157" s="344">
        <v>46240</v>
      </c>
      <c r="AA157" s="36"/>
      <c r="AB157" s="36"/>
      <c r="AC157" s="127"/>
    </row>
    <row r="158" spans="1:29" ht="15.75" hidden="1">
      <c r="A158" s="297">
        <v>610</v>
      </c>
      <c r="B158" s="242" t="s">
        <v>366</v>
      </c>
      <c r="C158" s="242" t="s">
        <v>367</v>
      </c>
      <c r="D158" s="246">
        <v>138179685110</v>
      </c>
      <c r="E158" s="242" t="s">
        <v>846</v>
      </c>
      <c r="F158" s="242" t="s">
        <v>65</v>
      </c>
      <c r="G158" s="306" t="s">
        <v>1495</v>
      </c>
      <c r="H158" s="306" t="s">
        <v>1495</v>
      </c>
      <c r="I158" s="27" t="s">
        <v>1495</v>
      </c>
      <c r="J158" s="34" t="s">
        <v>1495</v>
      </c>
      <c r="K158" s="35" t="s">
        <v>1542</v>
      </c>
      <c r="L158" s="35" t="s">
        <v>1542</v>
      </c>
      <c r="M158" s="35" t="s">
        <v>1495</v>
      </c>
      <c r="N158" s="35" t="s">
        <v>1495</v>
      </c>
      <c r="O158" s="35" t="s">
        <v>1495</v>
      </c>
      <c r="P158" s="27" t="s">
        <v>1542</v>
      </c>
      <c r="Q158" s="35">
        <v>46241</v>
      </c>
      <c r="R158" s="306" t="s">
        <v>1495</v>
      </c>
      <c r="S158" s="306" t="s">
        <v>1495</v>
      </c>
      <c r="T158" s="306" t="s">
        <v>1495</v>
      </c>
      <c r="U158" s="306" t="s">
        <v>1495</v>
      </c>
      <c r="V158" s="306" t="s">
        <v>1495</v>
      </c>
      <c r="W158" s="306" t="s">
        <v>1495</v>
      </c>
      <c r="X158" s="27" t="s">
        <v>1495</v>
      </c>
      <c r="Y158" s="27" t="s">
        <v>1542</v>
      </c>
      <c r="Z158" s="34">
        <v>46241</v>
      </c>
      <c r="AA158" s="36" t="s">
        <v>1495</v>
      </c>
      <c r="AB158" s="36" t="s">
        <v>1495</v>
      </c>
      <c r="AC158" s="127"/>
    </row>
    <row r="159" spans="1:29" ht="15.75" hidden="1">
      <c r="A159" s="297">
        <v>478</v>
      </c>
      <c r="B159" s="242" t="s">
        <v>368</v>
      </c>
      <c r="C159" s="242" t="s">
        <v>369</v>
      </c>
      <c r="D159" s="246">
        <v>141551865117</v>
      </c>
      <c r="E159" s="242" t="s">
        <v>868</v>
      </c>
      <c r="F159" s="242" t="s">
        <v>70</v>
      </c>
      <c r="G159" s="27" t="s">
        <v>1495</v>
      </c>
      <c r="H159" s="344">
        <v>46240</v>
      </c>
      <c r="I159" s="27" t="s">
        <v>1495</v>
      </c>
      <c r="J159" s="34" t="s">
        <v>1495</v>
      </c>
      <c r="K159" s="35" t="s">
        <v>2675</v>
      </c>
      <c r="L159" s="35" t="s">
        <v>1495</v>
      </c>
      <c r="M159" s="35" t="s">
        <v>1495</v>
      </c>
      <c r="N159" s="35" t="s">
        <v>1495</v>
      </c>
      <c r="O159" s="35" t="s">
        <v>1495</v>
      </c>
      <c r="P159" s="33" t="s">
        <v>1495</v>
      </c>
      <c r="Q159" s="33" t="s">
        <v>1495</v>
      </c>
      <c r="R159" s="27" t="s">
        <v>2675</v>
      </c>
      <c r="S159" s="343">
        <v>46240</v>
      </c>
      <c r="T159" s="27" t="s">
        <v>2675</v>
      </c>
      <c r="U159" s="343">
        <v>46240</v>
      </c>
      <c r="V159" s="27" t="s">
        <v>1542</v>
      </c>
      <c r="W159" s="344">
        <v>46240</v>
      </c>
      <c r="X159" s="27" t="s">
        <v>2675</v>
      </c>
      <c r="Y159" s="27" t="s">
        <v>1542</v>
      </c>
      <c r="Z159" s="344">
        <v>46240</v>
      </c>
      <c r="AA159" s="36"/>
      <c r="AB159" s="36"/>
      <c r="AC159" s="127"/>
    </row>
    <row r="160" spans="1:29" ht="15.75" hidden="1">
      <c r="A160" s="297">
        <v>121</v>
      </c>
      <c r="B160" s="242" t="s">
        <v>370</v>
      </c>
      <c r="C160" s="242" t="s">
        <v>371</v>
      </c>
      <c r="D160" s="246">
        <v>118134064110</v>
      </c>
      <c r="E160" s="242" t="s">
        <v>846</v>
      </c>
      <c r="F160" s="242" t="s">
        <v>73</v>
      </c>
      <c r="G160" s="306" t="s">
        <v>1495</v>
      </c>
      <c r="H160" s="306" t="s">
        <v>1495</v>
      </c>
      <c r="I160" s="27" t="s">
        <v>1495</v>
      </c>
      <c r="J160" s="34" t="s">
        <v>1495</v>
      </c>
      <c r="K160" s="35" t="s">
        <v>1528</v>
      </c>
      <c r="L160" s="35" t="s">
        <v>1528</v>
      </c>
      <c r="M160" s="35" t="s">
        <v>1495</v>
      </c>
      <c r="N160" s="35" t="s">
        <v>1495</v>
      </c>
      <c r="O160" s="35" t="s">
        <v>1495</v>
      </c>
      <c r="P160" s="27" t="s">
        <v>1528</v>
      </c>
      <c r="Q160" s="35"/>
      <c r="R160" s="306" t="s">
        <v>1495</v>
      </c>
      <c r="S160" s="306" t="s">
        <v>1495</v>
      </c>
      <c r="T160" s="306" t="s">
        <v>1495</v>
      </c>
      <c r="U160" s="306" t="s">
        <v>1495</v>
      </c>
      <c r="V160" s="306" t="s">
        <v>1495</v>
      </c>
      <c r="W160" s="306" t="s">
        <v>1495</v>
      </c>
      <c r="X160" s="27" t="s">
        <v>1495</v>
      </c>
      <c r="Y160" s="27"/>
      <c r="Z160" s="34"/>
      <c r="AA160" s="36" t="s">
        <v>1495</v>
      </c>
      <c r="AB160" s="36" t="s">
        <v>1495</v>
      </c>
      <c r="AC160" s="127"/>
    </row>
    <row r="161" spans="1:29" ht="15.75" hidden="1">
      <c r="A161" s="297">
        <v>515</v>
      </c>
      <c r="B161" s="242" t="s">
        <v>372</v>
      </c>
      <c r="C161" s="242" t="s">
        <v>373</v>
      </c>
      <c r="D161" s="246">
        <v>138260437117</v>
      </c>
      <c r="E161" s="242" t="s">
        <v>846</v>
      </c>
      <c r="F161" s="242" t="s">
        <v>73</v>
      </c>
      <c r="G161" s="306" t="s">
        <v>1495</v>
      </c>
      <c r="H161" s="306" t="s">
        <v>1495</v>
      </c>
      <c r="I161" s="27" t="s">
        <v>1495</v>
      </c>
      <c r="J161" s="34" t="s">
        <v>1495</v>
      </c>
      <c r="K161" s="35" t="s">
        <v>1528</v>
      </c>
      <c r="L161" s="35" t="s">
        <v>1495</v>
      </c>
      <c r="M161" s="35" t="s">
        <v>1495</v>
      </c>
      <c r="N161" s="35" t="s">
        <v>1495</v>
      </c>
      <c r="O161" s="35" t="s">
        <v>1495</v>
      </c>
      <c r="P161" s="27" t="s">
        <v>1528</v>
      </c>
      <c r="Q161" s="35"/>
      <c r="R161" s="306" t="s">
        <v>1495</v>
      </c>
      <c r="S161" s="306" t="s">
        <v>1495</v>
      </c>
      <c r="T161" s="306" t="s">
        <v>1495</v>
      </c>
      <c r="U161" s="306" t="s">
        <v>1495</v>
      </c>
      <c r="V161" s="306" t="s">
        <v>1495</v>
      </c>
      <c r="W161" s="306" t="s">
        <v>1495</v>
      </c>
      <c r="X161" s="27" t="s">
        <v>1495</v>
      </c>
      <c r="Y161" s="27"/>
      <c r="Z161" s="34"/>
      <c r="AA161" s="36"/>
      <c r="AB161" s="36"/>
      <c r="AC161" s="127"/>
    </row>
    <row r="162" spans="1:29" ht="15.75" hidden="1">
      <c r="A162" s="297">
        <v>634</v>
      </c>
      <c r="B162" s="242" t="s">
        <v>374</v>
      </c>
      <c r="C162" s="242" t="s">
        <v>375</v>
      </c>
      <c r="D162" s="246">
        <v>154209993118</v>
      </c>
      <c r="E162" s="242" t="s">
        <v>846</v>
      </c>
      <c r="F162" s="242" t="s">
        <v>62</v>
      </c>
      <c r="G162" s="306" t="s">
        <v>1495</v>
      </c>
      <c r="H162" s="306" t="s">
        <v>1495</v>
      </c>
      <c r="I162" s="27" t="s">
        <v>1495</v>
      </c>
      <c r="J162" s="34"/>
      <c r="K162" s="35" t="s">
        <v>1542</v>
      </c>
      <c r="L162" s="35" t="s">
        <v>2675</v>
      </c>
      <c r="M162" s="35" t="s">
        <v>1495</v>
      </c>
      <c r="N162" s="35" t="s">
        <v>1495</v>
      </c>
      <c r="O162" s="35" t="s">
        <v>1495</v>
      </c>
      <c r="P162" s="27" t="s">
        <v>1542</v>
      </c>
      <c r="Q162" s="35">
        <v>46244</v>
      </c>
      <c r="R162" s="306" t="s">
        <v>1495</v>
      </c>
      <c r="S162" s="306" t="s">
        <v>1495</v>
      </c>
      <c r="T162" s="306" t="s">
        <v>1495</v>
      </c>
      <c r="U162" s="306" t="s">
        <v>1495</v>
      </c>
      <c r="V162" s="306" t="s">
        <v>1495</v>
      </c>
      <c r="W162" s="306" t="s">
        <v>1495</v>
      </c>
      <c r="X162" s="27" t="s">
        <v>1495</v>
      </c>
      <c r="Y162" s="27" t="s">
        <v>1542</v>
      </c>
      <c r="Z162" s="34">
        <v>46246</v>
      </c>
      <c r="AA162" s="36" t="s">
        <v>1495</v>
      </c>
      <c r="AB162" s="36"/>
      <c r="AC162" s="127"/>
    </row>
    <row r="163" spans="1:29" ht="15.75" hidden="1">
      <c r="A163" s="297">
        <v>224</v>
      </c>
      <c r="B163" s="242" t="s">
        <v>376</v>
      </c>
      <c r="C163" s="242" t="s">
        <v>377</v>
      </c>
      <c r="D163" s="246">
        <v>129659270119</v>
      </c>
      <c r="E163" s="242" t="s">
        <v>846</v>
      </c>
      <c r="F163" s="242" t="s">
        <v>65</v>
      </c>
      <c r="G163" s="306" t="s">
        <v>1495</v>
      </c>
      <c r="H163" s="306" t="s">
        <v>1495</v>
      </c>
      <c r="I163" s="27" t="s">
        <v>1495</v>
      </c>
      <c r="J163" s="34" t="s">
        <v>1495</v>
      </c>
      <c r="K163" s="35" t="s">
        <v>1542</v>
      </c>
      <c r="L163" s="35" t="s">
        <v>1542</v>
      </c>
      <c r="M163" s="35" t="s">
        <v>1495</v>
      </c>
      <c r="N163" s="35" t="s">
        <v>1495</v>
      </c>
      <c r="O163" s="35" t="s">
        <v>1495</v>
      </c>
      <c r="P163" s="27" t="s">
        <v>1542</v>
      </c>
      <c r="Q163" s="35">
        <v>46244</v>
      </c>
      <c r="R163" s="306" t="s">
        <v>1495</v>
      </c>
      <c r="S163" s="306" t="s">
        <v>1495</v>
      </c>
      <c r="T163" s="306" t="s">
        <v>1495</v>
      </c>
      <c r="U163" s="306" t="s">
        <v>1495</v>
      </c>
      <c r="V163" s="306" t="s">
        <v>1495</v>
      </c>
      <c r="W163" s="306" t="s">
        <v>1495</v>
      </c>
      <c r="X163" s="27" t="s">
        <v>1495</v>
      </c>
      <c r="Y163" s="27" t="s">
        <v>1542</v>
      </c>
      <c r="Z163" s="34">
        <v>46241</v>
      </c>
      <c r="AA163" s="36" t="s">
        <v>1495</v>
      </c>
      <c r="AB163" s="36" t="s">
        <v>1495</v>
      </c>
      <c r="AC163" s="127"/>
    </row>
    <row r="164" spans="1:29" ht="15.75" hidden="1">
      <c r="A164" s="297">
        <v>192</v>
      </c>
      <c r="B164" s="242" t="s">
        <v>378</v>
      </c>
      <c r="C164" s="242" t="s">
        <v>379</v>
      </c>
      <c r="D164" s="246" t="s">
        <v>847</v>
      </c>
      <c r="E164" s="242" t="s">
        <v>846</v>
      </c>
      <c r="F164" s="242" t="s">
        <v>62</v>
      </c>
      <c r="G164" s="306" t="s">
        <v>1495</v>
      </c>
      <c r="H164" s="306" t="s">
        <v>1495</v>
      </c>
      <c r="I164" s="27" t="s">
        <v>2675</v>
      </c>
      <c r="J164" s="34"/>
      <c r="K164" s="35" t="s">
        <v>1542</v>
      </c>
      <c r="L164" s="35" t="s">
        <v>2675</v>
      </c>
      <c r="M164" s="35" t="s">
        <v>1495</v>
      </c>
      <c r="N164" s="35" t="s">
        <v>1495</v>
      </c>
      <c r="O164" s="35" t="s">
        <v>1495</v>
      </c>
      <c r="P164" s="27" t="s">
        <v>1542</v>
      </c>
      <c r="Q164" s="35">
        <v>46237</v>
      </c>
      <c r="R164" s="306" t="s">
        <v>1495</v>
      </c>
      <c r="S164" s="306" t="s">
        <v>1495</v>
      </c>
      <c r="T164" s="306" t="s">
        <v>1495</v>
      </c>
      <c r="U164" s="306" t="s">
        <v>1495</v>
      </c>
      <c r="V164" s="306" t="s">
        <v>1495</v>
      </c>
      <c r="W164" s="306" t="s">
        <v>1495</v>
      </c>
      <c r="X164" s="27" t="s">
        <v>1495</v>
      </c>
      <c r="Y164" s="27" t="s">
        <v>1542</v>
      </c>
      <c r="Z164" s="34">
        <v>46247</v>
      </c>
      <c r="AA164" s="36" t="s">
        <v>1495</v>
      </c>
      <c r="AB164" s="36"/>
      <c r="AC164" s="127"/>
    </row>
    <row r="165" spans="1:29" ht="15.75" hidden="1">
      <c r="A165" s="297">
        <v>637</v>
      </c>
      <c r="B165" s="242" t="s">
        <v>381</v>
      </c>
      <c r="C165" s="242" t="s">
        <v>382</v>
      </c>
      <c r="D165" s="246">
        <v>159386731115</v>
      </c>
      <c r="E165" s="242" t="s">
        <v>868</v>
      </c>
      <c r="F165" s="242" t="s">
        <v>73</v>
      </c>
      <c r="G165" s="27" t="s">
        <v>1495</v>
      </c>
      <c r="H165" s="34"/>
      <c r="I165" s="27" t="s">
        <v>1495</v>
      </c>
      <c r="J165" s="34" t="s">
        <v>1495</v>
      </c>
      <c r="K165" s="35" t="s">
        <v>1528</v>
      </c>
      <c r="L165" s="35" t="s">
        <v>1495</v>
      </c>
      <c r="M165" s="35" t="s">
        <v>1495</v>
      </c>
      <c r="N165" s="35" t="s">
        <v>1495</v>
      </c>
      <c r="O165" s="35" t="s">
        <v>1495</v>
      </c>
      <c r="P165" s="33" t="s">
        <v>1495</v>
      </c>
      <c r="Q165" s="33" t="s">
        <v>1495</v>
      </c>
      <c r="R165" s="27" t="s">
        <v>1495</v>
      </c>
      <c r="S165" s="130" t="s">
        <v>1495</v>
      </c>
      <c r="T165" s="27" t="s">
        <v>1495</v>
      </c>
      <c r="U165" s="130" t="s">
        <v>1495</v>
      </c>
      <c r="V165" s="27"/>
      <c r="W165" s="34"/>
      <c r="X165" s="27"/>
      <c r="Y165" s="27"/>
      <c r="Z165" s="34"/>
      <c r="AA165" s="36" t="s">
        <v>1495</v>
      </c>
      <c r="AB165" s="36" t="s">
        <v>1495</v>
      </c>
      <c r="AC165" s="127"/>
    </row>
    <row r="166" spans="1:29" ht="15.75" hidden="1">
      <c r="A166" s="297">
        <v>513</v>
      </c>
      <c r="B166" s="242" t="s">
        <v>383</v>
      </c>
      <c r="C166" s="242" t="s">
        <v>384</v>
      </c>
      <c r="D166" s="246">
        <v>116693970119</v>
      </c>
      <c r="E166" s="242" t="s">
        <v>868</v>
      </c>
      <c r="F166" s="242" t="s">
        <v>73</v>
      </c>
      <c r="G166" s="27" t="s">
        <v>1495</v>
      </c>
      <c r="H166" s="34" t="s">
        <v>1495</v>
      </c>
      <c r="I166" s="27" t="s">
        <v>1495</v>
      </c>
      <c r="J166" s="34" t="s">
        <v>1495</v>
      </c>
      <c r="K166" s="35" t="s">
        <v>1528</v>
      </c>
      <c r="L166" s="35" t="s">
        <v>1528</v>
      </c>
      <c r="M166" s="35" t="s">
        <v>1495</v>
      </c>
      <c r="N166" s="35" t="s">
        <v>1495</v>
      </c>
      <c r="O166" s="35" t="s">
        <v>1495</v>
      </c>
      <c r="P166" s="33" t="s">
        <v>1495</v>
      </c>
      <c r="Q166" s="33" t="s">
        <v>1495</v>
      </c>
      <c r="R166" s="27" t="s">
        <v>1542</v>
      </c>
      <c r="S166" s="130"/>
      <c r="T166" s="27" t="s">
        <v>1495</v>
      </c>
      <c r="U166" s="130" t="s">
        <v>1495</v>
      </c>
      <c r="V166" s="27"/>
      <c r="W166" s="34"/>
      <c r="X166" s="27" t="s">
        <v>1542</v>
      </c>
      <c r="Y166" s="27"/>
      <c r="Z166" s="34"/>
      <c r="AA166" s="36" t="s">
        <v>1495</v>
      </c>
      <c r="AB166" s="36" t="s">
        <v>1495</v>
      </c>
      <c r="AC166" s="127"/>
    </row>
    <row r="167" spans="1:29" ht="15.75" hidden="1">
      <c r="A167" s="297">
        <v>518</v>
      </c>
      <c r="B167" s="242" t="s">
        <v>385</v>
      </c>
      <c r="C167" s="242" t="s">
        <v>386</v>
      </c>
      <c r="D167" s="246">
        <v>141896589110</v>
      </c>
      <c r="E167" s="242" t="s">
        <v>846</v>
      </c>
      <c r="F167" s="242" t="s">
        <v>73</v>
      </c>
      <c r="G167" s="306" t="s">
        <v>1495</v>
      </c>
      <c r="H167" s="306" t="s">
        <v>1495</v>
      </c>
      <c r="I167" s="27" t="s">
        <v>1495</v>
      </c>
      <c r="J167" s="34" t="s">
        <v>1495</v>
      </c>
      <c r="K167" s="35" t="s">
        <v>1528</v>
      </c>
      <c r="L167" s="35" t="s">
        <v>1528</v>
      </c>
      <c r="M167" s="35" t="s">
        <v>1495</v>
      </c>
      <c r="N167" s="35" t="s">
        <v>1495</v>
      </c>
      <c r="O167" s="35" t="s">
        <v>1495</v>
      </c>
      <c r="P167" s="27" t="s">
        <v>1528</v>
      </c>
      <c r="Q167" s="35"/>
      <c r="R167" s="306" t="s">
        <v>1495</v>
      </c>
      <c r="S167" s="306" t="s">
        <v>1495</v>
      </c>
      <c r="T167" s="306" t="s">
        <v>1495</v>
      </c>
      <c r="U167" s="306" t="s">
        <v>1495</v>
      </c>
      <c r="V167" s="306" t="s">
        <v>1495</v>
      </c>
      <c r="W167" s="306" t="s">
        <v>1495</v>
      </c>
      <c r="X167" s="27" t="s">
        <v>1495</v>
      </c>
      <c r="Y167" s="27"/>
      <c r="Z167" s="34"/>
      <c r="AA167" s="36" t="s">
        <v>1495</v>
      </c>
      <c r="AB167" s="36" t="s">
        <v>1495</v>
      </c>
      <c r="AC167" s="127"/>
    </row>
    <row r="168" spans="1:29" ht="15.75">
      <c r="A168" s="297">
        <v>488</v>
      </c>
      <c r="B168" s="242" t="s">
        <v>387</v>
      </c>
      <c r="C168" s="242" t="s">
        <v>388</v>
      </c>
      <c r="D168" s="246">
        <v>125707794112</v>
      </c>
      <c r="E168" s="242" t="s">
        <v>846</v>
      </c>
      <c r="F168" s="242" t="s">
        <v>48</v>
      </c>
      <c r="G168" s="306" t="s">
        <v>1495</v>
      </c>
      <c r="H168" s="306" t="s">
        <v>1495</v>
      </c>
      <c r="I168" s="27" t="s">
        <v>1495</v>
      </c>
      <c r="J168" s="34"/>
      <c r="K168" s="35" t="s">
        <v>2675</v>
      </c>
      <c r="L168" s="35" t="s">
        <v>1495</v>
      </c>
      <c r="M168" s="35" t="s">
        <v>1495</v>
      </c>
      <c r="N168" s="35" t="s">
        <v>1495</v>
      </c>
      <c r="O168" s="35" t="s">
        <v>1495</v>
      </c>
      <c r="P168" s="27" t="s">
        <v>1542</v>
      </c>
      <c r="Q168" s="342">
        <v>46246</v>
      </c>
      <c r="R168" s="306" t="s">
        <v>1495</v>
      </c>
      <c r="S168" s="306" t="s">
        <v>1495</v>
      </c>
      <c r="T168" s="306" t="s">
        <v>1495</v>
      </c>
      <c r="U168" s="306" t="s">
        <v>1495</v>
      </c>
      <c r="V168" s="306" t="s">
        <v>1495</v>
      </c>
      <c r="W168" s="306" t="s">
        <v>1495</v>
      </c>
      <c r="X168" s="27" t="s">
        <v>1495</v>
      </c>
      <c r="Y168" s="27" t="s">
        <v>1542</v>
      </c>
      <c r="Z168" s="344">
        <v>46246</v>
      </c>
      <c r="AA168" s="36"/>
      <c r="AB168" s="36"/>
      <c r="AC168" s="127"/>
    </row>
    <row r="169" spans="1:29" ht="15.75" hidden="1">
      <c r="A169" s="297">
        <v>156</v>
      </c>
      <c r="B169" s="242" t="s">
        <v>389</v>
      </c>
      <c r="C169" s="242" t="s">
        <v>390</v>
      </c>
      <c r="D169" s="246">
        <v>336695233115</v>
      </c>
      <c r="E169" s="242" t="s">
        <v>868</v>
      </c>
      <c r="F169" s="242" t="s">
        <v>34</v>
      </c>
      <c r="G169" s="27" t="s">
        <v>2675</v>
      </c>
      <c r="H169" s="34"/>
      <c r="I169" s="27" t="s">
        <v>1495</v>
      </c>
      <c r="J169" s="34" t="s">
        <v>1495</v>
      </c>
      <c r="K169" s="35" t="s">
        <v>2675</v>
      </c>
      <c r="L169" s="35" t="s">
        <v>1495</v>
      </c>
      <c r="M169" s="35" t="s">
        <v>1495</v>
      </c>
      <c r="N169" s="35" t="s">
        <v>1495</v>
      </c>
      <c r="O169" s="35" t="s">
        <v>1495</v>
      </c>
      <c r="P169" s="33" t="s">
        <v>1495</v>
      </c>
      <c r="Q169" s="33" t="s">
        <v>1495</v>
      </c>
      <c r="R169" s="27" t="s">
        <v>2675</v>
      </c>
      <c r="S169" s="130"/>
      <c r="T169" s="27" t="s">
        <v>2675</v>
      </c>
      <c r="U169" s="130"/>
      <c r="V169" s="27" t="s">
        <v>2675</v>
      </c>
      <c r="W169" s="344">
        <v>46240</v>
      </c>
      <c r="X169" s="27" t="s">
        <v>2675</v>
      </c>
      <c r="Y169" s="27" t="s">
        <v>2675</v>
      </c>
      <c r="Z169" s="344">
        <v>46240</v>
      </c>
      <c r="AA169" s="36"/>
      <c r="AB169" s="36"/>
      <c r="AC169" s="127"/>
    </row>
    <row r="170" spans="1:29" ht="15.75" hidden="1">
      <c r="A170" s="297">
        <v>369</v>
      </c>
      <c r="B170" s="242" t="s">
        <v>391</v>
      </c>
      <c r="C170" s="242" t="s">
        <v>392</v>
      </c>
      <c r="D170" s="246">
        <v>124661578115</v>
      </c>
      <c r="E170" s="242" t="s">
        <v>868</v>
      </c>
      <c r="F170" s="242" t="s">
        <v>70</v>
      </c>
      <c r="G170" s="27" t="s">
        <v>1495</v>
      </c>
      <c r="H170" s="34"/>
      <c r="I170" s="27" t="s">
        <v>1495</v>
      </c>
      <c r="J170" s="34" t="s">
        <v>1495</v>
      </c>
      <c r="K170" s="35" t="s">
        <v>2675</v>
      </c>
      <c r="L170" s="35" t="s">
        <v>1495</v>
      </c>
      <c r="M170" s="35" t="s">
        <v>1495</v>
      </c>
      <c r="N170" s="35" t="s">
        <v>1495</v>
      </c>
      <c r="O170" s="35" t="s">
        <v>1495</v>
      </c>
      <c r="P170" s="33" t="s">
        <v>1495</v>
      </c>
      <c r="Q170" s="33" t="s">
        <v>1495</v>
      </c>
      <c r="R170" s="27"/>
      <c r="S170" s="130"/>
      <c r="T170" s="27"/>
      <c r="U170" s="130"/>
      <c r="V170" s="27"/>
      <c r="W170" s="34"/>
      <c r="X170" s="27"/>
      <c r="Y170" s="27"/>
      <c r="Z170" s="34"/>
      <c r="AA170" s="36"/>
      <c r="AB170" s="36"/>
      <c r="AC170" s="127"/>
    </row>
    <row r="171" spans="1:29" s="41" customFormat="1" ht="15.75" hidden="1">
      <c r="A171" s="297">
        <v>162</v>
      </c>
      <c r="B171" s="242" t="s">
        <v>393</v>
      </c>
      <c r="C171" s="242" t="s">
        <v>394</v>
      </c>
      <c r="D171" s="246">
        <v>123895510113</v>
      </c>
      <c r="E171" s="242" t="s">
        <v>846</v>
      </c>
      <c r="F171" s="242" t="s">
        <v>70</v>
      </c>
      <c r="G171" s="306" t="s">
        <v>1495</v>
      </c>
      <c r="H171" s="306" t="s">
        <v>1495</v>
      </c>
      <c r="I171" s="27" t="s">
        <v>1495</v>
      </c>
      <c r="J171" s="34" t="s">
        <v>1495</v>
      </c>
      <c r="K171" s="35" t="s">
        <v>2675</v>
      </c>
      <c r="L171" s="35" t="s">
        <v>1542</v>
      </c>
      <c r="M171" s="35" t="s">
        <v>1495</v>
      </c>
      <c r="N171" s="35" t="s">
        <v>1495</v>
      </c>
      <c r="O171" s="35" t="s">
        <v>1495</v>
      </c>
      <c r="P171" s="27" t="s">
        <v>1542</v>
      </c>
      <c r="Q171" s="342">
        <v>46241</v>
      </c>
      <c r="R171" s="306" t="s">
        <v>1495</v>
      </c>
      <c r="S171" s="306" t="s">
        <v>1495</v>
      </c>
      <c r="T171" s="306" t="s">
        <v>1495</v>
      </c>
      <c r="U171" s="306" t="s">
        <v>1495</v>
      </c>
      <c r="V171" s="306" t="s">
        <v>1495</v>
      </c>
      <c r="W171" s="306" t="s">
        <v>1495</v>
      </c>
      <c r="X171" s="27" t="s">
        <v>1495</v>
      </c>
      <c r="Y171" s="27"/>
      <c r="Z171" s="34"/>
      <c r="AA171" s="36" t="s">
        <v>940</v>
      </c>
      <c r="AB171" s="36" t="s">
        <v>940</v>
      </c>
      <c r="AC171" s="37"/>
    </row>
    <row r="172" spans="1:29" ht="15.75" hidden="1">
      <c r="A172" s="297">
        <v>606</v>
      </c>
      <c r="B172" s="242" t="s">
        <v>395</v>
      </c>
      <c r="C172" s="242" t="s">
        <v>396</v>
      </c>
      <c r="D172" s="246">
        <v>155543568115</v>
      </c>
      <c r="E172" s="242" t="s">
        <v>846</v>
      </c>
      <c r="F172" s="242" t="s">
        <v>70</v>
      </c>
      <c r="G172" s="306" t="s">
        <v>1495</v>
      </c>
      <c r="H172" s="306" t="s">
        <v>1495</v>
      </c>
      <c r="I172" s="27" t="s">
        <v>1495</v>
      </c>
      <c r="J172" s="34" t="s">
        <v>1495</v>
      </c>
      <c r="K172" s="35" t="s">
        <v>2675</v>
      </c>
      <c r="L172" s="35" t="s">
        <v>1528</v>
      </c>
      <c r="M172" s="35" t="s">
        <v>1495</v>
      </c>
      <c r="N172" s="35" t="s">
        <v>1495</v>
      </c>
      <c r="O172" s="35" t="s">
        <v>1495</v>
      </c>
      <c r="P172" s="27" t="s">
        <v>1542</v>
      </c>
      <c r="Q172" s="342">
        <v>46241</v>
      </c>
      <c r="R172" s="306" t="s">
        <v>1495</v>
      </c>
      <c r="S172" s="306" t="s">
        <v>1495</v>
      </c>
      <c r="T172" s="306" t="s">
        <v>1495</v>
      </c>
      <c r="U172" s="306" t="s">
        <v>1495</v>
      </c>
      <c r="V172" s="306" t="s">
        <v>1495</v>
      </c>
      <c r="W172" s="306" t="s">
        <v>1495</v>
      </c>
      <c r="X172" s="27" t="s">
        <v>1495</v>
      </c>
      <c r="Y172" s="27"/>
      <c r="Z172" s="34"/>
      <c r="AA172" s="36" t="s">
        <v>940</v>
      </c>
      <c r="AB172" s="36" t="s">
        <v>940</v>
      </c>
      <c r="AC172" s="127"/>
    </row>
    <row r="173" spans="1:29" ht="15.75" hidden="1">
      <c r="A173" s="297">
        <v>110</v>
      </c>
      <c r="B173" s="242" t="s">
        <v>397</v>
      </c>
      <c r="C173" s="242" t="s">
        <v>398</v>
      </c>
      <c r="D173" s="246">
        <v>111904830115</v>
      </c>
      <c r="E173" s="242" t="s">
        <v>868</v>
      </c>
      <c r="F173" s="242" t="s">
        <v>70</v>
      </c>
      <c r="G173" s="27" t="s">
        <v>1528</v>
      </c>
      <c r="H173" s="34"/>
      <c r="I173" s="27" t="s">
        <v>1495</v>
      </c>
      <c r="J173" s="34" t="s">
        <v>1495</v>
      </c>
      <c r="K173" s="35" t="s">
        <v>1542</v>
      </c>
      <c r="L173" s="35" t="s">
        <v>1528</v>
      </c>
      <c r="M173" s="35" t="s">
        <v>1495</v>
      </c>
      <c r="N173" s="35" t="s">
        <v>1495</v>
      </c>
      <c r="O173" s="35" t="s">
        <v>1495</v>
      </c>
      <c r="P173" s="33" t="s">
        <v>1495</v>
      </c>
      <c r="Q173" s="33" t="s">
        <v>1495</v>
      </c>
      <c r="R173" s="27" t="s">
        <v>1528</v>
      </c>
      <c r="S173" s="130"/>
      <c r="T173" s="27" t="s">
        <v>1542</v>
      </c>
      <c r="U173" s="130"/>
      <c r="V173" s="27"/>
      <c r="W173" s="34"/>
      <c r="X173" s="27" t="s">
        <v>1528</v>
      </c>
      <c r="Y173" s="27" t="s">
        <v>1542</v>
      </c>
      <c r="Z173" s="34"/>
      <c r="AA173" s="36" t="s">
        <v>940</v>
      </c>
      <c r="AB173" s="36" t="s">
        <v>940</v>
      </c>
      <c r="AC173" s="127"/>
    </row>
    <row r="174" spans="1:29" ht="15.75" hidden="1">
      <c r="A174" s="297">
        <v>65</v>
      </c>
      <c r="B174" s="242" t="s">
        <v>400</v>
      </c>
      <c r="C174" s="242" t="s">
        <v>401</v>
      </c>
      <c r="D174" s="246">
        <v>116365538114</v>
      </c>
      <c r="E174" s="242" t="s">
        <v>868</v>
      </c>
      <c r="F174" s="242" t="s">
        <v>57</v>
      </c>
      <c r="G174" s="27" t="s">
        <v>1542</v>
      </c>
      <c r="H174" s="34">
        <v>46246</v>
      </c>
      <c r="I174" s="27" t="s">
        <v>1495</v>
      </c>
      <c r="J174" s="34"/>
      <c r="K174" s="35" t="s">
        <v>1542</v>
      </c>
      <c r="L174" s="35" t="s">
        <v>1528</v>
      </c>
      <c r="M174" s="35" t="s">
        <v>1495</v>
      </c>
      <c r="N174" s="35" t="s">
        <v>1495</v>
      </c>
      <c r="O174" s="35" t="s">
        <v>1495</v>
      </c>
      <c r="P174" s="33" t="s">
        <v>1495</v>
      </c>
      <c r="Q174" s="33" t="s">
        <v>1495</v>
      </c>
      <c r="R174" s="27" t="s">
        <v>1542</v>
      </c>
      <c r="S174" s="130">
        <v>46246</v>
      </c>
      <c r="T174" s="27" t="s">
        <v>1542</v>
      </c>
      <c r="U174" s="130">
        <v>46246</v>
      </c>
      <c r="V174" s="27"/>
      <c r="W174" s="34"/>
      <c r="X174" s="27" t="s">
        <v>1542</v>
      </c>
      <c r="Y174" s="27"/>
      <c r="Z174" s="34"/>
      <c r="AA174" s="36"/>
      <c r="AB174" s="36"/>
      <c r="AC174" s="127"/>
    </row>
    <row r="175" spans="1:29" ht="15.75">
      <c r="A175" s="297">
        <v>107</v>
      </c>
      <c r="B175" s="242" t="s">
        <v>403</v>
      </c>
      <c r="C175" s="242" t="s">
        <v>404</v>
      </c>
      <c r="D175" s="246" t="s">
        <v>847</v>
      </c>
      <c r="E175" s="242" t="s">
        <v>882</v>
      </c>
      <c r="F175" s="242" t="s">
        <v>48</v>
      </c>
      <c r="G175" s="27" t="s">
        <v>1495</v>
      </c>
      <c r="H175" s="34"/>
      <c r="I175" s="27" t="s">
        <v>1495</v>
      </c>
      <c r="J175" s="34" t="s">
        <v>1495</v>
      </c>
      <c r="K175" s="35" t="s">
        <v>2675</v>
      </c>
      <c r="L175" s="35" t="s">
        <v>2675</v>
      </c>
      <c r="M175" s="35" t="s">
        <v>2675</v>
      </c>
      <c r="N175" s="35" t="s">
        <v>2675</v>
      </c>
      <c r="O175" s="35" t="s">
        <v>2675</v>
      </c>
      <c r="P175" s="33" t="s">
        <v>1495</v>
      </c>
      <c r="Q175" s="33" t="s">
        <v>1495</v>
      </c>
      <c r="R175" s="27" t="s">
        <v>2675</v>
      </c>
      <c r="S175" s="130"/>
      <c r="T175" s="27" t="s">
        <v>2675</v>
      </c>
      <c r="U175" s="130"/>
      <c r="V175" s="27" t="s">
        <v>2675</v>
      </c>
      <c r="W175" s="34"/>
      <c r="X175" s="27" t="s">
        <v>1495</v>
      </c>
      <c r="Y175" s="27" t="s">
        <v>2675</v>
      </c>
      <c r="Z175" s="344">
        <v>46238</v>
      </c>
      <c r="AA175" s="36" t="s">
        <v>1495</v>
      </c>
      <c r="AB175" s="36"/>
      <c r="AC175" s="127"/>
    </row>
    <row r="176" spans="1:29" ht="15.75" hidden="1">
      <c r="A176" s="297">
        <v>385</v>
      </c>
      <c r="B176" s="242" t="s">
        <v>405</v>
      </c>
      <c r="C176" s="242" t="s">
        <v>406</v>
      </c>
      <c r="D176" s="246">
        <v>799929769116</v>
      </c>
      <c r="E176" s="242" t="s">
        <v>882</v>
      </c>
      <c r="F176" s="242" t="s">
        <v>73</v>
      </c>
      <c r="G176" s="27" t="s">
        <v>1495</v>
      </c>
      <c r="H176" s="34" t="s">
        <v>1495</v>
      </c>
      <c r="I176" s="27" t="s">
        <v>1495</v>
      </c>
      <c r="J176" s="34" t="s">
        <v>1495</v>
      </c>
      <c r="K176" s="35" t="s">
        <v>1528</v>
      </c>
      <c r="L176" s="35" t="s">
        <v>1495</v>
      </c>
      <c r="M176" s="35" t="s">
        <v>1495</v>
      </c>
      <c r="N176" s="35" t="s">
        <v>1495</v>
      </c>
      <c r="O176" s="35"/>
      <c r="P176" s="33" t="s">
        <v>1495</v>
      </c>
      <c r="Q176" s="33" t="s">
        <v>1495</v>
      </c>
      <c r="R176" s="27"/>
      <c r="S176" s="130"/>
      <c r="T176" s="27"/>
      <c r="U176" s="130"/>
      <c r="V176" s="27"/>
      <c r="W176" s="34"/>
      <c r="X176" s="27"/>
      <c r="Y176" s="27"/>
      <c r="Z176" s="34"/>
      <c r="AA176" s="36"/>
      <c r="AB176" s="36"/>
      <c r="AC176" s="127"/>
    </row>
    <row r="177" spans="1:29" ht="15.75" hidden="1">
      <c r="A177" s="297">
        <v>311</v>
      </c>
      <c r="B177" s="242" t="s">
        <v>407</v>
      </c>
      <c r="C177" s="242" t="s">
        <v>408</v>
      </c>
      <c r="D177" s="246">
        <v>128172873112</v>
      </c>
      <c r="E177" s="242" t="s">
        <v>868</v>
      </c>
      <c r="F177" s="242" t="s">
        <v>65</v>
      </c>
      <c r="G177" s="27" t="s">
        <v>2675</v>
      </c>
      <c r="H177" s="34" t="s">
        <v>2675</v>
      </c>
      <c r="I177" s="27" t="s">
        <v>1495</v>
      </c>
      <c r="J177" s="34" t="s">
        <v>1495</v>
      </c>
      <c r="K177" s="35" t="s">
        <v>1542</v>
      </c>
      <c r="L177" s="35" t="s">
        <v>2675</v>
      </c>
      <c r="M177" s="35" t="s">
        <v>1495</v>
      </c>
      <c r="N177" s="35" t="s">
        <v>1495</v>
      </c>
      <c r="O177" s="35" t="s">
        <v>1495</v>
      </c>
      <c r="P177" s="33" t="s">
        <v>1495</v>
      </c>
      <c r="Q177" s="33" t="s">
        <v>1495</v>
      </c>
      <c r="R177" s="27" t="s">
        <v>2675</v>
      </c>
      <c r="S177" s="130">
        <v>46248</v>
      </c>
      <c r="T177" s="27" t="s">
        <v>2675</v>
      </c>
      <c r="U177" s="130">
        <v>46248</v>
      </c>
      <c r="V177" s="27" t="s">
        <v>1542</v>
      </c>
      <c r="W177" s="34">
        <v>46248</v>
      </c>
      <c r="X177" s="27" t="s">
        <v>1542</v>
      </c>
      <c r="Y177" s="27" t="s">
        <v>1542</v>
      </c>
      <c r="Z177" s="34">
        <v>46248</v>
      </c>
      <c r="AA177" s="36" t="s">
        <v>1495</v>
      </c>
      <c r="AB177" s="36" t="s">
        <v>1495</v>
      </c>
      <c r="AC177" s="127"/>
    </row>
    <row r="178" spans="1:29" ht="15.75" hidden="1">
      <c r="A178" s="297">
        <v>426</v>
      </c>
      <c r="B178" s="242" t="s">
        <v>409</v>
      </c>
      <c r="C178" s="242" t="s">
        <v>410</v>
      </c>
      <c r="D178" s="246">
        <v>278624315114</v>
      </c>
      <c r="E178" s="242" t="s">
        <v>846</v>
      </c>
      <c r="F178" s="242" t="s">
        <v>57</v>
      </c>
      <c r="G178" s="306" t="s">
        <v>1495</v>
      </c>
      <c r="H178" s="306" t="s">
        <v>1495</v>
      </c>
      <c r="I178" s="35" t="s">
        <v>1495</v>
      </c>
      <c r="J178" s="34"/>
      <c r="K178" s="35" t="s">
        <v>2675</v>
      </c>
      <c r="L178" s="35" t="s">
        <v>1542</v>
      </c>
      <c r="M178" s="35" t="s">
        <v>1495</v>
      </c>
      <c r="N178" s="35" t="s">
        <v>1495</v>
      </c>
      <c r="O178" s="35" t="s">
        <v>1495</v>
      </c>
      <c r="P178" s="27" t="s">
        <v>2675</v>
      </c>
      <c r="Q178" s="35"/>
      <c r="R178" s="306" t="s">
        <v>1495</v>
      </c>
      <c r="S178" s="306" t="s">
        <v>1495</v>
      </c>
      <c r="T178" s="306" t="s">
        <v>1495</v>
      </c>
      <c r="U178" s="306" t="s">
        <v>1495</v>
      </c>
      <c r="V178" s="306" t="s">
        <v>1495</v>
      </c>
      <c r="W178" s="306" t="s">
        <v>1495</v>
      </c>
      <c r="X178" s="27" t="s">
        <v>1495</v>
      </c>
      <c r="Y178" s="27"/>
      <c r="Z178" s="34"/>
      <c r="AA178" s="36"/>
      <c r="AB178" s="36"/>
      <c r="AC178" s="127"/>
    </row>
    <row r="179" spans="1:29" ht="15.75" hidden="1">
      <c r="A179" s="297">
        <v>430</v>
      </c>
      <c r="B179" s="242" t="s">
        <v>411</v>
      </c>
      <c r="C179" s="242" t="s">
        <v>412</v>
      </c>
      <c r="D179" s="246">
        <v>278409887111</v>
      </c>
      <c r="E179" s="242" t="s">
        <v>882</v>
      </c>
      <c r="F179" s="242" t="s">
        <v>45</v>
      </c>
      <c r="G179" s="27" t="s">
        <v>1542</v>
      </c>
      <c r="H179" s="34">
        <v>46247</v>
      </c>
      <c r="I179" s="27"/>
      <c r="J179" s="34"/>
      <c r="K179" s="35" t="s">
        <v>1542</v>
      </c>
      <c r="L179" s="35" t="s">
        <v>1542</v>
      </c>
      <c r="M179" s="35"/>
      <c r="N179" s="35"/>
      <c r="O179" s="35"/>
      <c r="P179" s="33" t="s">
        <v>1495</v>
      </c>
      <c r="Q179" s="33" t="s">
        <v>1495</v>
      </c>
      <c r="R179" s="27"/>
      <c r="S179" s="130"/>
      <c r="T179" s="27"/>
      <c r="U179" s="130"/>
      <c r="V179" s="27"/>
      <c r="W179" s="34"/>
      <c r="X179" s="27"/>
      <c r="Y179" s="27"/>
      <c r="Z179" s="34"/>
      <c r="AA179" s="36"/>
      <c r="AB179" s="36"/>
      <c r="AC179" s="127"/>
    </row>
    <row r="180" spans="1:29" ht="15.75" hidden="1">
      <c r="A180" s="297" t="s">
        <v>414</v>
      </c>
      <c r="B180" s="242" t="s">
        <v>415</v>
      </c>
      <c r="C180" s="242" t="s">
        <v>412</v>
      </c>
      <c r="D180" s="246">
        <v>733022463114</v>
      </c>
      <c r="E180" s="242" t="s">
        <v>882</v>
      </c>
      <c r="F180" s="242" t="s">
        <v>45</v>
      </c>
      <c r="G180" s="27" t="s">
        <v>1542</v>
      </c>
      <c r="H180" s="34">
        <v>46247</v>
      </c>
      <c r="I180" s="27"/>
      <c r="J180" s="34"/>
      <c r="K180" s="35" t="s">
        <v>1542</v>
      </c>
      <c r="L180" s="35" t="s">
        <v>1542</v>
      </c>
      <c r="M180" s="35"/>
      <c r="N180" s="35"/>
      <c r="O180" s="35"/>
      <c r="P180" s="33" t="s">
        <v>1495</v>
      </c>
      <c r="Q180" s="33" t="s">
        <v>1495</v>
      </c>
      <c r="R180" s="27"/>
      <c r="S180" s="130"/>
      <c r="T180" s="27"/>
      <c r="U180" s="130"/>
      <c r="V180" s="27"/>
      <c r="W180" s="34"/>
      <c r="X180" s="27"/>
      <c r="Y180" s="27"/>
      <c r="Z180" s="34"/>
      <c r="AA180" s="36"/>
      <c r="AB180" s="36"/>
      <c r="AC180" s="127"/>
    </row>
    <row r="181" spans="1:29" ht="15.75" hidden="1">
      <c r="A181" s="297" t="s">
        <v>416</v>
      </c>
      <c r="B181" s="242" t="s">
        <v>417</v>
      </c>
      <c r="C181" s="242" t="s">
        <v>412</v>
      </c>
      <c r="D181" s="246" t="s">
        <v>1071</v>
      </c>
      <c r="E181" s="242" t="s">
        <v>882</v>
      </c>
      <c r="F181" s="242" t="s">
        <v>45</v>
      </c>
      <c r="G181" s="27" t="s">
        <v>1542</v>
      </c>
      <c r="H181" s="34">
        <v>46247</v>
      </c>
      <c r="I181" s="27"/>
      <c r="J181" s="34"/>
      <c r="K181" s="35" t="s">
        <v>1542</v>
      </c>
      <c r="L181" s="35" t="s">
        <v>1542</v>
      </c>
      <c r="M181" s="35"/>
      <c r="N181" s="35"/>
      <c r="O181" s="35"/>
      <c r="P181" s="33" t="s">
        <v>1495</v>
      </c>
      <c r="Q181" s="33" t="s">
        <v>1495</v>
      </c>
      <c r="R181" s="27"/>
      <c r="S181" s="130"/>
      <c r="T181" s="27"/>
      <c r="U181" s="130"/>
      <c r="V181" s="27"/>
      <c r="W181" s="34"/>
      <c r="X181" s="27"/>
      <c r="Y181" s="27"/>
      <c r="Z181" s="34"/>
      <c r="AA181" s="36"/>
      <c r="AB181" s="36"/>
      <c r="AC181" s="127"/>
    </row>
    <row r="182" spans="1:29" ht="15.75" hidden="1">
      <c r="A182" s="297" t="s">
        <v>419</v>
      </c>
      <c r="B182" s="242" t="s">
        <v>420</v>
      </c>
      <c r="C182" s="242" t="s">
        <v>412</v>
      </c>
      <c r="D182" s="246" t="s">
        <v>1073</v>
      </c>
      <c r="E182" s="242" t="s">
        <v>882</v>
      </c>
      <c r="F182" s="242" t="s">
        <v>45</v>
      </c>
      <c r="G182" s="27" t="s">
        <v>1542</v>
      </c>
      <c r="H182" s="34">
        <v>46247</v>
      </c>
      <c r="I182" s="27"/>
      <c r="J182" s="34"/>
      <c r="K182" s="35" t="s">
        <v>1542</v>
      </c>
      <c r="L182" s="35" t="s">
        <v>1542</v>
      </c>
      <c r="M182" s="35"/>
      <c r="N182" s="35"/>
      <c r="O182" s="35"/>
      <c r="P182" s="33" t="s">
        <v>1495</v>
      </c>
      <c r="Q182" s="33" t="s">
        <v>1495</v>
      </c>
      <c r="R182" s="27"/>
      <c r="S182" s="130"/>
      <c r="T182" s="27"/>
      <c r="U182" s="130"/>
      <c r="V182" s="27"/>
      <c r="W182" s="34"/>
      <c r="X182" s="27"/>
      <c r="Y182" s="27"/>
      <c r="Z182" s="34"/>
      <c r="AA182" s="36"/>
      <c r="AB182" s="36"/>
      <c r="AC182" s="127"/>
    </row>
    <row r="183" spans="1:29" ht="15.75" hidden="1">
      <c r="A183" s="297" t="s">
        <v>422</v>
      </c>
      <c r="B183" s="242" t="s">
        <v>423</v>
      </c>
      <c r="C183" s="242" t="s">
        <v>412</v>
      </c>
      <c r="D183" s="246" t="s">
        <v>1075</v>
      </c>
      <c r="E183" s="242" t="s">
        <v>882</v>
      </c>
      <c r="F183" s="242" t="s">
        <v>45</v>
      </c>
      <c r="G183" s="27" t="s">
        <v>2675</v>
      </c>
      <c r="H183" s="34">
        <v>46247</v>
      </c>
      <c r="I183" s="27"/>
      <c r="J183" s="34"/>
      <c r="K183" s="35" t="s">
        <v>1542</v>
      </c>
      <c r="L183" s="35" t="s">
        <v>1542</v>
      </c>
      <c r="M183" s="35"/>
      <c r="N183" s="35"/>
      <c r="O183" s="35"/>
      <c r="P183" s="33" t="s">
        <v>1495</v>
      </c>
      <c r="Q183" s="33" t="s">
        <v>1495</v>
      </c>
      <c r="R183" s="27"/>
      <c r="S183" s="130"/>
      <c r="T183" s="27"/>
      <c r="U183" s="130"/>
      <c r="V183" s="27"/>
      <c r="W183" s="34"/>
      <c r="X183" s="27"/>
      <c r="Y183" s="27"/>
      <c r="Z183" s="34"/>
      <c r="AA183" s="36"/>
      <c r="AB183" s="36"/>
      <c r="AC183" s="127"/>
    </row>
    <row r="184" spans="1:29" ht="15.75" hidden="1">
      <c r="A184" s="297">
        <v>466</v>
      </c>
      <c r="B184" s="242" t="s">
        <v>424</v>
      </c>
      <c r="C184" s="242" t="s">
        <v>425</v>
      </c>
      <c r="D184" s="246">
        <v>121572858110</v>
      </c>
      <c r="E184" s="242" t="s">
        <v>882</v>
      </c>
      <c r="F184" s="242" t="s">
        <v>70</v>
      </c>
      <c r="G184" s="27" t="s">
        <v>1542</v>
      </c>
      <c r="H184" s="34"/>
      <c r="I184" s="27" t="s">
        <v>1495</v>
      </c>
      <c r="J184" s="34"/>
      <c r="K184" s="35" t="s">
        <v>2675</v>
      </c>
      <c r="L184" s="35" t="s">
        <v>1542</v>
      </c>
      <c r="M184" s="35" t="s">
        <v>1495</v>
      </c>
      <c r="N184" s="35" t="s">
        <v>1495</v>
      </c>
      <c r="O184" s="35" t="s">
        <v>1495</v>
      </c>
      <c r="P184" s="33" t="s">
        <v>1495</v>
      </c>
      <c r="Q184" s="33" t="s">
        <v>1495</v>
      </c>
      <c r="R184" s="27"/>
      <c r="S184" s="130"/>
      <c r="T184" s="27"/>
      <c r="U184" s="130"/>
      <c r="V184" s="27"/>
      <c r="W184" s="34"/>
      <c r="X184" s="27"/>
      <c r="Y184" s="27"/>
      <c r="Z184" s="34"/>
      <c r="AA184" s="36"/>
      <c r="AB184" s="36"/>
      <c r="AC184" s="127"/>
    </row>
    <row r="185" spans="1:29" ht="15.75" hidden="1">
      <c r="A185" s="297">
        <v>423</v>
      </c>
      <c r="B185" s="242" t="s">
        <v>427</v>
      </c>
      <c r="C185" s="242" t="s">
        <v>428</v>
      </c>
      <c r="D185" s="246" t="s">
        <v>847</v>
      </c>
      <c r="E185" s="242" t="s">
        <v>882</v>
      </c>
      <c r="F185" s="242" t="s">
        <v>34</v>
      </c>
      <c r="G185" s="27" t="s">
        <v>2675</v>
      </c>
      <c r="H185" s="34"/>
      <c r="I185" s="27" t="s">
        <v>1495</v>
      </c>
      <c r="J185" s="34" t="s">
        <v>1495</v>
      </c>
      <c r="K185" s="35" t="s">
        <v>2675</v>
      </c>
      <c r="L185" s="35" t="s">
        <v>1495</v>
      </c>
      <c r="M185" s="35" t="s">
        <v>1495</v>
      </c>
      <c r="N185" s="35" t="s">
        <v>1495</v>
      </c>
      <c r="O185" s="35" t="s">
        <v>1495</v>
      </c>
      <c r="P185" s="33" t="s">
        <v>1495</v>
      </c>
      <c r="Q185" s="33" t="s">
        <v>1495</v>
      </c>
      <c r="R185" s="27" t="s">
        <v>2675</v>
      </c>
      <c r="S185" s="130"/>
      <c r="T185" s="27" t="s">
        <v>2675</v>
      </c>
      <c r="U185" s="130"/>
      <c r="V185" s="27"/>
      <c r="W185" s="34"/>
      <c r="X185" s="27" t="s">
        <v>2675</v>
      </c>
      <c r="Y185" s="27" t="s">
        <v>2675</v>
      </c>
      <c r="Z185" s="344">
        <v>46248</v>
      </c>
      <c r="AA185" s="36" t="s">
        <v>1495</v>
      </c>
      <c r="AB185" s="36"/>
      <c r="AC185" s="127"/>
    </row>
    <row r="186" spans="1:29" ht="15.75" hidden="1">
      <c r="A186" s="297">
        <v>257</v>
      </c>
      <c r="B186" s="242" t="s">
        <v>429</v>
      </c>
      <c r="C186" s="242" t="s">
        <v>430</v>
      </c>
      <c r="D186" s="246" t="s">
        <v>847</v>
      </c>
      <c r="E186" s="242" t="s">
        <v>846</v>
      </c>
      <c r="F186" s="242" t="s">
        <v>34</v>
      </c>
      <c r="G186" s="306" t="s">
        <v>1495</v>
      </c>
      <c r="H186" s="306" t="s">
        <v>1495</v>
      </c>
      <c r="I186" s="27" t="s">
        <v>1495</v>
      </c>
      <c r="J186" s="34" t="s">
        <v>1495</v>
      </c>
      <c r="K186" s="35" t="s">
        <v>2675</v>
      </c>
      <c r="L186" s="35" t="s">
        <v>2675</v>
      </c>
      <c r="M186" s="35"/>
      <c r="N186" s="35"/>
      <c r="O186" s="35"/>
      <c r="P186" s="27" t="s">
        <v>2675</v>
      </c>
      <c r="Q186" s="35"/>
      <c r="R186" s="306" t="s">
        <v>1495</v>
      </c>
      <c r="S186" s="306" t="s">
        <v>1495</v>
      </c>
      <c r="T186" s="306" t="s">
        <v>1495</v>
      </c>
      <c r="U186" s="306" t="s">
        <v>1495</v>
      </c>
      <c r="V186" s="306" t="s">
        <v>1495</v>
      </c>
      <c r="W186" s="306" t="s">
        <v>1495</v>
      </c>
      <c r="X186" s="27" t="s">
        <v>1495</v>
      </c>
      <c r="Y186" s="27"/>
      <c r="Z186" s="34"/>
      <c r="AA186" s="36"/>
      <c r="AB186" s="36"/>
      <c r="AC186" s="127"/>
    </row>
    <row r="187" spans="1:29" ht="15.75" hidden="1">
      <c r="A187" s="297">
        <v>627</v>
      </c>
      <c r="B187" s="242" t="s">
        <v>431</v>
      </c>
      <c r="C187" s="242" t="s">
        <v>432</v>
      </c>
      <c r="D187" s="246" t="s">
        <v>847</v>
      </c>
      <c r="E187" s="242" t="s">
        <v>846</v>
      </c>
      <c r="F187" s="242" t="s">
        <v>62</v>
      </c>
      <c r="G187" s="306" t="s">
        <v>1495</v>
      </c>
      <c r="H187" s="306" t="s">
        <v>1495</v>
      </c>
      <c r="I187" s="27" t="s">
        <v>1495</v>
      </c>
      <c r="J187" s="34" t="s">
        <v>1495</v>
      </c>
      <c r="K187" s="35" t="s">
        <v>1542</v>
      </c>
      <c r="L187" s="35" t="s">
        <v>2675</v>
      </c>
      <c r="M187" s="35" t="s">
        <v>1495</v>
      </c>
      <c r="N187" s="35" t="s">
        <v>1495</v>
      </c>
      <c r="O187" s="35" t="s">
        <v>1495</v>
      </c>
      <c r="P187" s="27" t="s">
        <v>1542</v>
      </c>
      <c r="Q187" s="35">
        <v>46238</v>
      </c>
      <c r="R187" s="306" t="s">
        <v>1495</v>
      </c>
      <c r="S187" s="306" t="s">
        <v>1495</v>
      </c>
      <c r="T187" s="306" t="s">
        <v>1495</v>
      </c>
      <c r="U187" s="306" t="s">
        <v>1495</v>
      </c>
      <c r="V187" s="306" t="s">
        <v>1495</v>
      </c>
      <c r="W187" s="306" t="s">
        <v>1495</v>
      </c>
      <c r="X187" s="27" t="s">
        <v>1495</v>
      </c>
      <c r="Y187" s="27" t="s">
        <v>1542</v>
      </c>
      <c r="Z187" s="34">
        <v>46247</v>
      </c>
      <c r="AA187" s="36" t="s">
        <v>1495</v>
      </c>
      <c r="AB187" s="36"/>
      <c r="AC187" s="127"/>
    </row>
    <row r="188" spans="1:29" ht="15.75" hidden="1">
      <c r="A188" s="297">
        <v>624</v>
      </c>
      <c r="B188" s="242" t="s">
        <v>433</v>
      </c>
      <c r="C188" s="242" t="s">
        <v>434</v>
      </c>
      <c r="D188" s="246">
        <v>145186433111</v>
      </c>
      <c r="E188" s="242" t="s">
        <v>868</v>
      </c>
      <c r="F188" s="242" t="s">
        <v>73</v>
      </c>
      <c r="G188" s="27" t="s">
        <v>1495</v>
      </c>
      <c r="H188" s="34" t="s">
        <v>1495</v>
      </c>
      <c r="I188" s="27" t="s">
        <v>1495</v>
      </c>
      <c r="J188" s="34" t="s">
        <v>1495</v>
      </c>
      <c r="K188" s="35" t="s">
        <v>1528</v>
      </c>
      <c r="L188" s="35" t="s">
        <v>1528</v>
      </c>
      <c r="M188" s="35" t="s">
        <v>1495</v>
      </c>
      <c r="N188" s="35" t="s">
        <v>1495</v>
      </c>
      <c r="O188" s="35" t="s">
        <v>1495</v>
      </c>
      <c r="P188" s="33" t="s">
        <v>1495</v>
      </c>
      <c r="Q188" s="33" t="s">
        <v>1495</v>
      </c>
      <c r="R188" s="27" t="s">
        <v>1528</v>
      </c>
      <c r="S188" s="130"/>
      <c r="T188" s="27" t="s">
        <v>1495</v>
      </c>
      <c r="U188" s="130" t="s">
        <v>1495</v>
      </c>
      <c r="V188" s="27"/>
      <c r="W188" s="34"/>
      <c r="X188" s="27" t="s">
        <v>1528</v>
      </c>
      <c r="Y188" s="27"/>
      <c r="Z188" s="34"/>
      <c r="AA188" s="36" t="s">
        <v>1495</v>
      </c>
      <c r="AB188" s="36" t="s">
        <v>1495</v>
      </c>
      <c r="AC188" s="127"/>
    </row>
    <row r="189" spans="1:29" ht="15.75" hidden="1">
      <c r="A189" s="297">
        <v>538</v>
      </c>
      <c r="B189" s="242" t="s">
        <v>435</v>
      </c>
      <c r="C189" s="242" t="s">
        <v>436</v>
      </c>
      <c r="D189" s="246">
        <v>286145797113</v>
      </c>
      <c r="E189" s="242" t="s">
        <v>882</v>
      </c>
      <c r="F189" s="242" t="s">
        <v>70</v>
      </c>
      <c r="G189" s="27" t="s">
        <v>1542</v>
      </c>
      <c r="H189" s="34"/>
      <c r="I189" s="27" t="s">
        <v>1495</v>
      </c>
      <c r="J189" s="34" t="s">
        <v>1495</v>
      </c>
      <c r="K189" s="35" t="s">
        <v>2675</v>
      </c>
      <c r="L189" s="35" t="s">
        <v>1542</v>
      </c>
      <c r="M189" s="35" t="s">
        <v>1495</v>
      </c>
      <c r="N189" s="35" t="s">
        <v>1495</v>
      </c>
      <c r="O189" s="35" t="s">
        <v>1495</v>
      </c>
      <c r="P189" s="33" t="s">
        <v>1495</v>
      </c>
      <c r="Q189" s="33" t="s">
        <v>1495</v>
      </c>
      <c r="R189" s="27"/>
      <c r="S189" s="130"/>
      <c r="T189" s="27"/>
      <c r="U189" s="130"/>
      <c r="V189" s="27"/>
      <c r="W189" s="34"/>
      <c r="X189" s="27"/>
      <c r="Y189" s="27"/>
      <c r="Z189" s="34"/>
      <c r="AA189" s="36"/>
      <c r="AB189" s="36"/>
      <c r="AC189" s="127"/>
    </row>
    <row r="190" spans="1:29" ht="15.75" hidden="1">
      <c r="A190" s="297" t="s">
        <v>438</v>
      </c>
      <c r="B190" s="242" t="s">
        <v>439</v>
      </c>
      <c r="C190" s="242" t="s">
        <v>436</v>
      </c>
      <c r="D190" s="246" t="s">
        <v>1085</v>
      </c>
      <c r="E190" s="242" t="s">
        <v>882</v>
      </c>
      <c r="F190" s="242" t="s">
        <v>70</v>
      </c>
      <c r="G190" s="27" t="s">
        <v>1495</v>
      </c>
      <c r="H190" s="34"/>
      <c r="I190" s="27" t="s">
        <v>1495</v>
      </c>
      <c r="J190" s="34" t="s">
        <v>1495</v>
      </c>
      <c r="K190" s="35" t="s">
        <v>2675</v>
      </c>
      <c r="L190" s="35" t="s">
        <v>1495</v>
      </c>
      <c r="M190" s="35" t="s">
        <v>1495</v>
      </c>
      <c r="N190" s="35" t="s">
        <v>1495</v>
      </c>
      <c r="O190" s="35" t="s">
        <v>1495</v>
      </c>
      <c r="P190" s="33" t="s">
        <v>1495</v>
      </c>
      <c r="Q190" s="33" t="s">
        <v>1495</v>
      </c>
      <c r="R190" s="27"/>
      <c r="S190" s="130"/>
      <c r="T190" s="27"/>
      <c r="U190" s="130"/>
      <c r="V190" s="27"/>
      <c r="W190" s="34"/>
      <c r="X190" s="27"/>
      <c r="Y190" s="27"/>
      <c r="Z190" s="34"/>
      <c r="AA190" s="36"/>
      <c r="AB190" s="36"/>
      <c r="AC190" s="127"/>
    </row>
    <row r="191" spans="1:29" ht="15.75" hidden="1">
      <c r="A191" s="297">
        <v>589</v>
      </c>
      <c r="B191" s="242" t="s">
        <v>441</v>
      </c>
      <c r="C191" s="242" t="s">
        <v>442</v>
      </c>
      <c r="D191" s="246" t="s">
        <v>1087</v>
      </c>
      <c r="E191" s="242" t="s">
        <v>846</v>
      </c>
      <c r="F191" s="242" t="s">
        <v>70</v>
      </c>
      <c r="G191" s="306" t="s">
        <v>1495</v>
      </c>
      <c r="H191" s="306" t="s">
        <v>1495</v>
      </c>
      <c r="I191" s="27" t="s">
        <v>1495</v>
      </c>
      <c r="J191" s="34" t="s">
        <v>1495</v>
      </c>
      <c r="K191" s="35" t="s">
        <v>2675</v>
      </c>
      <c r="L191" s="35" t="s">
        <v>1495</v>
      </c>
      <c r="M191" s="35" t="s">
        <v>1495</v>
      </c>
      <c r="N191" s="35" t="s">
        <v>1495</v>
      </c>
      <c r="O191" s="35" t="s">
        <v>1495</v>
      </c>
      <c r="P191" s="27" t="s">
        <v>1542</v>
      </c>
      <c r="Q191" s="342">
        <v>46244</v>
      </c>
      <c r="R191" s="306" t="s">
        <v>1495</v>
      </c>
      <c r="S191" s="306" t="s">
        <v>1495</v>
      </c>
      <c r="T191" s="306" t="s">
        <v>1495</v>
      </c>
      <c r="U191" s="306" t="s">
        <v>1495</v>
      </c>
      <c r="V191" s="306" t="s">
        <v>1495</v>
      </c>
      <c r="W191" s="306" t="s">
        <v>1495</v>
      </c>
      <c r="X191" s="27" t="s">
        <v>1495</v>
      </c>
      <c r="Y191" s="27"/>
      <c r="Z191" s="34"/>
      <c r="AA191" s="36"/>
      <c r="AB191" s="36"/>
      <c r="AC191" s="127"/>
    </row>
    <row r="192" spans="1:29" ht="15.75" hidden="1">
      <c r="A192" s="297">
        <v>270</v>
      </c>
      <c r="B192" s="242" t="s">
        <v>443</v>
      </c>
      <c r="C192" s="242" t="s">
        <v>444</v>
      </c>
      <c r="D192" s="246" t="s">
        <v>847</v>
      </c>
      <c r="E192" s="242" t="s">
        <v>846</v>
      </c>
      <c r="F192" s="242" t="s">
        <v>45</v>
      </c>
      <c r="G192" s="306" t="s">
        <v>1495</v>
      </c>
      <c r="H192" s="306" t="s">
        <v>1495</v>
      </c>
      <c r="I192" s="27" t="s">
        <v>1495</v>
      </c>
      <c r="J192" s="34" t="s">
        <v>1495</v>
      </c>
      <c r="K192" s="35" t="s">
        <v>1542</v>
      </c>
      <c r="L192" s="35" t="s">
        <v>1542</v>
      </c>
      <c r="M192" s="35"/>
      <c r="N192" s="35"/>
      <c r="O192" s="35"/>
      <c r="P192" s="27" t="s">
        <v>1542</v>
      </c>
      <c r="Q192" s="35"/>
      <c r="R192" s="306" t="s">
        <v>1495</v>
      </c>
      <c r="S192" s="306" t="s">
        <v>1495</v>
      </c>
      <c r="T192" s="306" t="s">
        <v>1495</v>
      </c>
      <c r="U192" s="306" t="s">
        <v>1495</v>
      </c>
      <c r="V192" s="306" t="s">
        <v>1495</v>
      </c>
      <c r="W192" s="306" t="s">
        <v>1495</v>
      </c>
      <c r="X192" s="27"/>
      <c r="Y192" s="27"/>
      <c r="Z192" s="34"/>
      <c r="AA192" s="36"/>
      <c r="AB192" s="36"/>
      <c r="AC192" s="127"/>
    </row>
    <row r="193" spans="1:29" ht="15.75" hidden="1">
      <c r="A193" s="297">
        <v>647</v>
      </c>
      <c r="B193" s="242" t="s">
        <v>445</v>
      </c>
      <c r="C193" s="242" t="s">
        <v>446</v>
      </c>
      <c r="D193" s="246">
        <v>160174549111</v>
      </c>
      <c r="E193" s="242" t="s">
        <v>846</v>
      </c>
      <c r="F193" s="242" t="s">
        <v>34</v>
      </c>
      <c r="G193" s="306" t="s">
        <v>1495</v>
      </c>
      <c r="H193" s="306" t="s">
        <v>1495</v>
      </c>
      <c r="I193" s="27" t="s">
        <v>1495</v>
      </c>
      <c r="J193" s="34" t="s">
        <v>1495</v>
      </c>
      <c r="K193" s="35" t="s">
        <v>2675</v>
      </c>
      <c r="L193" s="35" t="s">
        <v>2675</v>
      </c>
      <c r="M193" s="35"/>
      <c r="N193" s="35"/>
      <c r="O193" s="35"/>
      <c r="P193" s="27" t="s">
        <v>2675</v>
      </c>
      <c r="Q193" s="35"/>
      <c r="R193" s="306" t="s">
        <v>1495</v>
      </c>
      <c r="S193" s="306" t="s">
        <v>1495</v>
      </c>
      <c r="T193" s="306" t="s">
        <v>1495</v>
      </c>
      <c r="U193" s="306" t="s">
        <v>1495</v>
      </c>
      <c r="V193" s="306" t="s">
        <v>1495</v>
      </c>
      <c r="W193" s="306" t="s">
        <v>1495</v>
      </c>
      <c r="X193" s="27" t="s">
        <v>1495</v>
      </c>
      <c r="Y193" s="27"/>
      <c r="Z193" s="34"/>
      <c r="AA193" s="36"/>
      <c r="AB193" s="36"/>
      <c r="AC193" s="127"/>
    </row>
    <row r="194" spans="1:29" ht="15.75" hidden="1">
      <c r="A194" s="297">
        <v>174</v>
      </c>
      <c r="B194" s="242" t="s">
        <v>447</v>
      </c>
      <c r="C194" s="242" t="s">
        <v>448</v>
      </c>
      <c r="D194" s="246" t="s">
        <v>847</v>
      </c>
      <c r="E194" s="242" t="s">
        <v>846</v>
      </c>
      <c r="F194" s="242" t="s">
        <v>57</v>
      </c>
      <c r="G194" s="306" t="s">
        <v>1495</v>
      </c>
      <c r="H194" s="306" t="s">
        <v>1495</v>
      </c>
      <c r="I194" s="35" t="s">
        <v>1495</v>
      </c>
      <c r="J194" s="34"/>
      <c r="K194" s="35" t="s">
        <v>2675</v>
      </c>
      <c r="L194" s="35" t="s">
        <v>2675</v>
      </c>
      <c r="M194" s="35" t="s">
        <v>1495</v>
      </c>
      <c r="N194" s="35" t="s">
        <v>1495</v>
      </c>
      <c r="O194" s="35" t="s">
        <v>1495</v>
      </c>
      <c r="P194" s="27" t="s">
        <v>1542</v>
      </c>
      <c r="Q194" s="35">
        <v>46244</v>
      </c>
      <c r="R194" s="306" t="s">
        <v>1495</v>
      </c>
      <c r="S194" s="306" t="s">
        <v>1495</v>
      </c>
      <c r="T194" s="306" t="s">
        <v>1495</v>
      </c>
      <c r="U194" s="306" t="s">
        <v>1495</v>
      </c>
      <c r="V194" s="306" t="s">
        <v>1495</v>
      </c>
      <c r="W194" s="306" t="s">
        <v>1495</v>
      </c>
      <c r="X194" s="27" t="s">
        <v>1495</v>
      </c>
      <c r="Y194" s="27"/>
      <c r="Z194" s="34"/>
      <c r="AA194" s="36"/>
      <c r="AB194" s="36"/>
      <c r="AC194" s="127"/>
    </row>
    <row r="195" spans="1:29" ht="15.75" hidden="1">
      <c r="A195" s="297">
        <v>588</v>
      </c>
      <c r="B195" s="242" t="s">
        <v>449</v>
      </c>
      <c r="C195" s="242" t="s">
        <v>450</v>
      </c>
      <c r="D195" s="246" t="s">
        <v>847</v>
      </c>
      <c r="E195" s="242" t="s">
        <v>846</v>
      </c>
      <c r="F195" s="242" t="s">
        <v>70</v>
      </c>
      <c r="G195" s="306" t="s">
        <v>1495</v>
      </c>
      <c r="H195" s="306" t="s">
        <v>1495</v>
      </c>
      <c r="I195" s="27" t="s">
        <v>1495</v>
      </c>
      <c r="J195" s="34">
        <v>46244</v>
      </c>
      <c r="K195" s="35" t="s">
        <v>2675</v>
      </c>
      <c r="L195" s="35" t="s">
        <v>1495</v>
      </c>
      <c r="M195" s="35" t="s">
        <v>1495</v>
      </c>
      <c r="N195" s="35" t="s">
        <v>1495</v>
      </c>
      <c r="O195" s="35" t="s">
        <v>1495</v>
      </c>
      <c r="P195" s="27" t="s">
        <v>1542</v>
      </c>
      <c r="Q195" s="342">
        <v>46244</v>
      </c>
      <c r="R195" s="306" t="s">
        <v>1495</v>
      </c>
      <c r="S195" s="306" t="s">
        <v>1495</v>
      </c>
      <c r="T195" s="306" t="s">
        <v>1495</v>
      </c>
      <c r="U195" s="306" t="s">
        <v>1495</v>
      </c>
      <c r="V195" s="306" t="s">
        <v>1495</v>
      </c>
      <c r="W195" s="306" t="s">
        <v>1495</v>
      </c>
      <c r="X195" s="27" t="s">
        <v>1495</v>
      </c>
      <c r="Y195" s="27"/>
      <c r="Z195" s="34"/>
      <c r="AA195" s="36"/>
      <c r="AB195" s="36"/>
      <c r="AC195" s="127"/>
    </row>
    <row r="196" spans="1:29" ht="15.75" hidden="1">
      <c r="A196" s="297">
        <v>613</v>
      </c>
      <c r="B196" s="242" t="s">
        <v>451</v>
      </c>
      <c r="C196" s="242" t="s">
        <v>452</v>
      </c>
      <c r="D196" s="246" t="s">
        <v>847</v>
      </c>
      <c r="E196" s="242" t="s">
        <v>846</v>
      </c>
      <c r="F196" s="242" t="s">
        <v>65</v>
      </c>
      <c r="G196" s="306" t="s">
        <v>1495</v>
      </c>
      <c r="H196" s="306" t="s">
        <v>1495</v>
      </c>
      <c r="I196" s="27" t="s">
        <v>1495</v>
      </c>
      <c r="J196" s="34" t="s">
        <v>1495</v>
      </c>
      <c r="K196" s="35" t="s">
        <v>1542</v>
      </c>
      <c r="L196" s="35" t="s">
        <v>2675</v>
      </c>
      <c r="M196" s="35" t="s">
        <v>1495</v>
      </c>
      <c r="N196" s="35" t="s">
        <v>1495</v>
      </c>
      <c r="O196" s="35" t="s">
        <v>1495</v>
      </c>
      <c r="P196" s="27" t="s">
        <v>2675</v>
      </c>
      <c r="Q196" s="35">
        <v>46239</v>
      </c>
      <c r="R196" s="306" t="s">
        <v>1495</v>
      </c>
      <c r="S196" s="306" t="s">
        <v>1495</v>
      </c>
      <c r="T196" s="306" t="s">
        <v>1495</v>
      </c>
      <c r="U196" s="306" t="s">
        <v>1495</v>
      </c>
      <c r="V196" s="306" t="s">
        <v>1495</v>
      </c>
      <c r="W196" s="306" t="s">
        <v>1495</v>
      </c>
      <c r="X196" s="27" t="s">
        <v>1495</v>
      </c>
      <c r="Y196" s="27" t="s">
        <v>1542</v>
      </c>
      <c r="Z196" s="34">
        <v>46239</v>
      </c>
      <c r="AA196" s="36" t="s">
        <v>1495</v>
      </c>
      <c r="AB196" s="36" t="s">
        <v>1495</v>
      </c>
      <c r="AC196" s="127"/>
    </row>
    <row r="197" spans="1:29" ht="15.75" hidden="1">
      <c r="A197" s="297">
        <v>292</v>
      </c>
      <c r="B197" s="242" t="s">
        <v>453</v>
      </c>
      <c r="C197" s="242" t="s">
        <v>454</v>
      </c>
      <c r="D197" s="246" t="s">
        <v>847</v>
      </c>
      <c r="E197" s="242" t="s">
        <v>868</v>
      </c>
      <c r="F197" s="242" t="s">
        <v>73</v>
      </c>
      <c r="G197" s="27" t="s">
        <v>1495</v>
      </c>
      <c r="H197" s="34" t="s">
        <v>1495</v>
      </c>
      <c r="I197" s="27" t="s">
        <v>1495</v>
      </c>
      <c r="J197" s="34" t="s">
        <v>1495</v>
      </c>
      <c r="K197" s="35" t="s">
        <v>1528</v>
      </c>
      <c r="L197" s="35" t="s">
        <v>1528</v>
      </c>
      <c r="M197" s="35" t="s">
        <v>1495</v>
      </c>
      <c r="N197" s="35" t="s">
        <v>1495</v>
      </c>
      <c r="O197" s="35" t="s">
        <v>1495</v>
      </c>
      <c r="P197" s="33" t="s">
        <v>1495</v>
      </c>
      <c r="Q197" s="33" t="s">
        <v>1495</v>
      </c>
      <c r="R197" s="27" t="s">
        <v>1542</v>
      </c>
      <c r="S197" s="130"/>
      <c r="T197" s="27" t="s">
        <v>1495</v>
      </c>
      <c r="U197" s="130" t="s">
        <v>1495</v>
      </c>
      <c r="V197" s="27"/>
      <c r="W197" s="34"/>
      <c r="X197" s="27" t="s">
        <v>1542</v>
      </c>
      <c r="Y197" s="27"/>
      <c r="Z197" s="34"/>
      <c r="AA197" s="36" t="s">
        <v>1495</v>
      </c>
      <c r="AB197" s="36" t="s">
        <v>1495</v>
      </c>
      <c r="AC197" s="127"/>
    </row>
    <row r="198" spans="1:29" ht="15.75" hidden="1">
      <c r="A198" s="297">
        <v>358</v>
      </c>
      <c r="B198" s="242" t="s">
        <v>455</v>
      </c>
      <c r="C198" s="242" t="s">
        <v>456</v>
      </c>
      <c r="D198" s="246" t="s">
        <v>847</v>
      </c>
      <c r="E198" s="242" t="s">
        <v>868</v>
      </c>
      <c r="F198" s="242" t="s">
        <v>73</v>
      </c>
      <c r="G198" s="27" t="s">
        <v>1495</v>
      </c>
      <c r="H198" s="34" t="s">
        <v>1495</v>
      </c>
      <c r="I198" s="27" t="s">
        <v>1495</v>
      </c>
      <c r="J198" s="34" t="s">
        <v>1495</v>
      </c>
      <c r="K198" s="35" t="s">
        <v>1528</v>
      </c>
      <c r="L198" s="35" t="s">
        <v>1495</v>
      </c>
      <c r="M198" s="35" t="s">
        <v>1495</v>
      </c>
      <c r="N198" s="35" t="s">
        <v>1495</v>
      </c>
      <c r="O198" s="35"/>
      <c r="P198" s="33" t="s">
        <v>1495</v>
      </c>
      <c r="Q198" s="33" t="s">
        <v>1495</v>
      </c>
      <c r="R198" s="27" t="s">
        <v>1528</v>
      </c>
      <c r="S198" s="130"/>
      <c r="T198" s="27"/>
      <c r="U198" s="130"/>
      <c r="V198" s="27"/>
      <c r="W198" s="34"/>
      <c r="X198" s="27"/>
      <c r="Y198" s="27"/>
      <c r="Z198" s="34"/>
      <c r="AA198" s="36"/>
      <c r="AB198" s="36"/>
      <c r="AC198" s="127"/>
    </row>
    <row r="199" spans="1:29" ht="15.75" hidden="1">
      <c r="A199" s="297">
        <v>39</v>
      </c>
      <c r="B199" s="242" t="s">
        <v>457</v>
      </c>
      <c r="C199" s="242" t="s">
        <v>458</v>
      </c>
      <c r="D199" s="246" t="s">
        <v>847</v>
      </c>
      <c r="E199" s="242" t="s">
        <v>868</v>
      </c>
      <c r="F199" s="242" t="s">
        <v>34</v>
      </c>
      <c r="G199" s="27" t="s">
        <v>2675</v>
      </c>
      <c r="H199" s="34"/>
      <c r="I199" s="27" t="s">
        <v>1495</v>
      </c>
      <c r="J199" s="34" t="s">
        <v>1495</v>
      </c>
      <c r="K199" s="35" t="s">
        <v>2675</v>
      </c>
      <c r="L199" s="35" t="s">
        <v>1495</v>
      </c>
      <c r="M199" s="35" t="s">
        <v>1495</v>
      </c>
      <c r="N199" s="35" t="s">
        <v>1495</v>
      </c>
      <c r="O199" s="35" t="s">
        <v>1495</v>
      </c>
      <c r="P199" s="33" t="s">
        <v>1495</v>
      </c>
      <c r="Q199" s="33" t="s">
        <v>1495</v>
      </c>
      <c r="R199" s="27" t="s">
        <v>2675</v>
      </c>
      <c r="S199" s="130"/>
      <c r="T199" s="27" t="s">
        <v>2675</v>
      </c>
      <c r="U199" s="130"/>
      <c r="V199" s="27" t="s">
        <v>2675</v>
      </c>
      <c r="W199" s="344">
        <v>46240</v>
      </c>
      <c r="X199" s="27" t="s">
        <v>2675</v>
      </c>
      <c r="Y199" s="27" t="s">
        <v>2675</v>
      </c>
      <c r="Z199" s="344">
        <v>46240</v>
      </c>
      <c r="AA199" s="36"/>
      <c r="AB199" s="36"/>
      <c r="AC199" s="127"/>
    </row>
    <row r="200" spans="1:29" ht="15.75" hidden="1">
      <c r="A200" s="297">
        <v>281</v>
      </c>
      <c r="B200" s="242" t="s">
        <v>459</v>
      </c>
      <c r="C200" s="242" t="s">
        <v>460</v>
      </c>
      <c r="D200" s="246">
        <v>115414711117</v>
      </c>
      <c r="E200" s="242" t="s">
        <v>868</v>
      </c>
      <c r="F200" s="242" t="s">
        <v>65</v>
      </c>
      <c r="G200" s="27" t="s">
        <v>2675</v>
      </c>
      <c r="H200" s="34" t="s">
        <v>2675</v>
      </c>
      <c r="I200" s="27" t="s">
        <v>1495</v>
      </c>
      <c r="J200" s="34" t="s">
        <v>1495</v>
      </c>
      <c r="K200" s="35" t="s">
        <v>1542</v>
      </c>
      <c r="L200" s="35" t="s">
        <v>1542</v>
      </c>
      <c r="M200" s="35" t="s">
        <v>1495</v>
      </c>
      <c r="N200" s="35" t="s">
        <v>1495</v>
      </c>
      <c r="O200" s="35" t="s">
        <v>1495</v>
      </c>
      <c r="P200" s="33" t="s">
        <v>1495</v>
      </c>
      <c r="Q200" s="33" t="s">
        <v>1495</v>
      </c>
      <c r="R200" s="27" t="s">
        <v>1542</v>
      </c>
      <c r="S200" s="130">
        <v>46252</v>
      </c>
      <c r="T200" s="27" t="s">
        <v>2675</v>
      </c>
      <c r="U200" s="130" t="s">
        <v>2675</v>
      </c>
      <c r="V200" s="27" t="s">
        <v>1542</v>
      </c>
      <c r="W200" s="34">
        <v>46252</v>
      </c>
      <c r="X200" s="27" t="s">
        <v>1542</v>
      </c>
      <c r="Y200" s="27" t="s">
        <v>1542</v>
      </c>
      <c r="Z200" s="34">
        <v>46252</v>
      </c>
      <c r="AA200" s="36" t="s">
        <v>1495</v>
      </c>
      <c r="AB200" s="36" t="s">
        <v>1495</v>
      </c>
      <c r="AC200" s="127"/>
    </row>
    <row r="201" spans="1:29" ht="15.75" hidden="1">
      <c r="A201" s="297">
        <v>324</v>
      </c>
      <c r="B201" s="242" t="s">
        <v>462</v>
      </c>
      <c r="C201" s="242" t="s">
        <v>463</v>
      </c>
      <c r="D201" s="246">
        <v>149319330116</v>
      </c>
      <c r="E201" s="242" t="s">
        <v>846</v>
      </c>
      <c r="F201" s="242" t="s">
        <v>62</v>
      </c>
      <c r="G201" s="306" t="s">
        <v>1495</v>
      </c>
      <c r="H201" s="306" t="s">
        <v>1495</v>
      </c>
      <c r="I201" s="27" t="s">
        <v>1495</v>
      </c>
      <c r="J201" s="34" t="s">
        <v>1495</v>
      </c>
      <c r="K201" s="35" t="s">
        <v>1542</v>
      </c>
      <c r="L201" s="35" t="s">
        <v>2675</v>
      </c>
      <c r="M201" s="35" t="s">
        <v>1495</v>
      </c>
      <c r="N201" s="35" t="s">
        <v>1495</v>
      </c>
      <c r="O201" s="35" t="s">
        <v>1495</v>
      </c>
      <c r="P201" s="27" t="s">
        <v>1542</v>
      </c>
      <c r="Q201" s="35">
        <v>46239</v>
      </c>
      <c r="R201" s="306" t="s">
        <v>1495</v>
      </c>
      <c r="S201" s="306" t="s">
        <v>1495</v>
      </c>
      <c r="T201" s="306" t="s">
        <v>1495</v>
      </c>
      <c r="U201" s="306" t="s">
        <v>1495</v>
      </c>
      <c r="V201" s="306" t="s">
        <v>1495</v>
      </c>
      <c r="W201" s="306" t="s">
        <v>1495</v>
      </c>
      <c r="X201" s="27" t="s">
        <v>1495</v>
      </c>
      <c r="Y201" s="27" t="s">
        <v>1542</v>
      </c>
      <c r="Z201" s="34">
        <v>46247</v>
      </c>
      <c r="AA201" s="36" t="s">
        <v>1495</v>
      </c>
      <c r="AB201" s="36"/>
      <c r="AC201" s="127"/>
    </row>
    <row r="202" spans="1:29" ht="15.75" hidden="1">
      <c r="A202" s="297">
        <v>394</v>
      </c>
      <c r="B202" s="242" t="s">
        <v>464</v>
      </c>
      <c r="C202" s="242" t="s">
        <v>465</v>
      </c>
      <c r="D202" s="246">
        <v>123264584112</v>
      </c>
      <c r="E202" s="242" t="s">
        <v>868</v>
      </c>
      <c r="F202" s="242" t="s">
        <v>73</v>
      </c>
      <c r="G202" s="27" t="s">
        <v>1528</v>
      </c>
      <c r="H202" s="34"/>
      <c r="I202" s="27" t="s">
        <v>1495</v>
      </c>
      <c r="J202" s="34" t="s">
        <v>1495</v>
      </c>
      <c r="K202" s="35" t="s">
        <v>2675</v>
      </c>
      <c r="L202" s="35" t="s">
        <v>1528</v>
      </c>
      <c r="M202" s="35" t="s">
        <v>1495</v>
      </c>
      <c r="N202" s="35" t="s">
        <v>1495</v>
      </c>
      <c r="O202" s="35" t="s">
        <v>1495</v>
      </c>
      <c r="P202" s="33" t="s">
        <v>1495</v>
      </c>
      <c r="Q202" s="33" t="s">
        <v>1495</v>
      </c>
      <c r="R202" s="27" t="s">
        <v>1528</v>
      </c>
      <c r="S202" s="130"/>
      <c r="T202" s="27" t="s">
        <v>1528</v>
      </c>
      <c r="U202" s="130"/>
      <c r="V202" s="27"/>
      <c r="W202" s="34"/>
      <c r="X202" s="27" t="s">
        <v>1528</v>
      </c>
      <c r="Y202" s="27" t="s">
        <v>1528</v>
      </c>
      <c r="Z202" s="34"/>
      <c r="AA202" s="36" t="s">
        <v>1528</v>
      </c>
      <c r="AB202" s="36"/>
      <c r="AC202" s="127"/>
    </row>
    <row r="203" spans="1:29" ht="15.75" hidden="1">
      <c r="A203" s="297">
        <v>446</v>
      </c>
      <c r="B203" s="242" t="s">
        <v>466</v>
      </c>
      <c r="C203" s="242" t="s">
        <v>467</v>
      </c>
      <c r="D203" s="246" t="s">
        <v>847</v>
      </c>
      <c r="E203" s="242" t="s">
        <v>868</v>
      </c>
      <c r="F203" s="242" t="s">
        <v>65</v>
      </c>
      <c r="G203" s="27" t="s">
        <v>1542</v>
      </c>
      <c r="H203" s="34"/>
      <c r="I203" s="27" t="s">
        <v>1495</v>
      </c>
      <c r="J203" s="34" t="s">
        <v>1495</v>
      </c>
      <c r="K203" s="35" t="s">
        <v>1542</v>
      </c>
      <c r="L203" s="35" t="s">
        <v>1542</v>
      </c>
      <c r="M203" s="35" t="s">
        <v>1495</v>
      </c>
      <c r="N203" s="35" t="s">
        <v>1495</v>
      </c>
      <c r="O203" s="35" t="s">
        <v>1495</v>
      </c>
      <c r="P203" s="33" t="s">
        <v>1495</v>
      </c>
      <c r="Q203" s="33" t="s">
        <v>1495</v>
      </c>
      <c r="R203" s="27"/>
      <c r="S203" s="130"/>
      <c r="T203" s="27"/>
      <c r="U203" s="130"/>
      <c r="V203" s="27"/>
      <c r="W203" s="34"/>
      <c r="X203" s="27"/>
      <c r="Y203" s="27"/>
      <c r="Z203" s="34"/>
      <c r="AA203" s="36"/>
      <c r="AB203" s="36"/>
      <c r="AC203" s="127"/>
    </row>
    <row r="204" spans="1:29" ht="15.75" hidden="1">
      <c r="A204" s="297">
        <v>80</v>
      </c>
      <c r="B204" s="242" t="s">
        <v>468</v>
      </c>
      <c r="C204" s="242" t="s">
        <v>469</v>
      </c>
      <c r="D204" s="246">
        <v>128344665111</v>
      </c>
      <c r="E204" s="242" t="s">
        <v>868</v>
      </c>
      <c r="F204" s="242" t="s">
        <v>65</v>
      </c>
      <c r="G204" s="27" t="s">
        <v>2675</v>
      </c>
      <c r="H204" s="34" t="s">
        <v>2675</v>
      </c>
      <c r="I204" s="27" t="s">
        <v>1495</v>
      </c>
      <c r="J204" s="34" t="s">
        <v>1495</v>
      </c>
      <c r="K204" s="35" t="s">
        <v>1542</v>
      </c>
      <c r="L204" s="35" t="s">
        <v>1542</v>
      </c>
      <c r="M204" s="35" t="s">
        <v>1495</v>
      </c>
      <c r="N204" s="35" t="s">
        <v>1495</v>
      </c>
      <c r="O204" s="35" t="s">
        <v>1495</v>
      </c>
      <c r="P204" s="33" t="s">
        <v>1495</v>
      </c>
      <c r="Q204" s="33" t="s">
        <v>1495</v>
      </c>
      <c r="R204" s="27" t="s">
        <v>1542</v>
      </c>
      <c r="S204" s="130">
        <v>46253</v>
      </c>
      <c r="T204" s="27" t="s">
        <v>2675</v>
      </c>
      <c r="U204" s="130">
        <v>46253</v>
      </c>
      <c r="V204" s="27" t="s">
        <v>1542</v>
      </c>
      <c r="W204" s="34">
        <v>46252</v>
      </c>
      <c r="X204" s="27" t="s">
        <v>1542</v>
      </c>
      <c r="Y204" s="27" t="s">
        <v>1542</v>
      </c>
      <c r="Z204" s="34">
        <v>46252</v>
      </c>
      <c r="AA204" s="36" t="s">
        <v>1495</v>
      </c>
      <c r="AB204" s="36" t="s">
        <v>1495</v>
      </c>
      <c r="AC204" s="127"/>
    </row>
    <row r="205" spans="1:29" ht="15.75">
      <c r="A205" s="297">
        <v>348</v>
      </c>
      <c r="B205" s="242" t="s">
        <v>470</v>
      </c>
      <c r="C205" s="242" t="s">
        <v>471</v>
      </c>
      <c r="D205" s="246" t="s">
        <v>847</v>
      </c>
      <c r="E205" s="242" t="s">
        <v>868</v>
      </c>
      <c r="F205" s="242" t="s">
        <v>48</v>
      </c>
      <c r="G205" s="27" t="s">
        <v>2675</v>
      </c>
      <c r="H205" s="34">
        <v>46245</v>
      </c>
      <c r="I205" s="27" t="s">
        <v>1495</v>
      </c>
      <c r="J205" s="34" t="s">
        <v>1495</v>
      </c>
      <c r="K205" s="35" t="s">
        <v>2675</v>
      </c>
      <c r="L205" s="35" t="s">
        <v>1542</v>
      </c>
      <c r="M205" s="35" t="s">
        <v>1495</v>
      </c>
      <c r="N205" s="35" t="s">
        <v>1495</v>
      </c>
      <c r="O205" s="35" t="s">
        <v>1495</v>
      </c>
      <c r="P205" s="33" t="s">
        <v>1495</v>
      </c>
      <c r="Q205" s="33" t="s">
        <v>1495</v>
      </c>
      <c r="R205" s="27" t="s">
        <v>1542</v>
      </c>
      <c r="S205" s="130">
        <v>46254</v>
      </c>
      <c r="T205" s="27" t="s">
        <v>2675</v>
      </c>
      <c r="U205" s="130"/>
      <c r="V205" s="27"/>
      <c r="W205" s="34"/>
      <c r="X205" s="27" t="s">
        <v>1542</v>
      </c>
      <c r="Y205" s="27" t="s">
        <v>1542</v>
      </c>
      <c r="Z205" s="34">
        <v>46254</v>
      </c>
      <c r="AA205" s="36" t="s">
        <v>1495</v>
      </c>
      <c r="AB205" s="36"/>
      <c r="AC205" s="127"/>
    </row>
    <row r="206" spans="1:29" ht="15.75" hidden="1">
      <c r="A206" s="297">
        <v>341</v>
      </c>
      <c r="B206" s="242" t="s">
        <v>473</v>
      </c>
      <c r="C206" s="242" t="s">
        <v>474</v>
      </c>
      <c r="D206" s="246" t="s">
        <v>847</v>
      </c>
      <c r="E206" s="242" t="s">
        <v>868</v>
      </c>
      <c r="F206" s="242" t="s">
        <v>65</v>
      </c>
      <c r="G206" s="27" t="s">
        <v>2675</v>
      </c>
      <c r="H206" s="34">
        <v>46246</v>
      </c>
      <c r="I206" s="27" t="s">
        <v>1495</v>
      </c>
      <c r="J206" s="34" t="s">
        <v>1495</v>
      </c>
      <c r="K206" s="35" t="s">
        <v>1542</v>
      </c>
      <c r="L206" s="35" t="s">
        <v>1542</v>
      </c>
      <c r="M206" s="35" t="s">
        <v>1495</v>
      </c>
      <c r="N206" s="35" t="s">
        <v>1495</v>
      </c>
      <c r="O206" s="35" t="s">
        <v>1495</v>
      </c>
      <c r="P206" s="33" t="s">
        <v>1495</v>
      </c>
      <c r="Q206" s="33" t="s">
        <v>1495</v>
      </c>
      <c r="R206" s="27" t="s">
        <v>1542</v>
      </c>
      <c r="S206" s="130">
        <v>46246</v>
      </c>
      <c r="T206" s="27" t="s">
        <v>2675</v>
      </c>
      <c r="U206" s="130">
        <v>46246</v>
      </c>
      <c r="V206" s="27" t="s">
        <v>1542</v>
      </c>
      <c r="W206" s="34">
        <v>46241</v>
      </c>
      <c r="X206" s="27" t="s">
        <v>1542</v>
      </c>
      <c r="Y206" s="27" t="s">
        <v>1542</v>
      </c>
      <c r="Z206" s="34">
        <v>46246</v>
      </c>
      <c r="AA206" s="36" t="s">
        <v>1528</v>
      </c>
      <c r="AB206" s="349">
        <v>46246</v>
      </c>
      <c r="AC206" s="127"/>
    </row>
    <row r="207" spans="1:29" ht="15.75" hidden="1">
      <c r="A207" s="297" t="s">
        <v>475</v>
      </c>
      <c r="B207" s="242" t="s">
        <v>476</v>
      </c>
      <c r="C207" s="242" t="s">
        <v>474</v>
      </c>
      <c r="D207" s="246" t="s">
        <v>847</v>
      </c>
      <c r="E207" s="242" t="s">
        <v>868</v>
      </c>
      <c r="F207" s="242" t="s">
        <v>65</v>
      </c>
      <c r="G207" s="27" t="s">
        <v>2675</v>
      </c>
      <c r="H207" s="34">
        <v>46246</v>
      </c>
      <c r="I207" s="27" t="s">
        <v>1495</v>
      </c>
      <c r="J207" s="34" t="s">
        <v>1495</v>
      </c>
      <c r="K207" s="35" t="s">
        <v>1542</v>
      </c>
      <c r="L207" s="35" t="s">
        <v>1495</v>
      </c>
      <c r="M207" s="35" t="s">
        <v>1495</v>
      </c>
      <c r="N207" s="35" t="s">
        <v>1495</v>
      </c>
      <c r="O207" s="35" t="s">
        <v>1495</v>
      </c>
      <c r="P207" s="33" t="s">
        <v>1495</v>
      </c>
      <c r="Q207" s="33" t="s">
        <v>1495</v>
      </c>
      <c r="R207" s="27" t="s">
        <v>1495</v>
      </c>
      <c r="S207" s="130">
        <v>46246</v>
      </c>
      <c r="T207" s="27" t="s">
        <v>1495</v>
      </c>
      <c r="U207" s="130">
        <v>46246</v>
      </c>
      <c r="V207" s="27" t="s">
        <v>1495</v>
      </c>
      <c r="W207" s="34">
        <v>46246</v>
      </c>
      <c r="X207" s="27" t="s">
        <v>1495</v>
      </c>
      <c r="Y207" s="27" t="s">
        <v>1495</v>
      </c>
      <c r="Z207" s="34">
        <v>46246</v>
      </c>
      <c r="AA207" s="36" t="s">
        <v>1495</v>
      </c>
      <c r="AB207" s="36" t="s">
        <v>1495</v>
      </c>
      <c r="AC207" s="127"/>
    </row>
    <row r="208" spans="1:29" ht="15.75" hidden="1">
      <c r="A208" s="297">
        <v>406</v>
      </c>
      <c r="B208" s="242" t="s">
        <v>477</v>
      </c>
      <c r="C208" s="242" t="s">
        <v>478</v>
      </c>
      <c r="D208" s="246">
        <v>123264584112</v>
      </c>
      <c r="E208" s="242" t="s">
        <v>846</v>
      </c>
      <c r="F208" s="242" t="s">
        <v>73</v>
      </c>
      <c r="G208" s="306" t="s">
        <v>1495</v>
      </c>
      <c r="H208" s="306" t="s">
        <v>1495</v>
      </c>
      <c r="I208" s="27" t="s">
        <v>1495</v>
      </c>
      <c r="J208" s="34" t="s">
        <v>1495</v>
      </c>
      <c r="K208" s="35" t="s">
        <v>1528</v>
      </c>
      <c r="L208" s="35" t="s">
        <v>1528</v>
      </c>
      <c r="M208" s="35" t="s">
        <v>1495</v>
      </c>
      <c r="N208" s="35" t="s">
        <v>1495</v>
      </c>
      <c r="O208" s="35" t="s">
        <v>1495</v>
      </c>
      <c r="P208" s="27" t="s">
        <v>1542</v>
      </c>
      <c r="Q208" s="35"/>
      <c r="R208" s="306" t="s">
        <v>1495</v>
      </c>
      <c r="S208" s="306" t="s">
        <v>1495</v>
      </c>
      <c r="T208" s="306" t="s">
        <v>1495</v>
      </c>
      <c r="U208" s="306" t="s">
        <v>1495</v>
      </c>
      <c r="V208" s="306" t="s">
        <v>1495</v>
      </c>
      <c r="W208" s="306" t="s">
        <v>1495</v>
      </c>
      <c r="X208" s="27" t="s">
        <v>1495</v>
      </c>
      <c r="Y208" s="27"/>
      <c r="Z208" s="34"/>
      <c r="AA208" s="36" t="s">
        <v>1495</v>
      </c>
      <c r="AB208" s="36" t="s">
        <v>1495</v>
      </c>
      <c r="AC208" s="127"/>
    </row>
    <row r="209" spans="1:29" s="41" customFormat="1" ht="15.75" hidden="1">
      <c r="A209" s="297">
        <v>629</v>
      </c>
      <c r="B209" s="242" t="s">
        <v>479</v>
      </c>
      <c r="C209" s="242" t="s">
        <v>480</v>
      </c>
      <c r="D209" s="246" t="s">
        <v>847</v>
      </c>
      <c r="E209" s="242" t="s">
        <v>846</v>
      </c>
      <c r="F209" s="242" t="s">
        <v>62</v>
      </c>
      <c r="G209" s="306" t="s">
        <v>1495</v>
      </c>
      <c r="H209" s="306" t="s">
        <v>1495</v>
      </c>
      <c r="I209" s="27" t="s">
        <v>1495</v>
      </c>
      <c r="J209" s="34"/>
      <c r="K209" s="35" t="s">
        <v>1542</v>
      </c>
      <c r="L209" s="35" t="s">
        <v>2675</v>
      </c>
      <c r="M209" s="35" t="s">
        <v>1495</v>
      </c>
      <c r="N209" s="35" t="s">
        <v>1495</v>
      </c>
      <c r="O209" s="35" t="s">
        <v>1495</v>
      </c>
      <c r="P209" s="27" t="s">
        <v>1542</v>
      </c>
      <c r="Q209" s="35">
        <v>46240</v>
      </c>
      <c r="R209" s="306" t="s">
        <v>1495</v>
      </c>
      <c r="S209" s="306" t="s">
        <v>1495</v>
      </c>
      <c r="T209" s="306" t="s">
        <v>1495</v>
      </c>
      <c r="U209" s="306" t="s">
        <v>1495</v>
      </c>
      <c r="V209" s="306" t="s">
        <v>1495</v>
      </c>
      <c r="W209" s="306" t="s">
        <v>1495</v>
      </c>
      <c r="X209" s="27" t="s">
        <v>1495</v>
      </c>
      <c r="Y209" s="27" t="s">
        <v>1542</v>
      </c>
      <c r="Z209" s="34">
        <v>46247</v>
      </c>
      <c r="AA209" s="36" t="s">
        <v>1495</v>
      </c>
      <c r="AB209" s="36"/>
      <c r="AC209" s="37"/>
    </row>
    <row r="210" spans="1:29" ht="15.75" hidden="1">
      <c r="A210" s="297">
        <v>395</v>
      </c>
      <c r="B210" s="242" t="s">
        <v>481</v>
      </c>
      <c r="C210" s="242" t="s">
        <v>482</v>
      </c>
      <c r="D210" s="246" t="s">
        <v>847</v>
      </c>
      <c r="E210" s="242" t="s">
        <v>868</v>
      </c>
      <c r="F210" s="242" t="s">
        <v>73</v>
      </c>
      <c r="G210" s="27" t="s">
        <v>1495</v>
      </c>
      <c r="H210" s="34" t="s">
        <v>1495</v>
      </c>
      <c r="I210" s="27" t="s">
        <v>1495</v>
      </c>
      <c r="J210" s="34" t="s">
        <v>1495</v>
      </c>
      <c r="K210" s="35" t="s">
        <v>1528</v>
      </c>
      <c r="L210" s="35" t="s">
        <v>1528</v>
      </c>
      <c r="M210" s="35" t="s">
        <v>1495</v>
      </c>
      <c r="N210" s="35" t="s">
        <v>1495</v>
      </c>
      <c r="O210" s="35" t="s">
        <v>1495</v>
      </c>
      <c r="P210" s="33" t="s">
        <v>1495</v>
      </c>
      <c r="Q210" s="33" t="s">
        <v>1495</v>
      </c>
      <c r="R210" s="27" t="s">
        <v>1495</v>
      </c>
      <c r="S210" s="130" t="s">
        <v>1495</v>
      </c>
      <c r="T210" s="27" t="s">
        <v>1495</v>
      </c>
      <c r="U210" s="130" t="s">
        <v>1495</v>
      </c>
      <c r="V210" s="27"/>
      <c r="W210" s="34"/>
      <c r="X210" s="27" t="s">
        <v>1528</v>
      </c>
      <c r="Y210" s="27" t="s">
        <v>1528</v>
      </c>
      <c r="Z210" s="34"/>
      <c r="AA210" s="36" t="s">
        <v>1495</v>
      </c>
      <c r="AB210" s="36" t="s">
        <v>1495</v>
      </c>
      <c r="AC210" s="127"/>
    </row>
    <row r="211" spans="1:29" ht="15.75" hidden="1">
      <c r="A211" s="297">
        <v>559</v>
      </c>
      <c r="B211" s="242" t="s">
        <v>483</v>
      </c>
      <c r="C211" s="242" t="s">
        <v>484</v>
      </c>
      <c r="D211" s="246">
        <v>126619170117</v>
      </c>
      <c r="E211" s="242" t="s">
        <v>1104</v>
      </c>
      <c r="F211" s="242" t="s">
        <v>62</v>
      </c>
      <c r="G211" s="306" t="s">
        <v>1495</v>
      </c>
      <c r="H211" s="306" t="s">
        <v>1495</v>
      </c>
      <c r="I211" s="27" t="s">
        <v>1495</v>
      </c>
      <c r="J211" s="34"/>
      <c r="K211" s="35" t="s">
        <v>1542</v>
      </c>
      <c r="L211" s="35" t="s">
        <v>2675</v>
      </c>
      <c r="M211" s="35" t="s">
        <v>1495</v>
      </c>
      <c r="N211" s="35" t="s">
        <v>1495</v>
      </c>
      <c r="O211" s="35" t="s">
        <v>1495</v>
      </c>
      <c r="P211" s="27" t="s">
        <v>1542</v>
      </c>
      <c r="Q211" s="35">
        <v>46248</v>
      </c>
      <c r="R211" s="306" t="s">
        <v>1495</v>
      </c>
      <c r="S211" s="306" t="s">
        <v>1495</v>
      </c>
      <c r="T211" s="306" t="s">
        <v>1495</v>
      </c>
      <c r="U211" s="306" t="s">
        <v>1495</v>
      </c>
      <c r="V211" s="306" t="s">
        <v>1495</v>
      </c>
      <c r="W211" s="306" t="s">
        <v>1495</v>
      </c>
      <c r="X211" s="27" t="s">
        <v>1495</v>
      </c>
      <c r="Y211" s="27"/>
      <c r="Z211" s="34"/>
      <c r="AA211" s="36" t="s">
        <v>1495</v>
      </c>
      <c r="AB211" s="36"/>
      <c r="AC211" s="127"/>
    </row>
    <row r="212" spans="1:29" ht="15.75" hidden="1">
      <c r="A212" s="297">
        <v>310</v>
      </c>
      <c r="B212" s="242" t="s">
        <v>486</v>
      </c>
      <c r="C212" s="242" t="s">
        <v>487</v>
      </c>
      <c r="D212" s="246">
        <v>134831537110</v>
      </c>
      <c r="E212" s="242" t="s">
        <v>846</v>
      </c>
      <c r="F212" s="242" t="s">
        <v>65</v>
      </c>
      <c r="G212" s="306" t="s">
        <v>1495</v>
      </c>
      <c r="H212" s="306" t="s">
        <v>1495</v>
      </c>
      <c r="I212" s="27" t="s">
        <v>1495</v>
      </c>
      <c r="J212" s="34" t="s">
        <v>1495</v>
      </c>
      <c r="K212" s="35" t="s">
        <v>1542</v>
      </c>
      <c r="L212" s="35" t="s">
        <v>2675</v>
      </c>
      <c r="M212" s="35" t="s">
        <v>1495</v>
      </c>
      <c r="N212" s="35" t="s">
        <v>1495</v>
      </c>
      <c r="O212" s="35" t="s">
        <v>1495</v>
      </c>
      <c r="P212" s="27"/>
      <c r="Q212" s="35"/>
      <c r="R212" s="306" t="s">
        <v>1495</v>
      </c>
      <c r="S212" s="306" t="s">
        <v>1495</v>
      </c>
      <c r="T212" s="306" t="s">
        <v>1495</v>
      </c>
      <c r="U212" s="306" t="s">
        <v>1495</v>
      </c>
      <c r="V212" s="306" t="s">
        <v>1495</v>
      </c>
      <c r="W212" s="306" t="s">
        <v>1495</v>
      </c>
      <c r="X212" s="27" t="s">
        <v>1495</v>
      </c>
      <c r="Y212" s="27"/>
      <c r="Z212" s="34"/>
      <c r="AA212" s="36"/>
      <c r="AB212" s="36"/>
      <c r="AC212" s="127"/>
    </row>
    <row r="213" spans="1:29" ht="15.75" hidden="1">
      <c r="A213" s="297">
        <v>639</v>
      </c>
      <c r="B213" s="242" t="s">
        <v>488</v>
      </c>
      <c r="C213" s="242" t="s">
        <v>489</v>
      </c>
      <c r="D213" s="246">
        <v>382308656119</v>
      </c>
      <c r="E213" s="242" t="s">
        <v>846</v>
      </c>
      <c r="F213" s="242" t="s">
        <v>62</v>
      </c>
      <c r="G213" s="306" t="s">
        <v>1495</v>
      </c>
      <c r="H213" s="306" t="s">
        <v>1495</v>
      </c>
      <c r="I213" s="27" t="s">
        <v>1495</v>
      </c>
      <c r="J213" s="34"/>
      <c r="K213" s="35" t="s">
        <v>1542</v>
      </c>
      <c r="L213" s="35" t="s">
        <v>2675</v>
      </c>
      <c r="M213" s="35" t="s">
        <v>1495</v>
      </c>
      <c r="N213" s="35" t="s">
        <v>1495</v>
      </c>
      <c r="O213" s="35" t="s">
        <v>1495</v>
      </c>
      <c r="P213" s="27" t="s">
        <v>1542</v>
      </c>
      <c r="Q213" s="35">
        <v>46245</v>
      </c>
      <c r="R213" s="306" t="s">
        <v>1495</v>
      </c>
      <c r="S213" s="306" t="s">
        <v>1495</v>
      </c>
      <c r="T213" s="306" t="s">
        <v>1495</v>
      </c>
      <c r="U213" s="306" t="s">
        <v>1495</v>
      </c>
      <c r="V213" s="306" t="s">
        <v>1495</v>
      </c>
      <c r="W213" s="306" t="s">
        <v>1495</v>
      </c>
      <c r="X213" s="27" t="s">
        <v>1495</v>
      </c>
      <c r="Y213" s="27" t="s">
        <v>1542</v>
      </c>
      <c r="Z213" s="34">
        <v>46247</v>
      </c>
      <c r="AA213" s="36" t="s">
        <v>1495</v>
      </c>
      <c r="AB213" s="36"/>
      <c r="AC213" s="127"/>
    </row>
    <row r="214" spans="1:29" ht="15.75" hidden="1">
      <c r="A214" s="297">
        <v>632</v>
      </c>
      <c r="B214" s="242" t="s">
        <v>490</v>
      </c>
      <c r="C214" s="242" t="s">
        <v>491</v>
      </c>
      <c r="D214" s="246" t="s">
        <v>847</v>
      </c>
      <c r="E214" s="242" t="s">
        <v>846</v>
      </c>
      <c r="F214" s="242" t="s">
        <v>62</v>
      </c>
      <c r="G214" s="306" t="s">
        <v>1495</v>
      </c>
      <c r="H214" s="306" t="s">
        <v>1495</v>
      </c>
      <c r="I214" s="27" t="s">
        <v>1495</v>
      </c>
      <c r="J214" s="34"/>
      <c r="K214" s="35" t="s">
        <v>1542</v>
      </c>
      <c r="L214" s="35" t="s">
        <v>2675</v>
      </c>
      <c r="M214" s="35" t="s">
        <v>1495</v>
      </c>
      <c r="N214" s="35" t="s">
        <v>1495</v>
      </c>
      <c r="O214" s="35" t="s">
        <v>1495</v>
      </c>
      <c r="P214" s="27" t="s">
        <v>1542</v>
      </c>
      <c r="Q214" s="35">
        <v>46240</v>
      </c>
      <c r="R214" s="306" t="s">
        <v>1495</v>
      </c>
      <c r="S214" s="306" t="s">
        <v>1495</v>
      </c>
      <c r="T214" s="306" t="s">
        <v>1495</v>
      </c>
      <c r="U214" s="306" t="s">
        <v>1495</v>
      </c>
      <c r="V214" s="306" t="s">
        <v>1495</v>
      </c>
      <c r="W214" s="306" t="s">
        <v>1495</v>
      </c>
      <c r="X214" s="27" t="s">
        <v>1495</v>
      </c>
      <c r="Y214" s="27" t="s">
        <v>1542</v>
      </c>
      <c r="Z214" s="34">
        <v>46247</v>
      </c>
      <c r="AA214" s="36" t="s">
        <v>1495</v>
      </c>
      <c r="AB214" s="36"/>
      <c r="AC214" s="127"/>
    </row>
    <row r="215" spans="1:29" ht="15.75">
      <c r="A215" s="297">
        <v>507</v>
      </c>
      <c r="B215" s="242" t="s">
        <v>492</v>
      </c>
      <c r="C215" s="242" t="s">
        <v>493</v>
      </c>
      <c r="D215" s="246">
        <v>136090525118</v>
      </c>
      <c r="E215" s="242" t="s">
        <v>846</v>
      </c>
      <c r="F215" s="242" t="s">
        <v>48</v>
      </c>
      <c r="G215" s="306" t="s">
        <v>1495</v>
      </c>
      <c r="H215" s="306" t="s">
        <v>1495</v>
      </c>
      <c r="I215" s="27" t="s">
        <v>1495</v>
      </c>
      <c r="J215" s="34"/>
      <c r="K215" s="35" t="s">
        <v>2675</v>
      </c>
      <c r="L215" s="35" t="s">
        <v>1495</v>
      </c>
      <c r="M215" s="35" t="s">
        <v>1495</v>
      </c>
      <c r="N215" s="35" t="s">
        <v>1495</v>
      </c>
      <c r="O215" s="35" t="s">
        <v>1495</v>
      </c>
      <c r="P215" s="27" t="s">
        <v>2675</v>
      </c>
      <c r="Q215" s="342">
        <v>46240</v>
      </c>
      <c r="R215" s="306" t="s">
        <v>1495</v>
      </c>
      <c r="S215" s="306" t="s">
        <v>1495</v>
      </c>
      <c r="T215" s="306" t="s">
        <v>1495</v>
      </c>
      <c r="U215" s="306" t="s">
        <v>1495</v>
      </c>
      <c r="V215" s="306" t="s">
        <v>1495</v>
      </c>
      <c r="W215" s="306" t="s">
        <v>1495</v>
      </c>
      <c r="X215" s="27" t="s">
        <v>1495</v>
      </c>
      <c r="Y215" s="27" t="s">
        <v>2675</v>
      </c>
      <c r="Z215" s="344">
        <v>46240</v>
      </c>
      <c r="AA215" s="36"/>
      <c r="AB215" s="36"/>
      <c r="AC215" s="127"/>
    </row>
    <row r="216" spans="1:29" ht="15.75" hidden="1">
      <c r="A216" s="297">
        <v>482</v>
      </c>
      <c r="B216" s="242" t="s">
        <v>494</v>
      </c>
      <c r="C216" s="242" t="s">
        <v>495</v>
      </c>
      <c r="D216" s="246">
        <v>635216440114</v>
      </c>
      <c r="E216" s="242" t="s">
        <v>882</v>
      </c>
      <c r="F216" s="242" t="s">
        <v>73</v>
      </c>
      <c r="G216" s="27" t="s">
        <v>1528</v>
      </c>
      <c r="H216" s="34"/>
      <c r="I216" s="27" t="s">
        <v>1495</v>
      </c>
      <c r="J216" s="34" t="s">
        <v>1495</v>
      </c>
      <c r="K216" s="35" t="s">
        <v>2675</v>
      </c>
      <c r="L216" s="35" t="s">
        <v>1528</v>
      </c>
      <c r="M216" s="35" t="s">
        <v>1528</v>
      </c>
      <c r="N216" s="35" t="s">
        <v>1495</v>
      </c>
      <c r="O216" s="35"/>
      <c r="P216" s="33" t="s">
        <v>1495</v>
      </c>
      <c r="Q216" s="33" t="s">
        <v>1495</v>
      </c>
      <c r="R216" s="27"/>
      <c r="S216" s="130"/>
      <c r="T216" s="27"/>
      <c r="U216" s="130"/>
      <c r="V216" s="27"/>
      <c r="W216" s="34"/>
      <c r="X216" s="27"/>
      <c r="Y216" s="27"/>
      <c r="Z216" s="34"/>
      <c r="AA216" s="36"/>
      <c r="AB216" s="36"/>
      <c r="AC216" s="127"/>
    </row>
    <row r="217" spans="1:29" ht="15.75" hidden="1">
      <c r="A217" s="297">
        <v>214</v>
      </c>
      <c r="B217" s="242" t="s">
        <v>496</v>
      </c>
      <c r="C217" s="242" t="s">
        <v>497</v>
      </c>
      <c r="D217" s="246" t="s">
        <v>847</v>
      </c>
      <c r="E217" s="242" t="s">
        <v>868</v>
      </c>
      <c r="F217" s="242" t="s">
        <v>57</v>
      </c>
      <c r="G217" s="27" t="s">
        <v>1542</v>
      </c>
      <c r="H217" s="34">
        <v>46244</v>
      </c>
      <c r="I217" s="27" t="s">
        <v>1495</v>
      </c>
      <c r="J217" s="34"/>
      <c r="K217" s="35" t="s">
        <v>1542</v>
      </c>
      <c r="L217" s="35" t="s">
        <v>1542</v>
      </c>
      <c r="M217" s="35" t="s">
        <v>1495</v>
      </c>
      <c r="N217" s="35" t="s">
        <v>1495</v>
      </c>
      <c r="O217" s="35" t="s">
        <v>1495</v>
      </c>
      <c r="P217" s="33" t="s">
        <v>1495</v>
      </c>
      <c r="Q217" s="33" t="s">
        <v>1495</v>
      </c>
      <c r="R217" s="27" t="s">
        <v>1542</v>
      </c>
      <c r="S217" s="130">
        <v>46244</v>
      </c>
      <c r="T217" s="27" t="s">
        <v>2675</v>
      </c>
      <c r="U217" s="130">
        <v>46244</v>
      </c>
      <c r="V217" s="27"/>
      <c r="W217" s="34"/>
      <c r="X217" s="27" t="s">
        <v>1542</v>
      </c>
      <c r="Y217" s="27"/>
      <c r="Z217" s="34"/>
      <c r="AA217" s="36"/>
      <c r="AB217" s="36"/>
      <c r="AC217" s="127"/>
    </row>
    <row r="218" spans="1:29" ht="15.75" hidden="1">
      <c r="A218" s="297">
        <v>614</v>
      </c>
      <c r="B218" s="242" t="s">
        <v>499</v>
      </c>
      <c r="C218" s="242" t="s">
        <v>500</v>
      </c>
      <c r="D218" s="246" t="s">
        <v>847</v>
      </c>
      <c r="E218" s="242" t="s">
        <v>868</v>
      </c>
      <c r="F218" s="242" t="s">
        <v>73</v>
      </c>
      <c r="G218" s="27" t="s">
        <v>1495</v>
      </c>
      <c r="H218" s="34" t="s">
        <v>1495</v>
      </c>
      <c r="I218" s="27" t="s">
        <v>1495</v>
      </c>
      <c r="J218" s="34" t="s">
        <v>1495</v>
      </c>
      <c r="K218" s="35" t="s">
        <v>1528</v>
      </c>
      <c r="L218" s="35" t="s">
        <v>1495</v>
      </c>
      <c r="M218" s="35" t="s">
        <v>1495</v>
      </c>
      <c r="N218" s="35" t="s">
        <v>1495</v>
      </c>
      <c r="O218" s="35" t="s">
        <v>1495</v>
      </c>
      <c r="P218" s="33" t="s">
        <v>1495</v>
      </c>
      <c r="Q218" s="33" t="s">
        <v>1495</v>
      </c>
      <c r="R218" s="27" t="s">
        <v>1542</v>
      </c>
      <c r="S218" s="130"/>
      <c r="T218" s="27" t="s">
        <v>1495</v>
      </c>
      <c r="U218" s="130" t="s">
        <v>1495</v>
      </c>
      <c r="V218" s="27"/>
      <c r="W218" s="34"/>
      <c r="X218" s="27" t="s">
        <v>1542</v>
      </c>
      <c r="Y218" s="27"/>
      <c r="Z218" s="34"/>
      <c r="AA218" s="36" t="s">
        <v>1495</v>
      </c>
      <c r="AB218" s="36" t="s">
        <v>1495</v>
      </c>
      <c r="AC218" s="127"/>
    </row>
    <row r="219" spans="1:29" ht="15.75" hidden="1">
      <c r="A219" s="297">
        <v>611</v>
      </c>
      <c r="B219" s="242" t="s">
        <v>501</v>
      </c>
      <c r="C219" s="242" t="s">
        <v>502</v>
      </c>
      <c r="D219" s="246" t="s">
        <v>847</v>
      </c>
      <c r="E219" s="242" t="s">
        <v>868</v>
      </c>
      <c r="F219" s="242" t="s">
        <v>34</v>
      </c>
      <c r="G219" s="27" t="s">
        <v>2675</v>
      </c>
      <c r="H219" s="34"/>
      <c r="I219" s="27" t="s">
        <v>1495</v>
      </c>
      <c r="J219" s="34" t="s">
        <v>1495</v>
      </c>
      <c r="K219" s="35" t="s">
        <v>2675</v>
      </c>
      <c r="L219" s="35" t="s">
        <v>1495</v>
      </c>
      <c r="M219" s="35" t="s">
        <v>1495</v>
      </c>
      <c r="N219" s="35" t="s">
        <v>1495</v>
      </c>
      <c r="O219" s="35" t="s">
        <v>1495</v>
      </c>
      <c r="P219" s="33" t="s">
        <v>1495</v>
      </c>
      <c r="Q219" s="33" t="s">
        <v>1495</v>
      </c>
      <c r="R219" s="27" t="s">
        <v>2675</v>
      </c>
      <c r="S219" s="130"/>
      <c r="T219" s="27" t="s">
        <v>2675</v>
      </c>
      <c r="U219" s="130"/>
      <c r="V219" s="27" t="s">
        <v>2675</v>
      </c>
      <c r="W219" s="344">
        <v>46240</v>
      </c>
      <c r="X219" s="27" t="s">
        <v>2675</v>
      </c>
      <c r="Y219" s="27" t="s">
        <v>2675</v>
      </c>
      <c r="Z219" s="344">
        <v>46240</v>
      </c>
      <c r="AA219" s="36"/>
      <c r="AB219" s="36"/>
      <c r="AC219" s="127"/>
    </row>
    <row r="220" spans="1:29" ht="15.75" hidden="1">
      <c r="A220" s="297">
        <v>366</v>
      </c>
      <c r="B220" s="242" t="s">
        <v>503</v>
      </c>
      <c r="C220" s="242" t="s">
        <v>504</v>
      </c>
      <c r="D220" s="246">
        <v>149621598114</v>
      </c>
      <c r="E220" s="242" t="s">
        <v>846</v>
      </c>
      <c r="F220" s="242" t="s">
        <v>73</v>
      </c>
      <c r="G220" s="306" t="s">
        <v>1495</v>
      </c>
      <c r="H220" s="306" t="s">
        <v>1495</v>
      </c>
      <c r="I220" s="27" t="s">
        <v>1495</v>
      </c>
      <c r="J220" s="34" t="s">
        <v>1495</v>
      </c>
      <c r="K220" s="35" t="s">
        <v>1528</v>
      </c>
      <c r="L220" s="35" t="s">
        <v>1495</v>
      </c>
      <c r="M220" s="35" t="s">
        <v>1495</v>
      </c>
      <c r="N220" s="35" t="s">
        <v>1495</v>
      </c>
      <c r="O220" s="35" t="s">
        <v>1495</v>
      </c>
      <c r="P220" s="27" t="s">
        <v>1542</v>
      </c>
      <c r="Q220" s="35"/>
      <c r="R220" s="306" t="s">
        <v>1495</v>
      </c>
      <c r="S220" s="306" t="s">
        <v>1495</v>
      </c>
      <c r="T220" s="306" t="s">
        <v>1495</v>
      </c>
      <c r="U220" s="306" t="s">
        <v>1495</v>
      </c>
      <c r="V220" s="306" t="s">
        <v>1495</v>
      </c>
      <c r="W220" s="306" t="s">
        <v>1495</v>
      </c>
      <c r="X220" s="27" t="s">
        <v>1495</v>
      </c>
      <c r="Y220" s="27"/>
      <c r="Z220" s="34"/>
      <c r="AA220" s="36" t="s">
        <v>1495</v>
      </c>
      <c r="AB220" s="36" t="s">
        <v>1495</v>
      </c>
      <c r="AC220" s="127"/>
    </row>
    <row r="221" spans="1:29" s="41" customFormat="1" ht="15.75" hidden="1">
      <c r="A221" s="297">
        <v>248</v>
      </c>
      <c r="B221" s="242" t="s">
        <v>506</v>
      </c>
      <c r="C221" s="242" t="s">
        <v>507</v>
      </c>
      <c r="D221" s="246" t="s">
        <v>847</v>
      </c>
      <c r="E221" s="242" t="s">
        <v>846</v>
      </c>
      <c r="F221" s="242" t="s">
        <v>73</v>
      </c>
      <c r="G221" s="306" t="s">
        <v>1495</v>
      </c>
      <c r="H221" s="306" t="s">
        <v>1495</v>
      </c>
      <c r="I221" s="27" t="s">
        <v>1495</v>
      </c>
      <c r="J221" s="34" t="s">
        <v>1495</v>
      </c>
      <c r="K221" s="35" t="s">
        <v>1528</v>
      </c>
      <c r="L221" s="35" t="s">
        <v>1528</v>
      </c>
      <c r="M221" s="35" t="s">
        <v>1495</v>
      </c>
      <c r="N221" s="35" t="s">
        <v>1495</v>
      </c>
      <c r="O221" s="35" t="s">
        <v>1495</v>
      </c>
      <c r="P221" s="27" t="s">
        <v>2675</v>
      </c>
      <c r="Q221" s="35"/>
      <c r="R221" s="306" t="s">
        <v>1495</v>
      </c>
      <c r="S221" s="306" t="s">
        <v>1495</v>
      </c>
      <c r="T221" s="306" t="s">
        <v>1495</v>
      </c>
      <c r="U221" s="306" t="s">
        <v>1495</v>
      </c>
      <c r="V221" s="306" t="s">
        <v>1495</v>
      </c>
      <c r="W221" s="306" t="s">
        <v>1495</v>
      </c>
      <c r="X221" s="27" t="s">
        <v>1495</v>
      </c>
      <c r="Y221" s="27"/>
      <c r="Z221" s="34"/>
      <c r="AA221" s="36" t="s">
        <v>1495</v>
      </c>
      <c r="AB221" s="36" t="s">
        <v>1495</v>
      </c>
      <c r="AC221" s="37"/>
    </row>
    <row r="222" spans="1:29" ht="15.75" hidden="1">
      <c r="A222" s="297">
        <v>32</v>
      </c>
      <c r="B222" s="242" t="s">
        <v>508</v>
      </c>
      <c r="C222" s="242" t="s">
        <v>509</v>
      </c>
      <c r="D222" s="246" t="s">
        <v>847</v>
      </c>
      <c r="E222" s="242" t="s">
        <v>846</v>
      </c>
      <c r="F222" s="242" t="s">
        <v>62</v>
      </c>
      <c r="G222" s="306" t="s">
        <v>1542</v>
      </c>
      <c r="H222" s="306" t="s">
        <v>1542</v>
      </c>
      <c r="I222" s="27" t="s">
        <v>1495</v>
      </c>
      <c r="J222" s="34" t="s">
        <v>1495</v>
      </c>
      <c r="K222" s="35" t="s">
        <v>1542</v>
      </c>
      <c r="L222" s="35" t="s">
        <v>1542</v>
      </c>
      <c r="M222" s="35" t="s">
        <v>1495</v>
      </c>
      <c r="N222" s="35" t="s">
        <v>1495</v>
      </c>
      <c r="O222" s="35" t="s">
        <v>1495</v>
      </c>
      <c r="P222" s="27" t="s">
        <v>1542</v>
      </c>
      <c r="Q222" s="35">
        <v>46238</v>
      </c>
      <c r="R222" s="306" t="s">
        <v>1495</v>
      </c>
      <c r="S222" s="306" t="s">
        <v>1495</v>
      </c>
      <c r="T222" s="306" t="s">
        <v>1495</v>
      </c>
      <c r="U222" s="306" t="s">
        <v>1495</v>
      </c>
      <c r="V222" s="306" t="s">
        <v>1495</v>
      </c>
      <c r="W222" s="306" t="s">
        <v>1495</v>
      </c>
      <c r="X222" s="27" t="s">
        <v>1495</v>
      </c>
      <c r="Y222" s="27" t="s">
        <v>1542</v>
      </c>
      <c r="Z222" s="34">
        <v>46246</v>
      </c>
      <c r="AA222" s="36" t="s">
        <v>1495</v>
      </c>
      <c r="AB222" s="36"/>
      <c r="AC222" s="127"/>
    </row>
    <row r="223" spans="1:29" ht="15.75" hidden="1">
      <c r="A223" s="297">
        <v>600</v>
      </c>
      <c r="B223" s="242" t="s">
        <v>511</v>
      </c>
      <c r="C223" s="242" t="s">
        <v>512</v>
      </c>
      <c r="D223" s="246" t="s">
        <v>847</v>
      </c>
      <c r="E223" s="242" t="s">
        <v>846</v>
      </c>
      <c r="F223" s="242" t="s">
        <v>34</v>
      </c>
      <c r="G223" s="306" t="s">
        <v>1495</v>
      </c>
      <c r="H223" s="306" t="s">
        <v>1495</v>
      </c>
      <c r="I223" s="27" t="s">
        <v>1495</v>
      </c>
      <c r="J223" s="34" t="s">
        <v>1495</v>
      </c>
      <c r="K223" s="35" t="s">
        <v>2675</v>
      </c>
      <c r="L223" s="35" t="s">
        <v>2675</v>
      </c>
      <c r="M223" s="35"/>
      <c r="N223" s="35"/>
      <c r="O223" s="35"/>
      <c r="P223" s="27" t="s">
        <v>1542</v>
      </c>
      <c r="Q223" s="35"/>
      <c r="R223" s="306" t="s">
        <v>1495</v>
      </c>
      <c r="S223" s="306" t="s">
        <v>1495</v>
      </c>
      <c r="T223" s="306" t="s">
        <v>1495</v>
      </c>
      <c r="U223" s="306" t="s">
        <v>1495</v>
      </c>
      <c r="V223" s="306" t="s">
        <v>1495</v>
      </c>
      <c r="W223" s="306" t="s">
        <v>1495</v>
      </c>
      <c r="X223" s="27" t="s">
        <v>1495</v>
      </c>
      <c r="Y223" s="27"/>
      <c r="Z223" s="34"/>
      <c r="AA223" s="36"/>
      <c r="AB223" s="36"/>
      <c r="AC223" s="127"/>
    </row>
    <row r="224" spans="1:29" ht="15.75">
      <c r="A224" s="297">
        <v>301</v>
      </c>
      <c r="B224" s="242" t="s">
        <v>513</v>
      </c>
      <c r="C224" s="242" t="s">
        <v>514</v>
      </c>
      <c r="D224" s="246" t="s">
        <v>847</v>
      </c>
      <c r="E224" s="242" t="s">
        <v>846</v>
      </c>
      <c r="F224" s="242" t="s">
        <v>48</v>
      </c>
      <c r="G224" s="306" t="s">
        <v>1495</v>
      </c>
      <c r="H224" s="306" t="s">
        <v>1495</v>
      </c>
      <c r="I224" s="27" t="s">
        <v>1495</v>
      </c>
      <c r="J224" s="34" t="s">
        <v>1495</v>
      </c>
      <c r="K224" s="35" t="s">
        <v>2675</v>
      </c>
      <c r="L224" s="35" t="s">
        <v>1495</v>
      </c>
      <c r="M224" s="35" t="s">
        <v>1495</v>
      </c>
      <c r="N224" s="35" t="s">
        <v>1495</v>
      </c>
      <c r="O224" s="35" t="s">
        <v>1495</v>
      </c>
      <c r="P224" s="27" t="s">
        <v>2675</v>
      </c>
      <c r="Q224" s="342">
        <v>46241</v>
      </c>
      <c r="R224" s="306" t="s">
        <v>1495</v>
      </c>
      <c r="S224" s="306" t="s">
        <v>1495</v>
      </c>
      <c r="T224" s="306" t="s">
        <v>1495</v>
      </c>
      <c r="U224" s="306" t="s">
        <v>1495</v>
      </c>
      <c r="V224" s="306" t="s">
        <v>1495</v>
      </c>
      <c r="W224" s="306" t="s">
        <v>1495</v>
      </c>
      <c r="X224" s="27" t="s">
        <v>1495</v>
      </c>
      <c r="Y224" s="27" t="s">
        <v>2675</v>
      </c>
      <c r="Z224" s="344">
        <v>46241</v>
      </c>
      <c r="AA224" s="36"/>
      <c r="AB224" s="36"/>
      <c r="AC224" s="127"/>
    </row>
    <row r="225" spans="1:29" ht="15.75" hidden="1">
      <c r="A225" s="297">
        <v>620</v>
      </c>
      <c r="B225" s="242" t="s">
        <v>515</v>
      </c>
      <c r="C225" s="242" t="s">
        <v>516</v>
      </c>
      <c r="D225" s="246" t="s">
        <v>847</v>
      </c>
      <c r="E225" s="242" t="s">
        <v>846</v>
      </c>
      <c r="F225" s="242" t="s">
        <v>34</v>
      </c>
      <c r="G225" s="306" t="s">
        <v>1495</v>
      </c>
      <c r="H225" s="306" t="s">
        <v>1495</v>
      </c>
      <c r="I225" s="27" t="s">
        <v>1495</v>
      </c>
      <c r="J225" s="34" t="s">
        <v>1495</v>
      </c>
      <c r="K225" s="35" t="s">
        <v>2675</v>
      </c>
      <c r="L225" s="35" t="s">
        <v>2675</v>
      </c>
      <c r="M225" s="35"/>
      <c r="N225" s="35"/>
      <c r="O225" s="35"/>
      <c r="P225" s="27" t="s">
        <v>1542</v>
      </c>
      <c r="Q225" s="35"/>
      <c r="R225" s="306" t="s">
        <v>1495</v>
      </c>
      <c r="S225" s="306" t="s">
        <v>1495</v>
      </c>
      <c r="T225" s="306" t="s">
        <v>1495</v>
      </c>
      <c r="U225" s="306" t="s">
        <v>1495</v>
      </c>
      <c r="V225" s="306" t="s">
        <v>1495</v>
      </c>
      <c r="W225" s="306" t="s">
        <v>1495</v>
      </c>
      <c r="X225" s="27" t="s">
        <v>1495</v>
      </c>
      <c r="Y225" s="27"/>
      <c r="Z225" s="34"/>
      <c r="AA225" s="36"/>
      <c r="AB225" s="36"/>
      <c r="AC225" s="127"/>
    </row>
    <row r="226" spans="1:29" ht="15.75" hidden="1">
      <c r="A226" s="297">
        <v>375</v>
      </c>
      <c r="B226" s="242" t="s">
        <v>517</v>
      </c>
      <c r="C226" s="242" t="s">
        <v>518</v>
      </c>
      <c r="D226" s="246" t="s">
        <v>847</v>
      </c>
      <c r="E226" s="242" t="s">
        <v>868</v>
      </c>
      <c r="F226" s="242" t="s">
        <v>62</v>
      </c>
      <c r="G226" s="27" t="s">
        <v>2675</v>
      </c>
      <c r="H226" s="34"/>
      <c r="I226" s="27" t="s">
        <v>1495</v>
      </c>
      <c r="J226" s="34" t="s">
        <v>1495</v>
      </c>
      <c r="K226" s="35" t="s">
        <v>1542</v>
      </c>
      <c r="L226" s="35" t="s">
        <v>2675</v>
      </c>
      <c r="M226" s="35" t="s">
        <v>1495</v>
      </c>
      <c r="N226" s="35" t="s">
        <v>1495</v>
      </c>
      <c r="O226" s="35" t="s">
        <v>1495</v>
      </c>
      <c r="P226" s="33" t="s">
        <v>1495</v>
      </c>
      <c r="Q226" s="33" t="s">
        <v>1495</v>
      </c>
      <c r="R226" s="27" t="s">
        <v>1542</v>
      </c>
      <c r="S226" s="130">
        <v>46240</v>
      </c>
      <c r="T226" s="27" t="s">
        <v>1495</v>
      </c>
      <c r="U226" s="130"/>
      <c r="V226" s="27" t="s">
        <v>1542</v>
      </c>
      <c r="W226" s="34">
        <v>46246</v>
      </c>
      <c r="X226" s="27" t="s">
        <v>1542</v>
      </c>
      <c r="Y226" s="27"/>
      <c r="Z226" s="34"/>
      <c r="AA226" s="36" t="s">
        <v>1495</v>
      </c>
      <c r="AB226" s="36"/>
      <c r="AC226" s="127"/>
    </row>
    <row r="227" spans="1:29" ht="15.75" hidden="1">
      <c r="A227" s="297">
        <v>146</v>
      </c>
      <c r="B227" s="242" t="s">
        <v>520</v>
      </c>
      <c r="C227" s="242" t="s">
        <v>521</v>
      </c>
      <c r="D227" s="246">
        <v>145726864116</v>
      </c>
      <c r="E227" s="242" t="s">
        <v>868</v>
      </c>
      <c r="F227" s="242" t="s">
        <v>73</v>
      </c>
      <c r="G227" s="27" t="s">
        <v>1528</v>
      </c>
      <c r="H227" s="34"/>
      <c r="I227" s="27" t="s">
        <v>1495</v>
      </c>
      <c r="J227" s="34" t="s">
        <v>1495</v>
      </c>
      <c r="K227" s="35" t="s">
        <v>1528</v>
      </c>
      <c r="L227" s="35" t="s">
        <v>1528</v>
      </c>
      <c r="M227" s="35" t="s">
        <v>1495</v>
      </c>
      <c r="N227" s="35" t="s">
        <v>1495</v>
      </c>
      <c r="O227" s="35" t="s">
        <v>1495</v>
      </c>
      <c r="P227" s="33" t="s">
        <v>1495</v>
      </c>
      <c r="Q227" s="33" t="s">
        <v>1495</v>
      </c>
      <c r="R227" s="27"/>
      <c r="S227" s="130"/>
      <c r="T227" s="27"/>
      <c r="U227" s="130"/>
      <c r="V227" s="27"/>
      <c r="W227" s="34"/>
      <c r="X227" s="27"/>
      <c r="Y227" s="27"/>
      <c r="Z227" s="34"/>
      <c r="AA227" s="36"/>
      <c r="AB227" s="36"/>
      <c r="AC227" s="127"/>
    </row>
    <row r="228" spans="1:29" ht="15.75" hidden="1">
      <c r="A228" s="297">
        <v>484</v>
      </c>
      <c r="B228" s="242" t="s">
        <v>523</v>
      </c>
      <c r="C228" s="242" t="s">
        <v>524</v>
      </c>
      <c r="D228" s="246" t="s">
        <v>847</v>
      </c>
      <c r="E228" s="242" t="s">
        <v>846</v>
      </c>
      <c r="F228" s="242" t="s">
        <v>65</v>
      </c>
      <c r="G228" s="306" t="s">
        <v>1495</v>
      </c>
      <c r="H228" s="306" t="s">
        <v>1495</v>
      </c>
      <c r="I228" s="27" t="s">
        <v>1495</v>
      </c>
      <c r="J228" s="34" t="s">
        <v>1495</v>
      </c>
      <c r="K228" s="35" t="s">
        <v>1542</v>
      </c>
      <c r="L228" s="35" t="s">
        <v>1542</v>
      </c>
      <c r="M228" s="35" t="s">
        <v>1495</v>
      </c>
      <c r="N228" s="35" t="s">
        <v>1495</v>
      </c>
      <c r="O228" s="35" t="s">
        <v>1495</v>
      </c>
      <c r="P228" s="27" t="s">
        <v>1542</v>
      </c>
      <c r="Q228" s="35">
        <v>46238</v>
      </c>
      <c r="R228" s="306" t="s">
        <v>1495</v>
      </c>
      <c r="S228" s="306" t="s">
        <v>1495</v>
      </c>
      <c r="T228" s="306" t="s">
        <v>1495</v>
      </c>
      <c r="U228" s="306" t="s">
        <v>1495</v>
      </c>
      <c r="V228" s="306" t="s">
        <v>1495</v>
      </c>
      <c r="W228" s="306" t="s">
        <v>1495</v>
      </c>
      <c r="X228" s="27" t="s">
        <v>1495</v>
      </c>
      <c r="Y228" s="27" t="s">
        <v>1542</v>
      </c>
      <c r="Z228" s="34">
        <v>46238</v>
      </c>
      <c r="AA228" s="36" t="s">
        <v>1495</v>
      </c>
      <c r="AB228" s="36" t="s">
        <v>1495</v>
      </c>
      <c r="AC228" s="127"/>
    </row>
    <row r="229" spans="1:29" ht="15.75" hidden="1">
      <c r="A229" s="297">
        <v>569</v>
      </c>
      <c r="B229" s="242" t="s">
        <v>525</v>
      </c>
      <c r="C229" s="242" t="s">
        <v>526</v>
      </c>
      <c r="D229" s="246" t="s">
        <v>847</v>
      </c>
      <c r="E229" s="242" t="s">
        <v>868</v>
      </c>
      <c r="F229" s="242" t="s">
        <v>57</v>
      </c>
      <c r="G229" s="27" t="s">
        <v>1495</v>
      </c>
      <c r="H229" s="34">
        <v>46246</v>
      </c>
      <c r="I229" s="27" t="s">
        <v>1495</v>
      </c>
      <c r="J229" s="34"/>
      <c r="K229" s="35" t="s">
        <v>2675</v>
      </c>
      <c r="L229" s="35" t="s">
        <v>1542</v>
      </c>
      <c r="M229" s="35" t="s">
        <v>1495</v>
      </c>
      <c r="N229" s="35" t="s">
        <v>1495</v>
      </c>
      <c r="O229" s="35" t="s">
        <v>1495</v>
      </c>
      <c r="P229" s="33" t="s">
        <v>1495</v>
      </c>
      <c r="Q229" s="33" t="s">
        <v>1495</v>
      </c>
      <c r="R229" s="27" t="s">
        <v>2675</v>
      </c>
      <c r="S229" s="130">
        <v>46255</v>
      </c>
      <c r="T229" s="27" t="s">
        <v>2675</v>
      </c>
      <c r="U229" s="130">
        <v>46244</v>
      </c>
      <c r="V229" s="27"/>
      <c r="W229" s="34"/>
      <c r="X229" s="27" t="s">
        <v>1542</v>
      </c>
      <c r="Y229" s="27" t="s">
        <v>1542</v>
      </c>
      <c r="Z229" s="34">
        <v>46255</v>
      </c>
      <c r="AA229" s="36"/>
      <c r="AB229" s="36"/>
      <c r="AC229" s="127"/>
    </row>
    <row r="230" spans="1:29" ht="15.75" hidden="1">
      <c r="A230" s="297">
        <v>605</v>
      </c>
      <c r="B230" s="242" t="s">
        <v>527</v>
      </c>
      <c r="C230" s="242" t="s">
        <v>528</v>
      </c>
      <c r="D230" s="246" t="s">
        <v>847</v>
      </c>
      <c r="E230" s="242" t="s">
        <v>846</v>
      </c>
      <c r="F230" s="242" t="s">
        <v>65</v>
      </c>
      <c r="G230" s="306" t="s">
        <v>1495</v>
      </c>
      <c r="H230" s="306" t="s">
        <v>1495</v>
      </c>
      <c r="I230" s="27" t="s">
        <v>1495</v>
      </c>
      <c r="J230" s="34" t="s">
        <v>1495</v>
      </c>
      <c r="K230" s="35" t="s">
        <v>1542</v>
      </c>
      <c r="L230" s="35" t="s">
        <v>1542</v>
      </c>
      <c r="M230" s="35" t="s">
        <v>1495</v>
      </c>
      <c r="N230" s="35" t="s">
        <v>1495</v>
      </c>
      <c r="O230" s="35" t="s">
        <v>1495</v>
      </c>
      <c r="P230" s="27" t="s">
        <v>1542</v>
      </c>
      <c r="Q230" s="35">
        <v>46238</v>
      </c>
      <c r="R230" s="306" t="s">
        <v>1495</v>
      </c>
      <c r="S230" s="306" t="s">
        <v>1495</v>
      </c>
      <c r="T230" s="306" t="s">
        <v>1495</v>
      </c>
      <c r="U230" s="306" t="s">
        <v>1495</v>
      </c>
      <c r="V230" s="306" t="s">
        <v>1495</v>
      </c>
      <c r="W230" s="306" t="s">
        <v>1495</v>
      </c>
      <c r="X230" s="27" t="s">
        <v>1495</v>
      </c>
      <c r="Y230" s="27" t="s">
        <v>1542</v>
      </c>
      <c r="Z230" s="34">
        <v>46238</v>
      </c>
      <c r="AA230" s="36" t="s">
        <v>1495</v>
      </c>
      <c r="AB230" s="36" t="s">
        <v>1495</v>
      </c>
      <c r="AC230" s="127"/>
    </row>
    <row r="231" spans="1:29" ht="15.75" hidden="1">
      <c r="A231" s="297">
        <v>24</v>
      </c>
      <c r="B231" s="242" t="s">
        <v>529</v>
      </c>
      <c r="C231" s="242" t="s">
        <v>530</v>
      </c>
      <c r="D231" s="246" t="s">
        <v>847</v>
      </c>
      <c r="E231" s="242" t="s">
        <v>846</v>
      </c>
      <c r="F231" s="242" t="s">
        <v>34</v>
      </c>
      <c r="G231" s="306" t="s">
        <v>1495</v>
      </c>
      <c r="H231" s="306" t="s">
        <v>1495</v>
      </c>
      <c r="I231" s="27" t="s">
        <v>1495</v>
      </c>
      <c r="J231" s="34" t="s">
        <v>1495</v>
      </c>
      <c r="K231" s="35" t="s">
        <v>2675</v>
      </c>
      <c r="L231" s="35" t="s">
        <v>2675</v>
      </c>
      <c r="M231" s="35"/>
      <c r="N231" s="35"/>
      <c r="O231" s="35"/>
      <c r="P231" s="27" t="s">
        <v>2675</v>
      </c>
      <c r="Q231" s="35">
        <v>46252</v>
      </c>
      <c r="R231" s="306" t="s">
        <v>1495</v>
      </c>
      <c r="S231" s="306" t="s">
        <v>1495</v>
      </c>
      <c r="T231" s="306" t="s">
        <v>1495</v>
      </c>
      <c r="U231" s="306" t="s">
        <v>1495</v>
      </c>
      <c r="V231" s="306" t="s">
        <v>1495</v>
      </c>
      <c r="W231" s="306" t="s">
        <v>1495</v>
      </c>
      <c r="X231" s="27" t="s">
        <v>1495</v>
      </c>
      <c r="Y231" s="27"/>
      <c r="Z231" s="34"/>
      <c r="AA231" s="36"/>
      <c r="AB231" s="36"/>
      <c r="AC231" s="127"/>
    </row>
    <row r="232" spans="1:29" ht="15.75" hidden="1">
      <c r="A232" s="297">
        <v>142</v>
      </c>
      <c r="B232" s="242" t="s">
        <v>531</v>
      </c>
      <c r="C232" s="242" t="s">
        <v>532</v>
      </c>
      <c r="D232" s="246">
        <v>116202141110</v>
      </c>
      <c r="E232" s="242" t="s">
        <v>846</v>
      </c>
      <c r="F232" s="242" t="s">
        <v>34</v>
      </c>
      <c r="G232" s="306" t="s">
        <v>1495</v>
      </c>
      <c r="H232" s="306" t="s">
        <v>1495</v>
      </c>
      <c r="I232" s="27" t="s">
        <v>1495</v>
      </c>
      <c r="J232" s="34" t="s">
        <v>1495</v>
      </c>
      <c r="K232" s="35" t="s">
        <v>2675</v>
      </c>
      <c r="L232" s="35" t="s">
        <v>2675</v>
      </c>
      <c r="M232" s="35"/>
      <c r="N232" s="35"/>
      <c r="O232" s="35"/>
      <c r="P232" s="27" t="s">
        <v>1542</v>
      </c>
      <c r="Q232" s="35">
        <v>46246</v>
      </c>
      <c r="R232" s="306" t="s">
        <v>1495</v>
      </c>
      <c r="S232" s="306" t="s">
        <v>1495</v>
      </c>
      <c r="T232" s="306" t="s">
        <v>1495</v>
      </c>
      <c r="U232" s="306" t="s">
        <v>1495</v>
      </c>
      <c r="V232" s="306" t="s">
        <v>1495</v>
      </c>
      <c r="W232" s="306" t="s">
        <v>1495</v>
      </c>
      <c r="X232" s="27" t="s">
        <v>1495</v>
      </c>
      <c r="Y232" s="27"/>
      <c r="Z232" s="34"/>
      <c r="AA232" s="36"/>
      <c r="AB232" s="36"/>
      <c r="AC232" s="127"/>
    </row>
    <row r="233" spans="1:29" ht="15.75" hidden="1">
      <c r="A233" s="297">
        <v>371</v>
      </c>
      <c r="B233" s="242" t="s">
        <v>533</v>
      </c>
      <c r="C233" s="242" t="s">
        <v>534</v>
      </c>
      <c r="D233" s="246" t="s">
        <v>847</v>
      </c>
      <c r="E233" s="242" t="s">
        <v>846</v>
      </c>
      <c r="F233" s="242" t="s">
        <v>34</v>
      </c>
      <c r="G233" s="306" t="s">
        <v>1495</v>
      </c>
      <c r="H233" s="306" t="s">
        <v>1495</v>
      </c>
      <c r="I233" s="27" t="s">
        <v>1495</v>
      </c>
      <c r="J233" s="34" t="s">
        <v>1495</v>
      </c>
      <c r="K233" s="35" t="s">
        <v>2675</v>
      </c>
      <c r="L233" s="35" t="s">
        <v>2675</v>
      </c>
      <c r="M233" s="35"/>
      <c r="N233" s="35"/>
      <c r="O233" s="35"/>
      <c r="P233" s="27" t="s">
        <v>2675</v>
      </c>
      <c r="Q233" s="35">
        <v>46252</v>
      </c>
      <c r="R233" s="306" t="s">
        <v>1495</v>
      </c>
      <c r="S233" s="306" t="s">
        <v>1495</v>
      </c>
      <c r="T233" s="306" t="s">
        <v>1495</v>
      </c>
      <c r="U233" s="306" t="s">
        <v>1495</v>
      </c>
      <c r="V233" s="306" t="s">
        <v>1495</v>
      </c>
      <c r="W233" s="306" t="s">
        <v>1495</v>
      </c>
      <c r="X233" s="27" t="s">
        <v>1495</v>
      </c>
      <c r="Y233" s="27"/>
      <c r="Z233" s="34"/>
      <c r="AA233" s="36"/>
      <c r="AB233" s="36"/>
      <c r="AC233" s="127"/>
    </row>
    <row r="234" spans="1:29" ht="15.75">
      <c r="A234" s="297">
        <v>444</v>
      </c>
      <c r="B234" s="242" t="s">
        <v>535</v>
      </c>
      <c r="C234" s="242" t="s">
        <v>536</v>
      </c>
      <c r="D234" s="246" t="s">
        <v>847</v>
      </c>
      <c r="E234" s="242" t="s">
        <v>846</v>
      </c>
      <c r="F234" s="242" t="s">
        <v>48</v>
      </c>
      <c r="G234" s="306" t="s">
        <v>1495</v>
      </c>
      <c r="H234" s="306" t="s">
        <v>1495</v>
      </c>
      <c r="I234" s="27" t="s">
        <v>1495</v>
      </c>
      <c r="J234" s="34" t="s">
        <v>1495</v>
      </c>
      <c r="K234" s="35" t="s">
        <v>2675</v>
      </c>
      <c r="L234" s="35" t="s">
        <v>1495</v>
      </c>
      <c r="M234" s="35" t="s">
        <v>1495</v>
      </c>
      <c r="N234" s="35" t="s">
        <v>1495</v>
      </c>
      <c r="O234" s="35" t="s">
        <v>1495</v>
      </c>
      <c r="P234" s="27" t="s">
        <v>2675</v>
      </c>
      <c r="Q234" s="35"/>
      <c r="R234" s="306" t="s">
        <v>1495</v>
      </c>
      <c r="S234" s="306" t="s">
        <v>1495</v>
      </c>
      <c r="T234" s="306" t="s">
        <v>1495</v>
      </c>
      <c r="U234" s="306" t="s">
        <v>1495</v>
      </c>
      <c r="V234" s="306" t="s">
        <v>1495</v>
      </c>
      <c r="W234" s="306" t="s">
        <v>1495</v>
      </c>
      <c r="X234" s="27" t="s">
        <v>1495</v>
      </c>
      <c r="Y234" s="27" t="s">
        <v>1542</v>
      </c>
      <c r="Z234" s="344">
        <v>46241</v>
      </c>
      <c r="AA234" s="36"/>
      <c r="AB234" s="36"/>
      <c r="AC234" s="127"/>
    </row>
    <row r="235" spans="1:29" ht="15.75" hidden="1">
      <c r="A235" s="297">
        <v>185</v>
      </c>
      <c r="B235" s="242" t="s">
        <v>537</v>
      </c>
      <c r="C235" s="242" t="s">
        <v>538</v>
      </c>
      <c r="D235" s="246" t="s">
        <v>847</v>
      </c>
      <c r="E235" s="242" t="s">
        <v>846</v>
      </c>
      <c r="F235" s="242" t="s">
        <v>34</v>
      </c>
      <c r="G235" s="306" t="s">
        <v>1495</v>
      </c>
      <c r="H235" s="306" t="s">
        <v>1495</v>
      </c>
      <c r="I235" s="27" t="s">
        <v>1495</v>
      </c>
      <c r="J235" s="34" t="s">
        <v>1495</v>
      </c>
      <c r="K235" s="35" t="s">
        <v>2675</v>
      </c>
      <c r="L235" s="35" t="s">
        <v>1542</v>
      </c>
      <c r="M235" s="35"/>
      <c r="N235" s="35"/>
      <c r="O235" s="35"/>
      <c r="P235" s="27" t="s">
        <v>1542</v>
      </c>
      <c r="Q235" s="35">
        <v>46252</v>
      </c>
      <c r="R235" s="306" t="s">
        <v>1495</v>
      </c>
      <c r="S235" s="306" t="s">
        <v>1495</v>
      </c>
      <c r="T235" s="306" t="s">
        <v>1495</v>
      </c>
      <c r="U235" s="306" t="s">
        <v>1495</v>
      </c>
      <c r="V235" s="306" t="s">
        <v>1495</v>
      </c>
      <c r="W235" s="306" t="s">
        <v>1495</v>
      </c>
      <c r="X235" s="27" t="s">
        <v>1495</v>
      </c>
      <c r="Y235" s="27"/>
      <c r="Z235" s="34"/>
      <c r="AA235" s="36"/>
      <c r="AB235" s="36"/>
      <c r="AC235" s="127"/>
    </row>
    <row r="236" spans="1:29" ht="15.75">
      <c r="A236" s="297">
        <v>565</v>
      </c>
      <c r="B236" s="242" t="s">
        <v>539</v>
      </c>
      <c r="C236" s="242" t="s">
        <v>540</v>
      </c>
      <c r="D236" s="246">
        <v>286920197110</v>
      </c>
      <c r="E236" s="242" t="s">
        <v>846</v>
      </c>
      <c r="F236" s="242" t="s">
        <v>48</v>
      </c>
      <c r="G236" s="306" t="s">
        <v>1495</v>
      </c>
      <c r="H236" s="306" t="s">
        <v>1495</v>
      </c>
      <c r="I236" s="27" t="s">
        <v>1495</v>
      </c>
      <c r="J236" s="34" t="s">
        <v>1495</v>
      </c>
      <c r="K236" s="35" t="s">
        <v>2675</v>
      </c>
      <c r="L236" s="35" t="s">
        <v>1495</v>
      </c>
      <c r="M236" s="35" t="s">
        <v>1495</v>
      </c>
      <c r="N236" s="35" t="s">
        <v>1495</v>
      </c>
      <c r="O236" s="35" t="s">
        <v>1495</v>
      </c>
      <c r="P236" s="27" t="s">
        <v>1542</v>
      </c>
      <c r="Q236" s="342">
        <v>46241</v>
      </c>
      <c r="R236" s="306" t="s">
        <v>1495</v>
      </c>
      <c r="S236" s="306" t="s">
        <v>1495</v>
      </c>
      <c r="T236" s="306" t="s">
        <v>1495</v>
      </c>
      <c r="U236" s="306" t="s">
        <v>1495</v>
      </c>
      <c r="V236" s="306" t="s">
        <v>1495</v>
      </c>
      <c r="W236" s="306" t="s">
        <v>1495</v>
      </c>
      <c r="X236" s="27" t="s">
        <v>1495</v>
      </c>
      <c r="Y236" s="27" t="s">
        <v>2675</v>
      </c>
      <c r="Z236" s="344">
        <v>46241</v>
      </c>
      <c r="AA236" s="36"/>
      <c r="AB236" s="36"/>
      <c r="AC236" s="127"/>
    </row>
    <row r="237" spans="1:29" ht="15.75" hidden="1">
      <c r="A237" s="297">
        <v>251</v>
      </c>
      <c r="B237" s="242" t="s">
        <v>541</v>
      </c>
      <c r="C237" s="242" t="s">
        <v>542</v>
      </c>
      <c r="D237" s="246">
        <v>141243168110</v>
      </c>
      <c r="E237" s="242" t="s">
        <v>846</v>
      </c>
      <c r="F237" s="242" t="s">
        <v>70</v>
      </c>
      <c r="G237" s="306" t="s">
        <v>1495</v>
      </c>
      <c r="H237" s="306" t="s">
        <v>1495</v>
      </c>
      <c r="I237" s="27" t="s">
        <v>1495</v>
      </c>
      <c r="J237" s="34" t="s">
        <v>1495</v>
      </c>
      <c r="K237" s="35" t="s">
        <v>2675</v>
      </c>
      <c r="L237" s="35" t="s">
        <v>1542</v>
      </c>
      <c r="M237" s="35" t="s">
        <v>1495</v>
      </c>
      <c r="N237" s="35" t="s">
        <v>1495</v>
      </c>
      <c r="O237" s="35" t="s">
        <v>1495</v>
      </c>
      <c r="P237" s="27" t="s">
        <v>1542</v>
      </c>
      <c r="Q237" s="342">
        <v>46246</v>
      </c>
      <c r="R237" s="306" t="s">
        <v>1495</v>
      </c>
      <c r="S237" s="306" t="s">
        <v>1495</v>
      </c>
      <c r="T237" s="306" t="s">
        <v>1495</v>
      </c>
      <c r="U237" s="306" t="s">
        <v>1495</v>
      </c>
      <c r="V237" s="306" t="s">
        <v>1495</v>
      </c>
      <c r="W237" s="306" t="s">
        <v>1495</v>
      </c>
      <c r="X237" s="27" t="s">
        <v>1495</v>
      </c>
      <c r="Y237" s="27" t="s">
        <v>1542</v>
      </c>
      <c r="Z237" s="344">
        <v>46246</v>
      </c>
      <c r="AA237" s="36" t="s">
        <v>1528</v>
      </c>
      <c r="AB237" s="349">
        <v>46246</v>
      </c>
      <c r="AC237" s="127"/>
    </row>
    <row r="238" spans="1:29" ht="15.75" hidden="1">
      <c r="A238" s="297">
        <v>459</v>
      </c>
      <c r="B238" s="242" t="s">
        <v>543</v>
      </c>
      <c r="C238" s="242" t="s">
        <v>544</v>
      </c>
      <c r="D238" s="246">
        <v>119825488110</v>
      </c>
      <c r="E238" s="242" t="s">
        <v>868</v>
      </c>
      <c r="F238" s="242" t="s">
        <v>65</v>
      </c>
      <c r="G238" s="27" t="s">
        <v>1542</v>
      </c>
      <c r="H238" s="34">
        <v>46240</v>
      </c>
      <c r="I238" s="27" t="s">
        <v>1495</v>
      </c>
      <c r="J238" s="34" t="s">
        <v>1495</v>
      </c>
      <c r="K238" s="35" t="s">
        <v>1542</v>
      </c>
      <c r="L238" s="35" t="s">
        <v>1542</v>
      </c>
      <c r="M238" s="35" t="s">
        <v>1542</v>
      </c>
      <c r="N238" s="35" t="s">
        <v>1495</v>
      </c>
      <c r="O238" s="35" t="s">
        <v>1495</v>
      </c>
      <c r="P238" s="33" t="s">
        <v>1495</v>
      </c>
      <c r="Q238" s="33" t="s">
        <v>1495</v>
      </c>
      <c r="R238" s="27" t="s">
        <v>1542</v>
      </c>
      <c r="S238" s="130">
        <v>46240</v>
      </c>
      <c r="T238" s="27" t="s">
        <v>1542</v>
      </c>
      <c r="U238" s="130">
        <v>46240</v>
      </c>
      <c r="V238" s="27" t="s">
        <v>1542</v>
      </c>
      <c r="W238" s="34">
        <v>46240</v>
      </c>
      <c r="X238" s="27" t="s">
        <v>1542</v>
      </c>
      <c r="Y238" s="27" t="s">
        <v>1542</v>
      </c>
      <c r="Z238" s="34">
        <v>46240</v>
      </c>
      <c r="AA238" s="36" t="s">
        <v>1528</v>
      </c>
      <c r="AB238" s="349">
        <v>46240</v>
      </c>
      <c r="AC238" s="127"/>
    </row>
    <row r="239" spans="1:29" ht="15.75" hidden="1">
      <c r="A239" s="297">
        <v>387</v>
      </c>
      <c r="B239" s="242" t="s">
        <v>546</v>
      </c>
      <c r="C239" s="242" t="s">
        <v>547</v>
      </c>
      <c r="D239" s="246" t="s">
        <v>847</v>
      </c>
      <c r="E239" s="242" t="s">
        <v>868</v>
      </c>
      <c r="F239" s="242" t="s">
        <v>34</v>
      </c>
      <c r="G239" s="27" t="s">
        <v>2675</v>
      </c>
      <c r="H239" s="34"/>
      <c r="I239" s="27" t="s">
        <v>1495</v>
      </c>
      <c r="J239" s="34" t="s">
        <v>1495</v>
      </c>
      <c r="K239" s="35" t="s">
        <v>2675</v>
      </c>
      <c r="L239" s="35" t="s">
        <v>1495</v>
      </c>
      <c r="M239" s="35" t="s">
        <v>1495</v>
      </c>
      <c r="N239" s="35" t="s">
        <v>1495</v>
      </c>
      <c r="O239" s="35" t="s">
        <v>1495</v>
      </c>
      <c r="P239" s="33" t="s">
        <v>1495</v>
      </c>
      <c r="Q239" s="33" t="s">
        <v>1495</v>
      </c>
      <c r="R239" s="27" t="s">
        <v>2675</v>
      </c>
      <c r="S239" s="130"/>
      <c r="T239" s="27" t="s">
        <v>2675</v>
      </c>
      <c r="U239" s="130"/>
      <c r="V239" s="27" t="s">
        <v>2675</v>
      </c>
      <c r="W239" s="344">
        <v>46240</v>
      </c>
      <c r="X239" s="27" t="s">
        <v>2675</v>
      </c>
      <c r="Y239" s="27" t="s">
        <v>2675</v>
      </c>
      <c r="Z239" s="344">
        <v>46240</v>
      </c>
      <c r="AA239" s="36"/>
      <c r="AB239" s="36"/>
      <c r="AC239" s="127"/>
    </row>
    <row r="240" spans="1:29" ht="15.75" hidden="1">
      <c r="A240" s="297">
        <v>159</v>
      </c>
      <c r="B240" s="242" t="s">
        <v>548</v>
      </c>
      <c r="C240" s="242" t="s">
        <v>549</v>
      </c>
      <c r="D240" s="246">
        <v>144224777113</v>
      </c>
      <c r="E240" s="242" t="s">
        <v>846</v>
      </c>
      <c r="F240" s="242" t="s">
        <v>65</v>
      </c>
      <c r="G240" s="306" t="s">
        <v>1495</v>
      </c>
      <c r="H240" s="306" t="s">
        <v>1495</v>
      </c>
      <c r="I240" s="27" t="s">
        <v>1495</v>
      </c>
      <c r="J240" s="34" t="s">
        <v>1495</v>
      </c>
      <c r="K240" s="35" t="s">
        <v>1542</v>
      </c>
      <c r="L240" s="35" t="s">
        <v>1542</v>
      </c>
      <c r="M240" s="35" t="s">
        <v>1495</v>
      </c>
      <c r="N240" s="35" t="s">
        <v>1495</v>
      </c>
      <c r="O240" s="35" t="s">
        <v>1495</v>
      </c>
      <c r="P240" s="27" t="s">
        <v>1542</v>
      </c>
      <c r="Q240" s="35">
        <v>46247</v>
      </c>
      <c r="R240" s="306" t="s">
        <v>1495</v>
      </c>
      <c r="S240" s="306" t="s">
        <v>1495</v>
      </c>
      <c r="T240" s="306" t="s">
        <v>1495</v>
      </c>
      <c r="U240" s="306" t="s">
        <v>1495</v>
      </c>
      <c r="V240" s="306" t="s">
        <v>1495</v>
      </c>
      <c r="W240" s="306" t="s">
        <v>1495</v>
      </c>
      <c r="X240" s="27" t="s">
        <v>1495</v>
      </c>
      <c r="Y240" s="27" t="s">
        <v>1542</v>
      </c>
      <c r="Z240" s="34">
        <v>46247</v>
      </c>
      <c r="AA240" s="36" t="s">
        <v>1495</v>
      </c>
      <c r="AB240" s="36" t="s">
        <v>1495</v>
      </c>
      <c r="AC240" s="127"/>
    </row>
    <row r="241" spans="1:29" ht="15.75" hidden="1">
      <c r="A241" s="297">
        <v>247</v>
      </c>
      <c r="B241" s="242" t="s">
        <v>550</v>
      </c>
      <c r="C241" s="242" t="s">
        <v>551</v>
      </c>
      <c r="D241" s="246" t="s">
        <v>847</v>
      </c>
      <c r="E241" s="242" t="s">
        <v>846</v>
      </c>
      <c r="F241" s="242" t="s">
        <v>62</v>
      </c>
      <c r="G241" s="306" t="s">
        <v>1495</v>
      </c>
      <c r="H241" s="306" t="s">
        <v>1495</v>
      </c>
      <c r="I241" s="27" t="s">
        <v>2675</v>
      </c>
      <c r="J241" s="34"/>
      <c r="K241" s="35" t="s">
        <v>1542</v>
      </c>
      <c r="L241" s="35" t="s">
        <v>2675</v>
      </c>
      <c r="M241" s="35" t="s">
        <v>1495</v>
      </c>
      <c r="N241" s="35" t="s">
        <v>1495</v>
      </c>
      <c r="O241" s="35" t="s">
        <v>1495</v>
      </c>
      <c r="P241" s="27" t="s">
        <v>1542</v>
      </c>
      <c r="Q241" s="35">
        <v>46238</v>
      </c>
      <c r="R241" s="306" t="s">
        <v>1495</v>
      </c>
      <c r="S241" s="306" t="s">
        <v>1495</v>
      </c>
      <c r="T241" s="306" t="s">
        <v>1495</v>
      </c>
      <c r="U241" s="306" t="s">
        <v>1495</v>
      </c>
      <c r="V241" s="306" t="s">
        <v>1495</v>
      </c>
      <c r="W241" s="306" t="s">
        <v>1495</v>
      </c>
      <c r="X241" s="27" t="s">
        <v>1495</v>
      </c>
      <c r="Y241" s="27" t="s">
        <v>1542</v>
      </c>
      <c r="Z241" s="34">
        <v>46246</v>
      </c>
      <c r="AA241" s="36" t="s">
        <v>1495</v>
      </c>
      <c r="AB241" s="36"/>
      <c r="AC241" s="127"/>
    </row>
    <row r="242" spans="1:29" ht="15.75">
      <c r="A242" s="297">
        <v>349</v>
      </c>
      <c r="B242" s="242" t="s">
        <v>553</v>
      </c>
      <c r="C242" s="242" t="s">
        <v>554</v>
      </c>
      <c r="D242" s="246">
        <v>149872119119</v>
      </c>
      <c r="E242" s="242" t="s">
        <v>846</v>
      </c>
      <c r="F242" s="242" t="s">
        <v>48</v>
      </c>
      <c r="G242" s="306" t="s">
        <v>1495</v>
      </c>
      <c r="H242" s="306" t="s">
        <v>1495</v>
      </c>
      <c r="I242" s="27" t="s">
        <v>1495</v>
      </c>
      <c r="J242" s="34"/>
      <c r="K242" s="35" t="s">
        <v>2675</v>
      </c>
      <c r="L242" s="35" t="s">
        <v>1495</v>
      </c>
      <c r="M242" s="35" t="s">
        <v>1495</v>
      </c>
      <c r="N242" s="35" t="s">
        <v>1495</v>
      </c>
      <c r="O242" s="35" t="s">
        <v>1495</v>
      </c>
      <c r="P242" s="27" t="s">
        <v>2675</v>
      </c>
      <c r="Q242" s="35"/>
      <c r="R242" s="306" t="s">
        <v>1495</v>
      </c>
      <c r="S242" s="306" t="s">
        <v>1495</v>
      </c>
      <c r="T242" s="306" t="s">
        <v>1495</v>
      </c>
      <c r="U242" s="306" t="s">
        <v>1495</v>
      </c>
      <c r="V242" s="306" t="s">
        <v>1495</v>
      </c>
      <c r="W242" s="306" t="s">
        <v>1495</v>
      </c>
      <c r="X242" s="27" t="s">
        <v>1495</v>
      </c>
      <c r="Y242" s="27" t="s">
        <v>2675</v>
      </c>
      <c r="Z242" s="344">
        <v>46247</v>
      </c>
      <c r="AA242" s="36" t="s">
        <v>1495</v>
      </c>
      <c r="AB242" s="36"/>
      <c r="AC242" s="127"/>
    </row>
    <row r="243" spans="1:29" ht="15.75" hidden="1">
      <c r="A243" s="297">
        <v>380</v>
      </c>
      <c r="B243" s="242" t="s">
        <v>555</v>
      </c>
      <c r="C243" s="242" t="s">
        <v>556</v>
      </c>
      <c r="D243" s="246" t="s">
        <v>847</v>
      </c>
      <c r="E243" s="242" t="s">
        <v>868</v>
      </c>
      <c r="F243" s="242" t="s">
        <v>62</v>
      </c>
      <c r="G243" s="27" t="s">
        <v>2675</v>
      </c>
      <c r="H243" s="34"/>
      <c r="I243" s="27" t="s">
        <v>2675</v>
      </c>
      <c r="J243" s="34"/>
      <c r="K243" s="35" t="s">
        <v>1542</v>
      </c>
      <c r="L243" s="35" t="s">
        <v>2675</v>
      </c>
      <c r="M243" s="35" t="s">
        <v>1495</v>
      </c>
      <c r="N243" s="35" t="s">
        <v>1495</v>
      </c>
      <c r="O243" s="35" t="s">
        <v>1495</v>
      </c>
      <c r="P243" s="33" t="s">
        <v>1495</v>
      </c>
      <c r="Q243" s="33" t="s">
        <v>1495</v>
      </c>
      <c r="R243" s="27" t="s">
        <v>2675</v>
      </c>
      <c r="S243" s="130"/>
      <c r="T243" s="27" t="s">
        <v>2675</v>
      </c>
      <c r="U243" s="130"/>
      <c r="V243" s="27" t="s">
        <v>1542</v>
      </c>
      <c r="W243" s="34">
        <v>46237</v>
      </c>
      <c r="X243" s="27" t="s">
        <v>1542</v>
      </c>
      <c r="Y243" s="27" t="s">
        <v>1542</v>
      </c>
      <c r="Z243" s="34">
        <v>46247</v>
      </c>
      <c r="AA243" s="36" t="s">
        <v>1495</v>
      </c>
      <c r="AB243" s="36"/>
      <c r="AC243" s="127"/>
    </row>
    <row r="244" spans="1:29" ht="15.75" hidden="1">
      <c r="A244" s="297">
        <v>241</v>
      </c>
      <c r="B244" s="242" t="s">
        <v>557</v>
      </c>
      <c r="C244" s="242" t="s">
        <v>558</v>
      </c>
      <c r="D244" s="246" t="s">
        <v>847</v>
      </c>
      <c r="E244" s="242" t="s">
        <v>882</v>
      </c>
      <c r="F244" s="242" t="s">
        <v>62</v>
      </c>
      <c r="G244" s="27" t="s">
        <v>2675</v>
      </c>
      <c r="H244" s="34"/>
      <c r="I244" s="27" t="s">
        <v>2675</v>
      </c>
      <c r="J244" s="34"/>
      <c r="K244" s="35" t="s">
        <v>1542</v>
      </c>
      <c r="L244" s="35" t="s">
        <v>2675</v>
      </c>
      <c r="M244" s="35" t="s">
        <v>1495</v>
      </c>
      <c r="N244" s="35" t="s">
        <v>1495</v>
      </c>
      <c r="O244" s="35" t="s">
        <v>1495</v>
      </c>
      <c r="P244" s="33" t="s">
        <v>1495</v>
      </c>
      <c r="Q244" s="33" t="s">
        <v>1495</v>
      </c>
      <c r="R244" s="27" t="s">
        <v>2675</v>
      </c>
      <c r="S244" s="130"/>
      <c r="T244" s="27" t="s">
        <v>2675</v>
      </c>
      <c r="U244" s="130"/>
      <c r="V244" s="27" t="s">
        <v>1542</v>
      </c>
      <c r="W244" s="34">
        <v>46240</v>
      </c>
      <c r="X244" s="27" t="s">
        <v>1542</v>
      </c>
      <c r="Y244" s="27" t="s">
        <v>1542</v>
      </c>
      <c r="Z244" s="34">
        <v>46247</v>
      </c>
      <c r="AA244" s="36" t="s">
        <v>1495</v>
      </c>
      <c r="AB244" s="36"/>
      <c r="AC244" s="127"/>
    </row>
    <row r="245" spans="1:29" ht="15.75" hidden="1">
      <c r="A245" s="297">
        <v>173</v>
      </c>
      <c r="B245" s="242" t="s">
        <v>559</v>
      </c>
      <c r="C245" s="242" t="s">
        <v>560</v>
      </c>
      <c r="D245" s="246" t="s">
        <v>847</v>
      </c>
      <c r="E245" s="242" t="s">
        <v>846</v>
      </c>
      <c r="F245" s="242" t="s">
        <v>62</v>
      </c>
      <c r="G245" s="306" t="s">
        <v>1495</v>
      </c>
      <c r="H245" s="306" t="s">
        <v>1495</v>
      </c>
      <c r="I245" s="27" t="s">
        <v>1495</v>
      </c>
      <c r="J245" s="34"/>
      <c r="K245" s="35" t="s">
        <v>1542</v>
      </c>
      <c r="L245" s="35" t="s">
        <v>2675</v>
      </c>
      <c r="M245" s="35" t="s">
        <v>1495</v>
      </c>
      <c r="N245" s="35" t="s">
        <v>1495</v>
      </c>
      <c r="O245" s="35" t="s">
        <v>1495</v>
      </c>
      <c r="P245" s="27" t="s">
        <v>1542</v>
      </c>
      <c r="Q245" s="35">
        <v>46240</v>
      </c>
      <c r="R245" s="306" t="s">
        <v>1495</v>
      </c>
      <c r="S245" s="306" t="s">
        <v>1495</v>
      </c>
      <c r="T245" s="306" t="s">
        <v>1495</v>
      </c>
      <c r="U245" s="306" t="s">
        <v>1495</v>
      </c>
      <c r="V245" s="306" t="s">
        <v>1495</v>
      </c>
      <c r="W245" s="306" t="s">
        <v>1495</v>
      </c>
      <c r="X245" s="27" t="s">
        <v>1495</v>
      </c>
      <c r="Y245" s="27" t="s">
        <v>1542</v>
      </c>
      <c r="Z245" s="34">
        <v>46247</v>
      </c>
      <c r="AA245" s="36" t="s">
        <v>1495</v>
      </c>
      <c r="AB245" s="36"/>
      <c r="AC245" s="127"/>
    </row>
    <row r="246" spans="1:29" ht="15.75" hidden="1">
      <c r="A246" s="297">
        <v>516</v>
      </c>
      <c r="B246" s="242" t="s">
        <v>561</v>
      </c>
      <c r="C246" s="242" t="s">
        <v>562</v>
      </c>
      <c r="D246" s="246">
        <v>115285451110</v>
      </c>
      <c r="E246" s="242" t="s">
        <v>882</v>
      </c>
      <c r="F246" s="242" t="s">
        <v>73</v>
      </c>
      <c r="G246" s="27" t="s">
        <v>1542</v>
      </c>
      <c r="H246" s="34"/>
      <c r="I246" s="27" t="s">
        <v>1495</v>
      </c>
      <c r="J246" s="34" t="s">
        <v>1495</v>
      </c>
      <c r="K246" s="35" t="s">
        <v>1528</v>
      </c>
      <c r="L246" s="35" t="s">
        <v>1528</v>
      </c>
      <c r="M246" s="35" t="s">
        <v>1495</v>
      </c>
      <c r="N246" s="35" t="s">
        <v>1495</v>
      </c>
      <c r="O246" s="35"/>
      <c r="P246" s="33" t="s">
        <v>1495</v>
      </c>
      <c r="Q246" s="33" t="s">
        <v>1495</v>
      </c>
      <c r="R246" s="27" t="s">
        <v>1528</v>
      </c>
      <c r="S246" s="130"/>
      <c r="T246" s="27" t="s">
        <v>1495</v>
      </c>
      <c r="U246" s="130" t="s">
        <v>1495</v>
      </c>
      <c r="V246" s="27"/>
      <c r="W246" s="34"/>
      <c r="X246" s="27" t="s">
        <v>1528</v>
      </c>
      <c r="Y246" s="27"/>
      <c r="Z246" s="34"/>
      <c r="AA246" s="36" t="s">
        <v>1495</v>
      </c>
      <c r="AB246" s="36" t="s">
        <v>1495</v>
      </c>
      <c r="AC246" s="127"/>
    </row>
    <row r="247" spans="1:29" ht="15.75" hidden="1">
      <c r="A247" s="297">
        <v>570</v>
      </c>
      <c r="B247" s="242" t="s">
        <v>564</v>
      </c>
      <c r="C247" s="242" t="s">
        <v>565</v>
      </c>
      <c r="D247" s="246">
        <v>123956510119</v>
      </c>
      <c r="E247" s="242" t="s">
        <v>868</v>
      </c>
      <c r="F247" s="242" t="s">
        <v>34</v>
      </c>
      <c r="G247" s="27" t="s">
        <v>2675</v>
      </c>
      <c r="H247" s="34">
        <v>46247</v>
      </c>
      <c r="I247" s="27" t="s">
        <v>1495</v>
      </c>
      <c r="J247" s="34" t="s">
        <v>1495</v>
      </c>
      <c r="K247" s="35" t="s">
        <v>2675</v>
      </c>
      <c r="L247" s="35" t="s">
        <v>1542</v>
      </c>
      <c r="M247" s="35" t="s">
        <v>1495</v>
      </c>
      <c r="N247" s="35" t="s">
        <v>1495</v>
      </c>
      <c r="O247" s="35" t="s">
        <v>1495</v>
      </c>
      <c r="P247" s="33" t="s">
        <v>1495</v>
      </c>
      <c r="Q247" s="33" t="s">
        <v>1495</v>
      </c>
      <c r="R247" s="27" t="s">
        <v>1495</v>
      </c>
      <c r="S247" s="130"/>
      <c r="T247" s="27" t="s">
        <v>1495</v>
      </c>
      <c r="U247" s="130"/>
      <c r="V247" s="27"/>
      <c r="W247" s="34"/>
      <c r="X247" s="27" t="s">
        <v>2675</v>
      </c>
      <c r="Y247" s="27"/>
      <c r="Z247" s="34"/>
      <c r="AA247" s="36" t="s">
        <v>1495</v>
      </c>
      <c r="AB247" s="36"/>
      <c r="AC247" s="127"/>
    </row>
    <row r="248" spans="1:29" ht="15.75" hidden="1">
      <c r="A248" s="297">
        <v>457</v>
      </c>
      <c r="B248" s="242" t="s">
        <v>566</v>
      </c>
      <c r="C248" s="242" t="s">
        <v>567</v>
      </c>
      <c r="D248" s="246" t="s">
        <v>847</v>
      </c>
      <c r="E248" s="242" t="s">
        <v>846</v>
      </c>
      <c r="F248" s="242" t="s">
        <v>65</v>
      </c>
      <c r="G248" s="306" t="s">
        <v>1495</v>
      </c>
      <c r="H248" s="306" t="s">
        <v>1495</v>
      </c>
      <c r="I248" s="27" t="s">
        <v>1495</v>
      </c>
      <c r="J248" s="34" t="s">
        <v>1495</v>
      </c>
      <c r="K248" s="35" t="s">
        <v>1542</v>
      </c>
      <c r="L248" s="35" t="s">
        <v>2675</v>
      </c>
      <c r="M248" s="35" t="s">
        <v>1495</v>
      </c>
      <c r="N248" s="35" t="s">
        <v>1495</v>
      </c>
      <c r="O248" s="35" t="s">
        <v>1495</v>
      </c>
      <c r="P248" s="27" t="s">
        <v>2675</v>
      </c>
      <c r="Q248" s="35">
        <v>46238</v>
      </c>
      <c r="R248" s="306" t="s">
        <v>1495</v>
      </c>
      <c r="S248" s="306" t="s">
        <v>1495</v>
      </c>
      <c r="T248" s="306" t="s">
        <v>1495</v>
      </c>
      <c r="U248" s="306" t="s">
        <v>1495</v>
      </c>
      <c r="V248" s="306" t="s">
        <v>1495</v>
      </c>
      <c r="W248" s="306" t="s">
        <v>1495</v>
      </c>
      <c r="X248" s="27" t="s">
        <v>1495</v>
      </c>
      <c r="Y248" s="27" t="s">
        <v>1542</v>
      </c>
      <c r="Z248" s="34">
        <v>46238</v>
      </c>
      <c r="AA248" s="36" t="s">
        <v>1495</v>
      </c>
      <c r="AB248" s="36" t="s">
        <v>1495</v>
      </c>
      <c r="AC248" s="127"/>
    </row>
    <row r="249" spans="1:29" ht="15.75" hidden="1">
      <c r="A249" s="297">
        <v>595</v>
      </c>
      <c r="B249" s="242" t="s">
        <v>568</v>
      </c>
      <c r="C249" s="242" t="s">
        <v>569</v>
      </c>
      <c r="D249" s="246" t="s">
        <v>847</v>
      </c>
      <c r="E249" s="242" t="s">
        <v>868</v>
      </c>
      <c r="F249" s="242" t="s">
        <v>65</v>
      </c>
      <c r="G249" s="27" t="s">
        <v>2675</v>
      </c>
      <c r="H249" s="34">
        <v>46254</v>
      </c>
      <c r="I249" s="27" t="s">
        <v>1495</v>
      </c>
      <c r="J249" s="34" t="s">
        <v>1495</v>
      </c>
      <c r="K249" s="35" t="s">
        <v>1542</v>
      </c>
      <c r="L249" s="35" t="s">
        <v>1542</v>
      </c>
      <c r="M249" s="35" t="s">
        <v>1495</v>
      </c>
      <c r="N249" s="35" t="s">
        <v>1495</v>
      </c>
      <c r="O249" s="35" t="s">
        <v>1495</v>
      </c>
      <c r="P249" s="33" t="s">
        <v>1495</v>
      </c>
      <c r="Q249" s="33" t="s">
        <v>1495</v>
      </c>
      <c r="R249" s="27" t="s">
        <v>1542</v>
      </c>
      <c r="S249" s="130">
        <v>46254</v>
      </c>
      <c r="T249" s="27" t="s">
        <v>2675</v>
      </c>
      <c r="U249" s="130">
        <v>46254</v>
      </c>
      <c r="V249" s="27" t="s">
        <v>1542</v>
      </c>
      <c r="W249" s="34">
        <v>46254</v>
      </c>
      <c r="X249" s="27" t="s">
        <v>1542</v>
      </c>
      <c r="Y249" s="27" t="s">
        <v>1542</v>
      </c>
      <c r="Z249" s="34">
        <v>46254</v>
      </c>
      <c r="AA249" s="36" t="s">
        <v>1495</v>
      </c>
      <c r="AB249" s="36" t="s">
        <v>1495</v>
      </c>
      <c r="AC249" s="127"/>
    </row>
    <row r="250" spans="1:29" ht="15.75" hidden="1">
      <c r="A250" s="297">
        <v>168</v>
      </c>
      <c r="B250" s="242" t="s">
        <v>570</v>
      </c>
      <c r="C250" s="242" t="s">
        <v>571</v>
      </c>
      <c r="D250" s="246" t="s">
        <v>847</v>
      </c>
      <c r="E250" s="242" t="s">
        <v>846</v>
      </c>
      <c r="F250" s="242" t="s">
        <v>65</v>
      </c>
      <c r="G250" s="306" t="s">
        <v>1495</v>
      </c>
      <c r="H250" s="306" t="s">
        <v>1495</v>
      </c>
      <c r="I250" s="27" t="s">
        <v>1495</v>
      </c>
      <c r="J250" s="34" t="s">
        <v>1495</v>
      </c>
      <c r="K250" s="35" t="s">
        <v>1542</v>
      </c>
      <c r="L250" s="35" t="s">
        <v>1542</v>
      </c>
      <c r="M250" s="35" t="s">
        <v>1495</v>
      </c>
      <c r="N250" s="35" t="s">
        <v>1495</v>
      </c>
      <c r="O250" s="35" t="s">
        <v>1495</v>
      </c>
      <c r="P250" s="27" t="s">
        <v>1542</v>
      </c>
      <c r="Q250" s="35">
        <v>46245</v>
      </c>
      <c r="R250" s="306" t="s">
        <v>1495</v>
      </c>
      <c r="S250" s="306" t="s">
        <v>1495</v>
      </c>
      <c r="T250" s="306" t="s">
        <v>1495</v>
      </c>
      <c r="U250" s="306" t="s">
        <v>1495</v>
      </c>
      <c r="V250" s="306" t="s">
        <v>1495</v>
      </c>
      <c r="W250" s="306" t="s">
        <v>1495</v>
      </c>
      <c r="X250" s="27" t="s">
        <v>1495</v>
      </c>
      <c r="Y250" s="27" t="s">
        <v>1542</v>
      </c>
      <c r="Z250" s="34">
        <v>46245</v>
      </c>
      <c r="AA250" s="36" t="s">
        <v>1495</v>
      </c>
      <c r="AB250" s="36" t="s">
        <v>1495</v>
      </c>
      <c r="AC250" s="127"/>
    </row>
    <row r="251" spans="1:29" ht="15.75" hidden="1">
      <c r="A251" s="297">
        <v>51</v>
      </c>
      <c r="B251" s="242" t="s">
        <v>573</v>
      </c>
      <c r="C251" s="242" t="s">
        <v>574</v>
      </c>
      <c r="D251" s="246" t="s">
        <v>847</v>
      </c>
      <c r="E251" s="242" t="s">
        <v>868</v>
      </c>
      <c r="F251" s="242" t="s">
        <v>73</v>
      </c>
      <c r="G251" s="27" t="s">
        <v>1495</v>
      </c>
      <c r="H251" s="34"/>
      <c r="I251" s="27" t="s">
        <v>1495</v>
      </c>
      <c r="J251" s="34" t="s">
        <v>1495</v>
      </c>
      <c r="K251" s="35" t="s">
        <v>1528</v>
      </c>
      <c r="L251" s="35" t="s">
        <v>1528</v>
      </c>
      <c r="M251" s="35" t="s">
        <v>1495</v>
      </c>
      <c r="N251" s="35" t="s">
        <v>1495</v>
      </c>
      <c r="O251" s="35" t="s">
        <v>1495</v>
      </c>
      <c r="P251" s="33" t="s">
        <v>1495</v>
      </c>
      <c r="Q251" s="33" t="s">
        <v>1495</v>
      </c>
      <c r="R251" s="27" t="s">
        <v>2676</v>
      </c>
      <c r="S251" s="130"/>
      <c r="T251" s="27" t="s">
        <v>1495</v>
      </c>
      <c r="U251" s="130"/>
      <c r="V251" s="27"/>
      <c r="W251" s="34"/>
      <c r="X251" s="27"/>
      <c r="Y251" s="27"/>
      <c r="Z251" s="34"/>
      <c r="AA251" s="36"/>
      <c r="AB251" s="36"/>
      <c r="AC251" s="127"/>
    </row>
    <row r="252" spans="1:29" ht="15.75" hidden="1">
      <c r="A252" s="297">
        <v>163</v>
      </c>
      <c r="B252" s="242" t="s">
        <v>575</v>
      </c>
      <c r="C252" s="242" t="s">
        <v>576</v>
      </c>
      <c r="D252" s="246">
        <v>123945475115</v>
      </c>
      <c r="E252" s="242" t="s">
        <v>846</v>
      </c>
      <c r="F252" s="242" t="s">
        <v>57</v>
      </c>
      <c r="G252" s="306" t="s">
        <v>1495</v>
      </c>
      <c r="H252" s="306" t="s">
        <v>1495</v>
      </c>
      <c r="I252" s="35" t="s">
        <v>1495</v>
      </c>
      <c r="J252" s="34"/>
      <c r="K252" s="35" t="s">
        <v>2675</v>
      </c>
      <c r="L252" s="35" t="s">
        <v>1542</v>
      </c>
      <c r="M252" s="35" t="s">
        <v>1495</v>
      </c>
      <c r="N252" s="35" t="s">
        <v>1495</v>
      </c>
      <c r="O252" s="35" t="s">
        <v>1495</v>
      </c>
      <c r="P252" s="27" t="s">
        <v>1542</v>
      </c>
      <c r="Q252" s="342">
        <v>46238</v>
      </c>
      <c r="R252" s="306" t="s">
        <v>1495</v>
      </c>
      <c r="S252" s="306" t="s">
        <v>1495</v>
      </c>
      <c r="T252" s="306" t="s">
        <v>1495</v>
      </c>
      <c r="U252" s="306" t="s">
        <v>1495</v>
      </c>
      <c r="V252" s="306" t="s">
        <v>1495</v>
      </c>
      <c r="W252" s="306" t="s">
        <v>1495</v>
      </c>
      <c r="X252" s="27" t="s">
        <v>1495</v>
      </c>
      <c r="Y252" s="27"/>
      <c r="Z252" s="34"/>
      <c r="AA252" s="36"/>
      <c r="AB252" s="36"/>
      <c r="AC252" s="127"/>
    </row>
    <row r="253" spans="1:29" ht="15.75" hidden="1">
      <c r="A253" s="297">
        <v>43</v>
      </c>
      <c r="B253" s="242" t="s">
        <v>577</v>
      </c>
      <c r="C253" s="242" t="s">
        <v>578</v>
      </c>
      <c r="D253" s="246">
        <v>111103730118</v>
      </c>
      <c r="E253" s="242" t="s">
        <v>846</v>
      </c>
      <c r="F253" s="242" t="s">
        <v>65</v>
      </c>
      <c r="G253" s="306" t="s">
        <v>1495</v>
      </c>
      <c r="H253" s="306" t="s">
        <v>1495</v>
      </c>
      <c r="I253" s="27" t="s">
        <v>1495</v>
      </c>
      <c r="J253" s="34" t="s">
        <v>1495</v>
      </c>
      <c r="K253" s="35" t="s">
        <v>1542</v>
      </c>
      <c r="L253" s="35" t="s">
        <v>1542</v>
      </c>
      <c r="M253" s="35" t="s">
        <v>1495</v>
      </c>
      <c r="N253" s="35" t="s">
        <v>1495</v>
      </c>
      <c r="O253" s="35" t="s">
        <v>1495</v>
      </c>
      <c r="P253" s="27" t="s">
        <v>1542</v>
      </c>
      <c r="Q253" s="35">
        <v>46244</v>
      </c>
      <c r="R253" s="306" t="s">
        <v>1495</v>
      </c>
      <c r="S253" s="306" t="s">
        <v>1495</v>
      </c>
      <c r="T253" s="306" t="s">
        <v>1495</v>
      </c>
      <c r="U253" s="306" t="s">
        <v>1495</v>
      </c>
      <c r="V253" s="306" t="s">
        <v>1495</v>
      </c>
      <c r="W253" s="306" t="s">
        <v>1495</v>
      </c>
      <c r="X253" s="27" t="s">
        <v>1495</v>
      </c>
      <c r="Y253" s="27" t="s">
        <v>1542</v>
      </c>
      <c r="Z253" s="34">
        <v>46244</v>
      </c>
      <c r="AA253" s="36" t="s">
        <v>1495</v>
      </c>
      <c r="AB253" s="36" t="s">
        <v>1495</v>
      </c>
      <c r="AC253" s="127"/>
    </row>
    <row r="254" spans="1:29" ht="15.75" hidden="1">
      <c r="A254" s="297">
        <v>79</v>
      </c>
      <c r="B254" s="242" t="s">
        <v>579</v>
      </c>
      <c r="C254" s="242" t="s">
        <v>580</v>
      </c>
      <c r="D254" s="246">
        <v>142382170116</v>
      </c>
      <c r="E254" s="242" t="s">
        <v>846</v>
      </c>
      <c r="F254" s="242" t="s">
        <v>62</v>
      </c>
      <c r="G254" s="306" t="s">
        <v>1495</v>
      </c>
      <c r="H254" s="306" t="s">
        <v>1495</v>
      </c>
      <c r="I254" s="27" t="s">
        <v>1495</v>
      </c>
      <c r="J254" s="34" t="s">
        <v>1495</v>
      </c>
      <c r="K254" s="35" t="s">
        <v>1542</v>
      </c>
      <c r="L254" s="35" t="s">
        <v>2675</v>
      </c>
      <c r="M254" s="35" t="s">
        <v>1495</v>
      </c>
      <c r="N254" s="35" t="s">
        <v>1495</v>
      </c>
      <c r="O254" s="35" t="s">
        <v>1495</v>
      </c>
      <c r="P254" s="27" t="s">
        <v>1542</v>
      </c>
      <c r="Q254" s="35">
        <v>46238</v>
      </c>
      <c r="R254" s="306" t="s">
        <v>1495</v>
      </c>
      <c r="S254" s="306" t="s">
        <v>1495</v>
      </c>
      <c r="T254" s="306" t="s">
        <v>1495</v>
      </c>
      <c r="U254" s="306" t="s">
        <v>1495</v>
      </c>
      <c r="V254" s="306" t="s">
        <v>1495</v>
      </c>
      <c r="W254" s="306" t="s">
        <v>1495</v>
      </c>
      <c r="X254" s="27" t="s">
        <v>1495</v>
      </c>
      <c r="Y254" s="27" t="s">
        <v>1542</v>
      </c>
      <c r="Z254" s="34">
        <v>46247</v>
      </c>
      <c r="AA254" s="36" t="s">
        <v>1495</v>
      </c>
      <c r="AB254" s="36"/>
      <c r="AC254" s="127"/>
    </row>
    <row r="255" spans="1:29" ht="15.75" hidden="1">
      <c r="A255" s="297">
        <v>405</v>
      </c>
      <c r="B255" s="242" t="s">
        <v>581</v>
      </c>
      <c r="C255" s="242" t="s">
        <v>582</v>
      </c>
      <c r="D255" s="246" t="s">
        <v>847</v>
      </c>
      <c r="E255" s="242" t="s">
        <v>846</v>
      </c>
      <c r="F255" s="242" t="s">
        <v>34</v>
      </c>
      <c r="G255" s="306" t="s">
        <v>1495</v>
      </c>
      <c r="H255" s="306" t="s">
        <v>1495</v>
      </c>
      <c r="I255" s="27" t="s">
        <v>1495</v>
      </c>
      <c r="J255" s="34" t="s">
        <v>1495</v>
      </c>
      <c r="K255" s="35" t="s">
        <v>2675</v>
      </c>
      <c r="L255" s="35" t="s">
        <v>2675</v>
      </c>
      <c r="M255" s="35"/>
      <c r="N255" s="35"/>
      <c r="O255" s="35"/>
      <c r="P255" s="27" t="s">
        <v>2675</v>
      </c>
      <c r="Q255" s="35">
        <v>46252</v>
      </c>
      <c r="R255" s="306" t="s">
        <v>1495</v>
      </c>
      <c r="S255" s="306" t="s">
        <v>1495</v>
      </c>
      <c r="T255" s="306" t="s">
        <v>1495</v>
      </c>
      <c r="U255" s="306" t="s">
        <v>1495</v>
      </c>
      <c r="V255" s="306" t="s">
        <v>1495</v>
      </c>
      <c r="W255" s="306" t="s">
        <v>1495</v>
      </c>
      <c r="X255" s="27" t="s">
        <v>1495</v>
      </c>
      <c r="Y255" s="27"/>
      <c r="Z255" s="34"/>
      <c r="AA255" s="36"/>
      <c r="AB255" s="36"/>
      <c r="AC255" s="127"/>
    </row>
    <row r="256" spans="1:29" ht="15.75" hidden="1">
      <c r="A256" s="297">
        <v>564</v>
      </c>
      <c r="B256" s="242" t="s">
        <v>583</v>
      </c>
      <c r="C256" s="242" t="s">
        <v>584</v>
      </c>
      <c r="D256" s="246" t="s">
        <v>847</v>
      </c>
      <c r="E256" s="242" t="s">
        <v>846</v>
      </c>
      <c r="F256" s="242" t="s">
        <v>34</v>
      </c>
      <c r="G256" s="306" t="s">
        <v>1495</v>
      </c>
      <c r="H256" s="306" t="s">
        <v>1495</v>
      </c>
      <c r="I256" s="27" t="s">
        <v>1495</v>
      </c>
      <c r="J256" s="34" t="s">
        <v>1495</v>
      </c>
      <c r="K256" s="35" t="s">
        <v>2675</v>
      </c>
      <c r="L256" s="35" t="s">
        <v>2675</v>
      </c>
      <c r="M256" s="35"/>
      <c r="N256" s="35"/>
      <c r="O256" s="35"/>
      <c r="P256" s="27" t="s">
        <v>1542</v>
      </c>
      <c r="Q256" s="35">
        <v>46252</v>
      </c>
      <c r="R256" s="306" t="s">
        <v>1495</v>
      </c>
      <c r="S256" s="306" t="s">
        <v>1495</v>
      </c>
      <c r="T256" s="306" t="s">
        <v>1495</v>
      </c>
      <c r="U256" s="306" t="s">
        <v>1495</v>
      </c>
      <c r="V256" s="306" t="s">
        <v>1495</v>
      </c>
      <c r="W256" s="306" t="s">
        <v>1495</v>
      </c>
      <c r="X256" s="27" t="s">
        <v>1495</v>
      </c>
      <c r="Y256" s="27"/>
      <c r="Z256" s="34"/>
      <c r="AA256" s="36"/>
      <c r="AB256" s="36"/>
      <c r="AC256" s="127"/>
    </row>
    <row r="257" spans="1:29" ht="15.75" hidden="1">
      <c r="A257" s="297">
        <v>94</v>
      </c>
      <c r="B257" s="242" t="s">
        <v>585</v>
      </c>
      <c r="C257" s="242" t="s">
        <v>586</v>
      </c>
      <c r="D257" s="246">
        <v>109917636113</v>
      </c>
      <c r="E257" s="242" t="s">
        <v>846</v>
      </c>
      <c r="F257" s="242" t="s">
        <v>62</v>
      </c>
      <c r="G257" s="306" t="s">
        <v>1495</v>
      </c>
      <c r="H257" s="306" t="s">
        <v>1495</v>
      </c>
      <c r="I257" s="27" t="s">
        <v>1495</v>
      </c>
      <c r="J257" s="34" t="s">
        <v>1495</v>
      </c>
      <c r="K257" s="35" t="s">
        <v>2675</v>
      </c>
      <c r="L257" s="35" t="s">
        <v>2675</v>
      </c>
      <c r="M257" s="35" t="s">
        <v>1495</v>
      </c>
      <c r="N257" s="35" t="s">
        <v>1495</v>
      </c>
      <c r="O257" s="35" t="s">
        <v>1495</v>
      </c>
      <c r="P257" s="27" t="s">
        <v>2675</v>
      </c>
      <c r="Q257" s="35"/>
      <c r="R257" s="306" t="s">
        <v>1495</v>
      </c>
      <c r="S257" s="306" t="s">
        <v>1495</v>
      </c>
      <c r="T257" s="306" t="s">
        <v>1495</v>
      </c>
      <c r="U257" s="306" t="s">
        <v>1495</v>
      </c>
      <c r="V257" s="306" t="s">
        <v>1495</v>
      </c>
      <c r="W257" s="306" t="s">
        <v>1495</v>
      </c>
      <c r="X257" s="27" t="s">
        <v>1495</v>
      </c>
      <c r="Y257" s="27" t="s">
        <v>2675</v>
      </c>
      <c r="Z257" s="34">
        <v>46247</v>
      </c>
      <c r="AA257" s="36" t="s">
        <v>1495</v>
      </c>
      <c r="AB257" s="36"/>
      <c r="AC257" s="127"/>
    </row>
    <row r="258" spans="1:29" ht="15.75" hidden="1">
      <c r="A258" s="297">
        <v>577</v>
      </c>
      <c r="B258" s="242" t="s">
        <v>588</v>
      </c>
      <c r="C258" s="242" t="s">
        <v>589</v>
      </c>
      <c r="D258" s="246">
        <v>115240750111</v>
      </c>
      <c r="E258" s="242" t="s">
        <v>846</v>
      </c>
      <c r="F258" s="242" t="s">
        <v>34</v>
      </c>
      <c r="G258" s="306" t="s">
        <v>1495</v>
      </c>
      <c r="H258" s="306" t="s">
        <v>1495</v>
      </c>
      <c r="I258" s="27" t="s">
        <v>1495</v>
      </c>
      <c r="J258" s="34" t="s">
        <v>1495</v>
      </c>
      <c r="K258" s="35" t="s">
        <v>2675</v>
      </c>
      <c r="L258" s="35" t="s">
        <v>2675</v>
      </c>
      <c r="M258" s="35"/>
      <c r="N258" s="35"/>
      <c r="O258" s="35"/>
      <c r="P258" s="27" t="s">
        <v>2675</v>
      </c>
      <c r="Q258" s="35">
        <v>46252</v>
      </c>
      <c r="R258" s="306" t="s">
        <v>1495</v>
      </c>
      <c r="S258" s="306" t="s">
        <v>1495</v>
      </c>
      <c r="T258" s="306" t="s">
        <v>1495</v>
      </c>
      <c r="U258" s="306" t="s">
        <v>1495</v>
      </c>
      <c r="V258" s="306" t="s">
        <v>1495</v>
      </c>
      <c r="W258" s="306" t="s">
        <v>1495</v>
      </c>
      <c r="X258" s="27" t="s">
        <v>1495</v>
      </c>
      <c r="Y258" s="27"/>
      <c r="Z258" s="34"/>
      <c r="AA258" s="36"/>
      <c r="AB258" s="36"/>
      <c r="AC258" s="127"/>
    </row>
    <row r="259" spans="1:29" ht="15.75" hidden="1">
      <c r="A259" s="297">
        <v>573</v>
      </c>
      <c r="B259" s="242" t="s">
        <v>590</v>
      </c>
      <c r="C259" s="242" t="s">
        <v>591</v>
      </c>
      <c r="D259" s="246">
        <v>136367856119</v>
      </c>
      <c r="E259" s="242" t="s">
        <v>846</v>
      </c>
      <c r="F259" s="242" t="s">
        <v>57</v>
      </c>
      <c r="G259" s="306" t="s">
        <v>1495</v>
      </c>
      <c r="H259" s="306" t="s">
        <v>1495</v>
      </c>
      <c r="I259" s="35" t="s">
        <v>1495</v>
      </c>
      <c r="J259" s="34"/>
      <c r="K259" s="35" t="s">
        <v>2675</v>
      </c>
      <c r="L259" s="35" t="s">
        <v>1528</v>
      </c>
      <c r="M259" s="35" t="s">
        <v>1495</v>
      </c>
      <c r="N259" s="35" t="s">
        <v>1495</v>
      </c>
      <c r="O259" s="35" t="s">
        <v>1495</v>
      </c>
      <c r="P259" s="27" t="s">
        <v>1542</v>
      </c>
      <c r="Q259" s="35">
        <v>46252</v>
      </c>
      <c r="R259" s="306" t="s">
        <v>1495</v>
      </c>
      <c r="S259" s="306" t="s">
        <v>1495</v>
      </c>
      <c r="T259" s="306" t="s">
        <v>1495</v>
      </c>
      <c r="U259" s="306" t="s">
        <v>1495</v>
      </c>
      <c r="V259" s="306" t="s">
        <v>1495</v>
      </c>
      <c r="W259" s="306" t="s">
        <v>1495</v>
      </c>
      <c r="X259" s="27" t="s">
        <v>1495</v>
      </c>
      <c r="Y259" s="27"/>
      <c r="Z259" s="34"/>
      <c r="AA259" s="36"/>
      <c r="AB259" s="36"/>
      <c r="AC259" s="127"/>
    </row>
    <row r="260" spans="1:29" ht="15.75">
      <c r="A260" s="297">
        <v>90</v>
      </c>
      <c r="B260" s="242" t="s">
        <v>592</v>
      </c>
      <c r="C260" s="242" t="s">
        <v>593</v>
      </c>
      <c r="D260" s="246" t="s">
        <v>847</v>
      </c>
      <c r="E260" s="242" t="s">
        <v>846</v>
      </c>
      <c r="F260" s="242" t="s">
        <v>48</v>
      </c>
      <c r="G260" s="306" t="s">
        <v>1495</v>
      </c>
      <c r="H260" s="306" t="s">
        <v>1495</v>
      </c>
      <c r="I260" s="27" t="s">
        <v>1495</v>
      </c>
      <c r="J260" s="34" t="s">
        <v>1495</v>
      </c>
      <c r="K260" s="35" t="s">
        <v>2675</v>
      </c>
      <c r="L260" s="35"/>
      <c r="M260" s="35" t="s">
        <v>1495</v>
      </c>
      <c r="N260" s="35" t="s">
        <v>1495</v>
      </c>
      <c r="O260" s="35" t="s">
        <v>1495</v>
      </c>
      <c r="P260" s="27" t="s">
        <v>1542</v>
      </c>
      <c r="Q260" s="342">
        <v>46246</v>
      </c>
      <c r="R260" s="306" t="s">
        <v>1495</v>
      </c>
      <c r="S260" s="306" t="s">
        <v>1495</v>
      </c>
      <c r="T260" s="306" t="s">
        <v>1495</v>
      </c>
      <c r="U260" s="306" t="s">
        <v>1495</v>
      </c>
      <c r="V260" s="306" t="s">
        <v>1495</v>
      </c>
      <c r="W260" s="306" t="s">
        <v>1495</v>
      </c>
      <c r="X260" s="27" t="s">
        <v>1495</v>
      </c>
      <c r="Y260" s="27" t="s">
        <v>1542</v>
      </c>
      <c r="Z260" s="344">
        <v>46246</v>
      </c>
      <c r="AA260" s="36"/>
      <c r="AB260" s="36"/>
      <c r="AC260" s="127"/>
    </row>
    <row r="261" spans="1:29" ht="15.75" hidden="1">
      <c r="A261" s="297">
        <v>636</v>
      </c>
      <c r="B261" s="242" t="s">
        <v>595</v>
      </c>
      <c r="C261" s="242" t="s">
        <v>596</v>
      </c>
      <c r="D261" s="246">
        <v>159142025116</v>
      </c>
      <c r="E261" s="242" t="s">
        <v>846</v>
      </c>
      <c r="F261" s="242" t="s">
        <v>65</v>
      </c>
      <c r="G261" s="306" t="s">
        <v>1495</v>
      </c>
      <c r="H261" s="306" t="s">
        <v>1495</v>
      </c>
      <c r="I261" s="27" t="s">
        <v>1495</v>
      </c>
      <c r="J261" s="34" t="s">
        <v>1495</v>
      </c>
      <c r="K261" s="35" t="s">
        <v>1542</v>
      </c>
      <c r="L261" s="35" t="s">
        <v>1542</v>
      </c>
      <c r="M261" s="35" t="s">
        <v>1495</v>
      </c>
      <c r="N261" s="35" t="s">
        <v>1495</v>
      </c>
      <c r="O261" s="35" t="s">
        <v>1495</v>
      </c>
      <c r="P261" s="27" t="s">
        <v>1542</v>
      </c>
      <c r="Q261" s="35">
        <v>46253</v>
      </c>
      <c r="R261" s="306" t="s">
        <v>1495</v>
      </c>
      <c r="S261" s="306" t="s">
        <v>1495</v>
      </c>
      <c r="T261" s="306" t="s">
        <v>1495</v>
      </c>
      <c r="U261" s="306" t="s">
        <v>1495</v>
      </c>
      <c r="V261" s="306" t="s">
        <v>1495</v>
      </c>
      <c r="W261" s="306" t="s">
        <v>1495</v>
      </c>
      <c r="X261" s="27" t="s">
        <v>1495</v>
      </c>
      <c r="Y261" s="27" t="s">
        <v>1542</v>
      </c>
      <c r="Z261" s="34">
        <v>46253</v>
      </c>
      <c r="AA261" s="36" t="s">
        <v>1495</v>
      </c>
      <c r="AB261" s="36" t="s">
        <v>1495</v>
      </c>
      <c r="AC261" s="127"/>
    </row>
    <row r="262" spans="1:29" ht="15.75" hidden="1">
      <c r="A262" s="297">
        <v>152</v>
      </c>
      <c r="B262" s="242" t="s">
        <v>597</v>
      </c>
      <c r="C262" s="242" t="s">
        <v>598</v>
      </c>
      <c r="D262" s="246">
        <v>109768668110</v>
      </c>
      <c r="E262" s="242" t="s">
        <v>846</v>
      </c>
      <c r="F262" s="242" t="s">
        <v>65</v>
      </c>
      <c r="G262" s="306" t="s">
        <v>1495</v>
      </c>
      <c r="H262" s="306" t="s">
        <v>1495</v>
      </c>
      <c r="I262" s="27" t="s">
        <v>1495</v>
      </c>
      <c r="J262" s="34" t="s">
        <v>1495</v>
      </c>
      <c r="K262" s="35" t="s">
        <v>1542</v>
      </c>
      <c r="L262" s="35" t="s">
        <v>1542</v>
      </c>
      <c r="M262" s="35" t="s">
        <v>1542</v>
      </c>
      <c r="N262" s="35" t="s">
        <v>1495</v>
      </c>
      <c r="O262" s="35" t="s">
        <v>1495</v>
      </c>
      <c r="P262" s="27" t="s">
        <v>1542</v>
      </c>
      <c r="Q262" s="35">
        <v>46245</v>
      </c>
      <c r="R262" s="306" t="s">
        <v>1495</v>
      </c>
      <c r="S262" s="306" t="s">
        <v>1495</v>
      </c>
      <c r="T262" s="306" t="s">
        <v>1495</v>
      </c>
      <c r="U262" s="306" t="s">
        <v>1495</v>
      </c>
      <c r="V262" s="306" t="s">
        <v>1495</v>
      </c>
      <c r="W262" s="306" t="s">
        <v>1495</v>
      </c>
      <c r="X262" s="27" t="s">
        <v>1495</v>
      </c>
      <c r="Y262" s="27" t="s">
        <v>1542</v>
      </c>
      <c r="Z262" s="34">
        <v>46245</v>
      </c>
      <c r="AA262" s="36" t="s">
        <v>1528</v>
      </c>
      <c r="AB262" s="349">
        <v>46245</v>
      </c>
      <c r="AC262" s="127"/>
    </row>
    <row r="263" spans="1:29" ht="15.75" hidden="1">
      <c r="A263" s="297">
        <v>87</v>
      </c>
      <c r="B263" s="242" t="s">
        <v>599</v>
      </c>
      <c r="C263" s="242" t="s">
        <v>600</v>
      </c>
      <c r="D263" s="246" t="s">
        <v>847</v>
      </c>
      <c r="E263" s="242" t="s">
        <v>882</v>
      </c>
      <c r="F263" s="242" t="s">
        <v>70</v>
      </c>
      <c r="G263" s="27" t="s">
        <v>1542</v>
      </c>
      <c r="H263" s="344">
        <v>46247</v>
      </c>
      <c r="I263" s="27" t="s">
        <v>1495</v>
      </c>
      <c r="J263" s="34" t="s">
        <v>1495</v>
      </c>
      <c r="K263" s="35" t="s">
        <v>2675</v>
      </c>
      <c r="L263" s="35" t="s">
        <v>1542</v>
      </c>
      <c r="M263" s="35" t="s">
        <v>1495</v>
      </c>
      <c r="N263" s="35" t="s">
        <v>1495</v>
      </c>
      <c r="O263" s="35" t="s">
        <v>1495</v>
      </c>
      <c r="P263" s="33" t="s">
        <v>1495</v>
      </c>
      <c r="Q263" s="33" t="s">
        <v>1495</v>
      </c>
      <c r="R263" s="27" t="s">
        <v>1542</v>
      </c>
      <c r="S263" s="343">
        <v>46247</v>
      </c>
      <c r="T263" s="27" t="s">
        <v>1495</v>
      </c>
      <c r="U263" s="343">
        <v>46247</v>
      </c>
      <c r="V263" s="27" t="s">
        <v>1542</v>
      </c>
      <c r="W263" s="344">
        <v>46247</v>
      </c>
      <c r="X263" s="27" t="s">
        <v>1542</v>
      </c>
      <c r="Y263" s="27" t="s">
        <v>1542</v>
      </c>
      <c r="Z263" s="344">
        <v>46247</v>
      </c>
      <c r="AA263" s="36" t="s">
        <v>940</v>
      </c>
      <c r="AB263" s="36" t="s">
        <v>940</v>
      </c>
      <c r="AC263" s="127"/>
    </row>
    <row r="264" spans="1:29" ht="15.75">
      <c r="A264" s="297">
        <v>566</v>
      </c>
      <c r="B264" s="242" t="s">
        <v>601</v>
      </c>
      <c r="C264" s="242" t="s">
        <v>602</v>
      </c>
      <c r="D264" s="246" t="s">
        <v>847</v>
      </c>
      <c r="E264" s="242" t="s">
        <v>846</v>
      </c>
      <c r="F264" s="242" t="s">
        <v>48</v>
      </c>
      <c r="G264" s="306" t="s">
        <v>1495</v>
      </c>
      <c r="H264" s="306" t="s">
        <v>1495</v>
      </c>
      <c r="I264" s="27" t="s">
        <v>1495</v>
      </c>
      <c r="J264" s="34" t="s">
        <v>1495</v>
      </c>
      <c r="K264" s="35" t="s">
        <v>2675</v>
      </c>
      <c r="L264" s="35" t="s">
        <v>1495</v>
      </c>
      <c r="M264" s="35" t="s">
        <v>1495</v>
      </c>
      <c r="N264" s="35" t="s">
        <v>1495</v>
      </c>
      <c r="O264" s="35" t="s">
        <v>1495</v>
      </c>
      <c r="P264" s="27" t="s">
        <v>1542</v>
      </c>
      <c r="Q264" s="342">
        <v>46247</v>
      </c>
      <c r="R264" s="306" t="s">
        <v>1495</v>
      </c>
      <c r="S264" s="306" t="s">
        <v>1495</v>
      </c>
      <c r="T264" s="306" t="s">
        <v>1495</v>
      </c>
      <c r="U264" s="306" t="s">
        <v>1495</v>
      </c>
      <c r="V264" s="306" t="s">
        <v>1495</v>
      </c>
      <c r="W264" s="306" t="s">
        <v>1495</v>
      </c>
      <c r="X264" s="27" t="s">
        <v>1495</v>
      </c>
      <c r="Y264" s="27" t="s">
        <v>1542</v>
      </c>
      <c r="Z264" s="344">
        <v>46247</v>
      </c>
      <c r="AA264" s="36" t="s">
        <v>1495</v>
      </c>
      <c r="AB264" s="36"/>
      <c r="AC264" s="127"/>
    </row>
    <row r="265" spans="1:29" ht="15.75">
      <c r="A265" s="297">
        <v>428</v>
      </c>
      <c r="B265" s="242" t="s">
        <v>603</v>
      </c>
      <c r="C265" s="242" t="s">
        <v>604</v>
      </c>
      <c r="D265" s="246">
        <v>278409887111</v>
      </c>
      <c r="E265" s="242" t="s">
        <v>868</v>
      </c>
      <c r="F265" s="242" t="s">
        <v>48</v>
      </c>
      <c r="G265" s="27" t="s">
        <v>1542</v>
      </c>
      <c r="H265" s="34"/>
      <c r="I265" s="27" t="s">
        <v>1495</v>
      </c>
      <c r="J265" s="34"/>
      <c r="K265" s="35" t="s">
        <v>2675</v>
      </c>
      <c r="L265" s="35" t="s">
        <v>2675</v>
      </c>
      <c r="M265" s="35" t="s">
        <v>1495</v>
      </c>
      <c r="N265" s="35" t="s">
        <v>1495</v>
      </c>
      <c r="O265" s="35" t="s">
        <v>1495</v>
      </c>
      <c r="P265" s="33" t="s">
        <v>1495</v>
      </c>
      <c r="Q265" s="33" t="s">
        <v>1495</v>
      </c>
      <c r="R265" s="27" t="s">
        <v>1542</v>
      </c>
      <c r="S265" s="130">
        <v>46254</v>
      </c>
      <c r="T265" s="27" t="s">
        <v>1495</v>
      </c>
      <c r="U265" s="130"/>
      <c r="V265" s="27"/>
      <c r="W265" s="34"/>
      <c r="X265" s="27" t="s">
        <v>1542</v>
      </c>
      <c r="Y265" s="27" t="s">
        <v>1542</v>
      </c>
      <c r="Z265" s="34">
        <v>46254</v>
      </c>
      <c r="AA265" s="36" t="s">
        <v>1495</v>
      </c>
      <c r="AB265" s="36"/>
      <c r="AC265" s="127"/>
    </row>
    <row r="266" spans="1:29" ht="15.75">
      <c r="A266" s="297">
        <v>487</v>
      </c>
      <c r="B266" s="242" t="s">
        <v>605</v>
      </c>
      <c r="C266" s="242" t="s">
        <v>606</v>
      </c>
      <c r="D266" s="246" t="s">
        <v>847</v>
      </c>
      <c r="E266" s="242" t="s">
        <v>846</v>
      </c>
      <c r="F266" s="242" t="s">
        <v>48</v>
      </c>
      <c r="G266" s="306" t="s">
        <v>1495</v>
      </c>
      <c r="H266" s="306" t="s">
        <v>1495</v>
      </c>
      <c r="I266" s="27" t="s">
        <v>1495</v>
      </c>
      <c r="J266" s="34"/>
      <c r="K266" s="35" t="s">
        <v>2675</v>
      </c>
      <c r="L266" s="35" t="s">
        <v>2675</v>
      </c>
      <c r="M266" s="35" t="s">
        <v>1495</v>
      </c>
      <c r="N266" s="35" t="s">
        <v>1495</v>
      </c>
      <c r="O266" s="35" t="s">
        <v>1495</v>
      </c>
      <c r="P266" s="27" t="s">
        <v>2675</v>
      </c>
      <c r="Q266" s="35"/>
      <c r="R266" s="306" t="s">
        <v>1495</v>
      </c>
      <c r="S266" s="306" t="s">
        <v>1495</v>
      </c>
      <c r="T266" s="306" t="s">
        <v>1495</v>
      </c>
      <c r="U266" s="306" t="s">
        <v>1495</v>
      </c>
      <c r="V266" s="306" t="s">
        <v>1495</v>
      </c>
      <c r="W266" s="306" t="s">
        <v>1495</v>
      </c>
      <c r="X266" s="27" t="s">
        <v>2675</v>
      </c>
      <c r="Y266" s="27" t="s">
        <v>2675</v>
      </c>
      <c r="Z266" s="344">
        <v>46248</v>
      </c>
      <c r="AA266" s="36"/>
      <c r="AB266" s="36"/>
      <c r="AC266" s="127"/>
    </row>
    <row r="267" spans="1:29" ht="15.75" hidden="1">
      <c r="A267" s="297">
        <v>623</v>
      </c>
      <c r="B267" s="242" t="s">
        <v>607</v>
      </c>
      <c r="C267" s="242" t="s">
        <v>608</v>
      </c>
      <c r="D267" s="246">
        <v>142436795113</v>
      </c>
      <c r="E267" s="242" t="s">
        <v>868</v>
      </c>
      <c r="F267" s="242" t="s">
        <v>73</v>
      </c>
      <c r="G267" s="27" t="s">
        <v>1495</v>
      </c>
      <c r="H267" s="34" t="s">
        <v>1495</v>
      </c>
      <c r="I267" s="27" t="s">
        <v>1495</v>
      </c>
      <c r="J267" s="34" t="s">
        <v>1495</v>
      </c>
      <c r="K267" s="35" t="s">
        <v>1528</v>
      </c>
      <c r="L267" s="35" t="s">
        <v>1495</v>
      </c>
      <c r="M267" s="35" t="s">
        <v>1495</v>
      </c>
      <c r="N267" s="35" t="s">
        <v>1495</v>
      </c>
      <c r="O267" s="35" t="s">
        <v>1495</v>
      </c>
      <c r="P267" s="33" t="s">
        <v>1495</v>
      </c>
      <c r="Q267" s="33" t="s">
        <v>1495</v>
      </c>
      <c r="R267" s="27" t="s">
        <v>1528</v>
      </c>
      <c r="S267" s="130"/>
      <c r="T267" s="27" t="s">
        <v>1495</v>
      </c>
      <c r="U267" s="130" t="s">
        <v>1495</v>
      </c>
      <c r="V267" s="27"/>
      <c r="W267" s="34"/>
      <c r="X267" s="27" t="s">
        <v>1528</v>
      </c>
      <c r="Y267" s="27" t="s">
        <v>1528</v>
      </c>
      <c r="Z267" s="34"/>
      <c r="AA267" s="36" t="s">
        <v>1495</v>
      </c>
      <c r="AB267" s="36" t="s">
        <v>1495</v>
      </c>
      <c r="AC267" s="127"/>
    </row>
    <row r="268" spans="1:29" ht="15.75" hidden="1">
      <c r="A268" s="297">
        <v>235</v>
      </c>
      <c r="B268" s="242" t="s">
        <v>609</v>
      </c>
      <c r="C268" s="242" t="s">
        <v>610</v>
      </c>
      <c r="D268" s="246" t="s">
        <v>847</v>
      </c>
      <c r="E268" s="242" t="s">
        <v>868</v>
      </c>
      <c r="F268" s="242" t="s">
        <v>34</v>
      </c>
      <c r="G268" s="27" t="s">
        <v>2675</v>
      </c>
      <c r="H268" s="34">
        <v>46240</v>
      </c>
      <c r="I268" s="27" t="s">
        <v>1495</v>
      </c>
      <c r="J268" s="34" t="s">
        <v>1495</v>
      </c>
      <c r="K268" s="35" t="s">
        <v>1542</v>
      </c>
      <c r="L268" s="35" t="s">
        <v>2675</v>
      </c>
      <c r="M268" s="35" t="s">
        <v>1495</v>
      </c>
      <c r="N268" s="35" t="s">
        <v>1495</v>
      </c>
      <c r="O268" s="35" t="s">
        <v>1495</v>
      </c>
      <c r="P268" s="33" t="s">
        <v>1495</v>
      </c>
      <c r="Q268" s="33" t="s">
        <v>1495</v>
      </c>
      <c r="R268" s="27" t="s">
        <v>2675</v>
      </c>
      <c r="S268" s="130">
        <v>46240</v>
      </c>
      <c r="T268" s="27" t="s">
        <v>2675</v>
      </c>
      <c r="U268" s="130">
        <v>46240</v>
      </c>
      <c r="V268" s="27" t="s">
        <v>1542</v>
      </c>
      <c r="W268" s="34">
        <v>46240</v>
      </c>
      <c r="X268" s="27" t="s">
        <v>1542</v>
      </c>
      <c r="Y268" s="27" t="s">
        <v>1542</v>
      </c>
      <c r="Z268" s="34">
        <v>46240</v>
      </c>
      <c r="AA268" s="36" t="s">
        <v>1528</v>
      </c>
      <c r="AB268" s="349">
        <v>46240</v>
      </c>
      <c r="AC268" s="127"/>
    </row>
    <row r="269" spans="1:29" ht="15.75" hidden="1">
      <c r="A269" s="297">
        <v>238</v>
      </c>
      <c r="B269" s="242" t="s">
        <v>611</v>
      </c>
      <c r="C269" s="242" t="s">
        <v>612</v>
      </c>
      <c r="D269" s="246" t="s">
        <v>847</v>
      </c>
      <c r="E269" s="242" t="s">
        <v>868</v>
      </c>
      <c r="F269" s="242" t="s">
        <v>34</v>
      </c>
      <c r="G269" s="27" t="s">
        <v>2675</v>
      </c>
      <c r="H269" s="34">
        <v>46240</v>
      </c>
      <c r="I269" s="27" t="s">
        <v>1495</v>
      </c>
      <c r="J269" s="34" t="s">
        <v>1495</v>
      </c>
      <c r="K269" s="35" t="s">
        <v>1542</v>
      </c>
      <c r="L269" s="35" t="s">
        <v>2675</v>
      </c>
      <c r="M269" s="35" t="s">
        <v>1495</v>
      </c>
      <c r="N269" s="35" t="s">
        <v>1495</v>
      </c>
      <c r="O269" s="35" t="s">
        <v>1495</v>
      </c>
      <c r="P269" s="33" t="s">
        <v>1495</v>
      </c>
      <c r="Q269" s="33" t="s">
        <v>1495</v>
      </c>
      <c r="R269" s="27" t="s">
        <v>2675</v>
      </c>
      <c r="S269" s="130">
        <v>46240</v>
      </c>
      <c r="T269" s="27" t="s">
        <v>2675</v>
      </c>
      <c r="U269" s="130">
        <v>46240</v>
      </c>
      <c r="V269" s="27" t="s">
        <v>1542</v>
      </c>
      <c r="W269" s="34">
        <v>46240</v>
      </c>
      <c r="X269" s="27" t="s">
        <v>1542</v>
      </c>
      <c r="Y269" s="27" t="s">
        <v>1542</v>
      </c>
      <c r="Z269" s="34">
        <v>46240</v>
      </c>
      <c r="AA269" s="36" t="s">
        <v>1495</v>
      </c>
      <c r="AB269" s="36" t="s">
        <v>1495</v>
      </c>
      <c r="AC269" s="127"/>
    </row>
    <row r="270" spans="1:29" ht="15.75" hidden="1">
      <c r="A270" s="297">
        <v>234</v>
      </c>
      <c r="B270" s="242" t="s">
        <v>613</v>
      </c>
      <c r="C270" s="242" t="s">
        <v>614</v>
      </c>
      <c r="D270" s="246" t="s">
        <v>847</v>
      </c>
      <c r="E270" s="242" t="s">
        <v>868</v>
      </c>
      <c r="F270" s="242" t="s">
        <v>34</v>
      </c>
      <c r="G270" s="27" t="s">
        <v>2675</v>
      </c>
      <c r="H270" s="34">
        <v>46241</v>
      </c>
      <c r="I270" s="27" t="s">
        <v>1495</v>
      </c>
      <c r="J270" s="34" t="s">
        <v>1495</v>
      </c>
      <c r="K270" s="35" t="s">
        <v>1542</v>
      </c>
      <c r="L270" s="35" t="s">
        <v>2675</v>
      </c>
      <c r="M270" s="35" t="s">
        <v>1495</v>
      </c>
      <c r="N270" s="35" t="s">
        <v>1495</v>
      </c>
      <c r="O270" s="35" t="s">
        <v>1495</v>
      </c>
      <c r="P270" s="33" t="s">
        <v>1495</v>
      </c>
      <c r="Q270" s="33" t="s">
        <v>1495</v>
      </c>
      <c r="R270" s="27" t="s">
        <v>2675</v>
      </c>
      <c r="S270" s="130">
        <v>46241</v>
      </c>
      <c r="T270" s="27" t="s">
        <v>2675</v>
      </c>
      <c r="U270" s="130">
        <v>46241</v>
      </c>
      <c r="V270" s="27" t="s">
        <v>1542</v>
      </c>
      <c r="W270" s="34">
        <v>46241</v>
      </c>
      <c r="X270" s="27" t="s">
        <v>1542</v>
      </c>
      <c r="Y270" s="27" t="s">
        <v>1542</v>
      </c>
      <c r="Z270" s="34">
        <v>46241</v>
      </c>
      <c r="AA270" s="36" t="s">
        <v>1528</v>
      </c>
      <c r="AB270" s="349">
        <v>46241</v>
      </c>
      <c r="AC270" s="127"/>
    </row>
    <row r="271" spans="1:29" ht="15.75" hidden="1">
      <c r="A271" s="297">
        <v>283</v>
      </c>
      <c r="B271" s="242" t="s">
        <v>615</v>
      </c>
      <c r="C271" s="242" t="s">
        <v>616</v>
      </c>
      <c r="D271" s="246" t="s">
        <v>847</v>
      </c>
      <c r="E271" s="242" t="s">
        <v>868</v>
      </c>
      <c r="F271" s="242" t="s">
        <v>73</v>
      </c>
      <c r="G271" s="27" t="s">
        <v>1528</v>
      </c>
      <c r="H271" s="34"/>
      <c r="I271" s="27" t="s">
        <v>1495</v>
      </c>
      <c r="J271" s="34" t="s">
        <v>1495</v>
      </c>
      <c r="K271" s="35" t="s">
        <v>2675</v>
      </c>
      <c r="L271" s="35" t="s">
        <v>1528</v>
      </c>
      <c r="M271" s="35" t="s">
        <v>1495</v>
      </c>
      <c r="N271" s="35" t="s">
        <v>1495</v>
      </c>
      <c r="O271" s="35" t="s">
        <v>1495</v>
      </c>
      <c r="P271" s="33" t="s">
        <v>1495</v>
      </c>
      <c r="Q271" s="33" t="s">
        <v>1495</v>
      </c>
      <c r="R271" s="27" t="s">
        <v>1528</v>
      </c>
      <c r="S271" s="130"/>
      <c r="T271" s="27" t="s">
        <v>1495</v>
      </c>
      <c r="U271" s="130" t="s">
        <v>1495</v>
      </c>
      <c r="V271" s="27"/>
      <c r="W271" s="34"/>
      <c r="X271" s="27" t="s">
        <v>1528</v>
      </c>
      <c r="Y271" s="27" t="s">
        <v>1528</v>
      </c>
      <c r="Z271" s="34"/>
      <c r="AA271" s="36" t="s">
        <v>1495</v>
      </c>
      <c r="AB271" s="36" t="s">
        <v>1495</v>
      </c>
      <c r="AC271" s="127"/>
    </row>
    <row r="272" spans="1:29" ht="15.75" hidden="1">
      <c r="A272" s="297">
        <v>633</v>
      </c>
      <c r="B272" s="242" t="s">
        <v>618</v>
      </c>
      <c r="C272" s="242" t="s">
        <v>619</v>
      </c>
      <c r="D272" s="246" t="s">
        <v>847</v>
      </c>
      <c r="E272" s="242" t="s">
        <v>868</v>
      </c>
      <c r="F272" s="242" t="s">
        <v>70</v>
      </c>
      <c r="G272" s="27" t="s">
        <v>1495</v>
      </c>
      <c r="H272" s="344">
        <v>46247</v>
      </c>
      <c r="I272" s="27" t="s">
        <v>1495</v>
      </c>
      <c r="J272" s="34" t="s">
        <v>1495</v>
      </c>
      <c r="K272" s="35" t="s">
        <v>2675</v>
      </c>
      <c r="L272" s="35" t="s">
        <v>1495</v>
      </c>
      <c r="M272" s="35" t="s">
        <v>1495</v>
      </c>
      <c r="N272" s="35" t="s">
        <v>1495</v>
      </c>
      <c r="O272" s="35" t="s">
        <v>1495</v>
      </c>
      <c r="P272" s="33" t="s">
        <v>1495</v>
      </c>
      <c r="Q272" s="33" t="s">
        <v>1495</v>
      </c>
      <c r="R272" s="27" t="s">
        <v>2675</v>
      </c>
      <c r="S272" s="343">
        <v>46247</v>
      </c>
      <c r="T272" s="27" t="s">
        <v>2675</v>
      </c>
      <c r="U272" s="343">
        <v>46247</v>
      </c>
      <c r="V272" s="27" t="s">
        <v>1542</v>
      </c>
      <c r="W272" s="344">
        <v>46247</v>
      </c>
      <c r="X272" s="27" t="s">
        <v>2675</v>
      </c>
      <c r="Y272" s="27" t="s">
        <v>1542</v>
      </c>
      <c r="Z272" s="344">
        <v>46247</v>
      </c>
      <c r="AA272" s="36" t="s">
        <v>940</v>
      </c>
      <c r="AB272" s="36" t="s">
        <v>940</v>
      </c>
      <c r="AC272" s="127"/>
    </row>
    <row r="273" spans="1:29" ht="15.75" hidden="1">
      <c r="A273" s="297">
        <v>474</v>
      </c>
      <c r="B273" s="242" t="s">
        <v>620</v>
      </c>
      <c r="C273" s="242" t="s">
        <v>621</v>
      </c>
      <c r="D273" s="246">
        <v>148581133114</v>
      </c>
      <c r="E273" s="242" t="s">
        <v>846</v>
      </c>
      <c r="F273" s="242" t="s">
        <v>65</v>
      </c>
      <c r="G273" s="306" t="s">
        <v>1495</v>
      </c>
      <c r="H273" s="306" t="s">
        <v>1495</v>
      </c>
      <c r="I273" s="27" t="s">
        <v>1495</v>
      </c>
      <c r="J273" s="34" t="s">
        <v>1495</v>
      </c>
      <c r="K273" s="35" t="s">
        <v>1542</v>
      </c>
      <c r="L273" s="35" t="s">
        <v>1542</v>
      </c>
      <c r="M273" s="35" t="s">
        <v>1495</v>
      </c>
      <c r="N273" s="35" t="s">
        <v>1495</v>
      </c>
      <c r="O273" s="35" t="s">
        <v>1495</v>
      </c>
      <c r="P273" s="27" t="s">
        <v>1542</v>
      </c>
      <c r="Q273" s="35">
        <v>46245</v>
      </c>
      <c r="R273" s="306" t="s">
        <v>1495</v>
      </c>
      <c r="S273" s="306" t="s">
        <v>1495</v>
      </c>
      <c r="T273" s="306" t="s">
        <v>1495</v>
      </c>
      <c r="U273" s="306" t="s">
        <v>1495</v>
      </c>
      <c r="V273" s="306" t="s">
        <v>1495</v>
      </c>
      <c r="W273" s="306" t="s">
        <v>1495</v>
      </c>
      <c r="X273" s="27" t="s">
        <v>1495</v>
      </c>
      <c r="Y273" s="27" t="s">
        <v>1542</v>
      </c>
      <c r="Z273" s="34">
        <v>46251</v>
      </c>
      <c r="AA273" s="36" t="s">
        <v>1528</v>
      </c>
      <c r="AB273" s="349">
        <v>46251</v>
      </c>
      <c r="AC273" s="127"/>
    </row>
    <row r="274" spans="1:29" ht="15.75">
      <c r="A274" s="297">
        <v>485</v>
      </c>
      <c r="B274" s="242" t="s">
        <v>622</v>
      </c>
      <c r="C274" s="242" t="s">
        <v>623</v>
      </c>
      <c r="D274" s="246">
        <v>151640150112</v>
      </c>
      <c r="E274" s="242" t="s">
        <v>846</v>
      </c>
      <c r="F274" s="242" t="s">
        <v>48</v>
      </c>
      <c r="G274" s="306" t="s">
        <v>1495</v>
      </c>
      <c r="H274" s="306" t="s">
        <v>1495</v>
      </c>
      <c r="I274" s="27" t="s">
        <v>1495</v>
      </c>
      <c r="J274" s="34" t="s">
        <v>1495</v>
      </c>
      <c r="K274" s="35" t="s">
        <v>2675</v>
      </c>
      <c r="L274" s="35" t="s">
        <v>1495</v>
      </c>
      <c r="M274" s="35" t="s">
        <v>1495</v>
      </c>
      <c r="N274" s="35" t="s">
        <v>1495</v>
      </c>
      <c r="O274" s="35" t="s">
        <v>1495</v>
      </c>
      <c r="P274" s="27" t="s">
        <v>1542</v>
      </c>
      <c r="Q274" s="35">
        <v>46246</v>
      </c>
      <c r="R274" s="306" t="s">
        <v>1495</v>
      </c>
      <c r="S274" s="306" t="s">
        <v>1495</v>
      </c>
      <c r="T274" s="306" t="s">
        <v>1495</v>
      </c>
      <c r="U274" s="306" t="s">
        <v>1495</v>
      </c>
      <c r="V274" s="306" t="s">
        <v>1495</v>
      </c>
      <c r="W274" s="306" t="s">
        <v>1495</v>
      </c>
      <c r="X274" s="27" t="s">
        <v>1495</v>
      </c>
      <c r="Y274" s="27" t="s">
        <v>2675</v>
      </c>
      <c r="Z274" s="344">
        <v>46246</v>
      </c>
      <c r="AA274" s="36"/>
      <c r="AB274" s="36"/>
      <c r="AC274" s="127"/>
    </row>
    <row r="275" spans="1:29" ht="15.75" hidden="1">
      <c r="A275" s="297">
        <v>464</v>
      </c>
      <c r="B275" s="242" t="s">
        <v>624</v>
      </c>
      <c r="C275" s="242" t="s">
        <v>625</v>
      </c>
      <c r="D275" s="246">
        <v>138274395114</v>
      </c>
      <c r="E275" s="242" t="s">
        <v>846</v>
      </c>
      <c r="F275" s="242" t="s">
        <v>73</v>
      </c>
      <c r="G275" s="306" t="s">
        <v>1495</v>
      </c>
      <c r="H275" s="306" t="s">
        <v>1495</v>
      </c>
      <c r="I275" s="27" t="s">
        <v>1495</v>
      </c>
      <c r="J275" s="34" t="s">
        <v>1495</v>
      </c>
      <c r="K275" s="35" t="s">
        <v>1528</v>
      </c>
      <c r="L275" s="35" t="s">
        <v>1528</v>
      </c>
      <c r="M275" s="35" t="s">
        <v>1495</v>
      </c>
      <c r="N275" s="35" t="s">
        <v>1495</v>
      </c>
      <c r="O275" s="35" t="s">
        <v>1495</v>
      </c>
      <c r="P275" s="27" t="s">
        <v>1528</v>
      </c>
      <c r="Q275" s="35"/>
      <c r="R275" s="306" t="s">
        <v>1495</v>
      </c>
      <c r="S275" s="306" t="s">
        <v>1495</v>
      </c>
      <c r="T275" s="306" t="s">
        <v>1495</v>
      </c>
      <c r="U275" s="306" t="s">
        <v>1495</v>
      </c>
      <c r="V275" s="306" t="s">
        <v>1495</v>
      </c>
      <c r="W275" s="306" t="s">
        <v>1495</v>
      </c>
      <c r="X275" s="27" t="s">
        <v>1495</v>
      </c>
      <c r="Y275" s="27"/>
      <c r="Z275" s="34"/>
      <c r="AA275" s="36" t="s">
        <v>1495</v>
      </c>
      <c r="AB275" s="36" t="s">
        <v>1495</v>
      </c>
      <c r="AC275" s="127"/>
    </row>
    <row r="276" spans="1:29" ht="15.75" hidden="1">
      <c r="A276" s="297">
        <v>378</v>
      </c>
      <c r="B276" s="242" t="s">
        <v>626</v>
      </c>
      <c r="C276" s="242" t="s">
        <v>627</v>
      </c>
      <c r="D276" s="246" t="s">
        <v>847</v>
      </c>
      <c r="E276" s="242" t="s">
        <v>846</v>
      </c>
      <c r="F276" s="242" t="s">
        <v>73</v>
      </c>
      <c r="G276" s="306" t="s">
        <v>1495</v>
      </c>
      <c r="H276" s="306" t="s">
        <v>1495</v>
      </c>
      <c r="I276" s="27" t="s">
        <v>1495</v>
      </c>
      <c r="J276" s="34" t="s">
        <v>1495</v>
      </c>
      <c r="K276" s="35" t="s">
        <v>1542</v>
      </c>
      <c r="L276" s="35" t="s">
        <v>1542</v>
      </c>
      <c r="M276" s="35" t="s">
        <v>1542</v>
      </c>
      <c r="N276" s="35" t="s">
        <v>1495</v>
      </c>
      <c r="O276" s="35" t="s">
        <v>1495</v>
      </c>
      <c r="P276" s="27" t="s">
        <v>1542</v>
      </c>
      <c r="Q276" s="35"/>
      <c r="R276" s="306" t="s">
        <v>1495</v>
      </c>
      <c r="S276" s="306" t="s">
        <v>1495</v>
      </c>
      <c r="T276" s="306" t="s">
        <v>1495</v>
      </c>
      <c r="U276" s="306" t="s">
        <v>1495</v>
      </c>
      <c r="V276" s="306" t="s">
        <v>1495</v>
      </c>
      <c r="W276" s="306" t="s">
        <v>1495</v>
      </c>
      <c r="X276" s="27" t="s">
        <v>1495</v>
      </c>
      <c r="Y276" s="27" t="s">
        <v>1542</v>
      </c>
      <c r="Z276" s="34"/>
      <c r="AA276" s="36"/>
      <c r="AB276" s="36"/>
      <c r="AC276" s="127"/>
    </row>
    <row r="277" spans="1:29" ht="15.75" hidden="1">
      <c r="A277" s="297">
        <v>296</v>
      </c>
      <c r="B277" s="242" t="s">
        <v>628</v>
      </c>
      <c r="C277" s="242" t="s">
        <v>629</v>
      </c>
      <c r="D277" s="246" t="s">
        <v>847</v>
      </c>
      <c r="E277" s="242" t="s">
        <v>846</v>
      </c>
      <c r="F277" s="242" t="s">
        <v>62</v>
      </c>
      <c r="G277" s="306" t="s">
        <v>1495</v>
      </c>
      <c r="H277" s="306" t="s">
        <v>1495</v>
      </c>
      <c r="I277" s="27" t="s">
        <v>1495</v>
      </c>
      <c r="J277" s="34"/>
      <c r="K277" s="35" t="s">
        <v>1542</v>
      </c>
      <c r="L277" s="35" t="s">
        <v>2675</v>
      </c>
      <c r="M277" s="35" t="s">
        <v>1495</v>
      </c>
      <c r="N277" s="35" t="s">
        <v>1495</v>
      </c>
      <c r="O277" s="35" t="s">
        <v>1495</v>
      </c>
      <c r="P277" s="27" t="s">
        <v>1542</v>
      </c>
      <c r="Q277" s="35">
        <v>46239</v>
      </c>
      <c r="R277" s="306" t="s">
        <v>1495</v>
      </c>
      <c r="S277" s="306" t="s">
        <v>1495</v>
      </c>
      <c r="T277" s="306" t="s">
        <v>1495</v>
      </c>
      <c r="U277" s="306" t="s">
        <v>1495</v>
      </c>
      <c r="V277" s="306" t="s">
        <v>1495</v>
      </c>
      <c r="W277" s="306" t="s">
        <v>1495</v>
      </c>
      <c r="X277" s="27" t="s">
        <v>1495</v>
      </c>
      <c r="Y277" s="27" t="s">
        <v>1542</v>
      </c>
      <c r="Z277" s="34">
        <v>46247</v>
      </c>
      <c r="AA277" s="36" t="s">
        <v>1495</v>
      </c>
      <c r="AB277" s="36"/>
      <c r="AC277" s="127"/>
    </row>
    <row r="278" spans="1:29" ht="15.75">
      <c r="A278" s="297">
        <v>108</v>
      </c>
      <c r="B278" s="242" t="s">
        <v>630</v>
      </c>
      <c r="C278" s="242" t="s">
        <v>631</v>
      </c>
      <c r="D278" s="246" t="s">
        <v>847</v>
      </c>
      <c r="E278" s="242" t="s">
        <v>846</v>
      </c>
      <c r="F278" s="242" t="s">
        <v>48</v>
      </c>
      <c r="G278" s="306" t="s">
        <v>1495</v>
      </c>
      <c r="H278" s="306" t="s">
        <v>1495</v>
      </c>
      <c r="I278" s="27" t="s">
        <v>1495</v>
      </c>
      <c r="J278" s="34"/>
      <c r="K278" s="35" t="s">
        <v>2675</v>
      </c>
      <c r="L278" s="35" t="s">
        <v>1495</v>
      </c>
      <c r="M278" s="35" t="s">
        <v>1495</v>
      </c>
      <c r="N278" s="35" t="s">
        <v>1495</v>
      </c>
      <c r="O278" s="35" t="s">
        <v>1495</v>
      </c>
      <c r="P278" s="27" t="s">
        <v>2675</v>
      </c>
      <c r="Q278" s="35"/>
      <c r="R278" s="306" t="s">
        <v>1495</v>
      </c>
      <c r="S278" s="306" t="s">
        <v>1495</v>
      </c>
      <c r="T278" s="306" t="s">
        <v>1495</v>
      </c>
      <c r="U278" s="306" t="s">
        <v>1495</v>
      </c>
      <c r="V278" s="306" t="s">
        <v>1495</v>
      </c>
      <c r="W278" s="306" t="s">
        <v>1495</v>
      </c>
      <c r="X278" s="27" t="s">
        <v>1495</v>
      </c>
      <c r="Y278" s="27" t="s">
        <v>2675</v>
      </c>
      <c r="Z278" s="344">
        <v>46238</v>
      </c>
      <c r="AA278" s="36"/>
      <c r="AB278" s="36"/>
      <c r="AC278" s="127"/>
    </row>
    <row r="279" spans="1:29" ht="15.75" hidden="1">
      <c r="A279" s="297">
        <v>205</v>
      </c>
      <c r="B279" s="242" t="s">
        <v>632</v>
      </c>
      <c r="C279" s="242" t="s">
        <v>633</v>
      </c>
      <c r="D279" s="246">
        <v>114006442111</v>
      </c>
      <c r="E279" s="242" t="s">
        <v>846</v>
      </c>
      <c r="F279" s="242" t="s">
        <v>57</v>
      </c>
      <c r="G279" s="306" t="s">
        <v>1495</v>
      </c>
      <c r="H279" s="306" t="s">
        <v>1495</v>
      </c>
      <c r="I279" s="35" t="s">
        <v>1495</v>
      </c>
      <c r="J279" s="34"/>
      <c r="K279" s="35" t="s">
        <v>2675</v>
      </c>
      <c r="L279" s="35" t="s">
        <v>1542</v>
      </c>
      <c r="M279" s="35" t="s">
        <v>1495</v>
      </c>
      <c r="N279" s="35" t="s">
        <v>1495</v>
      </c>
      <c r="O279" s="35" t="s">
        <v>1495</v>
      </c>
      <c r="P279" s="27" t="s">
        <v>1542</v>
      </c>
      <c r="Q279" s="35">
        <v>46244</v>
      </c>
      <c r="R279" s="306" t="s">
        <v>1495</v>
      </c>
      <c r="S279" s="306" t="s">
        <v>1495</v>
      </c>
      <c r="T279" s="306" t="s">
        <v>1495</v>
      </c>
      <c r="U279" s="306" t="s">
        <v>1495</v>
      </c>
      <c r="V279" s="306" t="s">
        <v>1495</v>
      </c>
      <c r="W279" s="306" t="s">
        <v>1495</v>
      </c>
      <c r="X279" s="27" t="s">
        <v>1495</v>
      </c>
      <c r="Y279" s="27"/>
      <c r="Z279" s="34"/>
      <c r="AA279" s="36"/>
      <c r="AB279" s="36"/>
      <c r="AC279" s="127"/>
    </row>
    <row r="280" spans="1:29" ht="15.75">
      <c r="A280" s="297">
        <v>339</v>
      </c>
      <c r="B280" s="242" t="s">
        <v>635</v>
      </c>
      <c r="C280" s="242" t="s">
        <v>636</v>
      </c>
      <c r="D280" s="246" t="s">
        <v>847</v>
      </c>
      <c r="E280" s="242" t="s">
        <v>868</v>
      </c>
      <c r="F280" s="242" t="s">
        <v>48</v>
      </c>
      <c r="G280" s="27" t="s">
        <v>2675</v>
      </c>
      <c r="H280" s="34"/>
      <c r="I280" s="27" t="s">
        <v>2675</v>
      </c>
      <c r="J280" s="34"/>
      <c r="K280" s="35" t="s">
        <v>2675</v>
      </c>
      <c r="L280" s="35" t="s">
        <v>1495</v>
      </c>
      <c r="M280" s="35" t="s">
        <v>1495</v>
      </c>
      <c r="N280" s="35" t="s">
        <v>1495</v>
      </c>
      <c r="O280" s="35" t="s">
        <v>1495</v>
      </c>
      <c r="P280" s="33" t="s">
        <v>1495</v>
      </c>
      <c r="Q280" s="33" t="s">
        <v>1495</v>
      </c>
      <c r="R280" s="27" t="s">
        <v>2675</v>
      </c>
      <c r="S280" s="130"/>
      <c r="T280" s="27" t="s">
        <v>2675</v>
      </c>
      <c r="U280" s="130"/>
      <c r="V280" s="27" t="s">
        <v>2675</v>
      </c>
      <c r="W280" s="34">
        <v>46238</v>
      </c>
      <c r="X280" s="27" t="s">
        <v>2675</v>
      </c>
      <c r="Y280" s="27" t="s">
        <v>2675</v>
      </c>
      <c r="Z280" s="344">
        <v>46238</v>
      </c>
      <c r="AA280" s="36" t="s">
        <v>1495</v>
      </c>
      <c r="AB280" s="36"/>
      <c r="AC280" s="127"/>
    </row>
    <row r="281" spans="1:29" ht="15.75" hidden="1">
      <c r="A281" s="297">
        <v>193</v>
      </c>
      <c r="B281" s="242" t="s">
        <v>637</v>
      </c>
      <c r="C281" s="242" t="s">
        <v>638</v>
      </c>
      <c r="D281" s="246" t="s">
        <v>847</v>
      </c>
      <c r="E281" s="242" t="s">
        <v>846</v>
      </c>
      <c r="F281" s="242" t="s">
        <v>62</v>
      </c>
      <c r="G281" s="306" t="s">
        <v>1495</v>
      </c>
      <c r="H281" s="306" t="s">
        <v>1495</v>
      </c>
      <c r="I281" s="27" t="s">
        <v>1495</v>
      </c>
      <c r="J281" s="34"/>
      <c r="K281" s="35" t="s">
        <v>1542</v>
      </c>
      <c r="L281" s="35" t="s">
        <v>2675</v>
      </c>
      <c r="M281" s="35" t="s">
        <v>1495</v>
      </c>
      <c r="N281" s="35" t="s">
        <v>1495</v>
      </c>
      <c r="O281" s="35" t="s">
        <v>1495</v>
      </c>
      <c r="P281" s="27" t="s">
        <v>1542</v>
      </c>
      <c r="Q281" s="35">
        <v>46240</v>
      </c>
      <c r="R281" s="306" t="s">
        <v>1495</v>
      </c>
      <c r="S281" s="306" t="s">
        <v>1495</v>
      </c>
      <c r="T281" s="306" t="s">
        <v>1495</v>
      </c>
      <c r="U281" s="306" t="s">
        <v>1495</v>
      </c>
      <c r="V281" s="306" t="s">
        <v>1495</v>
      </c>
      <c r="W281" s="306" t="s">
        <v>1495</v>
      </c>
      <c r="X281" s="27" t="s">
        <v>1495</v>
      </c>
      <c r="Y281" s="27" t="s">
        <v>1542</v>
      </c>
      <c r="Z281" s="34">
        <v>46247</v>
      </c>
      <c r="AA281" s="36" t="s">
        <v>1495</v>
      </c>
      <c r="AB281" s="36"/>
      <c r="AC281" s="127"/>
    </row>
    <row r="282" spans="1:29" s="41" customFormat="1" ht="15.75" hidden="1">
      <c r="A282" s="297">
        <v>264</v>
      </c>
      <c r="B282" s="242" t="s">
        <v>639</v>
      </c>
      <c r="C282" s="242" t="s">
        <v>640</v>
      </c>
      <c r="D282" s="246">
        <v>111103730118</v>
      </c>
      <c r="E282" s="242" t="s">
        <v>846</v>
      </c>
      <c r="F282" s="242" t="s">
        <v>57</v>
      </c>
      <c r="G282" s="306" t="s">
        <v>1495</v>
      </c>
      <c r="H282" s="306" t="s">
        <v>1495</v>
      </c>
      <c r="I282" s="35" t="s">
        <v>1495</v>
      </c>
      <c r="J282" s="34"/>
      <c r="K282" s="35" t="s">
        <v>2675</v>
      </c>
      <c r="L282" s="35" t="s">
        <v>1542</v>
      </c>
      <c r="M282" s="35" t="s">
        <v>1495</v>
      </c>
      <c r="N282" s="35" t="s">
        <v>1495</v>
      </c>
      <c r="O282" s="35" t="s">
        <v>1495</v>
      </c>
      <c r="P282" s="27" t="s">
        <v>1542</v>
      </c>
      <c r="Q282" s="35">
        <v>46244</v>
      </c>
      <c r="R282" s="306" t="s">
        <v>1495</v>
      </c>
      <c r="S282" s="306" t="s">
        <v>1495</v>
      </c>
      <c r="T282" s="306" t="s">
        <v>1495</v>
      </c>
      <c r="U282" s="306" t="s">
        <v>1495</v>
      </c>
      <c r="V282" s="306" t="s">
        <v>1495</v>
      </c>
      <c r="W282" s="306" t="s">
        <v>1495</v>
      </c>
      <c r="X282" s="27" t="s">
        <v>1495</v>
      </c>
      <c r="Y282" s="27"/>
      <c r="Z282" s="34"/>
      <c r="AA282" s="36"/>
      <c r="AB282" s="36"/>
      <c r="AC282" s="37"/>
    </row>
    <row r="283" spans="1:29" ht="15.75">
      <c r="A283" s="297">
        <v>7</v>
      </c>
      <c r="B283" s="242" t="s">
        <v>641</v>
      </c>
      <c r="C283" s="242" t="s">
        <v>642</v>
      </c>
      <c r="D283" s="246">
        <v>142686072118</v>
      </c>
      <c r="E283" s="242" t="s">
        <v>846</v>
      </c>
      <c r="F283" s="242" t="s">
        <v>48</v>
      </c>
      <c r="G283" s="306" t="s">
        <v>1495</v>
      </c>
      <c r="H283" s="306" t="s">
        <v>1495</v>
      </c>
      <c r="I283" s="27" t="s">
        <v>1495</v>
      </c>
      <c r="J283" s="34"/>
      <c r="K283" s="35" t="s">
        <v>2675</v>
      </c>
      <c r="L283" s="35" t="s">
        <v>1495</v>
      </c>
      <c r="M283" s="35" t="s">
        <v>1495</v>
      </c>
      <c r="N283" s="35" t="s">
        <v>1495</v>
      </c>
      <c r="O283" s="35" t="s">
        <v>1495</v>
      </c>
      <c r="P283" s="27" t="s">
        <v>1542</v>
      </c>
      <c r="Q283" s="342">
        <v>46247</v>
      </c>
      <c r="R283" s="306" t="s">
        <v>1495</v>
      </c>
      <c r="S283" s="306" t="s">
        <v>1495</v>
      </c>
      <c r="T283" s="306" t="s">
        <v>1495</v>
      </c>
      <c r="U283" s="306" t="s">
        <v>1495</v>
      </c>
      <c r="V283" s="306" t="s">
        <v>1495</v>
      </c>
      <c r="W283" s="306" t="s">
        <v>1495</v>
      </c>
      <c r="X283" s="27" t="s">
        <v>1495</v>
      </c>
      <c r="Y283" s="27" t="s">
        <v>2675</v>
      </c>
      <c r="Z283" s="344">
        <v>46247</v>
      </c>
      <c r="AA283" s="36" t="s">
        <v>1495</v>
      </c>
      <c r="AB283" s="36"/>
      <c r="AC283" s="127"/>
    </row>
    <row r="284" spans="1:29" ht="15.75" hidden="1">
      <c r="A284" s="297">
        <v>297</v>
      </c>
      <c r="B284" s="242" t="s">
        <v>643</v>
      </c>
      <c r="C284" s="242" t="s">
        <v>644</v>
      </c>
      <c r="D284" s="246">
        <v>118758555115</v>
      </c>
      <c r="E284" s="242" t="s">
        <v>846</v>
      </c>
      <c r="F284" s="242" t="s">
        <v>34</v>
      </c>
      <c r="G284" s="306" t="s">
        <v>1495</v>
      </c>
      <c r="H284" s="306" t="s">
        <v>1495</v>
      </c>
      <c r="I284" s="27" t="s">
        <v>1495</v>
      </c>
      <c r="J284" s="34" t="s">
        <v>1495</v>
      </c>
      <c r="K284" s="35" t="s">
        <v>2675</v>
      </c>
      <c r="L284" s="35" t="s">
        <v>2675</v>
      </c>
      <c r="M284" s="35"/>
      <c r="N284" s="35"/>
      <c r="O284" s="35"/>
      <c r="P284" s="27" t="s">
        <v>1542</v>
      </c>
      <c r="Q284" s="35"/>
      <c r="R284" s="306" t="s">
        <v>1495</v>
      </c>
      <c r="S284" s="306" t="s">
        <v>1495</v>
      </c>
      <c r="T284" s="306" t="s">
        <v>1495</v>
      </c>
      <c r="U284" s="306" t="s">
        <v>1495</v>
      </c>
      <c r="V284" s="306" t="s">
        <v>1495</v>
      </c>
      <c r="W284" s="306" t="s">
        <v>1495</v>
      </c>
      <c r="X284" s="27" t="s">
        <v>1495</v>
      </c>
      <c r="Y284" s="27"/>
      <c r="Z284" s="34"/>
      <c r="AA284" s="36"/>
      <c r="AB284" s="36"/>
      <c r="AC284" s="127"/>
    </row>
    <row r="285" spans="1:29" ht="15.75" hidden="1">
      <c r="A285" s="297">
        <v>473</v>
      </c>
      <c r="B285" s="242" t="s">
        <v>645</v>
      </c>
      <c r="C285" s="242" t="s">
        <v>646</v>
      </c>
      <c r="D285" s="246">
        <v>143295810114</v>
      </c>
      <c r="E285" s="242" t="s">
        <v>846</v>
      </c>
      <c r="F285" s="242" t="s">
        <v>34</v>
      </c>
      <c r="G285" s="306" t="s">
        <v>1495</v>
      </c>
      <c r="H285" s="306" t="s">
        <v>1495</v>
      </c>
      <c r="I285" s="27" t="s">
        <v>1495</v>
      </c>
      <c r="J285" s="34" t="s">
        <v>1495</v>
      </c>
      <c r="K285" s="35" t="s">
        <v>2675</v>
      </c>
      <c r="L285" s="35" t="s">
        <v>2675</v>
      </c>
      <c r="M285" s="35"/>
      <c r="N285" s="35"/>
      <c r="O285" s="35"/>
      <c r="P285" s="27" t="s">
        <v>1542</v>
      </c>
      <c r="Q285" s="35"/>
      <c r="R285" s="306" t="s">
        <v>1495</v>
      </c>
      <c r="S285" s="306" t="s">
        <v>1495</v>
      </c>
      <c r="T285" s="306" t="s">
        <v>1495</v>
      </c>
      <c r="U285" s="306" t="s">
        <v>1495</v>
      </c>
      <c r="V285" s="306" t="s">
        <v>1495</v>
      </c>
      <c r="W285" s="306" t="s">
        <v>1495</v>
      </c>
      <c r="X285" s="27" t="s">
        <v>1495</v>
      </c>
      <c r="Y285" s="27"/>
      <c r="Z285" s="34"/>
      <c r="AA285" s="36"/>
      <c r="AB285" s="36"/>
      <c r="AC285" s="127"/>
    </row>
    <row r="286" spans="1:29" ht="15.75">
      <c r="A286" s="297">
        <v>612</v>
      </c>
      <c r="B286" s="242" t="s">
        <v>647</v>
      </c>
      <c r="C286" s="242" t="s">
        <v>648</v>
      </c>
      <c r="D286" s="246" t="s">
        <v>847</v>
      </c>
      <c r="E286" s="242" t="s">
        <v>868</v>
      </c>
      <c r="F286" s="242" t="s">
        <v>48</v>
      </c>
      <c r="G286" s="27" t="s">
        <v>2675</v>
      </c>
      <c r="H286" s="34">
        <v>46245</v>
      </c>
      <c r="I286" s="27" t="s">
        <v>1495</v>
      </c>
      <c r="J286" s="34" t="s">
        <v>1495</v>
      </c>
      <c r="K286" s="35" t="s">
        <v>2675</v>
      </c>
      <c r="L286" s="35" t="s">
        <v>1495</v>
      </c>
      <c r="M286" s="35" t="s">
        <v>1495</v>
      </c>
      <c r="N286" s="35" t="s">
        <v>1495</v>
      </c>
      <c r="O286" s="35" t="s">
        <v>1495</v>
      </c>
      <c r="P286" s="33" t="s">
        <v>1495</v>
      </c>
      <c r="Q286" s="33" t="s">
        <v>1495</v>
      </c>
      <c r="R286" s="27" t="s">
        <v>2675</v>
      </c>
      <c r="S286" s="130"/>
      <c r="T286" s="27" t="s">
        <v>2675</v>
      </c>
      <c r="U286" s="130"/>
      <c r="V286" s="27" t="s">
        <v>2675</v>
      </c>
      <c r="W286" s="344">
        <v>46248</v>
      </c>
      <c r="X286" s="27" t="s">
        <v>2675</v>
      </c>
      <c r="Y286" s="27" t="s">
        <v>2675</v>
      </c>
      <c r="Z286" s="344">
        <v>46248</v>
      </c>
      <c r="AA286" s="36" t="s">
        <v>1495</v>
      </c>
      <c r="AB286" s="36"/>
      <c r="AC286" s="127"/>
    </row>
    <row r="287" spans="1:29" ht="15.75" hidden="1">
      <c r="A287" s="297">
        <v>471</v>
      </c>
      <c r="B287" s="242" t="s">
        <v>649</v>
      </c>
      <c r="C287" s="242" t="s">
        <v>650</v>
      </c>
      <c r="D287" s="246" t="s">
        <v>847</v>
      </c>
      <c r="E287" s="242" t="s">
        <v>846</v>
      </c>
      <c r="F287" s="242" t="s">
        <v>57</v>
      </c>
      <c r="G287" s="306" t="s">
        <v>1495</v>
      </c>
      <c r="H287" s="306" t="s">
        <v>1495</v>
      </c>
      <c r="I287" s="35" t="s">
        <v>1495</v>
      </c>
      <c r="J287" s="34"/>
      <c r="K287" s="35" t="s">
        <v>2675</v>
      </c>
      <c r="L287" s="35" t="s">
        <v>1542</v>
      </c>
      <c r="M287" s="35" t="s">
        <v>1495</v>
      </c>
      <c r="N287" s="35" t="s">
        <v>1495</v>
      </c>
      <c r="O287" s="35" t="s">
        <v>1495</v>
      </c>
      <c r="P287" s="27" t="s">
        <v>1542</v>
      </c>
      <c r="Q287" s="342">
        <v>46237</v>
      </c>
      <c r="R287" s="306" t="s">
        <v>1495</v>
      </c>
      <c r="S287" s="306" t="s">
        <v>1495</v>
      </c>
      <c r="T287" s="306" t="s">
        <v>1495</v>
      </c>
      <c r="U287" s="306" t="s">
        <v>1495</v>
      </c>
      <c r="V287" s="306" t="s">
        <v>1495</v>
      </c>
      <c r="W287" s="306" t="s">
        <v>1495</v>
      </c>
      <c r="X287" s="27" t="s">
        <v>1495</v>
      </c>
      <c r="Y287" s="27"/>
      <c r="Z287" s="34"/>
      <c r="AA287" s="36"/>
      <c r="AB287" s="36"/>
      <c r="AC287" s="127"/>
    </row>
    <row r="288" spans="1:29" ht="15.75" hidden="1">
      <c r="A288" s="297">
        <v>604</v>
      </c>
      <c r="B288" s="242" t="s">
        <v>651</v>
      </c>
      <c r="C288" s="242" t="s">
        <v>652</v>
      </c>
      <c r="D288" s="246" t="s">
        <v>847</v>
      </c>
      <c r="E288" s="242" t="s">
        <v>868</v>
      </c>
      <c r="F288" s="242" t="s">
        <v>65</v>
      </c>
      <c r="G288" s="27" t="s">
        <v>2675</v>
      </c>
      <c r="H288" s="34">
        <v>46240</v>
      </c>
      <c r="I288" s="27" t="s">
        <v>1495</v>
      </c>
      <c r="J288" s="34" t="s">
        <v>1495</v>
      </c>
      <c r="K288" s="35" t="s">
        <v>1542</v>
      </c>
      <c r="L288" s="35" t="s">
        <v>2675</v>
      </c>
      <c r="M288" s="35" t="s">
        <v>1495</v>
      </c>
      <c r="N288" s="35" t="s">
        <v>1495</v>
      </c>
      <c r="O288" s="35" t="s">
        <v>1495</v>
      </c>
      <c r="P288" s="33" t="s">
        <v>1495</v>
      </c>
      <c r="Q288" s="33" t="s">
        <v>1495</v>
      </c>
      <c r="R288" s="27" t="s">
        <v>2675</v>
      </c>
      <c r="S288" s="130">
        <v>46240</v>
      </c>
      <c r="T288" s="27" t="s">
        <v>2675</v>
      </c>
      <c r="U288" s="130">
        <v>46240</v>
      </c>
      <c r="V288" s="27" t="s">
        <v>1542</v>
      </c>
      <c r="W288" s="34">
        <v>46240</v>
      </c>
      <c r="X288" s="27" t="s">
        <v>1542</v>
      </c>
      <c r="Y288" s="27" t="s">
        <v>1542</v>
      </c>
      <c r="Z288" s="34">
        <v>46240</v>
      </c>
      <c r="AA288" s="36" t="s">
        <v>1495</v>
      </c>
      <c r="AB288" s="36" t="s">
        <v>1495</v>
      </c>
      <c r="AC288" s="127"/>
    </row>
    <row r="289" spans="1:29" ht="15.75" hidden="1">
      <c r="A289" s="297">
        <v>618</v>
      </c>
      <c r="B289" s="242" t="s">
        <v>653</v>
      </c>
      <c r="C289" s="242" t="s">
        <v>654</v>
      </c>
      <c r="D289" s="246" t="s">
        <v>847</v>
      </c>
      <c r="E289" s="242" t="s">
        <v>846</v>
      </c>
      <c r="F289" s="242" t="s">
        <v>65</v>
      </c>
      <c r="G289" s="306" t="s">
        <v>1495</v>
      </c>
      <c r="H289" s="306" t="s">
        <v>1495</v>
      </c>
      <c r="I289" s="27" t="s">
        <v>1495</v>
      </c>
      <c r="J289" s="34" t="s">
        <v>1495</v>
      </c>
      <c r="K289" s="35" t="s">
        <v>1542</v>
      </c>
      <c r="L289" s="35" t="s">
        <v>2675</v>
      </c>
      <c r="M289" s="35" t="s">
        <v>1495</v>
      </c>
      <c r="N289" s="35" t="s">
        <v>1495</v>
      </c>
      <c r="O289" s="35" t="s">
        <v>1495</v>
      </c>
      <c r="P289" s="27" t="s">
        <v>2675</v>
      </c>
      <c r="Q289" s="35">
        <v>46240</v>
      </c>
      <c r="R289" s="306" t="s">
        <v>1495</v>
      </c>
      <c r="S289" s="306" t="s">
        <v>1495</v>
      </c>
      <c r="T289" s="306" t="s">
        <v>1495</v>
      </c>
      <c r="U289" s="306" t="s">
        <v>1495</v>
      </c>
      <c r="V289" s="306" t="s">
        <v>1495</v>
      </c>
      <c r="W289" s="306" t="s">
        <v>1495</v>
      </c>
      <c r="X289" s="27" t="s">
        <v>1495</v>
      </c>
      <c r="Y289" s="27" t="s">
        <v>1542</v>
      </c>
      <c r="Z289" s="34">
        <v>46240</v>
      </c>
      <c r="AA289" s="36" t="s">
        <v>1495</v>
      </c>
      <c r="AB289" s="36" t="s">
        <v>1495</v>
      </c>
      <c r="AC289" s="127"/>
    </row>
    <row r="290" spans="1:29" ht="15.75" hidden="1">
      <c r="A290" s="297">
        <v>581</v>
      </c>
      <c r="B290" s="242" t="s">
        <v>655</v>
      </c>
      <c r="C290" s="242" t="s">
        <v>656</v>
      </c>
      <c r="D290" s="246" t="s">
        <v>847</v>
      </c>
      <c r="E290" s="242" t="s">
        <v>846</v>
      </c>
      <c r="F290" s="242" t="s">
        <v>70</v>
      </c>
      <c r="G290" s="306" t="s">
        <v>1495</v>
      </c>
      <c r="H290" s="306" t="s">
        <v>1495</v>
      </c>
      <c r="I290" s="27" t="s">
        <v>1495</v>
      </c>
      <c r="J290" s="34" t="s">
        <v>1495</v>
      </c>
      <c r="K290" s="35" t="s">
        <v>2675</v>
      </c>
      <c r="L290" s="35" t="s">
        <v>1528</v>
      </c>
      <c r="M290" s="35" t="s">
        <v>1495</v>
      </c>
      <c r="N290" s="35" t="s">
        <v>1495</v>
      </c>
      <c r="O290" s="35" t="s">
        <v>1495</v>
      </c>
      <c r="P290" s="27" t="s">
        <v>1542</v>
      </c>
      <c r="Q290" s="342">
        <v>46246</v>
      </c>
      <c r="R290" s="306" t="s">
        <v>1495</v>
      </c>
      <c r="S290" s="306" t="s">
        <v>1495</v>
      </c>
      <c r="T290" s="306" t="s">
        <v>1495</v>
      </c>
      <c r="U290" s="306" t="s">
        <v>1495</v>
      </c>
      <c r="V290" s="306" t="s">
        <v>1495</v>
      </c>
      <c r="W290" s="306" t="s">
        <v>1495</v>
      </c>
      <c r="X290" s="27" t="s">
        <v>1495</v>
      </c>
      <c r="Y290" s="27" t="s">
        <v>1542</v>
      </c>
      <c r="Z290" s="344">
        <v>46246</v>
      </c>
      <c r="AA290" s="36" t="s">
        <v>940</v>
      </c>
      <c r="AB290" s="36" t="s">
        <v>940</v>
      </c>
      <c r="AC290" s="127"/>
    </row>
    <row r="291" spans="1:29" ht="15.75" hidden="1">
      <c r="A291" s="297">
        <v>66</v>
      </c>
      <c r="B291" s="242" t="s">
        <v>657</v>
      </c>
      <c r="C291" s="242" t="s">
        <v>658</v>
      </c>
      <c r="D291" s="246" t="s">
        <v>847</v>
      </c>
      <c r="E291" s="242" t="s">
        <v>846</v>
      </c>
      <c r="F291" s="242" t="s">
        <v>62</v>
      </c>
      <c r="G291" s="306" t="s">
        <v>1495</v>
      </c>
      <c r="H291" s="306" t="s">
        <v>1495</v>
      </c>
      <c r="I291" s="27" t="s">
        <v>2675</v>
      </c>
      <c r="J291" s="34" t="s">
        <v>1495</v>
      </c>
      <c r="K291" s="35" t="s">
        <v>2675</v>
      </c>
      <c r="L291" s="35" t="s">
        <v>2675</v>
      </c>
      <c r="M291" s="35" t="s">
        <v>1495</v>
      </c>
      <c r="N291" s="35" t="s">
        <v>1495</v>
      </c>
      <c r="O291" s="35" t="s">
        <v>1495</v>
      </c>
      <c r="P291" s="27" t="s">
        <v>2675</v>
      </c>
      <c r="Q291" s="35"/>
      <c r="R291" s="306" t="s">
        <v>1495</v>
      </c>
      <c r="S291" s="306" t="s">
        <v>1495</v>
      </c>
      <c r="T291" s="306" t="s">
        <v>1495</v>
      </c>
      <c r="U291" s="306" t="s">
        <v>1495</v>
      </c>
      <c r="V291" s="306" t="s">
        <v>1495</v>
      </c>
      <c r="W291" s="306" t="s">
        <v>1495</v>
      </c>
      <c r="X291" s="27" t="s">
        <v>1495</v>
      </c>
      <c r="Y291" s="27" t="s">
        <v>2675</v>
      </c>
      <c r="Z291" s="34">
        <v>46247</v>
      </c>
      <c r="AA291" s="36" t="s">
        <v>1495</v>
      </c>
      <c r="AB291" s="36"/>
      <c r="AC291" s="127"/>
    </row>
    <row r="292" spans="1:29" ht="15.75" hidden="1">
      <c r="A292" s="297">
        <v>497</v>
      </c>
      <c r="B292" s="242" t="s">
        <v>659</v>
      </c>
      <c r="C292" s="242" t="s">
        <v>660</v>
      </c>
      <c r="D292" s="246">
        <v>150936710113</v>
      </c>
      <c r="E292" s="242" t="s">
        <v>846</v>
      </c>
      <c r="F292" s="242" t="s">
        <v>70</v>
      </c>
      <c r="G292" s="306" t="s">
        <v>1495</v>
      </c>
      <c r="H292" s="306" t="s">
        <v>1495</v>
      </c>
      <c r="I292" s="27" t="s">
        <v>1495</v>
      </c>
      <c r="J292" s="34" t="s">
        <v>1495</v>
      </c>
      <c r="K292" s="35" t="s">
        <v>2675</v>
      </c>
      <c r="L292" s="35" t="s">
        <v>1528</v>
      </c>
      <c r="M292" s="35" t="s">
        <v>1495</v>
      </c>
      <c r="N292" s="35" t="s">
        <v>1495</v>
      </c>
      <c r="O292" s="35" t="s">
        <v>1495</v>
      </c>
      <c r="P292" s="27" t="s">
        <v>1542</v>
      </c>
      <c r="Q292" s="342">
        <v>46246</v>
      </c>
      <c r="R292" s="306" t="s">
        <v>1495</v>
      </c>
      <c r="S292" s="306" t="s">
        <v>1495</v>
      </c>
      <c r="T292" s="306" t="s">
        <v>1495</v>
      </c>
      <c r="U292" s="306" t="s">
        <v>1495</v>
      </c>
      <c r="V292" s="306" t="s">
        <v>1495</v>
      </c>
      <c r="W292" s="306" t="s">
        <v>1495</v>
      </c>
      <c r="X292" s="27" t="s">
        <v>1495</v>
      </c>
      <c r="Y292" s="27" t="s">
        <v>1542</v>
      </c>
      <c r="Z292" s="344">
        <v>46246</v>
      </c>
      <c r="AA292" s="36" t="s">
        <v>940</v>
      </c>
      <c r="AB292" s="36" t="s">
        <v>940</v>
      </c>
      <c r="AC292" s="127"/>
    </row>
    <row r="293" spans="1:29" ht="15.75" hidden="1">
      <c r="A293" s="297">
        <v>144</v>
      </c>
      <c r="B293" s="242" t="s">
        <v>661</v>
      </c>
      <c r="C293" s="242" t="s">
        <v>662</v>
      </c>
      <c r="D293" s="246" t="s">
        <v>847</v>
      </c>
      <c r="E293" s="242" t="s">
        <v>868</v>
      </c>
      <c r="F293" s="242" t="s">
        <v>34</v>
      </c>
      <c r="G293" s="27" t="s">
        <v>2675</v>
      </c>
      <c r="H293" s="34"/>
      <c r="I293" s="27" t="s">
        <v>1495</v>
      </c>
      <c r="J293" s="34" t="s">
        <v>1495</v>
      </c>
      <c r="K293" s="35" t="s">
        <v>2675</v>
      </c>
      <c r="L293" s="35" t="s">
        <v>1495</v>
      </c>
      <c r="M293" s="35" t="s">
        <v>1495</v>
      </c>
      <c r="N293" s="35" t="s">
        <v>1495</v>
      </c>
      <c r="O293" s="35" t="s">
        <v>1495</v>
      </c>
      <c r="P293" s="33" t="s">
        <v>1495</v>
      </c>
      <c r="Q293" s="33" t="s">
        <v>1495</v>
      </c>
      <c r="R293" s="27" t="s">
        <v>2675</v>
      </c>
      <c r="S293" s="130"/>
      <c r="T293" s="27" t="s">
        <v>2675</v>
      </c>
      <c r="U293" s="130"/>
      <c r="V293" s="27" t="s">
        <v>2675</v>
      </c>
      <c r="W293" s="344">
        <v>46240</v>
      </c>
      <c r="X293" s="27" t="s">
        <v>2675</v>
      </c>
      <c r="Y293" s="27" t="s">
        <v>2675</v>
      </c>
      <c r="Z293" s="344">
        <v>46240</v>
      </c>
      <c r="AA293" s="36"/>
      <c r="AB293" s="36"/>
      <c r="AC293" s="127"/>
    </row>
    <row r="294" spans="1:29" ht="15.75" hidden="1">
      <c r="A294" s="297">
        <v>99</v>
      </c>
      <c r="B294" s="242" t="s">
        <v>663</v>
      </c>
      <c r="C294" s="242" t="s">
        <v>664</v>
      </c>
      <c r="D294" s="246">
        <v>141284714111</v>
      </c>
      <c r="E294" s="242" t="s">
        <v>846</v>
      </c>
      <c r="F294" s="242" t="s">
        <v>73</v>
      </c>
      <c r="G294" s="306" t="s">
        <v>1495</v>
      </c>
      <c r="H294" s="306" t="s">
        <v>1495</v>
      </c>
      <c r="I294" s="27" t="s">
        <v>1495</v>
      </c>
      <c r="J294" s="34" t="s">
        <v>1495</v>
      </c>
      <c r="K294" s="35" t="s">
        <v>1528</v>
      </c>
      <c r="L294" s="35" t="s">
        <v>1528</v>
      </c>
      <c r="M294" s="35" t="s">
        <v>1495</v>
      </c>
      <c r="N294" s="35" t="s">
        <v>1495</v>
      </c>
      <c r="O294" s="35" t="s">
        <v>1495</v>
      </c>
      <c r="P294" s="27" t="s">
        <v>1528</v>
      </c>
      <c r="Q294" s="35"/>
      <c r="R294" s="306" t="s">
        <v>1495</v>
      </c>
      <c r="S294" s="306" t="s">
        <v>1495</v>
      </c>
      <c r="T294" s="306" t="s">
        <v>1495</v>
      </c>
      <c r="U294" s="306" t="s">
        <v>1495</v>
      </c>
      <c r="V294" s="306" t="s">
        <v>1495</v>
      </c>
      <c r="W294" s="306" t="s">
        <v>1495</v>
      </c>
      <c r="X294" s="27" t="s">
        <v>1495</v>
      </c>
      <c r="Y294" s="27"/>
      <c r="Z294" s="34"/>
      <c r="AA294" s="36" t="s">
        <v>1495</v>
      </c>
      <c r="AB294" s="36" t="s">
        <v>1495</v>
      </c>
      <c r="AC294" s="127"/>
    </row>
    <row r="295" spans="1:29" ht="15.75" hidden="1">
      <c r="A295" s="297">
        <v>502</v>
      </c>
      <c r="B295" s="242" t="s">
        <v>665</v>
      </c>
      <c r="C295" s="242" t="s">
        <v>666</v>
      </c>
      <c r="D295" s="246" t="s">
        <v>847</v>
      </c>
      <c r="E295" s="242" t="s">
        <v>868</v>
      </c>
      <c r="F295" s="242" t="s">
        <v>70</v>
      </c>
      <c r="G295" s="27" t="s">
        <v>2675</v>
      </c>
      <c r="H295" s="34"/>
      <c r="I295" s="27" t="s">
        <v>1495</v>
      </c>
      <c r="J295" s="34" t="s">
        <v>1495</v>
      </c>
      <c r="K295" s="35" t="s">
        <v>2675</v>
      </c>
      <c r="L295" s="35" t="s">
        <v>1495</v>
      </c>
      <c r="M295" s="35" t="s">
        <v>1495</v>
      </c>
      <c r="N295" s="35" t="s">
        <v>1495</v>
      </c>
      <c r="O295" s="35" t="s">
        <v>1495</v>
      </c>
      <c r="P295" s="33" t="s">
        <v>1495</v>
      </c>
      <c r="Q295" s="33" t="s">
        <v>1495</v>
      </c>
      <c r="R295" s="27"/>
      <c r="S295" s="130"/>
      <c r="T295" s="27"/>
      <c r="U295" s="130"/>
      <c r="V295" s="27"/>
      <c r="W295" s="34"/>
      <c r="X295" s="27"/>
      <c r="Y295" s="27"/>
      <c r="Z295" s="34"/>
      <c r="AA295" s="36"/>
      <c r="AB295" s="36"/>
      <c r="AC295" s="127"/>
    </row>
    <row r="296" spans="1:29" ht="15.75" hidden="1">
      <c r="A296" s="297">
        <v>498</v>
      </c>
      <c r="B296" s="242" t="s">
        <v>667</v>
      </c>
      <c r="C296" s="242" t="s">
        <v>668</v>
      </c>
      <c r="D296" s="246" t="s">
        <v>847</v>
      </c>
      <c r="E296" s="242" t="s">
        <v>868</v>
      </c>
      <c r="F296" s="242" t="s">
        <v>70</v>
      </c>
      <c r="G296" s="27" t="s">
        <v>2675</v>
      </c>
      <c r="H296" s="34"/>
      <c r="I296" s="27" t="s">
        <v>1495</v>
      </c>
      <c r="J296" s="34" t="s">
        <v>1495</v>
      </c>
      <c r="K296" s="35" t="s">
        <v>2675</v>
      </c>
      <c r="L296" s="35" t="s">
        <v>1495</v>
      </c>
      <c r="M296" s="35" t="s">
        <v>1495</v>
      </c>
      <c r="N296" s="35" t="s">
        <v>1495</v>
      </c>
      <c r="O296" s="35" t="s">
        <v>1495</v>
      </c>
      <c r="P296" s="33" t="s">
        <v>1495</v>
      </c>
      <c r="Q296" s="33" t="s">
        <v>1495</v>
      </c>
      <c r="R296" s="27"/>
      <c r="S296" s="130"/>
      <c r="T296" s="27"/>
      <c r="U296" s="130"/>
      <c r="V296" s="27"/>
      <c r="W296" s="34"/>
      <c r="X296" s="27"/>
      <c r="Y296" s="27"/>
      <c r="Z296" s="34"/>
      <c r="AA296" s="36"/>
      <c r="AB296" s="36"/>
      <c r="AC296" s="127"/>
    </row>
    <row r="297" spans="1:29" ht="15.75" hidden="1">
      <c r="A297" s="297">
        <v>504</v>
      </c>
      <c r="B297" s="242" t="s">
        <v>669</v>
      </c>
      <c r="C297" s="242" t="s">
        <v>670</v>
      </c>
      <c r="D297" s="246" t="s">
        <v>847</v>
      </c>
      <c r="E297" s="242" t="s">
        <v>868</v>
      </c>
      <c r="F297" s="242" t="s">
        <v>70</v>
      </c>
      <c r="G297" s="27" t="s">
        <v>2675</v>
      </c>
      <c r="H297" s="34"/>
      <c r="I297" s="27" t="s">
        <v>1495</v>
      </c>
      <c r="J297" s="34" t="s">
        <v>1495</v>
      </c>
      <c r="K297" s="35" t="s">
        <v>2675</v>
      </c>
      <c r="L297" s="35" t="s">
        <v>1495</v>
      </c>
      <c r="M297" s="35" t="s">
        <v>1495</v>
      </c>
      <c r="N297" s="35" t="s">
        <v>1495</v>
      </c>
      <c r="O297" s="35" t="s">
        <v>1495</v>
      </c>
      <c r="P297" s="33" t="s">
        <v>1495</v>
      </c>
      <c r="Q297" s="33" t="s">
        <v>1495</v>
      </c>
      <c r="R297" s="27"/>
      <c r="S297" s="130"/>
      <c r="T297" s="27"/>
      <c r="U297" s="130"/>
      <c r="V297" s="27"/>
      <c r="W297" s="34"/>
      <c r="X297" s="27"/>
      <c r="Y297" s="27"/>
      <c r="Z297" s="34"/>
      <c r="AA297" s="36"/>
      <c r="AB297" s="36"/>
      <c r="AC297" s="127"/>
    </row>
    <row r="298" spans="1:29" ht="15.75" hidden="1">
      <c r="A298" s="297">
        <v>198</v>
      </c>
      <c r="B298" s="242" t="s">
        <v>671</v>
      </c>
      <c r="C298" s="242" t="s">
        <v>672</v>
      </c>
      <c r="D298" s="246" t="s">
        <v>847</v>
      </c>
      <c r="E298" s="242" t="s">
        <v>882</v>
      </c>
      <c r="F298" s="242" t="s">
        <v>57</v>
      </c>
      <c r="G298" s="27" t="s">
        <v>1495</v>
      </c>
      <c r="H298" s="34">
        <v>46246</v>
      </c>
      <c r="I298" s="27" t="s">
        <v>1495</v>
      </c>
      <c r="J298" s="34"/>
      <c r="K298" s="35" t="s">
        <v>2675</v>
      </c>
      <c r="L298" s="35" t="s">
        <v>1495</v>
      </c>
      <c r="M298" s="35" t="s">
        <v>1495</v>
      </c>
      <c r="N298" s="35" t="s">
        <v>1495</v>
      </c>
      <c r="O298" s="35" t="s">
        <v>1495</v>
      </c>
      <c r="P298" s="33" t="s">
        <v>1495</v>
      </c>
      <c r="Q298" s="33" t="s">
        <v>1495</v>
      </c>
      <c r="R298" s="27" t="s">
        <v>2675</v>
      </c>
      <c r="S298" s="130">
        <v>46255</v>
      </c>
      <c r="T298" s="27" t="s">
        <v>2675</v>
      </c>
      <c r="U298" s="130">
        <v>46244</v>
      </c>
      <c r="V298" s="27"/>
      <c r="W298" s="34"/>
      <c r="X298" s="27"/>
      <c r="Y298" s="27"/>
      <c r="Z298" s="34"/>
      <c r="AA298" s="36"/>
      <c r="AB298" s="36"/>
      <c r="AC298" s="127"/>
    </row>
    <row r="299" spans="1:29" ht="15.75" hidden="1">
      <c r="A299" s="297">
        <v>266</v>
      </c>
      <c r="B299" s="242" t="s">
        <v>674</v>
      </c>
      <c r="C299" s="242" t="s">
        <v>675</v>
      </c>
      <c r="D299" s="246">
        <v>116335959117</v>
      </c>
      <c r="E299" s="242" t="s">
        <v>846</v>
      </c>
      <c r="F299" s="242" t="s">
        <v>57</v>
      </c>
      <c r="G299" s="306" t="s">
        <v>1495</v>
      </c>
      <c r="H299" s="306" t="s">
        <v>1495</v>
      </c>
      <c r="I299" s="35" t="s">
        <v>1495</v>
      </c>
      <c r="J299" s="34"/>
      <c r="K299" s="35" t="s">
        <v>2675</v>
      </c>
      <c r="L299" s="35" t="s">
        <v>1542</v>
      </c>
      <c r="M299" s="35" t="s">
        <v>1495</v>
      </c>
      <c r="N299" s="35" t="s">
        <v>1495</v>
      </c>
      <c r="O299" s="35" t="s">
        <v>1495</v>
      </c>
      <c r="P299" s="27" t="s">
        <v>1542</v>
      </c>
      <c r="Q299" s="342">
        <v>46238</v>
      </c>
      <c r="R299" s="306" t="s">
        <v>1495</v>
      </c>
      <c r="S299" s="306" t="s">
        <v>1495</v>
      </c>
      <c r="T299" s="306" t="s">
        <v>1495</v>
      </c>
      <c r="U299" s="306" t="s">
        <v>1495</v>
      </c>
      <c r="V299" s="306" t="s">
        <v>1495</v>
      </c>
      <c r="W299" s="306" t="s">
        <v>1495</v>
      </c>
      <c r="X299" s="27" t="s">
        <v>1495</v>
      </c>
      <c r="Y299" s="27"/>
      <c r="Z299" s="34"/>
      <c r="AA299" s="36"/>
      <c r="AB299" s="36"/>
      <c r="AC299" s="127"/>
    </row>
    <row r="300" spans="1:29" ht="15.75" hidden="1">
      <c r="A300" s="297">
        <v>452</v>
      </c>
      <c r="B300" s="242" t="s">
        <v>676</v>
      </c>
      <c r="C300" s="242" t="s">
        <v>677</v>
      </c>
      <c r="D300" s="246">
        <v>146072690117</v>
      </c>
      <c r="E300" s="242" t="s">
        <v>868</v>
      </c>
      <c r="F300" s="242" t="s">
        <v>65</v>
      </c>
      <c r="G300" s="27" t="s">
        <v>2675</v>
      </c>
      <c r="H300" s="34">
        <v>46238</v>
      </c>
      <c r="I300" s="27" t="s">
        <v>1495</v>
      </c>
      <c r="J300" s="34" t="s">
        <v>1495</v>
      </c>
      <c r="K300" s="35" t="s">
        <v>1542</v>
      </c>
      <c r="L300" s="35" t="s">
        <v>2675</v>
      </c>
      <c r="M300" s="35" t="s">
        <v>1495</v>
      </c>
      <c r="N300" s="35" t="s">
        <v>1495</v>
      </c>
      <c r="O300" s="35" t="s">
        <v>1495</v>
      </c>
      <c r="P300" s="33" t="s">
        <v>1495</v>
      </c>
      <c r="Q300" s="33" t="s">
        <v>1495</v>
      </c>
      <c r="R300" s="27" t="s">
        <v>2675</v>
      </c>
      <c r="S300" s="130">
        <v>46238</v>
      </c>
      <c r="T300" s="27" t="s">
        <v>2675</v>
      </c>
      <c r="U300" s="130">
        <v>46238</v>
      </c>
      <c r="V300" s="27" t="s">
        <v>1542</v>
      </c>
      <c r="W300" s="34">
        <v>46238</v>
      </c>
      <c r="X300" s="27" t="s">
        <v>1542</v>
      </c>
      <c r="Y300" s="27" t="s">
        <v>1542</v>
      </c>
      <c r="Z300" s="34">
        <v>46238</v>
      </c>
      <c r="AA300" s="36" t="s">
        <v>1495</v>
      </c>
      <c r="AB300" s="36" t="s">
        <v>1495</v>
      </c>
      <c r="AC300" s="127"/>
    </row>
    <row r="301" spans="1:29" ht="15.75" hidden="1">
      <c r="A301" s="297">
        <v>56</v>
      </c>
      <c r="B301" s="242" t="s">
        <v>678</v>
      </c>
      <c r="C301" s="242" t="s">
        <v>679</v>
      </c>
      <c r="D301" s="246">
        <v>114784729117</v>
      </c>
      <c r="E301" s="242" t="s">
        <v>846</v>
      </c>
      <c r="F301" s="242" t="s">
        <v>65</v>
      </c>
      <c r="G301" s="306" t="s">
        <v>1495</v>
      </c>
      <c r="H301" s="306" t="s">
        <v>1495</v>
      </c>
      <c r="I301" s="27" t="s">
        <v>1495</v>
      </c>
      <c r="J301" s="34" t="s">
        <v>1495</v>
      </c>
      <c r="K301" s="35" t="s">
        <v>1542</v>
      </c>
      <c r="L301" s="35" t="s">
        <v>1542</v>
      </c>
      <c r="M301" s="35" t="s">
        <v>1495</v>
      </c>
      <c r="N301" s="35" t="s">
        <v>1495</v>
      </c>
      <c r="O301" s="35" t="s">
        <v>1495</v>
      </c>
      <c r="P301" s="27" t="s">
        <v>1542</v>
      </c>
      <c r="Q301" s="35">
        <v>46252</v>
      </c>
      <c r="R301" s="306" t="s">
        <v>1495</v>
      </c>
      <c r="S301" s="306" t="s">
        <v>1495</v>
      </c>
      <c r="T301" s="306" t="s">
        <v>1495</v>
      </c>
      <c r="U301" s="306" t="s">
        <v>1495</v>
      </c>
      <c r="V301" s="306" t="s">
        <v>1495</v>
      </c>
      <c r="W301" s="306" t="s">
        <v>1495</v>
      </c>
      <c r="X301" s="27" t="s">
        <v>1495</v>
      </c>
      <c r="Y301" s="27" t="s">
        <v>1542</v>
      </c>
      <c r="Z301" s="34">
        <v>46252</v>
      </c>
      <c r="AA301" s="36" t="s">
        <v>1528</v>
      </c>
      <c r="AB301" s="349">
        <v>46252</v>
      </c>
      <c r="AC301" s="127"/>
    </row>
    <row r="302" spans="1:29" ht="15.75" hidden="1">
      <c r="A302" s="297">
        <v>389</v>
      </c>
      <c r="B302" s="242" t="s">
        <v>680</v>
      </c>
      <c r="C302" s="242" t="s">
        <v>681</v>
      </c>
      <c r="D302" s="246">
        <v>121852099119</v>
      </c>
      <c r="E302" s="242" t="s">
        <v>846</v>
      </c>
      <c r="F302" s="242" t="s">
        <v>57</v>
      </c>
      <c r="G302" s="306" t="s">
        <v>1542</v>
      </c>
      <c r="H302" s="306" t="s">
        <v>1542</v>
      </c>
      <c r="I302" s="35" t="s">
        <v>1495</v>
      </c>
      <c r="J302" s="34"/>
      <c r="K302" s="35" t="s">
        <v>1542</v>
      </c>
      <c r="L302" s="35" t="s">
        <v>1542</v>
      </c>
      <c r="M302" s="35" t="s">
        <v>1495</v>
      </c>
      <c r="N302" s="35" t="s">
        <v>1495</v>
      </c>
      <c r="O302" s="35" t="s">
        <v>1495</v>
      </c>
      <c r="P302" s="27" t="s">
        <v>1542</v>
      </c>
      <c r="Q302" s="35">
        <v>46240</v>
      </c>
      <c r="R302" s="306" t="s">
        <v>1495</v>
      </c>
      <c r="S302" s="306" t="s">
        <v>1495</v>
      </c>
      <c r="T302" s="306" t="s">
        <v>1495</v>
      </c>
      <c r="U302" s="306" t="s">
        <v>1495</v>
      </c>
      <c r="V302" s="306" t="s">
        <v>1495</v>
      </c>
      <c r="W302" s="306" t="s">
        <v>1495</v>
      </c>
      <c r="X302" s="27" t="s">
        <v>1495</v>
      </c>
      <c r="Y302" s="27"/>
      <c r="Z302" s="34"/>
      <c r="AA302" s="36"/>
      <c r="AB302" s="36"/>
      <c r="AC302" s="127"/>
    </row>
    <row r="303" spans="1:29" ht="15.75" hidden="1">
      <c r="A303" s="297">
        <v>519</v>
      </c>
      <c r="B303" s="242" t="s">
        <v>682</v>
      </c>
      <c r="C303" s="242" t="s">
        <v>683</v>
      </c>
      <c r="D303" s="246">
        <v>151530666110</v>
      </c>
      <c r="E303" s="242" t="s">
        <v>846</v>
      </c>
      <c r="F303" s="242" t="s">
        <v>57</v>
      </c>
      <c r="G303" s="306" t="s">
        <v>1495</v>
      </c>
      <c r="H303" s="306" t="s">
        <v>1495</v>
      </c>
      <c r="I303" s="35" t="s">
        <v>1495</v>
      </c>
      <c r="J303" s="34"/>
      <c r="K303" s="35" t="s">
        <v>1542</v>
      </c>
      <c r="L303" s="35" t="s">
        <v>1542</v>
      </c>
      <c r="M303" s="35" t="s">
        <v>1495</v>
      </c>
      <c r="N303" s="35" t="s">
        <v>1495</v>
      </c>
      <c r="O303" s="35" t="s">
        <v>1495</v>
      </c>
      <c r="P303" s="27" t="s">
        <v>1542</v>
      </c>
      <c r="Q303" s="35">
        <v>46238</v>
      </c>
      <c r="R303" s="306" t="s">
        <v>1495</v>
      </c>
      <c r="S303" s="306" t="s">
        <v>1495</v>
      </c>
      <c r="T303" s="306" t="s">
        <v>1495</v>
      </c>
      <c r="U303" s="306" t="s">
        <v>1495</v>
      </c>
      <c r="V303" s="306" t="s">
        <v>1495</v>
      </c>
      <c r="W303" s="306" t="s">
        <v>1495</v>
      </c>
      <c r="X303" s="27" t="s">
        <v>1495</v>
      </c>
      <c r="Y303" s="27"/>
      <c r="Z303" s="34"/>
      <c r="AA303" s="36"/>
      <c r="AB303" s="36"/>
      <c r="AC303" s="127"/>
    </row>
    <row r="304" spans="1:29" ht="15.75" hidden="1">
      <c r="A304" s="297">
        <v>336</v>
      </c>
      <c r="B304" s="242" t="s">
        <v>684</v>
      </c>
      <c r="C304" s="242" t="s">
        <v>685</v>
      </c>
      <c r="D304" s="246">
        <v>154056575115</v>
      </c>
      <c r="E304" s="242" t="s">
        <v>846</v>
      </c>
      <c r="F304" s="242" t="s">
        <v>65</v>
      </c>
      <c r="G304" s="306" t="s">
        <v>1495</v>
      </c>
      <c r="H304" s="306" t="s">
        <v>1495</v>
      </c>
      <c r="I304" s="27" t="s">
        <v>1495</v>
      </c>
      <c r="J304" s="34" t="s">
        <v>1495</v>
      </c>
      <c r="K304" s="35" t="s">
        <v>1542</v>
      </c>
      <c r="L304" s="35" t="s">
        <v>2675</v>
      </c>
      <c r="M304" s="35" t="s">
        <v>1495</v>
      </c>
      <c r="N304" s="35" t="s">
        <v>1495</v>
      </c>
      <c r="O304" s="35" t="s">
        <v>1495</v>
      </c>
      <c r="P304" s="27" t="s">
        <v>2675</v>
      </c>
      <c r="Q304" s="35"/>
      <c r="R304" s="306" t="s">
        <v>1495</v>
      </c>
      <c r="S304" s="306" t="s">
        <v>1495</v>
      </c>
      <c r="T304" s="306" t="s">
        <v>1495</v>
      </c>
      <c r="U304" s="306" t="s">
        <v>1495</v>
      </c>
      <c r="V304" s="306" t="s">
        <v>1495</v>
      </c>
      <c r="W304" s="306" t="s">
        <v>1495</v>
      </c>
      <c r="X304" s="27" t="s">
        <v>1495</v>
      </c>
      <c r="Y304" s="27"/>
      <c r="Z304" s="34"/>
      <c r="AA304" s="36"/>
      <c r="AB304" s="36"/>
      <c r="AC304" s="127"/>
    </row>
    <row r="305" spans="1:29" ht="15.75" hidden="1">
      <c r="A305" s="297">
        <v>244</v>
      </c>
      <c r="B305" s="242" t="s">
        <v>686</v>
      </c>
      <c r="C305" s="242" t="s">
        <v>687</v>
      </c>
      <c r="D305" s="246">
        <v>117155546117</v>
      </c>
      <c r="E305" s="242" t="s">
        <v>868</v>
      </c>
      <c r="F305" s="242" t="s">
        <v>65</v>
      </c>
      <c r="G305" s="27" t="s">
        <v>2675</v>
      </c>
      <c r="H305" s="34">
        <v>46254</v>
      </c>
      <c r="I305" s="27" t="s">
        <v>1495</v>
      </c>
      <c r="J305" s="34" t="s">
        <v>1495</v>
      </c>
      <c r="K305" s="35" t="s">
        <v>1542</v>
      </c>
      <c r="L305" s="35" t="s">
        <v>1542</v>
      </c>
      <c r="M305" s="35" t="s">
        <v>1495</v>
      </c>
      <c r="N305" s="35" t="s">
        <v>1495</v>
      </c>
      <c r="O305" s="35" t="s">
        <v>1495</v>
      </c>
      <c r="P305" s="33" t="s">
        <v>1495</v>
      </c>
      <c r="Q305" s="33" t="s">
        <v>1495</v>
      </c>
      <c r="R305" s="27" t="s">
        <v>1542</v>
      </c>
      <c r="S305" s="130">
        <v>46254</v>
      </c>
      <c r="T305" s="27" t="s">
        <v>2675</v>
      </c>
      <c r="U305" s="130">
        <v>46254</v>
      </c>
      <c r="V305" s="27" t="s">
        <v>1542</v>
      </c>
      <c r="W305" s="34">
        <v>46254</v>
      </c>
      <c r="X305" s="27" t="s">
        <v>1542</v>
      </c>
      <c r="Y305" s="27" t="s">
        <v>1542</v>
      </c>
      <c r="Z305" s="34">
        <v>46254</v>
      </c>
      <c r="AA305" s="36" t="s">
        <v>1495</v>
      </c>
      <c r="AB305" s="36" t="s">
        <v>1495</v>
      </c>
      <c r="AC305" s="127"/>
    </row>
    <row r="306" spans="1:29" ht="15.75" hidden="1">
      <c r="A306" s="297">
        <v>443</v>
      </c>
      <c r="B306" s="242" t="s">
        <v>688</v>
      </c>
      <c r="C306" s="242" t="s">
        <v>689</v>
      </c>
      <c r="D306" s="246" t="s">
        <v>847</v>
      </c>
      <c r="E306" s="242" t="s">
        <v>846</v>
      </c>
      <c r="F306" s="242" t="s">
        <v>45</v>
      </c>
      <c r="G306" s="306" t="s">
        <v>1495</v>
      </c>
      <c r="H306" s="306" t="s">
        <v>1495</v>
      </c>
      <c r="I306" s="27"/>
      <c r="J306" s="34"/>
      <c r="K306" s="35"/>
      <c r="L306" s="35"/>
      <c r="M306" s="35"/>
      <c r="N306" s="35"/>
      <c r="O306" s="35"/>
      <c r="P306" s="27"/>
      <c r="Q306" s="35"/>
      <c r="R306" s="306" t="s">
        <v>1495</v>
      </c>
      <c r="S306" s="306" t="s">
        <v>1495</v>
      </c>
      <c r="T306" s="306" t="s">
        <v>1495</v>
      </c>
      <c r="U306" s="306" t="s">
        <v>1495</v>
      </c>
      <c r="V306" s="306" t="s">
        <v>1495</v>
      </c>
      <c r="W306" s="306" t="s">
        <v>1495</v>
      </c>
      <c r="X306" s="27"/>
      <c r="Y306" s="27"/>
      <c r="Z306" s="34"/>
      <c r="AA306" s="36"/>
      <c r="AB306" s="36"/>
      <c r="AC306" s="127"/>
    </row>
    <row r="307" spans="1:29" ht="15.75" hidden="1">
      <c r="A307" s="297">
        <v>182</v>
      </c>
      <c r="B307" s="242" t="s">
        <v>690</v>
      </c>
      <c r="C307" s="242" t="s">
        <v>691</v>
      </c>
      <c r="D307" s="246" t="s">
        <v>847</v>
      </c>
      <c r="E307" s="242" t="s">
        <v>846</v>
      </c>
      <c r="F307" s="242" t="s">
        <v>73</v>
      </c>
      <c r="G307" s="306" t="s">
        <v>1495</v>
      </c>
      <c r="H307" s="306" t="s">
        <v>1495</v>
      </c>
      <c r="I307" s="27" t="s">
        <v>1495</v>
      </c>
      <c r="J307" s="34" t="s">
        <v>1495</v>
      </c>
      <c r="K307" s="35" t="s">
        <v>1528</v>
      </c>
      <c r="L307" s="35" t="s">
        <v>1528</v>
      </c>
      <c r="M307" s="35" t="s">
        <v>1495</v>
      </c>
      <c r="N307" s="35" t="s">
        <v>1495</v>
      </c>
      <c r="O307" s="35" t="s">
        <v>1495</v>
      </c>
      <c r="P307" s="27" t="s">
        <v>1528</v>
      </c>
      <c r="Q307" s="35"/>
      <c r="R307" s="306" t="s">
        <v>1495</v>
      </c>
      <c r="S307" s="306" t="s">
        <v>1495</v>
      </c>
      <c r="T307" s="306" t="s">
        <v>1495</v>
      </c>
      <c r="U307" s="306" t="s">
        <v>1495</v>
      </c>
      <c r="V307" s="306" t="s">
        <v>1495</v>
      </c>
      <c r="W307" s="306" t="s">
        <v>1495</v>
      </c>
      <c r="X307" s="27" t="s">
        <v>1495</v>
      </c>
      <c r="Y307" s="27"/>
      <c r="Z307" s="34"/>
      <c r="AA307" s="36" t="s">
        <v>1495</v>
      </c>
      <c r="AB307" s="36" t="s">
        <v>1495</v>
      </c>
      <c r="AC307" s="127"/>
    </row>
    <row r="308" spans="1:29" ht="15.75" hidden="1">
      <c r="A308" s="297">
        <v>475</v>
      </c>
      <c r="B308" s="242" t="s">
        <v>692</v>
      </c>
      <c r="C308" s="242" t="s">
        <v>693</v>
      </c>
      <c r="D308" s="246">
        <v>148178557113</v>
      </c>
      <c r="E308" s="242" t="s">
        <v>846</v>
      </c>
      <c r="F308" s="242" t="s">
        <v>73</v>
      </c>
      <c r="G308" s="306" t="s">
        <v>1495</v>
      </c>
      <c r="H308" s="306" t="s">
        <v>1495</v>
      </c>
      <c r="I308" s="27" t="s">
        <v>1495</v>
      </c>
      <c r="J308" s="34" t="s">
        <v>1495</v>
      </c>
      <c r="K308" s="35" t="s">
        <v>1528</v>
      </c>
      <c r="L308" s="35" t="s">
        <v>1528</v>
      </c>
      <c r="M308" s="35" t="s">
        <v>1495</v>
      </c>
      <c r="N308" s="35" t="s">
        <v>1495</v>
      </c>
      <c r="O308" s="35" t="s">
        <v>1495</v>
      </c>
      <c r="P308" s="27" t="s">
        <v>1528</v>
      </c>
      <c r="Q308" s="35"/>
      <c r="R308" s="306" t="s">
        <v>1495</v>
      </c>
      <c r="S308" s="306" t="s">
        <v>1495</v>
      </c>
      <c r="T308" s="306" t="s">
        <v>1495</v>
      </c>
      <c r="U308" s="306" t="s">
        <v>1495</v>
      </c>
      <c r="V308" s="306" t="s">
        <v>1495</v>
      </c>
      <c r="W308" s="306" t="s">
        <v>1495</v>
      </c>
      <c r="X308" s="27" t="s">
        <v>1495</v>
      </c>
      <c r="Y308" s="27"/>
      <c r="Z308" s="34"/>
      <c r="AA308" s="36" t="s">
        <v>1495</v>
      </c>
      <c r="AB308" s="36" t="s">
        <v>1495</v>
      </c>
      <c r="AC308" s="127"/>
    </row>
    <row r="309" spans="1:29" s="41" customFormat="1" ht="15.75" hidden="1">
      <c r="A309" s="297">
        <v>160</v>
      </c>
      <c r="B309" s="242" t="s">
        <v>694</v>
      </c>
      <c r="C309" s="242" t="s">
        <v>695</v>
      </c>
      <c r="D309" s="246" t="s">
        <v>847</v>
      </c>
      <c r="E309" s="242" t="s">
        <v>868</v>
      </c>
      <c r="F309" s="242" t="s">
        <v>62</v>
      </c>
      <c r="G309" s="27" t="s">
        <v>1542</v>
      </c>
      <c r="H309" s="34">
        <v>46237</v>
      </c>
      <c r="I309" s="27" t="s">
        <v>2675</v>
      </c>
      <c r="J309" s="34"/>
      <c r="K309" s="35" t="s">
        <v>1542</v>
      </c>
      <c r="L309" s="35" t="s">
        <v>1542</v>
      </c>
      <c r="M309" s="35" t="s">
        <v>1495</v>
      </c>
      <c r="N309" s="35" t="s">
        <v>1495</v>
      </c>
      <c r="O309" s="35" t="s">
        <v>1495</v>
      </c>
      <c r="P309" s="33" t="s">
        <v>1495</v>
      </c>
      <c r="Q309" s="33" t="s">
        <v>1495</v>
      </c>
      <c r="R309" s="27" t="s">
        <v>2675</v>
      </c>
      <c r="S309" s="130"/>
      <c r="T309" s="27" t="s">
        <v>1495</v>
      </c>
      <c r="U309" s="130"/>
      <c r="V309" s="27" t="s">
        <v>1542</v>
      </c>
      <c r="W309" s="34">
        <v>46237</v>
      </c>
      <c r="X309" s="27" t="s">
        <v>1542</v>
      </c>
      <c r="Y309" s="27" t="s">
        <v>1542</v>
      </c>
      <c r="Z309" s="34">
        <v>46247</v>
      </c>
      <c r="AA309" s="36" t="s">
        <v>1495</v>
      </c>
      <c r="AB309" s="36"/>
      <c r="AC309" s="37"/>
    </row>
    <row r="310" spans="1:29" s="41" customFormat="1" ht="15.75" hidden="1">
      <c r="A310" s="297">
        <v>291</v>
      </c>
      <c r="B310" s="242" t="s">
        <v>697</v>
      </c>
      <c r="C310" s="242" t="s">
        <v>698</v>
      </c>
      <c r="D310" s="246">
        <v>154102293117</v>
      </c>
      <c r="E310" s="242" t="s">
        <v>868</v>
      </c>
      <c r="F310" s="242" t="s">
        <v>62</v>
      </c>
      <c r="G310" s="27" t="s">
        <v>2675</v>
      </c>
      <c r="H310" s="34"/>
      <c r="I310" s="27" t="s">
        <v>2675</v>
      </c>
      <c r="J310" s="34"/>
      <c r="K310" s="35" t="s">
        <v>1542</v>
      </c>
      <c r="L310" s="35" t="s">
        <v>2675</v>
      </c>
      <c r="M310" s="35" t="s">
        <v>1495</v>
      </c>
      <c r="N310" s="35" t="s">
        <v>1495</v>
      </c>
      <c r="O310" s="35" t="s">
        <v>1495</v>
      </c>
      <c r="P310" s="33" t="s">
        <v>1495</v>
      </c>
      <c r="Q310" s="33" t="s">
        <v>1495</v>
      </c>
      <c r="R310" s="27" t="s">
        <v>1542</v>
      </c>
      <c r="S310" s="130">
        <v>46245</v>
      </c>
      <c r="T310" s="27" t="s">
        <v>1495</v>
      </c>
      <c r="U310" s="130"/>
      <c r="V310" s="27" t="s">
        <v>1542</v>
      </c>
      <c r="W310" s="34">
        <v>46246</v>
      </c>
      <c r="X310" s="27" t="s">
        <v>1542</v>
      </c>
      <c r="Y310" s="27"/>
      <c r="Z310" s="34"/>
      <c r="AA310" s="36" t="s">
        <v>1528</v>
      </c>
      <c r="AB310" s="349">
        <v>46245</v>
      </c>
      <c r="AC310" s="37"/>
    </row>
    <row r="311" spans="1:29" ht="15.75" hidden="1">
      <c r="A311" s="297">
        <v>568</v>
      </c>
      <c r="B311" s="242" t="s">
        <v>700</v>
      </c>
      <c r="C311" s="242" t="s">
        <v>701</v>
      </c>
      <c r="D311" s="246">
        <v>153293945110</v>
      </c>
      <c r="E311" s="242" t="s">
        <v>846</v>
      </c>
      <c r="F311" s="242" t="s">
        <v>34</v>
      </c>
      <c r="G311" s="306" t="s">
        <v>1495</v>
      </c>
      <c r="H311" s="306" t="s">
        <v>1495</v>
      </c>
      <c r="I311" s="27" t="s">
        <v>1495</v>
      </c>
      <c r="J311" s="34" t="s">
        <v>1495</v>
      </c>
      <c r="K311" s="35" t="s">
        <v>2675</v>
      </c>
      <c r="L311" s="35" t="s">
        <v>2675</v>
      </c>
      <c r="M311" s="35"/>
      <c r="N311" s="35"/>
      <c r="O311" s="35"/>
      <c r="P311" s="27" t="s">
        <v>2675</v>
      </c>
      <c r="Q311" s="35">
        <v>46252</v>
      </c>
      <c r="R311" s="306" t="s">
        <v>1495</v>
      </c>
      <c r="S311" s="306" t="s">
        <v>1495</v>
      </c>
      <c r="T311" s="306" t="s">
        <v>1495</v>
      </c>
      <c r="U311" s="306" t="s">
        <v>1495</v>
      </c>
      <c r="V311" s="306" t="s">
        <v>1495</v>
      </c>
      <c r="W311" s="306" t="s">
        <v>1495</v>
      </c>
      <c r="X311" s="27" t="s">
        <v>1495</v>
      </c>
      <c r="Y311" s="27"/>
      <c r="Z311" s="34"/>
      <c r="AA311" s="36"/>
      <c r="AB311" s="36"/>
      <c r="AC311" s="127"/>
    </row>
    <row r="312" spans="1:29" ht="15.75" hidden="1">
      <c r="A312" s="297">
        <v>583</v>
      </c>
      <c r="B312" s="242" t="s">
        <v>702</v>
      </c>
      <c r="C312" s="242" t="s">
        <v>703</v>
      </c>
      <c r="D312" s="246" t="s">
        <v>847</v>
      </c>
      <c r="E312" s="242" t="s">
        <v>846</v>
      </c>
      <c r="F312" s="242" t="s">
        <v>57</v>
      </c>
      <c r="G312" s="306" t="s">
        <v>1495</v>
      </c>
      <c r="H312" s="306" t="s">
        <v>1495</v>
      </c>
      <c r="I312" s="35" t="s">
        <v>1495</v>
      </c>
      <c r="J312" s="34"/>
      <c r="K312" s="35" t="s">
        <v>2675</v>
      </c>
      <c r="L312" s="35" t="s">
        <v>1542</v>
      </c>
      <c r="M312" s="35" t="s">
        <v>1495</v>
      </c>
      <c r="N312" s="35" t="s">
        <v>1495</v>
      </c>
      <c r="O312" s="35" t="s">
        <v>1495</v>
      </c>
      <c r="P312" s="27" t="s">
        <v>2675</v>
      </c>
      <c r="Q312" s="35"/>
      <c r="R312" s="306" t="s">
        <v>1495</v>
      </c>
      <c r="S312" s="306" t="s">
        <v>1495</v>
      </c>
      <c r="T312" s="306" t="s">
        <v>1495</v>
      </c>
      <c r="U312" s="306" t="s">
        <v>1495</v>
      </c>
      <c r="V312" s="306" t="s">
        <v>1495</v>
      </c>
      <c r="W312" s="306" t="s">
        <v>1495</v>
      </c>
      <c r="X312" s="27" t="s">
        <v>1495</v>
      </c>
      <c r="Y312" s="27"/>
      <c r="Z312" s="34"/>
      <c r="AA312" s="36"/>
      <c r="AB312" s="36"/>
      <c r="AC312" s="127"/>
    </row>
    <row r="313" spans="1:29" ht="15.75" hidden="1">
      <c r="A313" s="297">
        <v>493</v>
      </c>
      <c r="B313" s="242" t="s">
        <v>704</v>
      </c>
      <c r="C313" s="242" t="s">
        <v>705</v>
      </c>
      <c r="D313" s="246" t="s">
        <v>847</v>
      </c>
      <c r="E313" s="242" t="s">
        <v>868</v>
      </c>
      <c r="F313" s="242" t="s">
        <v>70</v>
      </c>
      <c r="G313" s="27" t="s">
        <v>1495</v>
      </c>
      <c r="H313" s="344">
        <v>46237</v>
      </c>
      <c r="I313" s="27" t="s">
        <v>1495</v>
      </c>
      <c r="J313" s="344" t="s">
        <v>1495</v>
      </c>
      <c r="K313" s="35" t="s">
        <v>2675</v>
      </c>
      <c r="L313" s="35" t="s">
        <v>1495</v>
      </c>
      <c r="M313" s="35" t="s">
        <v>1495</v>
      </c>
      <c r="N313" s="35" t="s">
        <v>1495</v>
      </c>
      <c r="O313" s="35" t="s">
        <v>1495</v>
      </c>
      <c r="P313" s="33" t="s">
        <v>1495</v>
      </c>
      <c r="Q313" s="33" t="s">
        <v>1495</v>
      </c>
      <c r="R313" s="27" t="s">
        <v>2675</v>
      </c>
      <c r="S313" s="343">
        <v>46237</v>
      </c>
      <c r="T313" s="27" t="s">
        <v>1495</v>
      </c>
      <c r="U313" s="130">
        <v>46237</v>
      </c>
      <c r="V313" s="27" t="s">
        <v>2675</v>
      </c>
      <c r="W313" s="344">
        <v>46237</v>
      </c>
      <c r="X313" s="27" t="s">
        <v>1495</v>
      </c>
      <c r="Y313" s="27" t="s">
        <v>1542</v>
      </c>
      <c r="Z313" s="344">
        <v>46237</v>
      </c>
      <c r="AA313" s="36" t="s">
        <v>940</v>
      </c>
      <c r="AB313" s="36" t="s">
        <v>940</v>
      </c>
      <c r="AC313" s="127"/>
    </row>
    <row r="314" spans="1:29" ht="15.75" hidden="1">
      <c r="A314" s="297">
        <v>404</v>
      </c>
      <c r="B314" s="242" t="s">
        <v>706</v>
      </c>
      <c r="C314" s="242" t="s">
        <v>707</v>
      </c>
      <c r="D314" s="246">
        <v>124531503115</v>
      </c>
      <c r="E314" s="242" t="s">
        <v>868</v>
      </c>
      <c r="F314" s="242" t="s">
        <v>57</v>
      </c>
      <c r="G314" s="27" t="s">
        <v>1542</v>
      </c>
      <c r="H314" s="34">
        <v>46245</v>
      </c>
      <c r="I314" s="27" t="s">
        <v>1495</v>
      </c>
      <c r="J314" s="34"/>
      <c r="K314" s="35" t="s">
        <v>1542</v>
      </c>
      <c r="L314" s="35" t="s">
        <v>1542</v>
      </c>
      <c r="M314" s="35" t="s">
        <v>1542</v>
      </c>
      <c r="N314" s="35" t="s">
        <v>1495</v>
      </c>
      <c r="O314" s="35" t="s">
        <v>1495</v>
      </c>
      <c r="P314" s="33" t="s">
        <v>1495</v>
      </c>
      <c r="Q314" s="33" t="s">
        <v>1495</v>
      </c>
      <c r="R314" s="27" t="s">
        <v>1542</v>
      </c>
      <c r="S314" s="130">
        <v>46245</v>
      </c>
      <c r="T314" s="27" t="s">
        <v>1542</v>
      </c>
      <c r="U314" s="130">
        <v>46245</v>
      </c>
      <c r="V314" s="27"/>
      <c r="W314" s="34"/>
      <c r="X314" s="27" t="s">
        <v>1542</v>
      </c>
      <c r="Y314" s="27"/>
      <c r="Z314" s="34"/>
      <c r="AA314" s="36" t="s">
        <v>1495</v>
      </c>
      <c r="AB314" s="36"/>
      <c r="AC314" s="127"/>
    </row>
    <row r="315" spans="1:29" ht="15.75" hidden="1">
      <c r="A315" s="297" t="s">
        <v>708</v>
      </c>
      <c r="B315" s="242" t="s">
        <v>709</v>
      </c>
      <c r="C315" s="242" t="s">
        <v>707</v>
      </c>
      <c r="D315" s="246">
        <v>150245540110</v>
      </c>
      <c r="E315" s="242" t="s">
        <v>868</v>
      </c>
      <c r="F315" s="242" t="s">
        <v>57</v>
      </c>
      <c r="G315" s="27" t="s">
        <v>1542</v>
      </c>
      <c r="H315" s="34">
        <v>46245</v>
      </c>
      <c r="I315" s="27" t="s">
        <v>1495</v>
      </c>
      <c r="J315" s="34"/>
      <c r="K315" s="35" t="s">
        <v>1542</v>
      </c>
      <c r="L315" s="35" t="s">
        <v>1542</v>
      </c>
      <c r="M315" s="35" t="s">
        <v>1495</v>
      </c>
      <c r="N315" s="35" t="s">
        <v>1495</v>
      </c>
      <c r="O315" s="35" t="s">
        <v>1495</v>
      </c>
      <c r="P315" s="33" t="s">
        <v>1495</v>
      </c>
      <c r="Q315" s="33" t="s">
        <v>1495</v>
      </c>
      <c r="R315" s="27" t="s">
        <v>2675</v>
      </c>
      <c r="S315" s="130">
        <v>46245</v>
      </c>
      <c r="T315" s="27" t="s">
        <v>2675</v>
      </c>
      <c r="U315" s="130">
        <v>46245</v>
      </c>
      <c r="V315" s="27"/>
      <c r="W315" s="34"/>
      <c r="X315" s="27" t="s">
        <v>2675</v>
      </c>
      <c r="Y315" s="27"/>
      <c r="Z315" s="34"/>
      <c r="AA315" s="36" t="s">
        <v>1495</v>
      </c>
      <c r="AB315" s="36"/>
      <c r="AC315" s="127"/>
    </row>
    <row r="316" spans="1:29" ht="15.75" hidden="1">
      <c r="A316" s="297" t="s">
        <v>710</v>
      </c>
      <c r="B316" s="242" t="s">
        <v>711</v>
      </c>
      <c r="C316" s="242" t="s">
        <v>712</v>
      </c>
      <c r="D316" s="246" t="s">
        <v>847</v>
      </c>
      <c r="E316" s="242" t="s">
        <v>868</v>
      </c>
      <c r="F316" s="242" t="s">
        <v>57</v>
      </c>
      <c r="G316" s="27" t="s">
        <v>1495</v>
      </c>
      <c r="H316" s="34">
        <v>46245</v>
      </c>
      <c r="I316" s="27" t="s">
        <v>1495</v>
      </c>
      <c r="J316" s="34"/>
      <c r="K316" s="35" t="s">
        <v>2675</v>
      </c>
      <c r="L316" s="35" t="s">
        <v>1542</v>
      </c>
      <c r="M316" s="35" t="s">
        <v>1495</v>
      </c>
      <c r="N316" s="35" t="s">
        <v>1495</v>
      </c>
      <c r="O316" s="35" t="s">
        <v>1495</v>
      </c>
      <c r="P316" s="33" t="s">
        <v>1495</v>
      </c>
      <c r="Q316" s="33" t="s">
        <v>1495</v>
      </c>
      <c r="R316" s="27" t="s">
        <v>2675</v>
      </c>
      <c r="S316" s="130">
        <v>46245</v>
      </c>
      <c r="T316" s="27" t="s">
        <v>2675</v>
      </c>
      <c r="U316" s="130">
        <v>46245</v>
      </c>
      <c r="V316" s="27"/>
      <c r="W316" s="34"/>
      <c r="X316" s="27" t="s">
        <v>2675</v>
      </c>
      <c r="Y316" s="27"/>
      <c r="Z316" s="34"/>
      <c r="AA316" s="36" t="s">
        <v>1495</v>
      </c>
      <c r="AB316" s="36"/>
      <c r="AC316" s="127"/>
    </row>
    <row r="317" spans="1:29" ht="15.75" hidden="1">
      <c r="A317" s="297">
        <v>397</v>
      </c>
      <c r="B317" s="242" t="s">
        <v>713</v>
      </c>
      <c r="C317" s="242" t="s">
        <v>714</v>
      </c>
      <c r="D317" s="246" t="s">
        <v>847</v>
      </c>
      <c r="E317" s="242" t="s">
        <v>868</v>
      </c>
      <c r="F317" s="242" t="s">
        <v>57</v>
      </c>
      <c r="G317" s="27" t="s">
        <v>2675</v>
      </c>
      <c r="H317" s="34">
        <v>46245</v>
      </c>
      <c r="I317" s="27" t="s">
        <v>1495</v>
      </c>
      <c r="J317" s="34"/>
      <c r="K317" s="35" t="s">
        <v>2675</v>
      </c>
      <c r="L317" s="35" t="s">
        <v>1542</v>
      </c>
      <c r="M317" s="35" t="s">
        <v>1495</v>
      </c>
      <c r="N317" s="35" t="s">
        <v>1495</v>
      </c>
      <c r="O317" s="35" t="s">
        <v>1495</v>
      </c>
      <c r="P317" s="33" t="s">
        <v>1495</v>
      </c>
      <c r="Q317" s="33" t="s">
        <v>1495</v>
      </c>
      <c r="R317" s="27" t="s">
        <v>2675</v>
      </c>
      <c r="S317" s="130">
        <v>46245</v>
      </c>
      <c r="T317" s="27" t="s">
        <v>2675</v>
      </c>
      <c r="U317" s="130">
        <v>46245</v>
      </c>
      <c r="V317" s="27" t="s">
        <v>1542</v>
      </c>
      <c r="W317" s="34">
        <v>46254</v>
      </c>
      <c r="X317" s="27" t="s">
        <v>1542</v>
      </c>
      <c r="Y317" s="27" t="s">
        <v>1542</v>
      </c>
      <c r="Z317" s="34">
        <v>46254</v>
      </c>
      <c r="AA317" s="36" t="s">
        <v>1495</v>
      </c>
      <c r="AB317" s="36"/>
      <c r="AC317" s="127"/>
    </row>
    <row r="318" spans="1:29" ht="15.75" hidden="1">
      <c r="A318" s="297">
        <v>202</v>
      </c>
      <c r="B318" s="242" t="s">
        <v>715</v>
      </c>
      <c r="C318" s="242" t="s">
        <v>716</v>
      </c>
      <c r="D318" s="246" t="s">
        <v>847</v>
      </c>
      <c r="E318" s="242" t="s">
        <v>846</v>
      </c>
      <c r="F318" s="242" t="s">
        <v>62</v>
      </c>
      <c r="G318" s="306" t="s">
        <v>1495</v>
      </c>
      <c r="H318" s="306" t="s">
        <v>1495</v>
      </c>
      <c r="I318" s="27" t="s">
        <v>1495</v>
      </c>
      <c r="J318" s="34" t="s">
        <v>1495</v>
      </c>
      <c r="K318" s="35" t="s">
        <v>1542</v>
      </c>
      <c r="L318" s="35" t="s">
        <v>2675</v>
      </c>
      <c r="M318" s="35" t="s">
        <v>1495</v>
      </c>
      <c r="N318" s="35" t="s">
        <v>1495</v>
      </c>
      <c r="O318" s="35" t="s">
        <v>1495</v>
      </c>
      <c r="P318" s="27" t="s">
        <v>1542</v>
      </c>
      <c r="Q318" s="35">
        <v>46239</v>
      </c>
      <c r="R318" s="306" t="s">
        <v>1495</v>
      </c>
      <c r="S318" s="306" t="s">
        <v>1495</v>
      </c>
      <c r="T318" s="306" t="s">
        <v>1495</v>
      </c>
      <c r="U318" s="306" t="s">
        <v>1495</v>
      </c>
      <c r="V318" s="306" t="s">
        <v>1495</v>
      </c>
      <c r="W318" s="306" t="s">
        <v>1495</v>
      </c>
      <c r="X318" s="27" t="s">
        <v>1495</v>
      </c>
      <c r="Y318" s="27" t="s">
        <v>1542</v>
      </c>
      <c r="Z318" s="34">
        <v>46247</v>
      </c>
      <c r="AA318" s="36" t="s">
        <v>1495</v>
      </c>
      <c r="AB318" s="36"/>
      <c r="AC318" s="127"/>
    </row>
    <row r="319" spans="1:29" ht="15.75" hidden="1">
      <c r="A319" s="297">
        <v>204</v>
      </c>
      <c r="B319" s="242" t="s">
        <v>717</v>
      </c>
      <c r="C319" s="242" t="s">
        <v>718</v>
      </c>
      <c r="D319" s="246">
        <v>111151948116</v>
      </c>
      <c r="E319" s="242" t="s">
        <v>846</v>
      </c>
      <c r="F319" s="242" t="s">
        <v>65</v>
      </c>
      <c r="G319" s="306" t="s">
        <v>1542</v>
      </c>
      <c r="H319" s="306">
        <v>46253</v>
      </c>
      <c r="I319" s="27" t="s">
        <v>1495</v>
      </c>
      <c r="J319" s="34" t="s">
        <v>1495</v>
      </c>
      <c r="K319" s="35" t="s">
        <v>1542</v>
      </c>
      <c r="L319" s="35" t="s">
        <v>1542</v>
      </c>
      <c r="M319" s="35" t="s">
        <v>1495</v>
      </c>
      <c r="N319" s="35" t="s">
        <v>1495</v>
      </c>
      <c r="O319" s="35" t="s">
        <v>1495</v>
      </c>
      <c r="P319" s="27" t="s">
        <v>1542</v>
      </c>
      <c r="Q319" s="35">
        <v>46253</v>
      </c>
      <c r="R319" s="306" t="s">
        <v>1495</v>
      </c>
      <c r="S319" s="306" t="s">
        <v>1495</v>
      </c>
      <c r="T319" s="306" t="s">
        <v>1495</v>
      </c>
      <c r="U319" s="306" t="s">
        <v>1495</v>
      </c>
      <c r="V319" s="306" t="s">
        <v>1495</v>
      </c>
      <c r="W319" s="306" t="s">
        <v>1495</v>
      </c>
      <c r="X319" s="27" t="s">
        <v>1495</v>
      </c>
      <c r="Y319" s="27" t="s">
        <v>1542</v>
      </c>
      <c r="Z319" s="34">
        <v>46253</v>
      </c>
      <c r="AA319" s="36" t="s">
        <v>1495</v>
      </c>
      <c r="AB319" s="36" t="s">
        <v>1495</v>
      </c>
      <c r="AC319" s="127"/>
    </row>
    <row r="320" spans="1:29" ht="15.75" hidden="1">
      <c r="A320" s="297">
        <v>438</v>
      </c>
      <c r="B320" s="242" t="s">
        <v>719</v>
      </c>
      <c r="C320" s="242" t="s">
        <v>720</v>
      </c>
      <c r="D320" s="246">
        <v>132902906119</v>
      </c>
      <c r="E320" s="242" t="s">
        <v>846</v>
      </c>
      <c r="F320" s="242" t="s">
        <v>65</v>
      </c>
      <c r="G320" s="306" t="s">
        <v>1495</v>
      </c>
      <c r="H320" s="306" t="s">
        <v>1495</v>
      </c>
      <c r="I320" s="27" t="s">
        <v>1495</v>
      </c>
      <c r="J320" s="34" t="s">
        <v>1495</v>
      </c>
      <c r="K320" s="35" t="s">
        <v>1542</v>
      </c>
      <c r="L320" s="35" t="s">
        <v>1542</v>
      </c>
      <c r="M320" s="35" t="s">
        <v>1495</v>
      </c>
      <c r="N320" s="35" t="s">
        <v>1495</v>
      </c>
      <c r="O320" s="35" t="s">
        <v>1495</v>
      </c>
      <c r="P320" s="27" t="s">
        <v>1542</v>
      </c>
      <c r="Q320" s="35">
        <v>46253</v>
      </c>
      <c r="R320" s="306" t="s">
        <v>1495</v>
      </c>
      <c r="S320" s="306" t="s">
        <v>1495</v>
      </c>
      <c r="T320" s="306" t="s">
        <v>1495</v>
      </c>
      <c r="U320" s="306" t="s">
        <v>1495</v>
      </c>
      <c r="V320" s="306" t="s">
        <v>1495</v>
      </c>
      <c r="W320" s="306" t="s">
        <v>1495</v>
      </c>
      <c r="X320" s="27" t="s">
        <v>1495</v>
      </c>
      <c r="Y320" s="27" t="s">
        <v>1542</v>
      </c>
      <c r="Z320" s="34">
        <v>46253</v>
      </c>
      <c r="AA320" s="36" t="s">
        <v>1528</v>
      </c>
      <c r="AB320" s="349">
        <v>46253</v>
      </c>
      <c r="AC320" s="127"/>
    </row>
    <row r="321" spans="1:29" ht="15.75" hidden="1">
      <c r="A321" s="297">
        <v>57</v>
      </c>
      <c r="B321" s="242" t="s">
        <v>721</v>
      </c>
      <c r="C321" s="242" t="s">
        <v>722</v>
      </c>
      <c r="D321" s="246" t="s">
        <v>847</v>
      </c>
      <c r="E321" s="242" t="s">
        <v>868</v>
      </c>
      <c r="F321" s="242" t="s">
        <v>73</v>
      </c>
      <c r="G321" s="27" t="s">
        <v>1528</v>
      </c>
      <c r="H321" s="34"/>
      <c r="I321" s="27" t="s">
        <v>1495</v>
      </c>
      <c r="J321" s="34" t="s">
        <v>1495</v>
      </c>
      <c r="K321" s="35" t="s">
        <v>2675</v>
      </c>
      <c r="L321" s="35" t="s">
        <v>1528</v>
      </c>
      <c r="M321" s="35" t="s">
        <v>1495</v>
      </c>
      <c r="N321" s="35" t="s">
        <v>1495</v>
      </c>
      <c r="O321" s="35" t="s">
        <v>1495</v>
      </c>
      <c r="P321" s="33" t="s">
        <v>1495</v>
      </c>
      <c r="Q321" s="33" t="s">
        <v>1495</v>
      </c>
      <c r="R321" s="27"/>
      <c r="S321" s="130"/>
      <c r="T321" s="27"/>
      <c r="U321" s="130"/>
      <c r="V321" s="27"/>
      <c r="W321" s="34"/>
      <c r="X321" s="27"/>
      <c r="Y321" s="27"/>
      <c r="Z321" s="34"/>
      <c r="AA321" s="36"/>
      <c r="AB321" s="36"/>
      <c r="AC321" s="127"/>
    </row>
    <row r="322" spans="1:29" ht="15.75" hidden="1">
      <c r="A322" s="297" t="s">
        <v>723</v>
      </c>
      <c r="B322" s="242" t="s">
        <v>724</v>
      </c>
      <c r="C322" s="242" t="s">
        <v>722</v>
      </c>
      <c r="D322" s="246" t="s">
        <v>847</v>
      </c>
      <c r="E322" s="242" t="s">
        <v>868</v>
      </c>
      <c r="F322" s="242" t="s">
        <v>73</v>
      </c>
      <c r="G322" s="27" t="s">
        <v>1495</v>
      </c>
      <c r="H322" s="34" t="s">
        <v>1495</v>
      </c>
      <c r="I322" s="27" t="s">
        <v>1495</v>
      </c>
      <c r="J322" s="34" t="s">
        <v>1495</v>
      </c>
      <c r="K322" s="35" t="s">
        <v>1495</v>
      </c>
      <c r="L322" s="35" t="s">
        <v>1495</v>
      </c>
      <c r="M322" s="35" t="s">
        <v>1495</v>
      </c>
      <c r="N322" s="35" t="s">
        <v>1495</v>
      </c>
      <c r="O322" s="35" t="s">
        <v>1495</v>
      </c>
      <c r="P322" s="33" t="s">
        <v>1495</v>
      </c>
      <c r="Q322" s="33" t="s">
        <v>1495</v>
      </c>
      <c r="R322" s="27" t="s">
        <v>1495</v>
      </c>
      <c r="S322" s="130" t="s">
        <v>1495</v>
      </c>
      <c r="T322" s="27" t="s">
        <v>1495</v>
      </c>
      <c r="U322" s="130" t="s">
        <v>1495</v>
      </c>
      <c r="V322" s="27" t="s">
        <v>1495</v>
      </c>
      <c r="W322" s="34" t="s">
        <v>1495</v>
      </c>
      <c r="X322" s="27" t="s">
        <v>1495</v>
      </c>
      <c r="Y322" s="27" t="s">
        <v>1495</v>
      </c>
      <c r="Z322" s="34" t="s">
        <v>1495</v>
      </c>
      <c r="AA322" s="36" t="s">
        <v>1495</v>
      </c>
      <c r="AB322" s="36" t="s">
        <v>1495</v>
      </c>
      <c r="AC322" s="127"/>
    </row>
    <row r="323" spans="1:29" ht="15.75" hidden="1">
      <c r="A323" s="297">
        <v>31</v>
      </c>
      <c r="B323" s="242" t="s">
        <v>725</v>
      </c>
      <c r="C323" s="242" t="s">
        <v>726</v>
      </c>
      <c r="D323" s="246">
        <v>112991470117</v>
      </c>
      <c r="E323" s="242" t="s">
        <v>868</v>
      </c>
      <c r="F323" s="242" t="s">
        <v>65</v>
      </c>
      <c r="G323" s="27" t="s">
        <v>2675</v>
      </c>
      <c r="H323" s="34" t="s">
        <v>2675</v>
      </c>
      <c r="I323" s="27" t="s">
        <v>1495</v>
      </c>
      <c r="J323" s="34" t="s">
        <v>1495</v>
      </c>
      <c r="K323" s="35" t="s">
        <v>1542</v>
      </c>
      <c r="L323" s="35" t="s">
        <v>1542</v>
      </c>
      <c r="M323" s="35" t="s">
        <v>1542</v>
      </c>
      <c r="N323" s="35" t="s">
        <v>1495</v>
      </c>
      <c r="O323" s="35" t="s">
        <v>1495</v>
      </c>
      <c r="P323" s="33" t="s">
        <v>1495</v>
      </c>
      <c r="Q323" s="33" t="s">
        <v>1495</v>
      </c>
      <c r="R323" s="27" t="s">
        <v>1542</v>
      </c>
      <c r="S323" s="130">
        <v>46252</v>
      </c>
      <c r="T323" s="27" t="s">
        <v>2675</v>
      </c>
      <c r="U323" s="130">
        <v>46252</v>
      </c>
      <c r="V323" s="27" t="s">
        <v>1542</v>
      </c>
      <c r="W323" s="34">
        <v>46252</v>
      </c>
      <c r="X323" s="27" t="s">
        <v>1542</v>
      </c>
      <c r="Y323" s="27" t="s">
        <v>1542</v>
      </c>
      <c r="Z323" s="34">
        <v>46252</v>
      </c>
      <c r="AA323" s="36" t="s">
        <v>1495</v>
      </c>
      <c r="AB323" s="36" t="s">
        <v>1495</v>
      </c>
      <c r="AC323" s="127"/>
    </row>
    <row r="324" spans="1:29" ht="15.75" hidden="1">
      <c r="A324" s="297">
        <v>223</v>
      </c>
      <c r="B324" s="242" t="s">
        <v>727</v>
      </c>
      <c r="C324" s="242" t="s">
        <v>728</v>
      </c>
      <c r="D324" s="246">
        <v>115105791118</v>
      </c>
      <c r="E324" s="242" t="s">
        <v>846</v>
      </c>
      <c r="F324" s="242" t="s">
        <v>65</v>
      </c>
      <c r="G324" s="306" t="s">
        <v>1495</v>
      </c>
      <c r="H324" s="306" t="s">
        <v>1495</v>
      </c>
      <c r="I324" s="27" t="s">
        <v>1495</v>
      </c>
      <c r="J324" s="34" t="s">
        <v>1495</v>
      </c>
      <c r="K324" s="35" t="s">
        <v>1542</v>
      </c>
      <c r="L324" s="35" t="s">
        <v>1542</v>
      </c>
      <c r="M324" s="35" t="s">
        <v>1495</v>
      </c>
      <c r="N324" s="35" t="s">
        <v>1495</v>
      </c>
      <c r="O324" s="35" t="s">
        <v>1495</v>
      </c>
      <c r="P324" s="27" t="s">
        <v>2675</v>
      </c>
      <c r="Q324" s="35">
        <v>46247</v>
      </c>
      <c r="R324" s="306" t="s">
        <v>1495</v>
      </c>
      <c r="S324" s="306" t="s">
        <v>1495</v>
      </c>
      <c r="T324" s="306" t="s">
        <v>1495</v>
      </c>
      <c r="U324" s="306" t="s">
        <v>1495</v>
      </c>
      <c r="V324" s="306" t="s">
        <v>1495</v>
      </c>
      <c r="W324" s="306" t="s">
        <v>1495</v>
      </c>
      <c r="X324" s="27" t="s">
        <v>1495</v>
      </c>
      <c r="Y324" s="27" t="s">
        <v>1542</v>
      </c>
      <c r="Z324" s="34">
        <v>46247</v>
      </c>
      <c r="AA324" s="36" t="s">
        <v>1528</v>
      </c>
      <c r="AB324" s="349">
        <v>46247</v>
      </c>
      <c r="AC324" s="127"/>
    </row>
    <row r="325" spans="1:29" ht="15.75" hidden="1">
      <c r="A325" s="297">
        <v>62</v>
      </c>
      <c r="B325" s="242" t="s">
        <v>729</v>
      </c>
      <c r="C325" s="242" t="s">
        <v>730</v>
      </c>
      <c r="D325" s="246">
        <v>138312613119</v>
      </c>
      <c r="E325" s="242" t="s">
        <v>846</v>
      </c>
      <c r="F325" s="242" t="s">
        <v>65</v>
      </c>
      <c r="G325" s="306" t="s">
        <v>1495</v>
      </c>
      <c r="H325" s="306" t="s">
        <v>1495</v>
      </c>
      <c r="I325" s="27" t="s">
        <v>1495</v>
      </c>
      <c r="J325" s="34" t="s">
        <v>1495</v>
      </c>
      <c r="K325" s="35" t="s">
        <v>1542</v>
      </c>
      <c r="L325" s="35" t="s">
        <v>2675</v>
      </c>
      <c r="M325" s="35" t="s">
        <v>1495</v>
      </c>
      <c r="N325" s="35" t="s">
        <v>1495</v>
      </c>
      <c r="O325" s="35" t="s">
        <v>1495</v>
      </c>
      <c r="P325" s="27" t="s">
        <v>1528</v>
      </c>
      <c r="Q325" s="342">
        <v>46244</v>
      </c>
      <c r="R325" s="306" t="s">
        <v>1495</v>
      </c>
      <c r="S325" s="306" t="s">
        <v>1495</v>
      </c>
      <c r="T325" s="306" t="s">
        <v>1495</v>
      </c>
      <c r="U325" s="306" t="s">
        <v>1495</v>
      </c>
      <c r="V325" s="306" t="s">
        <v>1495</v>
      </c>
      <c r="W325" s="306" t="s">
        <v>1495</v>
      </c>
      <c r="X325" s="27" t="s">
        <v>1495</v>
      </c>
      <c r="Y325" s="27" t="s">
        <v>1542</v>
      </c>
      <c r="Z325" s="34">
        <v>46244</v>
      </c>
      <c r="AA325" s="36" t="s">
        <v>1495</v>
      </c>
      <c r="AB325" s="36" t="s">
        <v>1495</v>
      </c>
      <c r="AC325" s="127"/>
    </row>
    <row r="326" spans="1:29" ht="15.75" hidden="1">
      <c r="A326" s="297">
        <v>222</v>
      </c>
      <c r="B326" s="242" t="s">
        <v>731</v>
      </c>
      <c r="C326" s="242" t="s">
        <v>732</v>
      </c>
      <c r="D326" s="246">
        <v>144080205119</v>
      </c>
      <c r="E326" s="242" t="s">
        <v>882</v>
      </c>
      <c r="F326" s="242" t="s">
        <v>65</v>
      </c>
      <c r="G326" s="27" t="s">
        <v>2675</v>
      </c>
      <c r="H326" s="34">
        <v>46254</v>
      </c>
      <c r="I326" s="27" t="s">
        <v>1495</v>
      </c>
      <c r="J326" s="34" t="s">
        <v>1495</v>
      </c>
      <c r="K326" s="35" t="s">
        <v>1542</v>
      </c>
      <c r="L326" s="35" t="s">
        <v>2675</v>
      </c>
      <c r="M326" s="35" t="s">
        <v>1495</v>
      </c>
      <c r="N326" s="35" t="s">
        <v>1495</v>
      </c>
      <c r="O326" s="35" t="s">
        <v>1495</v>
      </c>
      <c r="P326" s="33" t="s">
        <v>1495</v>
      </c>
      <c r="Q326" s="33" t="s">
        <v>1495</v>
      </c>
      <c r="R326" s="27" t="s">
        <v>2676</v>
      </c>
      <c r="S326" s="130">
        <v>46254</v>
      </c>
      <c r="T326" s="27" t="s">
        <v>2675</v>
      </c>
      <c r="U326" s="130">
        <v>46254</v>
      </c>
      <c r="V326" s="27" t="s">
        <v>1542</v>
      </c>
      <c r="W326" s="34">
        <v>46254</v>
      </c>
      <c r="X326" s="27" t="s">
        <v>1542</v>
      </c>
      <c r="Y326" s="27" t="s">
        <v>1542</v>
      </c>
      <c r="Z326" s="34">
        <v>46254</v>
      </c>
      <c r="AA326" s="36" t="s">
        <v>1495</v>
      </c>
      <c r="AB326" s="36" t="s">
        <v>1495</v>
      </c>
      <c r="AC326" s="127"/>
    </row>
    <row r="327" spans="1:29" ht="15.75" hidden="1">
      <c r="A327" s="297">
        <v>536</v>
      </c>
      <c r="B327" s="242" t="s">
        <v>733</v>
      </c>
      <c r="C327" s="242" t="s">
        <v>734</v>
      </c>
      <c r="D327" s="246" t="s">
        <v>847</v>
      </c>
      <c r="E327" s="242" t="s">
        <v>868</v>
      </c>
      <c r="F327" s="242" t="s">
        <v>65</v>
      </c>
      <c r="G327" s="27" t="s">
        <v>2675</v>
      </c>
      <c r="H327" s="34">
        <v>46244</v>
      </c>
      <c r="I327" s="27" t="s">
        <v>1495</v>
      </c>
      <c r="J327" s="34" t="s">
        <v>1495</v>
      </c>
      <c r="K327" s="35" t="s">
        <v>1542</v>
      </c>
      <c r="L327" s="35" t="s">
        <v>2675</v>
      </c>
      <c r="M327" s="35" t="s">
        <v>1495</v>
      </c>
      <c r="N327" s="35" t="s">
        <v>1495</v>
      </c>
      <c r="O327" s="35" t="s">
        <v>1495</v>
      </c>
      <c r="P327" s="33" t="s">
        <v>1495</v>
      </c>
      <c r="Q327" s="33" t="s">
        <v>1495</v>
      </c>
      <c r="R327" s="27" t="s">
        <v>2675</v>
      </c>
      <c r="S327" s="130">
        <v>46244</v>
      </c>
      <c r="T327" s="27" t="s">
        <v>2675</v>
      </c>
      <c r="U327" s="130">
        <v>46244</v>
      </c>
      <c r="V327" s="27" t="s">
        <v>1542</v>
      </c>
      <c r="W327" s="34">
        <v>46244</v>
      </c>
      <c r="X327" s="27" t="s">
        <v>1542</v>
      </c>
      <c r="Y327" s="27" t="s">
        <v>1542</v>
      </c>
      <c r="Z327" s="34">
        <v>46244</v>
      </c>
      <c r="AA327" s="36" t="s">
        <v>1495</v>
      </c>
      <c r="AB327" s="36" t="s">
        <v>1495</v>
      </c>
      <c r="AC327" s="127"/>
    </row>
    <row r="328" spans="1:29" ht="15.75" hidden="1">
      <c r="A328" s="297">
        <v>58</v>
      </c>
      <c r="B328" s="242" t="s">
        <v>735</v>
      </c>
      <c r="C328" s="242" t="s">
        <v>736</v>
      </c>
      <c r="D328" s="246">
        <v>148735010113</v>
      </c>
      <c r="E328" s="242" t="s">
        <v>868</v>
      </c>
      <c r="F328" s="242" t="s">
        <v>65</v>
      </c>
      <c r="G328" s="27" t="s">
        <v>2675</v>
      </c>
      <c r="H328" s="34">
        <v>46244</v>
      </c>
      <c r="I328" s="27" t="s">
        <v>1495</v>
      </c>
      <c r="J328" s="34" t="s">
        <v>1495</v>
      </c>
      <c r="K328" s="35" t="s">
        <v>1542</v>
      </c>
      <c r="L328" s="35" t="s">
        <v>2675</v>
      </c>
      <c r="M328" s="35" t="s">
        <v>1495</v>
      </c>
      <c r="N328" s="35" t="s">
        <v>1495</v>
      </c>
      <c r="O328" s="35" t="s">
        <v>1495</v>
      </c>
      <c r="P328" s="33" t="s">
        <v>1495</v>
      </c>
      <c r="Q328" s="33" t="s">
        <v>1495</v>
      </c>
      <c r="R328" s="27" t="s">
        <v>1542</v>
      </c>
      <c r="S328" s="130">
        <v>46244</v>
      </c>
      <c r="T328" s="27" t="s">
        <v>2675</v>
      </c>
      <c r="U328" s="130">
        <v>46244</v>
      </c>
      <c r="V328" s="27" t="s">
        <v>1542</v>
      </c>
      <c r="W328" s="34">
        <v>46244</v>
      </c>
      <c r="X328" s="27" t="s">
        <v>1542</v>
      </c>
      <c r="Y328" s="27" t="s">
        <v>1542</v>
      </c>
      <c r="Z328" s="34">
        <v>46244</v>
      </c>
      <c r="AA328" s="36" t="s">
        <v>1495</v>
      </c>
      <c r="AB328" s="36" t="s">
        <v>1495</v>
      </c>
      <c r="AC328" s="127"/>
    </row>
    <row r="329" spans="1:29" ht="15.75" hidden="1">
      <c r="A329" s="297">
        <v>433</v>
      </c>
      <c r="B329" s="242" t="s">
        <v>737</v>
      </c>
      <c r="C329" s="242" t="s">
        <v>738</v>
      </c>
      <c r="D329" s="246">
        <v>154619082110</v>
      </c>
      <c r="E329" s="242" t="s">
        <v>846</v>
      </c>
      <c r="F329" s="242" t="s">
        <v>65</v>
      </c>
      <c r="G329" s="306" t="s">
        <v>1495</v>
      </c>
      <c r="H329" s="306" t="s">
        <v>1495</v>
      </c>
      <c r="I329" s="27" t="s">
        <v>1495</v>
      </c>
      <c r="J329" s="34" t="s">
        <v>1495</v>
      </c>
      <c r="K329" s="35" t="s">
        <v>1542</v>
      </c>
      <c r="L329" s="35" t="s">
        <v>2675</v>
      </c>
      <c r="M329" s="35" t="s">
        <v>1495</v>
      </c>
      <c r="N329" s="35" t="s">
        <v>1495</v>
      </c>
      <c r="O329" s="35" t="s">
        <v>1495</v>
      </c>
      <c r="P329" s="27" t="s">
        <v>1528</v>
      </c>
      <c r="Q329" s="35">
        <v>46244</v>
      </c>
      <c r="R329" s="306" t="s">
        <v>1495</v>
      </c>
      <c r="S329" s="306" t="s">
        <v>1495</v>
      </c>
      <c r="T329" s="306" t="s">
        <v>1495</v>
      </c>
      <c r="U329" s="306" t="s">
        <v>1495</v>
      </c>
      <c r="V329" s="306" t="s">
        <v>1495</v>
      </c>
      <c r="W329" s="306" t="s">
        <v>1495</v>
      </c>
      <c r="X329" s="27" t="s">
        <v>1495</v>
      </c>
      <c r="Y329" s="27" t="s">
        <v>1542</v>
      </c>
      <c r="Z329" s="34">
        <v>46244</v>
      </c>
      <c r="AA329" s="36" t="s">
        <v>1495</v>
      </c>
      <c r="AB329" s="36" t="s">
        <v>1495</v>
      </c>
      <c r="AC329" s="127"/>
    </row>
    <row r="330" spans="1:29" ht="15.75">
      <c r="A330" s="297">
        <v>472</v>
      </c>
      <c r="B330" s="242" t="s">
        <v>739</v>
      </c>
      <c r="C330" s="242" t="s">
        <v>740</v>
      </c>
      <c r="D330" s="246" t="s">
        <v>847</v>
      </c>
      <c r="E330" s="242" t="s">
        <v>846</v>
      </c>
      <c r="F330" s="242" t="s">
        <v>48</v>
      </c>
      <c r="G330" s="306" t="s">
        <v>1495</v>
      </c>
      <c r="H330" s="306" t="s">
        <v>1495</v>
      </c>
      <c r="I330" s="27" t="s">
        <v>1495</v>
      </c>
      <c r="J330" s="34"/>
      <c r="K330" s="35" t="s">
        <v>2675</v>
      </c>
      <c r="L330" s="35" t="s">
        <v>2675</v>
      </c>
      <c r="M330" s="35" t="s">
        <v>1495</v>
      </c>
      <c r="N330" s="35" t="s">
        <v>1495</v>
      </c>
      <c r="O330" s="35" t="s">
        <v>1495</v>
      </c>
      <c r="P330" s="27" t="s">
        <v>2675</v>
      </c>
      <c r="Q330" s="35"/>
      <c r="R330" s="306" t="s">
        <v>1495</v>
      </c>
      <c r="S330" s="306" t="s">
        <v>1495</v>
      </c>
      <c r="T330" s="306" t="s">
        <v>1495</v>
      </c>
      <c r="U330" s="306" t="s">
        <v>1495</v>
      </c>
      <c r="V330" s="306" t="s">
        <v>1495</v>
      </c>
      <c r="W330" s="306" t="s">
        <v>1495</v>
      </c>
      <c r="X330" s="27" t="s">
        <v>1495</v>
      </c>
      <c r="Y330" s="27" t="s">
        <v>2675</v>
      </c>
      <c r="Z330" s="344">
        <v>46246</v>
      </c>
      <c r="AA330" s="36" t="s">
        <v>1495</v>
      </c>
      <c r="AB330" s="36"/>
      <c r="AC330" s="127"/>
    </row>
    <row r="331" spans="1:29" ht="15.75" hidden="1">
      <c r="A331" s="297">
        <v>553</v>
      </c>
      <c r="B331" s="242" t="s">
        <v>741</v>
      </c>
      <c r="C331" s="242" t="s">
        <v>742</v>
      </c>
      <c r="D331" s="246" t="s">
        <v>847</v>
      </c>
      <c r="E331" s="242" t="s">
        <v>868</v>
      </c>
      <c r="F331" s="242" t="s">
        <v>34</v>
      </c>
      <c r="G331" s="27" t="s">
        <v>2675</v>
      </c>
      <c r="H331" s="34"/>
      <c r="I331" s="27" t="s">
        <v>1495</v>
      </c>
      <c r="J331" s="34" t="s">
        <v>1495</v>
      </c>
      <c r="K331" s="35" t="s">
        <v>2675</v>
      </c>
      <c r="L331" s="35" t="s">
        <v>1495</v>
      </c>
      <c r="M331" s="35" t="s">
        <v>1495</v>
      </c>
      <c r="N331" s="35" t="s">
        <v>1495</v>
      </c>
      <c r="O331" s="35" t="s">
        <v>1495</v>
      </c>
      <c r="P331" s="33" t="s">
        <v>1495</v>
      </c>
      <c r="Q331" s="33" t="s">
        <v>1495</v>
      </c>
      <c r="R331" s="27" t="s">
        <v>2675</v>
      </c>
      <c r="S331" s="130"/>
      <c r="T331" s="27" t="s">
        <v>2675</v>
      </c>
      <c r="U331" s="130"/>
      <c r="V331" s="27" t="s">
        <v>2675</v>
      </c>
      <c r="W331" s="344">
        <v>46240</v>
      </c>
      <c r="X331" s="27" t="s">
        <v>2675</v>
      </c>
      <c r="Y331" s="27" t="s">
        <v>2675</v>
      </c>
      <c r="Z331" s="344">
        <v>46240</v>
      </c>
      <c r="AA331" s="36"/>
      <c r="AB331" s="36"/>
      <c r="AC331" s="127"/>
    </row>
    <row r="332" spans="1:29" ht="15.75">
      <c r="A332" s="297">
        <v>396</v>
      </c>
      <c r="B332" s="242" t="s">
        <v>743</v>
      </c>
      <c r="C332" s="242" t="s">
        <v>744</v>
      </c>
      <c r="D332" s="246" t="s">
        <v>847</v>
      </c>
      <c r="E332" s="242" t="s">
        <v>868</v>
      </c>
      <c r="F332" s="242" t="s">
        <v>48</v>
      </c>
      <c r="G332" s="27" t="s">
        <v>2675</v>
      </c>
      <c r="H332" s="34"/>
      <c r="I332" s="27" t="s">
        <v>1495</v>
      </c>
      <c r="J332" s="34" t="s">
        <v>1495</v>
      </c>
      <c r="K332" s="35" t="s">
        <v>2675</v>
      </c>
      <c r="L332" s="35" t="s">
        <v>1495</v>
      </c>
      <c r="M332" s="35" t="s">
        <v>2675</v>
      </c>
      <c r="N332" s="35" t="s">
        <v>1495</v>
      </c>
      <c r="O332" s="35" t="s">
        <v>1495</v>
      </c>
      <c r="P332" s="33" t="s">
        <v>1495</v>
      </c>
      <c r="Q332" s="33" t="s">
        <v>1495</v>
      </c>
      <c r="R332" s="27" t="s">
        <v>2675</v>
      </c>
      <c r="S332" s="130"/>
      <c r="T332" s="27" t="s">
        <v>2675</v>
      </c>
      <c r="U332" s="130"/>
      <c r="V332" s="27" t="s">
        <v>2675</v>
      </c>
      <c r="W332" s="344">
        <v>46248</v>
      </c>
      <c r="X332" s="27" t="s">
        <v>2675</v>
      </c>
      <c r="Y332" s="27" t="s">
        <v>2675</v>
      </c>
      <c r="Z332" s="344">
        <v>46246</v>
      </c>
      <c r="AA332" s="36" t="s">
        <v>1495</v>
      </c>
      <c r="AB332" s="36"/>
      <c r="AC332" s="127"/>
    </row>
    <row r="333" spans="1:29" ht="15.75" hidden="1">
      <c r="A333" s="297">
        <v>602</v>
      </c>
      <c r="B333" s="242" t="s">
        <v>745</v>
      </c>
      <c r="C333" s="242" t="s">
        <v>746</v>
      </c>
      <c r="D333" s="246" t="s">
        <v>847</v>
      </c>
      <c r="E333" s="242" t="s">
        <v>846</v>
      </c>
      <c r="F333" s="242" t="s">
        <v>34</v>
      </c>
      <c r="G333" s="306" t="s">
        <v>1495</v>
      </c>
      <c r="H333" s="306" t="s">
        <v>1495</v>
      </c>
      <c r="I333" s="27" t="s">
        <v>1495</v>
      </c>
      <c r="J333" s="34" t="s">
        <v>1495</v>
      </c>
      <c r="K333" s="35" t="s">
        <v>2675</v>
      </c>
      <c r="L333" s="35" t="s">
        <v>1542</v>
      </c>
      <c r="M333" s="35"/>
      <c r="N333" s="35"/>
      <c r="O333" s="35"/>
      <c r="P333" s="27" t="s">
        <v>1542</v>
      </c>
      <c r="Q333" s="35">
        <v>46252</v>
      </c>
      <c r="R333" s="306" t="s">
        <v>1495</v>
      </c>
      <c r="S333" s="306" t="s">
        <v>1495</v>
      </c>
      <c r="T333" s="306" t="s">
        <v>1495</v>
      </c>
      <c r="U333" s="306" t="s">
        <v>1495</v>
      </c>
      <c r="V333" s="306" t="s">
        <v>1495</v>
      </c>
      <c r="W333" s="306" t="s">
        <v>1495</v>
      </c>
      <c r="X333" s="27" t="s">
        <v>1495</v>
      </c>
      <c r="Y333" s="27"/>
      <c r="Z333" s="34"/>
      <c r="AA333" s="36"/>
      <c r="AB333" s="36"/>
      <c r="AC333" s="127"/>
    </row>
    <row r="334" spans="1:29" ht="15.75" hidden="1">
      <c r="A334" s="297">
        <v>245</v>
      </c>
      <c r="B334" s="242" t="s">
        <v>747</v>
      </c>
      <c r="C334" s="242" t="s">
        <v>748</v>
      </c>
      <c r="D334" s="246" t="s">
        <v>847</v>
      </c>
      <c r="E334" s="242" t="s">
        <v>868</v>
      </c>
      <c r="F334" s="242" t="s">
        <v>65</v>
      </c>
      <c r="G334" s="27" t="s">
        <v>2675</v>
      </c>
      <c r="H334" s="34" t="s">
        <v>2675</v>
      </c>
      <c r="I334" s="27" t="s">
        <v>1495</v>
      </c>
      <c r="J334" s="34" t="s">
        <v>1495</v>
      </c>
      <c r="K334" s="35" t="s">
        <v>1542</v>
      </c>
      <c r="L334" s="35" t="s">
        <v>1542</v>
      </c>
      <c r="M334" s="35" t="s">
        <v>1495</v>
      </c>
      <c r="N334" s="35" t="s">
        <v>1495</v>
      </c>
      <c r="O334" s="35" t="s">
        <v>1495</v>
      </c>
      <c r="P334" s="33" t="s">
        <v>1495</v>
      </c>
      <c r="Q334" s="33" t="s">
        <v>1495</v>
      </c>
      <c r="R334" s="27" t="s">
        <v>1542</v>
      </c>
      <c r="S334" s="130">
        <v>46255</v>
      </c>
      <c r="T334" s="27" t="s">
        <v>2675</v>
      </c>
      <c r="U334" s="130">
        <v>46255</v>
      </c>
      <c r="V334" s="27" t="s">
        <v>1542</v>
      </c>
      <c r="W334" s="34">
        <v>46255</v>
      </c>
      <c r="X334" s="27" t="s">
        <v>1542</v>
      </c>
      <c r="Y334" s="27" t="s">
        <v>1542</v>
      </c>
      <c r="Z334" s="34">
        <v>46255</v>
      </c>
      <c r="AA334" s="36" t="s">
        <v>1495</v>
      </c>
      <c r="AB334" s="36" t="s">
        <v>1495</v>
      </c>
      <c r="AC334" s="127"/>
    </row>
    <row r="335" spans="1:29" ht="15.75" hidden="1">
      <c r="A335" s="297">
        <v>442</v>
      </c>
      <c r="B335" s="242" t="s">
        <v>749</v>
      </c>
      <c r="C335" s="242" t="s">
        <v>750</v>
      </c>
      <c r="D335" s="246">
        <v>623222041118</v>
      </c>
      <c r="E335" s="242" t="s">
        <v>868</v>
      </c>
      <c r="F335" s="242" t="s">
        <v>70</v>
      </c>
      <c r="G335" s="27" t="s">
        <v>1542</v>
      </c>
      <c r="H335" s="34"/>
      <c r="I335" s="27" t="s">
        <v>1495</v>
      </c>
      <c r="J335" s="34" t="s">
        <v>1495</v>
      </c>
      <c r="K335" s="35" t="s">
        <v>2675</v>
      </c>
      <c r="L335" s="35" t="s">
        <v>1528</v>
      </c>
      <c r="M335" s="35"/>
      <c r="N335" s="35" t="s">
        <v>1495</v>
      </c>
      <c r="O335" s="35" t="s">
        <v>1495</v>
      </c>
      <c r="P335" s="33" t="s">
        <v>1495</v>
      </c>
      <c r="Q335" s="33" t="s">
        <v>1495</v>
      </c>
      <c r="R335" s="27"/>
      <c r="S335" s="130"/>
      <c r="T335" s="27"/>
      <c r="U335" s="130"/>
      <c r="V335" s="27"/>
      <c r="W335" s="34"/>
      <c r="X335" s="27"/>
      <c r="Y335" s="27"/>
      <c r="Z335" s="34"/>
      <c r="AA335" s="36"/>
      <c r="AB335" s="36"/>
      <c r="AC335" s="127"/>
    </row>
    <row r="336" spans="1:29" ht="15.75" hidden="1">
      <c r="A336" s="297" t="s">
        <v>752</v>
      </c>
      <c r="B336" s="242" t="s">
        <v>753</v>
      </c>
      <c r="C336" s="242" t="s">
        <v>750</v>
      </c>
      <c r="D336" s="246" t="s">
        <v>847</v>
      </c>
      <c r="E336" s="242" t="s">
        <v>868</v>
      </c>
      <c r="F336" s="242" t="s">
        <v>70</v>
      </c>
      <c r="G336" s="27" t="s">
        <v>1495</v>
      </c>
      <c r="H336" s="34"/>
      <c r="I336" s="27" t="s">
        <v>1495</v>
      </c>
      <c r="J336" s="34" t="s">
        <v>1495</v>
      </c>
      <c r="K336" s="35" t="s">
        <v>2675</v>
      </c>
      <c r="L336" s="35" t="s">
        <v>1495</v>
      </c>
      <c r="M336" s="35" t="s">
        <v>1495</v>
      </c>
      <c r="N336" s="35"/>
      <c r="O336" s="35"/>
      <c r="P336" s="33" t="s">
        <v>1495</v>
      </c>
      <c r="Q336" s="33" t="s">
        <v>1495</v>
      </c>
      <c r="R336" s="27"/>
      <c r="S336" s="130"/>
      <c r="T336" s="27"/>
      <c r="U336" s="130"/>
      <c r="V336" s="27"/>
      <c r="W336" s="34"/>
      <c r="X336" s="27"/>
      <c r="Y336" s="27"/>
      <c r="Z336" s="34"/>
      <c r="AA336" s="36"/>
      <c r="AB336" s="36"/>
      <c r="AC336" s="127"/>
    </row>
    <row r="337" spans="1:29" ht="15.75" hidden="1">
      <c r="A337" s="297" t="s">
        <v>754</v>
      </c>
      <c r="B337" s="242" t="s">
        <v>755</v>
      </c>
      <c r="C337" s="242" t="s">
        <v>750</v>
      </c>
      <c r="D337" s="246">
        <v>159326126112</v>
      </c>
      <c r="E337" s="242" t="s">
        <v>868</v>
      </c>
      <c r="F337" s="242" t="s">
        <v>70</v>
      </c>
      <c r="G337" s="27" t="s">
        <v>1495</v>
      </c>
      <c r="H337" s="34"/>
      <c r="I337" s="27" t="s">
        <v>1495</v>
      </c>
      <c r="J337" s="34" t="s">
        <v>1495</v>
      </c>
      <c r="K337" s="35" t="s">
        <v>2675</v>
      </c>
      <c r="L337" s="35" t="s">
        <v>1495</v>
      </c>
      <c r="M337" s="35" t="s">
        <v>1495</v>
      </c>
      <c r="N337" s="35"/>
      <c r="O337" s="35"/>
      <c r="P337" s="33" t="s">
        <v>1495</v>
      </c>
      <c r="Q337" s="33" t="s">
        <v>1495</v>
      </c>
      <c r="R337" s="27"/>
      <c r="S337" s="130"/>
      <c r="T337" s="27"/>
      <c r="U337" s="130"/>
      <c r="V337" s="27"/>
      <c r="W337" s="34"/>
      <c r="X337" s="27"/>
      <c r="Y337" s="27"/>
      <c r="Z337" s="34"/>
      <c r="AA337" s="36"/>
      <c r="AB337" s="36"/>
      <c r="AC337" s="127"/>
    </row>
    <row r="338" spans="1:29" ht="15.75" hidden="1">
      <c r="A338" s="297">
        <v>596</v>
      </c>
      <c r="B338" s="242" t="s">
        <v>756</v>
      </c>
      <c r="C338" s="242" t="s">
        <v>757</v>
      </c>
      <c r="D338" s="246">
        <v>353380030004</v>
      </c>
      <c r="E338" s="242" t="s">
        <v>868</v>
      </c>
      <c r="F338" s="242" t="s">
        <v>70</v>
      </c>
      <c r="G338" s="27" t="s">
        <v>2675</v>
      </c>
      <c r="H338" s="34">
        <v>46241</v>
      </c>
      <c r="I338" s="27" t="s">
        <v>1495</v>
      </c>
      <c r="J338" s="34" t="s">
        <v>1495</v>
      </c>
      <c r="K338" s="35" t="s">
        <v>2675</v>
      </c>
      <c r="L338" s="35" t="s">
        <v>1542</v>
      </c>
      <c r="M338" s="35" t="s">
        <v>1495</v>
      </c>
      <c r="N338" s="35" t="s">
        <v>1495</v>
      </c>
      <c r="O338" s="35" t="s">
        <v>1495</v>
      </c>
      <c r="P338" s="33" t="s">
        <v>1495</v>
      </c>
      <c r="Q338" s="33" t="s">
        <v>1495</v>
      </c>
      <c r="R338" s="27" t="s">
        <v>1542</v>
      </c>
      <c r="S338" s="130">
        <v>46241</v>
      </c>
      <c r="T338" s="27" t="s">
        <v>2675</v>
      </c>
      <c r="U338" s="130">
        <v>46241</v>
      </c>
      <c r="V338" s="27" t="s">
        <v>1542</v>
      </c>
      <c r="W338" s="34">
        <v>46241</v>
      </c>
      <c r="X338" s="27" t="s">
        <v>1542</v>
      </c>
      <c r="Y338" s="27" t="s">
        <v>1542</v>
      </c>
      <c r="Z338" s="34">
        <v>46241</v>
      </c>
      <c r="AA338" s="36" t="s">
        <v>940</v>
      </c>
      <c r="AB338" s="36" t="s">
        <v>940</v>
      </c>
      <c r="AC338" s="127"/>
    </row>
    <row r="339" spans="1:29" ht="15.75" hidden="1">
      <c r="A339" s="297">
        <v>1</v>
      </c>
      <c r="B339" s="242" t="s">
        <v>758</v>
      </c>
      <c r="C339" s="242" t="s">
        <v>759</v>
      </c>
      <c r="D339" s="246">
        <v>108167058119</v>
      </c>
      <c r="E339" s="242" t="s">
        <v>846</v>
      </c>
      <c r="F339" s="242" t="s">
        <v>73</v>
      </c>
      <c r="G339" s="306" t="s">
        <v>1495</v>
      </c>
      <c r="H339" s="306" t="s">
        <v>1495</v>
      </c>
      <c r="I339" s="27" t="s">
        <v>1495</v>
      </c>
      <c r="J339" s="34" t="s">
        <v>1495</v>
      </c>
      <c r="K339" s="35" t="s">
        <v>1542</v>
      </c>
      <c r="L339" s="35" t="s">
        <v>1542</v>
      </c>
      <c r="M339" s="35" t="s">
        <v>1495</v>
      </c>
      <c r="N339" s="35" t="s">
        <v>1495</v>
      </c>
      <c r="O339" s="35" t="s">
        <v>1495</v>
      </c>
      <c r="P339" s="27" t="s">
        <v>1542</v>
      </c>
      <c r="Q339" s="35"/>
      <c r="R339" s="306" t="s">
        <v>1495</v>
      </c>
      <c r="S339" s="306" t="s">
        <v>1495</v>
      </c>
      <c r="T339" s="306" t="s">
        <v>1495</v>
      </c>
      <c r="U339" s="306" t="s">
        <v>1495</v>
      </c>
      <c r="V339" s="306" t="s">
        <v>1495</v>
      </c>
      <c r="W339" s="306" t="s">
        <v>1495</v>
      </c>
      <c r="X339" s="27" t="s">
        <v>1495</v>
      </c>
      <c r="Y339" s="27" t="s">
        <v>1542</v>
      </c>
      <c r="Z339" s="34"/>
      <c r="AA339" s="36" t="s">
        <v>1495</v>
      </c>
      <c r="AB339" s="36" t="s">
        <v>1495</v>
      </c>
      <c r="AC339" s="127"/>
    </row>
    <row r="340" spans="1:29" ht="15.75" hidden="1">
      <c r="A340" s="297">
        <v>276</v>
      </c>
      <c r="B340" s="242" t="s">
        <v>760</v>
      </c>
      <c r="C340" s="242" t="s">
        <v>761</v>
      </c>
      <c r="D340" s="246">
        <v>131070660113</v>
      </c>
      <c r="E340" s="242" t="s">
        <v>846</v>
      </c>
      <c r="F340" s="242" t="s">
        <v>65</v>
      </c>
      <c r="G340" s="306" t="s">
        <v>1495</v>
      </c>
      <c r="H340" s="306" t="s">
        <v>1495</v>
      </c>
      <c r="I340" s="27" t="s">
        <v>1495</v>
      </c>
      <c r="J340" s="34" t="s">
        <v>1495</v>
      </c>
      <c r="K340" s="35" t="s">
        <v>1542</v>
      </c>
      <c r="L340" s="35" t="s">
        <v>1542</v>
      </c>
      <c r="M340" s="35" t="s">
        <v>1495</v>
      </c>
      <c r="N340" s="35" t="s">
        <v>1495</v>
      </c>
      <c r="O340" s="35" t="s">
        <v>1495</v>
      </c>
      <c r="P340" s="27" t="s">
        <v>1542</v>
      </c>
      <c r="Q340" s="35">
        <v>46246</v>
      </c>
      <c r="R340" s="306" t="s">
        <v>1495</v>
      </c>
      <c r="S340" s="306" t="s">
        <v>1495</v>
      </c>
      <c r="T340" s="306" t="s">
        <v>1495</v>
      </c>
      <c r="U340" s="306" t="s">
        <v>1495</v>
      </c>
      <c r="V340" s="306" t="s">
        <v>1495</v>
      </c>
      <c r="W340" s="306" t="s">
        <v>1495</v>
      </c>
      <c r="X340" s="27" t="s">
        <v>1495</v>
      </c>
      <c r="Y340" s="27" t="s">
        <v>1542</v>
      </c>
      <c r="Z340" s="34">
        <v>46246</v>
      </c>
      <c r="AA340" s="36" t="s">
        <v>1495</v>
      </c>
      <c r="AB340" s="36" t="s">
        <v>1495</v>
      </c>
      <c r="AC340" s="127"/>
    </row>
    <row r="341" spans="1:29" ht="15.75" hidden="1">
      <c r="A341" s="297">
        <v>166</v>
      </c>
      <c r="B341" s="242" t="s">
        <v>762</v>
      </c>
      <c r="C341" s="242" t="s">
        <v>763</v>
      </c>
      <c r="D341" s="246" t="s">
        <v>847</v>
      </c>
      <c r="E341" s="242" t="s">
        <v>846</v>
      </c>
      <c r="F341" s="242" t="s">
        <v>62</v>
      </c>
      <c r="G341" s="306" t="s">
        <v>1495</v>
      </c>
      <c r="H341" s="306" t="s">
        <v>1495</v>
      </c>
      <c r="I341" s="27" t="s">
        <v>1495</v>
      </c>
      <c r="J341" s="34"/>
      <c r="K341" s="35" t="s">
        <v>1542</v>
      </c>
      <c r="L341" s="35" t="s">
        <v>2675</v>
      </c>
      <c r="M341" s="35" t="s">
        <v>2675</v>
      </c>
      <c r="N341" s="35" t="s">
        <v>2675</v>
      </c>
      <c r="O341" s="35" t="s">
        <v>2675</v>
      </c>
      <c r="P341" s="27" t="s">
        <v>1542</v>
      </c>
      <c r="Q341" s="35">
        <v>46241</v>
      </c>
      <c r="R341" s="306" t="s">
        <v>1495</v>
      </c>
      <c r="S341" s="306" t="s">
        <v>1495</v>
      </c>
      <c r="T341" s="306" t="s">
        <v>1495</v>
      </c>
      <c r="U341" s="306" t="s">
        <v>1495</v>
      </c>
      <c r="V341" s="306" t="s">
        <v>1495</v>
      </c>
      <c r="W341" s="306" t="s">
        <v>1495</v>
      </c>
      <c r="X341" s="27" t="s">
        <v>1495</v>
      </c>
      <c r="Y341" s="27" t="s">
        <v>1542</v>
      </c>
      <c r="Z341" s="34">
        <v>46247</v>
      </c>
      <c r="AA341" s="36" t="s">
        <v>1495</v>
      </c>
      <c r="AB341" s="36"/>
      <c r="AC341" s="127"/>
    </row>
    <row r="342" spans="1:29" ht="15.75" hidden="1">
      <c r="A342" s="297">
        <v>434</v>
      </c>
      <c r="B342" s="242" t="s">
        <v>764</v>
      </c>
      <c r="C342" s="242" t="s">
        <v>765</v>
      </c>
      <c r="D342" s="246">
        <v>148375237115</v>
      </c>
      <c r="E342" s="242" t="s">
        <v>846</v>
      </c>
      <c r="F342" s="242" t="s">
        <v>62</v>
      </c>
      <c r="G342" s="306" t="s">
        <v>1495</v>
      </c>
      <c r="H342" s="306" t="s">
        <v>1495</v>
      </c>
      <c r="I342" s="27" t="s">
        <v>1495</v>
      </c>
      <c r="J342" s="34"/>
      <c r="K342" s="35" t="s">
        <v>1542</v>
      </c>
      <c r="L342" s="35" t="s">
        <v>2675</v>
      </c>
      <c r="M342" s="35" t="s">
        <v>1495</v>
      </c>
      <c r="N342" s="35" t="s">
        <v>1495</v>
      </c>
      <c r="O342" s="35" t="s">
        <v>1495</v>
      </c>
      <c r="P342" s="27" t="s">
        <v>1542</v>
      </c>
      <c r="Q342" s="35">
        <v>46244</v>
      </c>
      <c r="R342" s="306" t="s">
        <v>1495</v>
      </c>
      <c r="S342" s="306" t="s">
        <v>1495</v>
      </c>
      <c r="T342" s="306" t="s">
        <v>1495</v>
      </c>
      <c r="U342" s="306" t="s">
        <v>1495</v>
      </c>
      <c r="V342" s="306" t="s">
        <v>1495</v>
      </c>
      <c r="W342" s="306" t="s">
        <v>1495</v>
      </c>
      <c r="X342" s="27" t="s">
        <v>1495</v>
      </c>
      <c r="Y342" s="27" t="s">
        <v>1542</v>
      </c>
      <c r="Z342" s="34">
        <v>46247</v>
      </c>
      <c r="AA342" s="36" t="s">
        <v>1495</v>
      </c>
      <c r="AB342" s="36"/>
      <c r="AC342" s="127"/>
    </row>
    <row r="343" spans="1:29" ht="15.75" hidden="1">
      <c r="A343" s="297">
        <v>203</v>
      </c>
      <c r="B343" s="242" t="s">
        <v>766</v>
      </c>
      <c r="C343" s="242" t="s">
        <v>767</v>
      </c>
      <c r="D343" s="246">
        <v>116239170117</v>
      </c>
      <c r="E343" s="242" t="s">
        <v>868</v>
      </c>
      <c r="F343" s="242" t="s">
        <v>65</v>
      </c>
      <c r="G343" s="27" t="s">
        <v>2675</v>
      </c>
      <c r="H343" s="34">
        <v>46253</v>
      </c>
      <c r="I343" s="27" t="s">
        <v>1495</v>
      </c>
      <c r="J343" s="34" t="s">
        <v>1495</v>
      </c>
      <c r="K343" s="35" t="s">
        <v>1542</v>
      </c>
      <c r="L343" s="35" t="s">
        <v>1542</v>
      </c>
      <c r="M343" s="35" t="s">
        <v>1495</v>
      </c>
      <c r="N343" s="35" t="s">
        <v>1495</v>
      </c>
      <c r="O343" s="35" t="s">
        <v>1495</v>
      </c>
      <c r="P343" s="33" t="s">
        <v>1495</v>
      </c>
      <c r="Q343" s="33" t="s">
        <v>1495</v>
      </c>
      <c r="R343" s="27" t="s">
        <v>1542</v>
      </c>
      <c r="S343" s="130">
        <v>46253</v>
      </c>
      <c r="T343" s="27" t="s">
        <v>1542</v>
      </c>
      <c r="U343" s="130">
        <v>46253</v>
      </c>
      <c r="V343" s="27" t="s">
        <v>1542</v>
      </c>
      <c r="W343" s="34">
        <v>46253</v>
      </c>
      <c r="X343" s="27" t="s">
        <v>1542</v>
      </c>
      <c r="Y343" s="27" t="s">
        <v>1542</v>
      </c>
      <c r="Z343" s="34">
        <v>46253</v>
      </c>
      <c r="AA343" s="36" t="s">
        <v>1495</v>
      </c>
      <c r="AB343" s="36" t="s">
        <v>1495</v>
      </c>
      <c r="AC343" s="127"/>
    </row>
    <row r="344" spans="1:29" ht="16.5" hidden="1" customHeight="1">
      <c r="A344" s="297" t="s">
        <v>769</v>
      </c>
      <c r="B344" s="242" t="s">
        <v>770</v>
      </c>
      <c r="C344" s="242" t="s">
        <v>767</v>
      </c>
      <c r="D344" s="246">
        <v>143976056110</v>
      </c>
      <c r="E344" s="242" t="s">
        <v>868</v>
      </c>
      <c r="F344" s="242" t="s">
        <v>65</v>
      </c>
      <c r="G344" s="27" t="s">
        <v>2675</v>
      </c>
      <c r="H344" s="34">
        <v>46253</v>
      </c>
      <c r="I344" s="27" t="s">
        <v>1495</v>
      </c>
      <c r="J344" s="34" t="s">
        <v>1495</v>
      </c>
      <c r="K344" s="35" t="s">
        <v>1542</v>
      </c>
      <c r="L344" s="35" t="s">
        <v>2675</v>
      </c>
      <c r="M344" s="35" t="s">
        <v>1495</v>
      </c>
      <c r="N344" s="35" t="s">
        <v>1495</v>
      </c>
      <c r="O344" s="35" t="s">
        <v>1495</v>
      </c>
      <c r="P344" s="33" t="s">
        <v>1495</v>
      </c>
      <c r="Q344" s="33" t="s">
        <v>1495</v>
      </c>
      <c r="R344" s="27" t="s">
        <v>1495</v>
      </c>
      <c r="S344" s="130" t="s">
        <v>1495</v>
      </c>
      <c r="T344" s="27" t="s">
        <v>1495</v>
      </c>
      <c r="U344" s="130" t="s">
        <v>1495</v>
      </c>
      <c r="V344" s="27" t="s">
        <v>1495</v>
      </c>
      <c r="W344" s="34" t="s">
        <v>1495</v>
      </c>
      <c r="X344" s="27" t="s">
        <v>1495</v>
      </c>
      <c r="Y344" s="27" t="s">
        <v>1495</v>
      </c>
      <c r="Z344" s="34" t="s">
        <v>1495</v>
      </c>
      <c r="AA344" s="36" t="s">
        <v>1495</v>
      </c>
      <c r="AB344" s="36" t="s">
        <v>1495</v>
      </c>
      <c r="AC344" s="127"/>
    </row>
    <row r="345" spans="1:29" ht="15.75" hidden="1">
      <c r="A345" s="297">
        <v>282</v>
      </c>
      <c r="B345" s="242" t="s">
        <v>771</v>
      </c>
      <c r="C345" s="242" t="s">
        <v>772</v>
      </c>
      <c r="D345" s="246" t="s">
        <v>847</v>
      </c>
      <c r="E345" s="242" t="s">
        <v>868</v>
      </c>
      <c r="F345" s="242" t="s">
        <v>62</v>
      </c>
      <c r="G345" s="27" t="s">
        <v>2675</v>
      </c>
      <c r="H345" s="34"/>
      <c r="I345" s="27" t="s">
        <v>2675</v>
      </c>
      <c r="J345" s="34"/>
      <c r="K345" s="35" t="s">
        <v>1542</v>
      </c>
      <c r="L345" s="35" t="s">
        <v>2675</v>
      </c>
      <c r="M345" s="35" t="s">
        <v>1495</v>
      </c>
      <c r="N345" s="35" t="s">
        <v>1495</v>
      </c>
      <c r="O345" s="35" t="s">
        <v>1495</v>
      </c>
      <c r="P345" s="33" t="s">
        <v>1495</v>
      </c>
      <c r="Q345" s="33" t="s">
        <v>1495</v>
      </c>
      <c r="R345" s="27" t="s">
        <v>1542</v>
      </c>
      <c r="S345" s="130">
        <v>46245</v>
      </c>
      <c r="T345" s="27" t="s">
        <v>1495</v>
      </c>
      <c r="U345" s="130"/>
      <c r="V345" s="27" t="s">
        <v>1542</v>
      </c>
      <c r="W345" s="34">
        <v>46246</v>
      </c>
      <c r="X345" s="27" t="s">
        <v>1542</v>
      </c>
      <c r="Y345" s="27"/>
      <c r="Z345" s="34"/>
      <c r="AA345" s="36" t="s">
        <v>1495</v>
      </c>
      <c r="AB345" s="36"/>
      <c r="AC345" s="127"/>
    </row>
    <row r="346" spans="1:29" ht="15.75" hidden="1">
      <c r="A346" s="297">
        <v>284</v>
      </c>
      <c r="B346" s="242" t="s">
        <v>773</v>
      </c>
      <c r="C346" s="242" t="s">
        <v>774</v>
      </c>
      <c r="D346" s="246" t="s">
        <v>847</v>
      </c>
      <c r="E346" s="242" t="s">
        <v>846</v>
      </c>
      <c r="F346" s="242" t="s">
        <v>34</v>
      </c>
      <c r="G346" s="306" t="s">
        <v>1495</v>
      </c>
      <c r="H346" s="306" t="s">
        <v>1495</v>
      </c>
      <c r="I346" s="27" t="s">
        <v>1495</v>
      </c>
      <c r="J346" s="34" t="s">
        <v>1495</v>
      </c>
      <c r="K346" s="35" t="s">
        <v>2675</v>
      </c>
      <c r="L346" s="35" t="s">
        <v>2675</v>
      </c>
      <c r="M346" s="35"/>
      <c r="N346" s="35"/>
      <c r="O346" s="35"/>
      <c r="P346" s="27" t="s">
        <v>2675</v>
      </c>
      <c r="Q346" s="35">
        <v>46252</v>
      </c>
      <c r="R346" s="306" t="s">
        <v>1495</v>
      </c>
      <c r="S346" s="306" t="s">
        <v>1495</v>
      </c>
      <c r="T346" s="306" t="s">
        <v>1495</v>
      </c>
      <c r="U346" s="306" t="s">
        <v>1495</v>
      </c>
      <c r="V346" s="306" t="s">
        <v>1495</v>
      </c>
      <c r="W346" s="306" t="s">
        <v>1495</v>
      </c>
      <c r="X346" s="27" t="s">
        <v>1495</v>
      </c>
      <c r="Y346" s="27"/>
      <c r="Z346" s="34"/>
      <c r="AA346" s="36"/>
      <c r="AB346" s="36"/>
      <c r="AC346" s="127"/>
    </row>
    <row r="347" spans="1:29" ht="15.75" hidden="1">
      <c r="A347" s="297">
        <v>285</v>
      </c>
      <c r="B347" s="242" t="s">
        <v>775</v>
      </c>
      <c r="C347" s="242" t="s">
        <v>776</v>
      </c>
      <c r="D347" s="246" t="s">
        <v>847</v>
      </c>
      <c r="E347" s="242" t="s">
        <v>846</v>
      </c>
      <c r="F347" s="242" t="s">
        <v>34</v>
      </c>
      <c r="G347" s="306" t="s">
        <v>1495</v>
      </c>
      <c r="H347" s="306" t="s">
        <v>1495</v>
      </c>
      <c r="I347" s="27" t="s">
        <v>1495</v>
      </c>
      <c r="J347" s="34" t="s">
        <v>1495</v>
      </c>
      <c r="K347" s="35" t="s">
        <v>2675</v>
      </c>
      <c r="L347" s="35" t="s">
        <v>2675</v>
      </c>
      <c r="M347" s="35"/>
      <c r="N347" s="35"/>
      <c r="O347" s="35"/>
      <c r="P347" s="27" t="s">
        <v>2675</v>
      </c>
      <c r="Q347" s="35">
        <v>46252</v>
      </c>
      <c r="R347" s="306" t="s">
        <v>1495</v>
      </c>
      <c r="S347" s="306" t="s">
        <v>1495</v>
      </c>
      <c r="T347" s="306" t="s">
        <v>1495</v>
      </c>
      <c r="U347" s="306" t="s">
        <v>1495</v>
      </c>
      <c r="V347" s="306" t="s">
        <v>1495</v>
      </c>
      <c r="W347" s="306" t="s">
        <v>1495</v>
      </c>
      <c r="X347" s="27" t="s">
        <v>1495</v>
      </c>
      <c r="Y347" s="27"/>
      <c r="Z347" s="34"/>
      <c r="AA347" s="36"/>
      <c r="AB347" s="36"/>
      <c r="AC347" s="127"/>
    </row>
    <row r="348" spans="1:29" ht="15.75" hidden="1">
      <c r="A348" s="297">
        <v>483</v>
      </c>
      <c r="B348" s="242" t="s">
        <v>777</v>
      </c>
      <c r="C348" s="242" t="s">
        <v>778</v>
      </c>
      <c r="D348" s="246" t="s">
        <v>847</v>
      </c>
      <c r="E348" s="242" t="s">
        <v>846</v>
      </c>
      <c r="F348" s="242" t="s">
        <v>34</v>
      </c>
      <c r="G348" s="306" t="s">
        <v>1495</v>
      </c>
      <c r="H348" s="306" t="s">
        <v>1495</v>
      </c>
      <c r="I348" s="27" t="s">
        <v>1495</v>
      </c>
      <c r="J348" s="34" t="s">
        <v>1495</v>
      </c>
      <c r="K348" s="35" t="s">
        <v>2675</v>
      </c>
      <c r="L348" s="35" t="s">
        <v>1542</v>
      </c>
      <c r="M348" s="35"/>
      <c r="N348" s="35"/>
      <c r="O348" s="35"/>
      <c r="P348" s="27" t="s">
        <v>1542</v>
      </c>
      <c r="Q348" s="35">
        <v>46248</v>
      </c>
      <c r="R348" s="306" t="s">
        <v>1495</v>
      </c>
      <c r="S348" s="306" t="s">
        <v>1495</v>
      </c>
      <c r="T348" s="306" t="s">
        <v>1495</v>
      </c>
      <c r="U348" s="306" t="s">
        <v>1495</v>
      </c>
      <c r="V348" s="306" t="s">
        <v>1495</v>
      </c>
      <c r="W348" s="306" t="s">
        <v>1495</v>
      </c>
      <c r="X348" s="27" t="s">
        <v>1495</v>
      </c>
      <c r="Y348" s="27"/>
      <c r="Z348" s="34"/>
      <c r="AA348" s="36"/>
      <c r="AB348" s="36"/>
      <c r="AC348" s="127"/>
    </row>
    <row r="349" spans="1:29" ht="15.75">
      <c r="A349" s="297">
        <v>644</v>
      </c>
      <c r="B349" s="242" t="s">
        <v>779</v>
      </c>
      <c r="C349" s="242" t="s">
        <v>780</v>
      </c>
      <c r="D349" s="246">
        <v>159982510115</v>
      </c>
      <c r="E349" s="242" t="s">
        <v>846</v>
      </c>
      <c r="F349" s="242" t="s">
        <v>48</v>
      </c>
      <c r="G349" s="306" t="s">
        <v>1495</v>
      </c>
      <c r="H349" s="306" t="s">
        <v>1495</v>
      </c>
      <c r="I349" s="27" t="s">
        <v>1495</v>
      </c>
      <c r="J349" s="34" t="s">
        <v>1495</v>
      </c>
      <c r="K349" s="35" t="s">
        <v>2675</v>
      </c>
      <c r="L349" s="35" t="s">
        <v>1495</v>
      </c>
      <c r="M349" s="35" t="s">
        <v>1495</v>
      </c>
      <c r="N349" s="35" t="s">
        <v>1495</v>
      </c>
      <c r="O349" s="35" t="s">
        <v>1495</v>
      </c>
      <c r="P349" s="27" t="s">
        <v>2675</v>
      </c>
      <c r="Q349" s="35">
        <v>46247</v>
      </c>
      <c r="R349" s="306" t="s">
        <v>1495</v>
      </c>
      <c r="S349" s="306" t="s">
        <v>1495</v>
      </c>
      <c r="T349" s="306" t="s">
        <v>1495</v>
      </c>
      <c r="U349" s="306" t="s">
        <v>1495</v>
      </c>
      <c r="V349" s="306" t="s">
        <v>1495</v>
      </c>
      <c r="W349" s="306" t="s">
        <v>1495</v>
      </c>
      <c r="X349" s="27" t="s">
        <v>1495</v>
      </c>
      <c r="Y349" s="27" t="s">
        <v>2675</v>
      </c>
      <c r="Z349" s="34">
        <v>46247</v>
      </c>
      <c r="AA349" s="36"/>
      <c r="AB349" s="36"/>
      <c r="AC349" s="127"/>
    </row>
    <row r="350" spans="1:29" ht="15.75">
      <c r="A350" s="297">
        <v>383</v>
      </c>
      <c r="B350" s="242" t="s">
        <v>781</v>
      </c>
      <c r="C350" s="242" t="s">
        <v>782</v>
      </c>
      <c r="D350" s="246" t="s">
        <v>847</v>
      </c>
      <c r="E350" s="242" t="s">
        <v>868</v>
      </c>
      <c r="F350" s="242" t="s">
        <v>48</v>
      </c>
      <c r="G350" s="27" t="s">
        <v>2675</v>
      </c>
      <c r="H350" s="34"/>
      <c r="I350" s="27" t="s">
        <v>1495</v>
      </c>
      <c r="J350" s="34" t="s">
        <v>1495</v>
      </c>
      <c r="K350" s="35" t="s">
        <v>2675</v>
      </c>
      <c r="L350" s="35" t="s">
        <v>1495</v>
      </c>
      <c r="M350" s="35" t="s">
        <v>1495</v>
      </c>
      <c r="N350" s="35" t="s">
        <v>1495</v>
      </c>
      <c r="O350" s="35" t="s">
        <v>1495</v>
      </c>
      <c r="P350" s="33" t="s">
        <v>1495</v>
      </c>
      <c r="Q350" s="33" t="s">
        <v>1495</v>
      </c>
      <c r="R350" s="27" t="s">
        <v>2675</v>
      </c>
      <c r="S350" s="130"/>
      <c r="T350" s="27" t="s">
        <v>2675</v>
      </c>
      <c r="U350" s="130"/>
      <c r="V350" s="27" t="s">
        <v>2675</v>
      </c>
      <c r="W350" s="344">
        <v>46248</v>
      </c>
      <c r="X350" s="27" t="s">
        <v>2675</v>
      </c>
      <c r="Y350" s="27" t="s">
        <v>2675</v>
      </c>
      <c r="Z350" s="344">
        <v>46248</v>
      </c>
      <c r="AA350" s="36" t="s">
        <v>1495</v>
      </c>
      <c r="AB350" s="36"/>
      <c r="AC350" s="127"/>
    </row>
    <row r="351" spans="1:29" ht="15.75" hidden="1">
      <c r="A351" s="297">
        <v>635</v>
      </c>
      <c r="B351" s="242" t="s">
        <v>783</v>
      </c>
      <c r="C351" s="242" t="s">
        <v>784</v>
      </c>
      <c r="D351" s="246">
        <v>156393940118</v>
      </c>
      <c r="E351" s="242" t="s">
        <v>846</v>
      </c>
      <c r="F351" s="242" t="s">
        <v>62</v>
      </c>
      <c r="G351" s="306" t="s">
        <v>1495</v>
      </c>
      <c r="H351" s="306" t="s">
        <v>1495</v>
      </c>
      <c r="I351" s="27" t="s">
        <v>1495</v>
      </c>
      <c r="J351" s="34" t="s">
        <v>1495</v>
      </c>
      <c r="K351" s="35" t="s">
        <v>1542</v>
      </c>
      <c r="L351" s="35" t="s">
        <v>2675</v>
      </c>
      <c r="M351" s="35" t="s">
        <v>1495</v>
      </c>
      <c r="N351" s="35" t="s">
        <v>1495</v>
      </c>
      <c r="O351" s="35" t="s">
        <v>1495</v>
      </c>
      <c r="P351" s="27" t="s">
        <v>1542</v>
      </c>
      <c r="Q351" s="35">
        <v>46244</v>
      </c>
      <c r="R351" s="306" t="s">
        <v>1495</v>
      </c>
      <c r="S351" s="306" t="s">
        <v>1495</v>
      </c>
      <c r="T351" s="306" t="s">
        <v>1495</v>
      </c>
      <c r="U351" s="306" t="s">
        <v>1495</v>
      </c>
      <c r="V351" s="306" t="s">
        <v>1495</v>
      </c>
      <c r="W351" s="306" t="s">
        <v>1495</v>
      </c>
      <c r="X351" s="27" t="s">
        <v>1495</v>
      </c>
      <c r="Y351" s="27" t="s">
        <v>1542</v>
      </c>
      <c r="Z351" s="34">
        <v>46247</v>
      </c>
      <c r="AA351" s="36" t="s">
        <v>1495</v>
      </c>
      <c r="AB351" s="36"/>
      <c r="AC351" s="127"/>
    </row>
    <row r="352" spans="1:29" s="41" customFormat="1" ht="15.75" hidden="1">
      <c r="A352" s="297">
        <v>593</v>
      </c>
      <c r="B352" s="242" t="s">
        <v>785</v>
      </c>
      <c r="C352" s="242" t="s">
        <v>786</v>
      </c>
      <c r="D352" s="246" t="s">
        <v>847</v>
      </c>
      <c r="E352" s="242" t="s">
        <v>868</v>
      </c>
      <c r="F352" s="242" t="s">
        <v>62</v>
      </c>
      <c r="G352" s="27" t="s">
        <v>2675</v>
      </c>
      <c r="H352" s="34"/>
      <c r="I352" s="27" t="s">
        <v>1495</v>
      </c>
      <c r="J352" s="34" t="s">
        <v>1495</v>
      </c>
      <c r="K352" s="35" t="s">
        <v>2675</v>
      </c>
      <c r="L352" s="35" t="s">
        <v>2675</v>
      </c>
      <c r="M352" s="35" t="s">
        <v>2675</v>
      </c>
      <c r="N352" s="35" t="s">
        <v>2675</v>
      </c>
      <c r="O352" s="35" t="s">
        <v>2675</v>
      </c>
      <c r="P352" s="33" t="s">
        <v>1495</v>
      </c>
      <c r="Q352" s="33" t="s">
        <v>1495</v>
      </c>
      <c r="R352" s="27" t="s">
        <v>2675</v>
      </c>
      <c r="S352" s="130"/>
      <c r="T352" s="27" t="s">
        <v>2675</v>
      </c>
      <c r="U352" s="130"/>
      <c r="V352" s="27" t="s">
        <v>1542</v>
      </c>
      <c r="W352" s="34">
        <v>46239</v>
      </c>
      <c r="X352" s="27" t="s">
        <v>1542</v>
      </c>
      <c r="Y352" s="27" t="s">
        <v>1542</v>
      </c>
      <c r="Z352" s="34">
        <v>46247</v>
      </c>
      <c r="AA352" s="36" t="s">
        <v>1495</v>
      </c>
      <c r="AB352" s="36"/>
      <c r="AC352" s="37"/>
    </row>
    <row r="353" spans="1:29" ht="15.75" hidden="1">
      <c r="A353" s="297">
        <v>598</v>
      </c>
      <c r="B353" s="242" t="s">
        <v>787</v>
      </c>
      <c r="C353" s="242" t="s">
        <v>788</v>
      </c>
      <c r="D353" s="246">
        <v>154995154117</v>
      </c>
      <c r="E353" s="242" t="s">
        <v>846</v>
      </c>
      <c r="F353" s="242" t="s">
        <v>65</v>
      </c>
      <c r="G353" s="306" t="s">
        <v>1495</v>
      </c>
      <c r="H353" s="306" t="s">
        <v>1495</v>
      </c>
      <c r="I353" s="27" t="s">
        <v>1495</v>
      </c>
      <c r="J353" s="34" t="s">
        <v>1495</v>
      </c>
      <c r="K353" s="35" t="s">
        <v>1542</v>
      </c>
      <c r="L353" s="35" t="s">
        <v>2675</v>
      </c>
      <c r="M353" s="35" t="s">
        <v>1495</v>
      </c>
      <c r="N353" s="35" t="s">
        <v>1495</v>
      </c>
      <c r="O353" s="35" t="s">
        <v>1495</v>
      </c>
      <c r="P353" s="27" t="s">
        <v>1542</v>
      </c>
      <c r="Q353" s="35">
        <v>46246</v>
      </c>
      <c r="R353" s="306" t="s">
        <v>1495</v>
      </c>
      <c r="S353" s="306" t="s">
        <v>1495</v>
      </c>
      <c r="T353" s="306" t="s">
        <v>1495</v>
      </c>
      <c r="U353" s="306" t="s">
        <v>1495</v>
      </c>
      <c r="V353" s="306" t="s">
        <v>1495</v>
      </c>
      <c r="W353" s="306" t="s">
        <v>1495</v>
      </c>
      <c r="X353" s="27" t="s">
        <v>1495</v>
      </c>
      <c r="Y353" s="27" t="s">
        <v>1542</v>
      </c>
      <c r="Z353" s="34">
        <v>46252</v>
      </c>
      <c r="AA353" s="36" t="s">
        <v>1495</v>
      </c>
      <c r="AB353" s="36" t="s">
        <v>1495</v>
      </c>
      <c r="AC353" s="127"/>
    </row>
    <row r="354" spans="1:29" ht="15.75">
      <c r="A354" s="297">
        <v>69</v>
      </c>
      <c r="B354" s="242" t="s">
        <v>789</v>
      </c>
      <c r="C354" s="242" t="s">
        <v>790</v>
      </c>
      <c r="D354" s="246" t="s">
        <v>847</v>
      </c>
      <c r="E354" s="242" t="s">
        <v>846</v>
      </c>
      <c r="F354" s="242" t="s">
        <v>48</v>
      </c>
      <c r="G354" s="306" t="s">
        <v>1495</v>
      </c>
      <c r="H354" s="306" t="s">
        <v>1495</v>
      </c>
      <c r="I354" s="27" t="s">
        <v>1495</v>
      </c>
      <c r="J354" s="34" t="s">
        <v>1495</v>
      </c>
      <c r="K354" s="35" t="s">
        <v>2675</v>
      </c>
      <c r="L354" s="35" t="s">
        <v>1495</v>
      </c>
      <c r="M354" s="35" t="s">
        <v>1495</v>
      </c>
      <c r="N354" s="35" t="s">
        <v>1495</v>
      </c>
      <c r="O354" s="35" t="s">
        <v>1495</v>
      </c>
      <c r="P354" s="27" t="s">
        <v>1542</v>
      </c>
      <c r="Q354" s="342">
        <v>46246</v>
      </c>
      <c r="R354" s="306" t="s">
        <v>1495</v>
      </c>
      <c r="S354" s="306" t="s">
        <v>1495</v>
      </c>
      <c r="T354" s="306" t="s">
        <v>1495</v>
      </c>
      <c r="U354" s="306" t="s">
        <v>1495</v>
      </c>
      <c r="V354" s="306" t="s">
        <v>1495</v>
      </c>
      <c r="W354" s="306" t="s">
        <v>1495</v>
      </c>
      <c r="X354" s="27" t="s">
        <v>1495</v>
      </c>
      <c r="Y354" s="27" t="s">
        <v>1542</v>
      </c>
      <c r="Z354" s="344">
        <v>46246</v>
      </c>
      <c r="AA354" s="36"/>
      <c r="AB354" s="36"/>
      <c r="AC354" s="127"/>
    </row>
    <row r="355" spans="1:29" ht="15.75">
      <c r="A355" s="297">
        <v>70</v>
      </c>
      <c r="B355" s="242" t="s">
        <v>791</v>
      </c>
      <c r="C355" s="242" t="s">
        <v>792</v>
      </c>
      <c r="D355" s="246">
        <v>109242912119</v>
      </c>
      <c r="E355" s="242" t="s">
        <v>846</v>
      </c>
      <c r="F355" s="242" t="s">
        <v>48</v>
      </c>
      <c r="G355" s="306" t="s">
        <v>1495</v>
      </c>
      <c r="H355" s="306" t="s">
        <v>1495</v>
      </c>
      <c r="I355" s="27" t="s">
        <v>1495</v>
      </c>
      <c r="J355" s="34"/>
      <c r="K355" s="35" t="s">
        <v>2675</v>
      </c>
      <c r="L355" s="35" t="s">
        <v>1495</v>
      </c>
      <c r="M355" s="35" t="s">
        <v>1495</v>
      </c>
      <c r="N355" s="35" t="s">
        <v>1495</v>
      </c>
      <c r="O355" s="35" t="s">
        <v>1495</v>
      </c>
      <c r="P355" s="27" t="s">
        <v>1542</v>
      </c>
      <c r="Q355" s="350">
        <v>46241</v>
      </c>
      <c r="R355" s="306" t="s">
        <v>1495</v>
      </c>
      <c r="S355" s="306" t="s">
        <v>1495</v>
      </c>
      <c r="T355" s="306" t="s">
        <v>1495</v>
      </c>
      <c r="U355" s="306" t="s">
        <v>1495</v>
      </c>
      <c r="V355" s="306" t="s">
        <v>1495</v>
      </c>
      <c r="W355" s="306" t="s">
        <v>1495</v>
      </c>
      <c r="X355" s="27" t="s">
        <v>1495</v>
      </c>
      <c r="Y355" s="27" t="s">
        <v>1542</v>
      </c>
      <c r="Z355" s="344">
        <v>46241</v>
      </c>
      <c r="AA355" s="36"/>
      <c r="AB355" s="36"/>
      <c r="AC355" s="127"/>
    </row>
    <row r="356" spans="1:29" ht="15.75" hidden="1">
      <c r="A356" s="297">
        <v>511</v>
      </c>
      <c r="B356" s="242" t="s">
        <v>793</v>
      </c>
      <c r="C356" s="242" t="s">
        <v>794</v>
      </c>
      <c r="D356" s="246" t="s">
        <v>847</v>
      </c>
      <c r="E356" s="242" t="s">
        <v>846</v>
      </c>
      <c r="F356" s="242" t="s">
        <v>34</v>
      </c>
      <c r="G356" s="306" t="s">
        <v>1495</v>
      </c>
      <c r="H356" s="306" t="s">
        <v>1495</v>
      </c>
      <c r="I356" s="27" t="s">
        <v>1495</v>
      </c>
      <c r="J356" s="34" t="s">
        <v>1495</v>
      </c>
      <c r="K356" s="35" t="s">
        <v>2675</v>
      </c>
      <c r="L356" s="35" t="s">
        <v>2675</v>
      </c>
      <c r="M356" s="35"/>
      <c r="N356" s="35"/>
      <c r="O356" s="35"/>
      <c r="P356" s="27" t="s">
        <v>2675</v>
      </c>
      <c r="Q356" s="35">
        <v>46237</v>
      </c>
      <c r="R356" s="306" t="s">
        <v>1495</v>
      </c>
      <c r="S356" s="306" t="s">
        <v>1495</v>
      </c>
      <c r="T356" s="306" t="s">
        <v>1495</v>
      </c>
      <c r="U356" s="306" t="s">
        <v>1495</v>
      </c>
      <c r="V356" s="306" t="s">
        <v>1495</v>
      </c>
      <c r="W356" s="306" t="s">
        <v>1495</v>
      </c>
      <c r="X356" s="27" t="s">
        <v>1495</v>
      </c>
      <c r="Y356" s="27"/>
      <c r="Z356" s="34"/>
      <c r="AA356" s="36"/>
      <c r="AB356" s="36"/>
      <c r="AC356" s="127"/>
    </row>
    <row r="357" spans="1:29" ht="15.75" hidden="1">
      <c r="A357" s="297">
        <v>98</v>
      </c>
      <c r="B357" s="242" t="s">
        <v>795</v>
      </c>
      <c r="C357" s="242" t="s">
        <v>796</v>
      </c>
      <c r="D357" s="246">
        <v>141118239118</v>
      </c>
      <c r="E357" s="242" t="s">
        <v>868</v>
      </c>
      <c r="F357" s="242" t="s">
        <v>70</v>
      </c>
      <c r="G357" s="27" t="s">
        <v>1542</v>
      </c>
      <c r="H357" s="34"/>
      <c r="I357" s="27" t="s">
        <v>1495</v>
      </c>
      <c r="J357" s="34"/>
      <c r="K357" s="35" t="s">
        <v>1542</v>
      </c>
      <c r="L357" s="35" t="s">
        <v>1542</v>
      </c>
      <c r="M357" s="35" t="s">
        <v>1495</v>
      </c>
      <c r="N357" s="35" t="s">
        <v>1542</v>
      </c>
      <c r="O357" s="35" t="s">
        <v>1495</v>
      </c>
      <c r="P357" s="33" t="s">
        <v>1495</v>
      </c>
      <c r="Q357" s="33" t="s">
        <v>1495</v>
      </c>
      <c r="R357" s="27" t="s">
        <v>1542</v>
      </c>
      <c r="S357" s="343">
        <v>46248</v>
      </c>
      <c r="T357" s="27" t="s">
        <v>2675</v>
      </c>
      <c r="U357" s="343">
        <v>46248</v>
      </c>
      <c r="V357" s="27" t="s">
        <v>1542</v>
      </c>
      <c r="W357" s="344">
        <v>46248</v>
      </c>
      <c r="X357" s="27" t="s">
        <v>1542</v>
      </c>
      <c r="Y357" s="27" t="s">
        <v>1542</v>
      </c>
      <c r="Z357" s="344">
        <v>46248</v>
      </c>
      <c r="AA357" s="36" t="s">
        <v>940</v>
      </c>
      <c r="AB357" s="36" t="s">
        <v>940</v>
      </c>
      <c r="AC357" s="127"/>
    </row>
    <row r="358" spans="1:29" ht="15.75">
      <c r="A358" s="297">
        <v>338</v>
      </c>
      <c r="B358" s="242" t="s">
        <v>797</v>
      </c>
      <c r="C358" s="242" t="s">
        <v>798</v>
      </c>
      <c r="D358" s="246" t="s">
        <v>847</v>
      </c>
      <c r="E358" s="242" t="s">
        <v>868</v>
      </c>
      <c r="F358" s="242" t="s">
        <v>48</v>
      </c>
      <c r="G358" s="27" t="s">
        <v>2675</v>
      </c>
      <c r="H358" s="34"/>
      <c r="I358" s="27" t="s">
        <v>2675</v>
      </c>
      <c r="J358" s="34"/>
      <c r="K358" s="35" t="s">
        <v>2675</v>
      </c>
      <c r="L358" s="35" t="s">
        <v>1495</v>
      </c>
      <c r="M358" s="35" t="s">
        <v>1495</v>
      </c>
      <c r="N358" s="35" t="s">
        <v>1495</v>
      </c>
      <c r="O358" s="35" t="s">
        <v>1495</v>
      </c>
      <c r="P358" s="33" t="s">
        <v>1495</v>
      </c>
      <c r="Q358" s="33" t="s">
        <v>1495</v>
      </c>
      <c r="R358" s="27" t="s">
        <v>1495</v>
      </c>
      <c r="S358" s="130"/>
      <c r="T358" s="27" t="s">
        <v>1495</v>
      </c>
      <c r="U358" s="130"/>
      <c r="V358" s="27" t="s">
        <v>2675</v>
      </c>
      <c r="W358" s="34">
        <v>46238</v>
      </c>
      <c r="X358" s="27" t="s">
        <v>2675</v>
      </c>
      <c r="Y358" s="27" t="s">
        <v>2675</v>
      </c>
      <c r="Z358" s="344">
        <v>46238</v>
      </c>
      <c r="AA358" s="36" t="s">
        <v>1495</v>
      </c>
      <c r="AB358" s="36"/>
      <c r="AC358" s="127"/>
    </row>
    <row r="359" spans="1:29" ht="15.75" hidden="1">
      <c r="A359" s="297">
        <v>543</v>
      </c>
      <c r="B359" s="242" t="s">
        <v>799</v>
      </c>
      <c r="C359" s="242" t="s">
        <v>800</v>
      </c>
      <c r="D359" s="246">
        <v>799930544118</v>
      </c>
      <c r="E359" s="242" t="s">
        <v>846</v>
      </c>
      <c r="F359" s="242" t="s">
        <v>73</v>
      </c>
      <c r="G359" s="306" t="s">
        <v>1495</v>
      </c>
      <c r="H359" s="306" t="s">
        <v>1495</v>
      </c>
      <c r="I359" s="27" t="s">
        <v>1495</v>
      </c>
      <c r="J359" s="34" t="s">
        <v>1495</v>
      </c>
      <c r="K359" s="35" t="s">
        <v>1528</v>
      </c>
      <c r="L359" s="35" t="s">
        <v>1528</v>
      </c>
      <c r="M359" s="35" t="s">
        <v>1495</v>
      </c>
      <c r="N359" s="35" t="s">
        <v>1495</v>
      </c>
      <c r="O359" s="35" t="s">
        <v>1495</v>
      </c>
      <c r="P359" s="27" t="s">
        <v>1495</v>
      </c>
      <c r="Q359" s="35" t="s">
        <v>1495</v>
      </c>
      <c r="R359" s="306" t="s">
        <v>1495</v>
      </c>
      <c r="S359" s="306" t="s">
        <v>1495</v>
      </c>
      <c r="T359" s="306" t="s">
        <v>1495</v>
      </c>
      <c r="U359" s="306" t="s">
        <v>1495</v>
      </c>
      <c r="V359" s="306" t="s">
        <v>1495</v>
      </c>
      <c r="W359" s="306" t="s">
        <v>1495</v>
      </c>
      <c r="X359" s="27" t="s">
        <v>1495</v>
      </c>
      <c r="Y359" s="27"/>
      <c r="Z359" s="34"/>
      <c r="AA359" s="36"/>
      <c r="AB359" s="36"/>
      <c r="AC359" s="127"/>
    </row>
    <row r="360" spans="1:29" ht="15.75" hidden="1">
      <c r="A360" s="297">
        <v>209</v>
      </c>
      <c r="B360" s="242" t="s">
        <v>801</v>
      </c>
      <c r="C360" s="242" t="s">
        <v>802</v>
      </c>
      <c r="D360" s="246" t="s">
        <v>847</v>
      </c>
      <c r="E360" s="242" t="s">
        <v>846</v>
      </c>
      <c r="F360" s="242" t="s">
        <v>65</v>
      </c>
      <c r="G360" s="306" t="s">
        <v>1495</v>
      </c>
      <c r="H360" s="306" t="s">
        <v>1495</v>
      </c>
      <c r="I360" s="27" t="s">
        <v>1495</v>
      </c>
      <c r="J360" s="34" t="s">
        <v>1495</v>
      </c>
      <c r="K360" s="35" t="s">
        <v>1542</v>
      </c>
      <c r="L360" s="35" t="s">
        <v>1542</v>
      </c>
      <c r="M360" s="35" t="s">
        <v>1495</v>
      </c>
      <c r="N360" s="35" t="s">
        <v>1542</v>
      </c>
      <c r="O360" s="35" t="s">
        <v>1495</v>
      </c>
      <c r="P360" s="27" t="s">
        <v>1542</v>
      </c>
      <c r="Q360" s="342">
        <v>46238</v>
      </c>
      <c r="R360" s="306" t="s">
        <v>1495</v>
      </c>
      <c r="S360" s="306" t="s">
        <v>1495</v>
      </c>
      <c r="T360" s="306" t="s">
        <v>1495</v>
      </c>
      <c r="U360" s="306" t="s">
        <v>1495</v>
      </c>
      <c r="V360" s="306" t="s">
        <v>1495</v>
      </c>
      <c r="W360" s="306" t="s">
        <v>1495</v>
      </c>
      <c r="X360" s="27" t="s">
        <v>1495</v>
      </c>
      <c r="Y360" s="27" t="s">
        <v>1542</v>
      </c>
      <c r="Z360" s="344">
        <v>46238</v>
      </c>
      <c r="AA360" s="36" t="s">
        <v>1495</v>
      </c>
      <c r="AB360" s="36" t="s">
        <v>940</v>
      </c>
      <c r="AC360" s="127"/>
    </row>
    <row r="361" spans="1:29" ht="15.75">
      <c r="A361" s="297">
        <v>642</v>
      </c>
      <c r="B361" s="242" t="s">
        <v>803</v>
      </c>
      <c r="C361" s="242" t="s">
        <v>804</v>
      </c>
      <c r="D361" s="246">
        <v>159730051114</v>
      </c>
      <c r="E361" s="242" t="s">
        <v>846</v>
      </c>
      <c r="F361" s="242" t="s">
        <v>48</v>
      </c>
      <c r="G361" s="306" t="s">
        <v>1495</v>
      </c>
      <c r="H361" s="306" t="s">
        <v>1495</v>
      </c>
      <c r="I361" s="27" t="s">
        <v>1495</v>
      </c>
      <c r="J361" s="34"/>
      <c r="K361" s="35" t="s">
        <v>2675</v>
      </c>
      <c r="L361" s="35" t="s">
        <v>1495</v>
      </c>
      <c r="M361" s="35" t="s">
        <v>1495</v>
      </c>
      <c r="N361" s="35" t="s">
        <v>1495</v>
      </c>
      <c r="O361" s="35" t="s">
        <v>1495</v>
      </c>
      <c r="P361" s="27" t="s">
        <v>2675</v>
      </c>
      <c r="Q361" s="35"/>
      <c r="R361" s="306" t="s">
        <v>1495</v>
      </c>
      <c r="S361" s="306" t="s">
        <v>1495</v>
      </c>
      <c r="T361" s="306" t="s">
        <v>1495</v>
      </c>
      <c r="U361" s="306" t="s">
        <v>1495</v>
      </c>
      <c r="V361" s="306" t="s">
        <v>1495</v>
      </c>
      <c r="W361" s="306" t="s">
        <v>1495</v>
      </c>
      <c r="X361" s="27" t="s">
        <v>1495</v>
      </c>
      <c r="Y361" s="27" t="s">
        <v>2675</v>
      </c>
      <c r="Z361" s="344">
        <v>46247</v>
      </c>
      <c r="AA361" s="36" t="s">
        <v>1495</v>
      </c>
      <c r="AB361" s="36"/>
      <c r="AC361" s="127"/>
    </row>
    <row r="362" spans="1:29" ht="15.75" hidden="1">
      <c r="A362" s="297">
        <v>307</v>
      </c>
      <c r="B362" s="242" t="s">
        <v>805</v>
      </c>
      <c r="C362" s="242" t="s">
        <v>806</v>
      </c>
      <c r="D362" s="246">
        <v>131828127113</v>
      </c>
      <c r="E362" s="242" t="s">
        <v>868</v>
      </c>
      <c r="F362" s="242" t="s">
        <v>57</v>
      </c>
      <c r="G362" s="27" t="s">
        <v>1542</v>
      </c>
      <c r="H362" s="34">
        <v>46247</v>
      </c>
      <c r="I362" s="27" t="s">
        <v>1495</v>
      </c>
      <c r="J362" s="34"/>
      <c r="K362" s="35" t="s">
        <v>1542</v>
      </c>
      <c r="L362" s="35" t="s">
        <v>1542</v>
      </c>
      <c r="M362" s="35" t="s">
        <v>1495</v>
      </c>
      <c r="N362" s="35" t="s">
        <v>1495</v>
      </c>
      <c r="O362" s="35" t="s">
        <v>1495</v>
      </c>
      <c r="P362" s="33" t="s">
        <v>1495</v>
      </c>
      <c r="Q362" s="33" t="s">
        <v>1495</v>
      </c>
      <c r="R362" s="27" t="s">
        <v>1542</v>
      </c>
      <c r="S362" s="130">
        <v>46247</v>
      </c>
      <c r="T362" s="27" t="s">
        <v>1542</v>
      </c>
      <c r="U362" s="130">
        <v>46247</v>
      </c>
      <c r="V362" s="27"/>
      <c r="W362" s="34"/>
      <c r="X362" s="27" t="s">
        <v>1542</v>
      </c>
      <c r="Y362" s="27"/>
      <c r="Z362" s="34"/>
      <c r="AA362" s="36"/>
      <c r="AB362" s="36"/>
      <c r="AC362" s="127"/>
    </row>
    <row r="363" spans="1:29" ht="15.75" hidden="1">
      <c r="A363" s="297">
        <v>648</v>
      </c>
      <c r="B363" s="242" t="s">
        <v>807</v>
      </c>
      <c r="C363" s="242" t="s">
        <v>808</v>
      </c>
      <c r="D363" s="246">
        <v>0</v>
      </c>
      <c r="E363" s="242" t="s">
        <v>846</v>
      </c>
      <c r="F363" s="242" t="s">
        <v>34</v>
      </c>
      <c r="G363" s="306" t="s">
        <v>1495</v>
      </c>
      <c r="H363" s="306" t="s">
        <v>1495</v>
      </c>
      <c r="I363" s="27" t="s">
        <v>1495</v>
      </c>
      <c r="J363" s="34" t="s">
        <v>1495</v>
      </c>
      <c r="K363" s="35" t="s">
        <v>2675</v>
      </c>
      <c r="L363" s="35" t="s">
        <v>2675</v>
      </c>
      <c r="M363" s="35"/>
      <c r="N363" s="35"/>
      <c r="O363" s="35"/>
      <c r="P363" s="27" t="s">
        <v>1542</v>
      </c>
      <c r="Q363" s="35">
        <v>46237</v>
      </c>
      <c r="R363" s="306" t="s">
        <v>1495</v>
      </c>
      <c r="S363" s="306" t="s">
        <v>1495</v>
      </c>
      <c r="T363" s="306" t="s">
        <v>1495</v>
      </c>
      <c r="U363" s="306" t="s">
        <v>1495</v>
      </c>
      <c r="V363" s="306" t="s">
        <v>1495</v>
      </c>
      <c r="W363" s="306" t="s">
        <v>1495</v>
      </c>
      <c r="X363" s="27" t="s">
        <v>1495</v>
      </c>
      <c r="Y363" s="27"/>
      <c r="Z363" s="34"/>
      <c r="AA363" s="36"/>
      <c r="AB363" s="36"/>
      <c r="AC363" s="127"/>
    </row>
    <row r="364" spans="1:29" ht="15.75" hidden="1">
      <c r="A364" s="234">
        <v>616</v>
      </c>
      <c r="B364" s="234" t="s">
        <v>2678</v>
      </c>
      <c r="C364" s="235" t="s">
        <v>2685</v>
      </c>
      <c r="D364" s="242" t="s">
        <v>2683</v>
      </c>
      <c r="E364" s="242" t="s">
        <v>882</v>
      </c>
      <c r="F364" s="242" t="s">
        <v>70</v>
      </c>
      <c r="G364" s="27" t="s">
        <v>1495</v>
      </c>
      <c r="H364" s="34"/>
      <c r="I364" s="27"/>
      <c r="J364" s="34"/>
      <c r="K364" s="35" t="s">
        <v>2675</v>
      </c>
      <c r="L364" s="35" t="s">
        <v>1495</v>
      </c>
      <c r="M364" s="35"/>
      <c r="N364" s="35"/>
      <c r="O364" s="35"/>
      <c r="P364" s="33" t="s">
        <v>1495</v>
      </c>
      <c r="Q364" s="33" t="s">
        <v>1495</v>
      </c>
      <c r="R364" s="27"/>
      <c r="S364" s="130"/>
      <c r="T364" s="27"/>
      <c r="U364" s="130"/>
      <c r="V364" s="27"/>
      <c r="W364" s="34"/>
      <c r="X364" s="27"/>
      <c r="Y364" s="27"/>
      <c r="Z364" s="34"/>
      <c r="AA364" s="36"/>
      <c r="AB364" s="36"/>
      <c r="AC364" s="127"/>
    </row>
    <row r="365" spans="1:29" ht="15.75" hidden="1">
      <c r="A365" s="234" t="s">
        <v>2681</v>
      </c>
      <c r="B365" s="234" t="s">
        <v>2679</v>
      </c>
      <c r="C365" s="235" t="s">
        <v>2686</v>
      </c>
      <c r="D365" s="242">
        <v>12927037</v>
      </c>
      <c r="E365" s="242" t="s">
        <v>882</v>
      </c>
      <c r="F365" s="242" t="s">
        <v>70</v>
      </c>
      <c r="G365" s="27" t="s">
        <v>1495</v>
      </c>
      <c r="H365" s="34"/>
      <c r="I365" s="27"/>
      <c r="J365" s="34"/>
      <c r="K365" s="35" t="s">
        <v>2675</v>
      </c>
      <c r="L365" s="35" t="s">
        <v>1495</v>
      </c>
      <c r="M365" s="35"/>
      <c r="N365" s="35"/>
      <c r="O365" s="35"/>
      <c r="P365" s="33" t="s">
        <v>1495</v>
      </c>
      <c r="Q365" s="33" t="s">
        <v>1495</v>
      </c>
      <c r="R365" s="27"/>
      <c r="S365" s="130"/>
      <c r="T365" s="27"/>
      <c r="U365" s="130"/>
      <c r="V365" s="27"/>
      <c r="W365" s="34"/>
      <c r="X365" s="27"/>
      <c r="Y365" s="27"/>
      <c r="Z365" s="34"/>
      <c r="AA365" s="36"/>
      <c r="AB365" s="36"/>
      <c r="AC365" s="127"/>
    </row>
    <row r="366" spans="1:29" ht="15.75" hidden="1">
      <c r="A366" s="234" t="s">
        <v>2682</v>
      </c>
      <c r="B366" s="234" t="s">
        <v>2680</v>
      </c>
      <c r="C366" s="235" t="s">
        <v>2687</v>
      </c>
      <c r="D366" s="242">
        <v>211060361</v>
      </c>
      <c r="E366" s="242" t="s">
        <v>882</v>
      </c>
      <c r="F366" s="242" t="s">
        <v>70</v>
      </c>
      <c r="G366" s="27" t="s">
        <v>1495</v>
      </c>
      <c r="H366" s="34"/>
      <c r="I366" s="27"/>
      <c r="J366" s="34"/>
      <c r="K366" s="35" t="s">
        <v>2675</v>
      </c>
      <c r="L366" s="35" t="s">
        <v>1495</v>
      </c>
      <c r="M366" s="35"/>
      <c r="N366" s="35"/>
      <c r="O366" s="35"/>
      <c r="P366" s="33" t="s">
        <v>1495</v>
      </c>
      <c r="Q366" s="33" t="s">
        <v>1495</v>
      </c>
      <c r="R366" s="27"/>
      <c r="S366" s="130"/>
      <c r="T366" s="27"/>
      <c r="U366" s="130"/>
      <c r="V366" s="27"/>
      <c r="W366" s="34"/>
      <c r="X366" s="27"/>
      <c r="Y366" s="27"/>
      <c r="Z366" s="34"/>
      <c r="AA366" s="36"/>
      <c r="AB366" s="36"/>
      <c r="AC366" s="127"/>
    </row>
    <row r="367" spans="1:29" ht="15.75" hidden="1">
      <c r="A367" s="297">
        <v>619</v>
      </c>
      <c r="B367" s="242" t="s">
        <v>809</v>
      </c>
      <c r="C367" s="242" t="s">
        <v>810</v>
      </c>
      <c r="D367" s="246" t="s">
        <v>847</v>
      </c>
      <c r="E367" s="242" t="s">
        <v>882</v>
      </c>
      <c r="F367" s="242" t="s">
        <v>73</v>
      </c>
      <c r="G367" s="27" t="s">
        <v>1528</v>
      </c>
      <c r="H367" s="34"/>
      <c r="I367" s="27" t="s">
        <v>1495</v>
      </c>
      <c r="J367" s="34" t="s">
        <v>1495</v>
      </c>
      <c r="K367" s="35" t="s">
        <v>1528</v>
      </c>
      <c r="L367" s="35" t="s">
        <v>1528</v>
      </c>
      <c r="M367" s="35" t="s">
        <v>1495</v>
      </c>
      <c r="N367" s="35" t="s">
        <v>1495</v>
      </c>
      <c r="O367" s="35" t="s">
        <v>1495</v>
      </c>
      <c r="P367" s="33" t="s">
        <v>1495</v>
      </c>
      <c r="Q367" s="33" t="s">
        <v>1495</v>
      </c>
      <c r="R367" s="27" t="s">
        <v>1495</v>
      </c>
      <c r="S367" s="130" t="s">
        <v>1495</v>
      </c>
      <c r="T367" s="27" t="s">
        <v>1495</v>
      </c>
      <c r="U367" s="130" t="s">
        <v>1495</v>
      </c>
      <c r="V367" s="27"/>
      <c r="W367" s="34"/>
      <c r="X367" s="27"/>
      <c r="Y367" s="27"/>
      <c r="Z367" s="34"/>
      <c r="AA367" s="36" t="s">
        <v>1495</v>
      </c>
      <c r="AB367" s="36" t="s">
        <v>1495</v>
      </c>
      <c r="AC367" s="127"/>
    </row>
    <row r="368" spans="1:29" ht="15.75" hidden="1">
      <c r="A368" s="297">
        <v>645</v>
      </c>
      <c r="B368" s="242" t="s">
        <v>812</v>
      </c>
      <c r="C368" s="242" t="s">
        <v>813</v>
      </c>
      <c r="D368" s="246" t="s">
        <v>847</v>
      </c>
      <c r="E368" s="242" t="s">
        <v>846</v>
      </c>
      <c r="F368" s="242" t="s">
        <v>34</v>
      </c>
      <c r="G368" s="306" t="s">
        <v>1495</v>
      </c>
      <c r="H368" s="306" t="s">
        <v>1495</v>
      </c>
      <c r="I368" s="27" t="s">
        <v>1495</v>
      </c>
      <c r="J368" s="34" t="s">
        <v>1495</v>
      </c>
      <c r="K368" s="35" t="s">
        <v>2675</v>
      </c>
      <c r="L368" s="35" t="s">
        <v>2675</v>
      </c>
      <c r="M368" s="35"/>
      <c r="N368" s="35"/>
      <c r="O368" s="35"/>
      <c r="P368" s="27" t="s">
        <v>1542</v>
      </c>
      <c r="Q368" s="35">
        <v>46237</v>
      </c>
      <c r="R368" s="306" t="s">
        <v>1495</v>
      </c>
      <c r="S368" s="306" t="s">
        <v>1495</v>
      </c>
      <c r="T368" s="306" t="s">
        <v>1495</v>
      </c>
      <c r="U368" s="306" t="s">
        <v>1495</v>
      </c>
      <c r="V368" s="306" t="s">
        <v>1495</v>
      </c>
      <c r="W368" s="306" t="s">
        <v>1495</v>
      </c>
      <c r="X368" s="27" t="s">
        <v>1495</v>
      </c>
      <c r="Y368" s="27"/>
      <c r="Z368" s="34"/>
      <c r="AA368" s="36"/>
      <c r="AB368" s="36"/>
      <c r="AC368" s="127"/>
    </row>
    <row r="369" spans="1:29" ht="15.75">
      <c r="A369" s="297">
        <v>650</v>
      </c>
      <c r="B369" s="242" t="s">
        <v>814</v>
      </c>
      <c r="C369" s="242" t="s">
        <v>815</v>
      </c>
      <c r="D369" s="246">
        <v>0</v>
      </c>
      <c r="E369" s="242" t="s">
        <v>868</v>
      </c>
      <c r="F369" s="242" t="s">
        <v>48</v>
      </c>
      <c r="G369" s="27" t="s">
        <v>2675</v>
      </c>
      <c r="H369" s="34"/>
      <c r="I369" s="27" t="s">
        <v>1495</v>
      </c>
      <c r="J369" s="34"/>
      <c r="K369" s="35" t="s">
        <v>2675</v>
      </c>
      <c r="L369" s="35" t="s">
        <v>1495</v>
      </c>
      <c r="M369" s="35" t="s">
        <v>1495</v>
      </c>
      <c r="N369" s="35" t="s">
        <v>1495</v>
      </c>
      <c r="O369" s="35" t="s">
        <v>1495</v>
      </c>
      <c r="P369" s="33" t="s">
        <v>1495</v>
      </c>
      <c r="Q369" s="33" t="s">
        <v>1495</v>
      </c>
      <c r="R369" s="27" t="s">
        <v>1495</v>
      </c>
      <c r="S369" s="130"/>
      <c r="T369" s="27" t="s">
        <v>1495</v>
      </c>
      <c r="U369" s="130"/>
      <c r="V369" s="27" t="s">
        <v>2675</v>
      </c>
      <c r="W369" s="344">
        <v>46248</v>
      </c>
      <c r="X369" s="27" t="s">
        <v>2675</v>
      </c>
      <c r="Y369" s="27" t="s">
        <v>2675</v>
      </c>
      <c r="Z369" s="344">
        <v>46248</v>
      </c>
      <c r="AA369" s="36" t="s">
        <v>1495</v>
      </c>
      <c r="AB369" s="36"/>
      <c r="AC369" s="127"/>
    </row>
    <row r="370" spans="1:29" ht="15.75" hidden="1">
      <c r="A370" s="297">
        <v>253</v>
      </c>
      <c r="B370" s="242" t="s">
        <v>816</v>
      </c>
      <c r="C370" s="242" t="s">
        <v>817</v>
      </c>
      <c r="D370" s="246">
        <v>117178449116</v>
      </c>
      <c r="E370" s="242" t="s">
        <v>868</v>
      </c>
      <c r="F370" s="242" t="s">
        <v>57</v>
      </c>
      <c r="G370" s="27" t="s">
        <v>1495</v>
      </c>
      <c r="H370" s="34">
        <v>46246</v>
      </c>
      <c r="I370" s="27" t="s">
        <v>1495</v>
      </c>
      <c r="J370" s="34"/>
      <c r="K370" s="35" t="s">
        <v>1542</v>
      </c>
      <c r="L370" s="35" t="s">
        <v>2675</v>
      </c>
      <c r="M370" s="35" t="s">
        <v>1495</v>
      </c>
      <c r="N370" s="35" t="s">
        <v>1495</v>
      </c>
      <c r="O370" s="35" t="s">
        <v>1495</v>
      </c>
      <c r="P370" s="33" t="s">
        <v>1495</v>
      </c>
      <c r="Q370" s="33" t="s">
        <v>1495</v>
      </c>
      <c r="R370" s="27" t="s">
        <v>2675</v>
      </c>
      <c r="S370" s="130">
        <v>46246</v>
      </c>
      <c r="T370" s="27" t="s">
        <v>2675</v>
      </c>
      <c r="U370" s="130">
        <v>46246</v>
      </c>
      <c r="V370" s="27" t="s">
        <v>1542</v>
      </c>
      <c r="W370" s="34">
        <v>46254</v>
      </c>
      <c r="X370" s="27" t="s">
        <v>1542</v>
      </c>
      <c r="Y370" s="27" t="s">
        <v>1542</v>
      </c>
      <c r="Z370" s="34">
        <v>46254</v>
      </c>
      <c r="AA370" s="36"/>
      <c r="AB370" s="36"/>
      <c r="AC370" s="127"/>
    </row>
    <row r="371" spans="1:29" ht="16.5" thickBot="1">
      <c r="A371" s="299">
        <v>649</v>
      </c>
      <c r="B371" s="300" t="s">
        <v>818</v>
      </c>
      <c r="C371" s="300" t="s">
        <v>819</v>
      </c>
      <c r="D371" s="307">
        <v>0</v>
      </c>
      <c r="E371" s="300" t="s">
        <v>846</v>
      </c>
      <c r="F371" s="300" t="s">
        <v>48</v>
      </c>
      <c r="G371" s="330" t="s">
        <v>1495</v>
      </c>
      <c r="H371" s="330" t="s">
        <v>1495</v>
      </c>
      <c r="I371" s="226" t="s">
        <v>1495</v>
      </c>
      <c r="J371" s="39"/>
      <c r="K371" s="308" t="s">
        <v>2675</v>
      </c>
      <c r="L371" s="308" t="s">
        <v>1495</v>
      </c>
      <c r="M371" s="308" t="s">
        <v>1495</v>
      </c>
      <c r="N371" s="308" t="s">
        <v>1495</v>
      </c>
      <c r="O371" s="308" t="s">
        <v>1495</v>
      </c>
      <c r="P371" s="226" t="s">
        <v>1542</v>
      </c>
      <c r="Q371" s="351">
        <v>46247</v>
      </c>
      <c r="R371" s="330" t="s">
        <v>1495</v>
      </c>
      <c r="S371" s="330" t="s">
        <v>1495</v>
      </c>
      <c r="T371" s="330" t="s">
        <v>1495</v>
      </c>
      <c r="U371" s="330" t="s">
        <v>1495</v>
      </c>
      <c r="V371" s="330" t="s">
        <v>1495</v>
      </c>
      <c r="W371" s="330" t="s">
        <v>1495</v>
      </c>
      <c r="X371" s="226" t="s">
        <v>1495</v>
      </c>
      <c r="Y371" s="226" t="s">
        <v>2675</v>
      </c>
      <c r="Z371" s="352">
        <v>46247</v>
      </c>
      <c r="AA371" s="136" t="s">
        <v>1495</v>
      </c>
      <c r="AB371" s="136"/>
      <c r="AC371" s="129"/>
    </row>
  </sheetData>
  <sheetProtection algorithmName="SHA-512" hashValue="oh3oFOCayui7c93Riy93ECC0J1hL6rF+NfLNpdx+t6Dk/BkLvArS65jak64YK7XqPKcPg5OA9/S1Al1mZQiFJA==" saltValue="E9vkgBFSuhDqnj3FmhwR/w==" spinCount="100000" sheet="1" objects="1" scenarios="1" sort="0" autoFilter="0" pivotTables="0"/>
  <autoFilter ref="A1:AC371" xr:uid="{63B29B15-BB7E-484E-8267-4C68E896EAB7}">
    <filterColumn colId="5">
      <filters>
        <filter val="Bruna"/>
      </filters>
    </filterColumn>
    <filterColumn colId="6" showButton="0"/>
    <filterColumn colId="8" showButton="0"/>
    <filterColumn colId="15" showButton="0"/>
    <filterColumn colId="17" showButton="0"/>
    <filterColumn colId="19" showButton="0"/>
    <filterColumn colId="21" showButton="0"/>
    <filterColumn colId="24" showButton="0"/>
    <filterColumn colId="26" showButton="0"/>
  </autoFilter>
  <customSheetViews>
    <customSheetView guid="{AFB08797-B428-474D-8229-9D72F71EC262}" scale="80" showGridLines="0" showAutoFilter="1">
      <pane ySplit="1" topLeftCell="A84" activePane="bottomLeft" state="frozen"/>
      <selection pane="bottomLeft" activeCell="F1" sqref="F1"/>
      <pageMargins left="0.511811024" right="0.511811024" top="0.78740157499999996" bottom="0.78740157499999996" header="0.31496062000000002" footer="0.31496062000000002"/>
      <autoFilter ref="A1:AC371" xr:uid="{63B29B15-BB7E-484E-8267-4C68E896EAB7}"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1DA47232-F491-4096-A80C-F7E244AF06A6}" scale="80" showGridLines="0" filter="1" showAutoFilter="1" topLeftCell="N1">
      <pane ySplit="1" topLeftCell="A73" activePane="bottomLeft" state="frozen"/>
      <selection pane="bottomLeft" activeCell="AC262" sqref="AC262"/>
      <pageMargins left="0.511811024" right="0.511811024" top="0.78740157499999996" bottom="0.78740157499999996" header="0.31496062000000002" footer="0.31496062000000002"/>
      <autoFilter ref="A1:AC371" xr:uid="{D7B995F6-B3CF-4228-8C3A-1047840CE411}">
        <filterColumn colId="5">
          <filters>
            <filter val="Luana"/>
          </filters>
        </filterColumn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B7EA7FEC-A2EF-4DE3-8E68-1BAB934B7F1E}" scale="70" showGridLines="0" filter="1" showAutoFilter="1" topLeftCell="M1">
      <pane ySplit="1" topLeftCell="A2" activePane="bottomLeft" state="frozen"/>
      <selection pane="bottomLeft" activeCell="P5" sqref="P5"/>
      <pageMargins left="0.511811024" right="0.511811024" top="0.78740157499999996" bottom="0.78740157499999996" header="0.31496062000000002" footer="0.31496062000000002"/>
      <autoFilter ref="A1:AC371" xr:uid="{20D9C3A5-4981-4433-87D6-95B28AC0DF75}">
        <filterColumn colId="5">
          <filters>
            <filter val="Jorge"/>
          </filters>
        </filterColumn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4BCF48EE-0E16-4C61-824B-DDCBB971B3DD}" scale="70" showGridLines="0" showAutoFilter="1">
      <pane ySplit="1" topLeftCell="A2" activePane="bottomLeft" state="frozen"/>
      <selection pane="bottomLeft" activeCell="A34" sqref="A34"/>
      <pageMargins left="0.511811024" right="0.511811024" top="0.78740157499999996" bottom="0.78740157499999996" header="0.31496062000000002" footer="0.31496062000000002"/>
      <autoFilter ref="A1:AC371" xr:uid="{DE5D4D11-0504-4626-964C-574D200427EC}"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2E3555E6-9EE5-421D-A94D-C94458D6D2C9}" scale="80" showGridLines="0" filter="1" showAutoFilter="1" topLeftCell="C1">
      <pane ySplit="1" topLeftCell="A73" activePane="bottomLeft" state="frozen"/>
      <selection pane="bottomLeft" activeCell="C240" sqref="C240"/>
      <pageMargins left="0.511811024" right="0.511811024" top="0.78740157499999996" bottom="0.78740157499999996" header="0.31496062000000002" footer="0.31496062000000002"/>
      <autoFilter ref="A1:AC371" xr:uid="{2A09CAA2-996D-42C1-A7A0-8AFF815ABBEA}">
        <filterColumn colId="5">
          <filters>
            <filter val="Luana"/>
          </filters>
        </filterColumn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5350BE6B-1A3A-476A-B04D-198C11313F24}" scale="80" showGridLines="0" filter="1" showAutoFilter="1">
      <pane ySplit="1" topLeftCell="A2" activePane="bottomLeft" state="frozen"/>
      <selection pane="bottomLeft" activeCell="Y31" sqref="Y31"/>
      <pageMargins left="0.511811024" right="0.511811024" top="0.78740157499999996" bottom="0.78740157499999996" header="0.31496062000000002" footer="0.31496062000000002"/>
      <autoFilter ref="A1:AC371" xr:uid="{6FB92DDD-48E2-4A24-A028-655CB9797EA2}">
        <filterColumn colId="6" showButton="0"/>
        <filterColumn colId="8" showButton="0"/>
        <filterColumn colId="10">
          <filters blank="1"/>
        </filterColumn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D76BA947-8A2F-451E-B854-67A11B56F5ED}" scale="70" showGridLines="0" showAutoFilter="1" topLeftCell="C1">
      <pane ySplit="1" topLeftCell="A2" activePane="bottomLeft" state="frozen"/>
      <selection pane="bottomLeft" activeCell="Q374" sqref="Q374"/>
      <pageMargins left="0.511811024" right="0.511811024" top="0.78740157499999996" bottom="0.78740157499999996" header="0.31496062000000002" footer="0.31496062000000002"/>
      <autoFilter ref="A1:AC371" xr:uid="{86587153-F9E2-4B58-BFE3-D5DBB4C3DF2A}"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A6FBC0DC-A19A-4037-80FE-83E24AD9E190}" scale="80" showGridLines="0" filter="1" showAutoFilter="1">
      <pane ySplit="1.25" topLeftCell="A200" activePane="bottomLeft" state="frozen"/>
      <selection pane="bottomLeft" activeCell="C344" sqref="C344"/>
      <pageMargins left="0.511811024" right="0.511811024" top="0.78740157499999996" bottom="0.78740157499999996" header="0.31496062000000002" footer="0.31496062000000002"/>
      <autoFilter ref="A1:AC371" xr:uid="{55121C0C-369B-4BCF-9F2C-A4FCA97EEA5B}">
        <filterColumn colId="5">
          <filters>
            <filter val="Luana"/>
          </filters>
        </filterColumn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  <customSheetView guid="{C3B6491F-CB1B-4DDA-A350-D2ADB6ADBAA8}" scale="80" showGridLines="0" showAutoFilter="1">
      <pane ySplit="1" topLeftCell="A84" activePane="bottomLeft" state="frozen"/>
      <selection pane="bottomLeft" activeCell="F1" sqref="F1"/>
      <pageMargins left="0.511811024" right="0.511811024" top="0.78740157499999996" bottom="0.78740157499999996" header="0.31496062000000002" footer="0.31496062000000002"/>
      <autoFilter ref="A1:AC371" xr:uid="{D1B74F11-C042-4AF0-BE9D-0B8B1005B032}">
        <filterColumn colId="6" showButton="0"/>
        <filterColumn colId="8" showButton="0"/>
        <filterColumn colId="15" showButton="0"/>
        <filterColumn colId="17" showButton="0"/>
        <filterColumn colId="19" showButton="0"/>
        <filterColumn colId="21" showButton="0"/>
        <filterColumn colId="24" showButton="0"/>
        <filterColumn colId="26" showButton="0"/>
      </autoFilter>
    </customSheetView>
  </customSheetViews>
  <mergeCells count="8">
    <mergeCell ref="AA1:AB1"/>
    <mergeCell ref="G1:H1"/>
    <mergeCell ref="I1:J1"/>
    <mergeCell ref="P1:Q1"/>
    <mergeCell ref="R1:S1"/>
    <mergeCell ref="T1:U1"/>
    <mergeCell ref="V1:W1"/>
    <mergeCell ref="Y1:Z1"/>
  </mergeCells>
  <dataValidations count="1">
    <dataValidation showInputMessage="1" showErrorMessage="1" sqref="F2:F371" xr:uid="{FE4442F2-815E-495E-BF04-26846A230B78}"/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74662E2-516C-484F-A1AB-0FFE3ED4FB95}">
          <x14:formula1>
            <xm:f>Base!$J$2:$J$4</xm:f>
          </x14:formula1>
          <xm:sqref>G16:G17 G20 G23 G27 G31:G34 G37:G39 G43 G45 G51 G54 G59 G65:G68 G74:G75 G77:G79 G83:G85 G87 G95 G97 G101 G105:G106 G114:G117 G122:G123 G125:G126 G129:G130 G132:G134 G136:G137 G144:G146 G148:G149 G151:G153 G157 G159 G165:G166 G169:G170 G173:G177 G179:G185 G188:G190 G197:G200 G202:G207 G210 G216:G219 G226:G227 G229 G238:G239 G243:G244 G246:G247 G249 G251 G263 G265 G267:G272 G280 G286 G288 G293 G295:G298 G300 G305 G309:G310 G313:G317 G321:G323 G326:G328 G331:G332 G334:G338 G343:G345 G350 G352 G357:G358 G369:G370 I2:I371 P2:P15 P18:P19 P21:P22 P24:P26 P28:P30 P35:P36 P40:P42 P44 P46:P50 P52:P53 P55:P58 P60:P64 P69:P73 P76 P80:P82 P86 P88:P94 P96 P98:P100 P102:P104 P107:P113 P118:P121 P124 P127:P128 P131 P135 P138:P143 P147 P150 P154:P156 P158 P160:P164 P167:P168 P171:P172 P178 P186:P187 P191:P196 P201 P208:P209 P211:P215 P220:P225 P228 P230:P237 P240:P242 P245 P248 P250 P252:P262 P264 P266 P273:P279 P281:P285 P287 P289:P292 P294 P299 P301:P304 P306:P308 P311:P312 P318:P320 P324:P325 P329:P330 P333 P339:P342 P346:P349 P351 P353:P356 P359:P361 V364:V367 P368 P371 V23 V369:V370 V362 V357:V358 V352 V350 V343:V345 V334:V338 V331:V332 V326:V328 V321:V323 V313:V317 V309:V310 V305 V300 V295:V298 V293 V288 V286 V280 V267:V272 V265 V263 V251 V249 V246:V247 V243:V244 V238:V239 V229 V226:V227 V216:V219 V210 V202:V207 V197:V200 V188:V190 V179:V185 V173:V177 V169:V170 V165:V166 V159 V157 V151:V153 V148:V149 V144:V146 V136:V137 V132:V134 V129:V130 V125:V126 V122:V123 V114:V117 V105:V106 V101 V97 V95 V87 V83:V85 V77:V79 V74:V75 V65:V68 V59 V54 V51 V45 V43 V37:V39 V31:V34 V27 V20 T16:T17 T20 T23 T27 T31:T34 T37:T39 T43 T45 T51 T54 T59 T65:T68 T74:T75 T77:T79 T83:T85 T87 T95 T97 T101 T105:T106 T114:T117 T122:T123 T125:T126 T129:T130 T132:T134 T136:T137 T144:T146 T148:T149 T151:T153 T157 T159 T165:T166 T169:T170 T173:T177 T179:T185 T188:T190 T197:T200 T202:T207 T210 T216:T219 T226:T227 T229 T238:T239 T243:T244 T246:T247 T249 T251 T263 T265 T267:T272 T280 T286 T288 T293 T295:T298 T300 T305 T309:T310 T313:T317 T321:T323 T326:T328 T331:T332 T334:T338 T343:T345 T350 T352 T357:T358 T362 T369:T370 V16:V17 X2:Y371 G2:H15 G18:H19 G21:H22 G24:H26 G28:H30 G35:H36 G40:H42 G44:H44 G46:H50 G52:H53 G55:H58 G60:H64 G69:H73 G76:H76 G80:H82 G86:H86 G88:H94 G96:H96 G98:H100 G102:H104 G107:H113 G118:H121 G124:H124 G127:H128 G131:H131 G135:H135 G138:H143 G147:H147 G150:H150 G154:H156 G158:H158 G160:H164 G167:H168 G171:H172 G178:H178 G186:H187 G191:H196 G201:H201 G208:H209 G211:H215 G220:H225 G228:H228 G230:H237 G240:H242 G245:H245 G248:H248 G250:H250 G252:H262 G264:H264 G266:H266 G273:H279 G281:H285 G287:H287 G289:H292 G294:H294 G299:H299 G301:H304 G306:H308 G311:H312 G318:H320 G324:H325 G329:H330 G333:H333 G339:H342 G346:H349 G351:H351 G353:H356 G359:H361 G371:H371 G368:H368 G362:G367 H363 T364:T367 P363</xm:sqref>
        </x14:dataValidation>
        <x14:dataValidation type="list" allowBlank="1" showInputMessage="1" showErrorMessage="1" xr:uid="{CD739A24-BD18-47DB-8590-990AAA839D72}">
          <x14:formula1>
            <xm:f>Base!$D$2:$D$10</xm:f>
          </x14:formula1>
          <xm:sqref>H16:H17 H20 H23 H27 H31:H34 H37:H39 H43 H45 H51 H54 H59 H65:H68 H74:H75 H77:H79 H83:H85 H87 H95 H97 H101 H105:H106 H114:H117 H122:H123 H125:H126 H129:H130 H132:H134 H136:H137 H144:H146 H148:H149 H151:H153 H157 H159 H165:H166 H169:H170 H173:H177 H179:H185 H188:H190 H197:H200 H202:H207 H210 H216:H219 H226:H227 H229 H238:H239 H243:H244 H246:H247 H249 H251 H263 H265 H267:H272 H280 H286 H288 H293 H295:H298 H300 H305 H309:H310 H313:H317 H321:H323 H326:H328 H331:H332 H334:H338 H343:H345 H350 H352 H357:H358 H362 H369:H370 J2:J371 H364:H367</xm:sqref>
        </x14:dataValidation>
        <x14:dataValidation type="list" allowBlank="1" showInputMessage="1" showErrorMessage="1" xr:uid="{817BCA41-366D-4757-A5FD-773EFADD707E}">
          <x14:formula1>
            <xm:f>Base!$K$2:$K$4</xm:f>
          </x14:formula1>
          <xm:sqref>K2:O371</xm:sqref>
        </x14:dataValidation>
        <x14:dataValidation type="list" allowBlank="1" showInputMessage="1" showErrorMessage="1" xr:uid="{9D1AC6D9-7394-4BBC-B571-E6D69C5297AA}">
          <x14:formula1>
            <xm:f>Base!$D$2:$D$13</xm:f>
          </x14:formula1>
          <xm:sqref>Q2:Q15 Q18:Q19 Q21:Q22 Q24:Q26 Q28:Q30 Q35:Q36 Q40:Q42 Q44 Q46:Q50 Q52:Q53 Q55:Q58 Q60:Q64 Q69:Q73 Q76 Q80:Q82 Q86 Q88:Q94 Q96 Q98:Q100 Q102:Q104 Q107:Q113 Q118:Q121 Q124 Q127:Q128 Q131 Q135 Q138:Q143 Q147 Q150 Q154:Q156 Q158 Q160:Q164 Q167:Q168 Q171:Q172 Q178 Q186:Q187 Q191:Q196 Q201 Q208:Q209 Q211:Q215 Q220:Q225 Q228 Q230:Q237 Q240:Q242 Q245 Q248 Q250 Q252:Q262 Q264 Q266 Q273:Q279 Q281:Q285 Q287 Q289:Q292 Q294 Q299 Q301:Q304 Q306:Q308 Q311:Q312 Q318:Q320 Q324:Q325 Q329:Q330 Q333 Q339:Q342 Q346:Q349 Q351 Q353:Q356 Q359:Q361 Q371 Q368 Q363</xm:sqref>
        </x14:dataValidation>
        <x14:dataValidation type="list" allowBlank="1" showInputMessage="1" showErrorMessage="1" xr:uid="{05546339-5428-484A-B6AD-3AB4823FE229}">
          <x14:formula1>
            <xm:f>Base!$D$2:$D$16</xm:f>
          </x14:formula1>
          <xm:sqref>S16:S17 S20 S23 S27 S31:S34 S37:S39 S43 S45 S51 S54 S59 S65:S68 S74:S75 S77:S79 S83:S85 S87 S95 S97 S101 S105:S106 S114:S117 S122:S123 S125:S126 S129:S130 S132:S134 S136:S137 S144:S146 S148:S149 S151:S153 S157 S159 S165:S166 S169:S170 S173:S177 S179:S185 S188:S190 S197:S200 S202:S207 S210 S216:S219 S226:S227 S229 S238:S239 S243:S244 S246:S247 S249 S251 S263 S265 S267:S272 S280 S286 S288 S293 S295:S298 S300 S305 S309:S310 S313:S317 S321:S323 S326:S328 S331:S332 S334:S338 S343:S345 S350 S352 S357:S358 S362 S369:S370 U16:U17 U20 U23 U27 U31:U34 U37:U39 U43 U45 U51 U54 U59 U65:U68 U74:U75 U77:U79 U83:U85 U87 U95 U97 U101 U105:U106 U114:U117 U122:U123 U125:U126 U129:U130 U132:U134 U136:U137 U144:U146 U148:U149 U151:U153 U157 U159 U165:U166 U169:U170 U173:U177 U179:U185 U188:U190 U197:U200 U202:U207 U210 U216:U219 U226:U227 U229 U238:U239 U243:U244 U246:U247 U249 U251 U263 U265 U267:U272 U280 U286 U288 U293 U295:U298 U300 U305 U309:U310 U313:U317 U321:U323 U326:U328 U331:U332 U334:U338 U343:U345 U350 U352 U357:U358 U362 U369:U370 S364:S367 U364:U367</xm:sqref>
        </x14:dataValidation>
        <x14:dataValidation type="list" allowBlank="1" showInputMessage="1" showErrorMessage="1" xr:uid="{29AA181A-0CFE-4716-8E9B-00CCC913280A}">
          <x14:formula1>
            <xm:f>Base!$D$2:$D$20</xm:f>
          </x14:formula1>
          <xm:sqref>Z2:Z371 W362 W357:W358 W352 W350 W334:W338 W343:W345 W331:W332 W326:W328 W321:W323 W313:W317 W305 W309:W310 W300 W295:W298 W293 W288 W286 W280 W267:W272 W251 W265 W263 W249 W246:W247 W243:W244 W226:W227 W229 W238:W239 W216:W219 W210 W16:W17 W20 W23 W27 W31:W34 W37:W39 W43 W45 W51 W54 W59 W65:W68 W74:W75 W77:W79 W83:W85 W87 W95 W97 W101 W105:W106 W114:W117 W122:W123 W125:W126 W129:W130 W132:W134 W136:W137 W144:W146 W148:W149 W151:W153 W157 W159 W165:W166 W169:W170 W173:W177 W179:W185 W188:W190 W197:W200 W202:W207 W369:W370 W364:W367</xm:sqref>
        </x14:dataValidation>
        <x14:dataValidation type="list" allowBlank="1" showInputMessage="1" showErrorMessage="1" xr:uid="{06D6175E-F022-4707-A367-FF0F7FB14528}">
          <x14:formula1>
            <xm:f>Base!$J$2:$J$3</xm:f>
          </x14:formula1>
          <xm:sqref>AA2</xm:sqref>
        </x14:dataValidation>
        <x14:dataValidation type="list" allowBlank="1" showInputMessage="1" showErrorMessage="1" xr:uid="{302FCC78-078A-4C6B-9FEA-89F67E71BA69}">
          <x14:formula1>
            <xm:f>Base!$D$2:$D$17</xm:f>
          </x14:formula1>
          <xm:sqref>AB2</xm:sqref>
        </x14:dataValidation>
        <x14:dataValidation type="list" allowBlank="1" showInputMessage="1" showErrorMessage="1" xr:uid="{F1E1781C-7426-49AE-BB51-A887B1D5172A}">
          <x14:formula1>
            <xm:f>Base!$J$2:$J$5</xm:f>
          </x14:formula1>
          <xm:sqref>R16:R17 R20 R23 R27 R31:R34 R37:R39 R43 R45 R51 R54 R59 R65:R68 R74:R75 R77:R79 R83:R85 R87 R95 R97 R101 R105:R106 R114:R117 R122:R123 R125:R126 R129:R130 R132:R134 R136:R137 R144:R146 R148:R149 R151:R153 R157 R159 R165:R166 R169:R170 R173:R177 R179:R185 R188:R190 R197:R200 R202:R207 R210 R216:R219 R226:R227 R229 R238:R239 R243:R244 R246:R247 R249 R251 R263 R265 R267:R272 R280 R286 R288 R293 R295:R298 R300 R305 R309:R310 R313:R317 R321:R323 R326:R328 R331:R332 R334:R338 R343:R345 R350 R352 R357:R358 R362 R369:R370 R364:R367</xm:sqref>
        </x14:dataValidation>
        <x14:dataValidation type="list" allowBlank="1" showInputMessage="1" showErrorMessage="1" xr:uid="{B86E5762-2CA0-453F-B3E1-F5A7E4603976}">
          <x14:formula1>
            <xm:f>Base!$J$4</xm:f>
          </x14:formula1>
          <xm:sqref>P16:Q17 P20:Q20 P23:Q23 P27:Q27 P31:Q34 P37:Q39 P43:Q43 P45:Q45 P51:Q51 P54:Q54 P59:Q59 P65:Q68 P74:Q75 P77:Q79 P83:Q85 P87:Q87 P95:Q95 P97:Q97 P101:Q101 P105:Q106 P114:Q117 P122:Q123 P125:Q126 P129:Q130 P132:Q134 P136:Q137 P144:Q146 P148:Q149 P151:Q153 P157:Q157 P159:Q159 P165:Q166 P169:Q170 P173:Q177 P179:Q185 P188:Q190 P197:Q200 P202:Q207 P210:Q210 P216:Q219 P226:Q227 P229:Q229 P238:Q239 P243:Q244 P246:Q247 P249:Q249 P251:Q251 P263:Q263 P265:Q265 P267:Q272 P280:Q280 P286:Q286 P288:Q288 P293:Q293 P295:Q298 P300:Q300 P305:Q305 P309:Q310 P313:Q317 P321:Q323 P326:Q328 P331:Q332 P334:Q338 P343:Q345 P350:Q350 P352:Q352 P357:Q358 P362:Q362 P364:Q367 P369:Q370 R44:W44 R76:W76 R86:W86 R96:W96 R124:W124 R131:W131 R135:W135 R147:W147 R150:W150 R158:W158 R178:W178 R201:W201 R228:W228 R245:W245 R248:W248 R250:W250 R264:W264 R266:W266 R287:W287 R294:W294 R299:W299 R333:W333 R351:W351 R359:W361 R368:W368 R371:W371 R2:W15 R18:W19 R21:W22 R24:W26 R28:W30 R35:W36 R40:W42 R46:W50 R52:W53 R55:W58 R60:W64 R69:W73 R80:W82 R88:W94 R98:W100 R102:W104 R107:W113 R118:W121 R127:W128 R138:W143 R154:W156 R160:W164 R167:W168 R171:W172 R186:W187 R191:W196 R208:W209 R211:W215 R220:W225 R230:W237 R240:W242 R252:W262 R273:W279 R281:W285 R289:W292 R301:W304 R306:W308 R311:W312 R318:W320 R324:W325 R329:W330 R339:W342 R346:W349 R353:W356 R363:W363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9B6E-11E6-4415-93F7-009A09C253F8}">
  <dimension ref="A1:N371"/>
  <sheetViews>
    <sheetView zoomScale="70" zoomScaleNormal="70" workbookViewId="0">
      <pane ySplit="1" topLeftCell="A2" activePane="bottomLeft" state="frozen"/>
      <selection pane="bottomLeft" activeCell="C14" sqref="C14"/>
    </sheetView>
  </sheetViews>
  <sheetFormatPr defaultColWidth="20.42578125" defaultRowHeight="15.75"/>
  <cols>
    <col min="1" max="1" width="16.42578125" style="8" bestFit="1" customWidth="1"/>
    <col min="2" max="2" width="20.42578125" style="8" bestFit="1" customWidth="1"/>
    <col min="3" max="3" width="80.5703125" style="8" bestFit="1" customWidth="1"/>
    <col min="4" max="4" width="20.42578125" style="8" bestFit="1" customWidth="1"/>
    <col min="5" max="5" width="16.85546875" style="8" bestFit="1" customWidth="1"/>
    <col min="6" max="6" width="16.42578125" style="26" bestFit="1" customWidth="1"/>
    <col min="7" max="7" width="17.42578125" style="26" bestFit="1" customWidth="1"/>
    <col min="8" max="8" width="15.85546875" style="26" bestFit="1" customWidth="1"/>
    <col min="9" max="9" width="24.42578125" style="26" bestFit="1" customWidth="1"/>
    <col min="10" max="10" width="19.42578125" style="26" bestFit="1" customWidth="1"/>
    <col min="11" max="11" width="24" style="26" bestFit="1" customWidth="1"/>
    <col min="12" max="12" width="13.5703125" style="26" customWidth="1"/>
    <col min="13" max="13" width="13.140625" style="26" bestFit="1" customWidth="1"/>
    <col min="14" max="14" width="14.5703125" style="26" bestFit="1" customWidth="1"/>
    <col min="15" max="16384" width="20.42578125" style="26"/>
  </cols>
  <sheetData>
    <row r="1" spans="1:14" s="31" customFormat="1" ht="19.5" thickBot="1">
      <c r="A1" s="198" t="s">
        <v>27</v>
      </c>
      <c r="B1" s="198" t="s">
        <v>28</v>
      </c>
      <c r="C1" s="198" t="s">
        <v>29</v>
      </c>
      <c r="D1" s="24" t="s">
        <v>820</v>
      </c>
      <c r="E1" s="198" t="s">
        <v>30</v>
      </c>
      <c r="F1" s="199" t="s">
        <v>1824</v>
      </c>
      <c r="G1" s="199" t="s">
        <v>1825</v>
      </c>
      <c r="H1" s="199" t="s">
        <v>1826</v>
      </c>
      <c r="I1" s="210" t="s">
        <v>1827</v>
      </c>
      <c r="J1" s="199" t="s">
        <v>1828</v>
      </c>
      <c r="K1" s="210" t="s">
        <v>1829</v>
      </c>
      <c r="L1" s="207" t="s">
        <v>1830</v>
      </c>
      <c r="M1" s="207" t="s">
        <v>1831</v>
      </c>
      <c r="N1" s="208" t="s">
        <v>1832</v>
      </c>
    </row>
    <row r="2" spans="1:14">
      <c r="A2" s="123">
        <v>106</v>
      </c>
      <c r="B2" s="247" t="str">
        <f>VLOOKUP(A2,Empresas!A:B,2,0)</f>
        <v>04.431.460/0001-25</v>
      </c>
      <c r="C2" s="247" t="str">
        <f>VLOOKUP(B2,Empresas!B:C,2,0)</f>
        <v>04.431.460 Ramiro Duenas Aranzabal</v>
      </c>
      <c r="D2" s="247" t="str">
        <f>VLOOKUP(C2,Empresas!C:D,2,0)</f>
        <v>MEI</v>
      </c>
      <c r="E2" s="247" t="str">
        <f>VLOOKUP(A2,Empresas!A:J,10,0)</f>
        <v>Jorge</v>
      </c>
      <c r="F2" s="27"/>
      <c r="G2" s="27"/>
      <c r="H2" s="27"/>
      <c r="I2" s="304"/>
      <c r="J2" s="124"/>
      <c r="K2" s="126" t="s">
        <v>1495</v>
      </c>
      <c r="L2" s="126" t="s">
        <v>1495</v>
      </c>
      <c r="M2" s="126" t="s">
        <v>1495</v>
      </c>
      <c r="N2" s="29"/>
    </row>
    <row r="3" spans="1:14">
      <c r="A3" s="248">
        <v>119</v>
      </c>
      <c r="B3" s="249" t="s">
        <v>32</v>
      </c>
      <c r="C3" s="249" t="s">
        <v>33</v>
      </c>
      <c r="D3" s="249" t="s">
        <v>846</v>
      </c>
      <c r="E3" s="249" t="s">
        <v>34</v>
      </c>
      <c r="F3" s="27"/>
      <c r="G3" s="27"/>
      <c r="H3" s="303"/>
      <c r="I3" s="125"/>
      <c r="J3" s="27"/>
      <c r="K3" s="126" t="s">
        <v>1495</v>
      </c>
      <c r="L3" s="126" t="s">
        <v>1495</v>
      </c>
      <c r="M3" s="126" t="s">
        <v>1495</v>
      </c>
      <c r="N3" s="29"/>
    </row>
    <row r="4" spans="1:14">
      <c r="A4" s="248">
        <v>415</v>
      </c>
      <c r="B4" s="249" t="s">
        <v>35</v>
      </c>
      <c r="C4" s="249" t="s">
        <v>36</v>
      </c>
      <c r="D4" s="249" t="s">
        <v>839</v>
      </c>
      <c r="E4" s="249" t="s">
        <v>34</v>
      </c>
      <c r="F4" s="27"/>
      <c r="G4" s="27"/>
      <c r="H4" s="27"/>
      <c r="I4" s="125"/>
      <c r="J4" s="27"/>
      <c r="K4" s="126" t="s">
        <v>1495</v>
      </c>
      <c r="L4" s="126" t="s">
        <v>1495</v>
      </c>
      <c r="M4" s="126" t="s">
        <v>1495</v>
      </c>
      <c r="N4" s="29"/>
    </row>
    <row r="5" spans="1:14">
      <c r="A5" s="248">
        <v>218</v>
      </c>
      <c r="B5" s="249" t="s">
        <v>37</v>
      </c>
      <c r="C5" s="249" t="s">
        <v>38</v>
      </c>
      <c r="D5" s="249" t="s">
        <v>839</v>
      </c>
      <c r="E5" s="249" t="s">
        <v>34</v>
      </c>
      <c r="F5" s="27"/>
      <c r="G5" s="27"/>
      <c r="H5" s="27"/>
      <c r="I5" s="125"/>
      <c r="J5" s="27"/>
      <c r="K5" s="126" t="s">
        <v>1495</v>
      </c>
      <c r="L5" s="126" t="s">
        <v>1495</v>
      </c>
      <c r="M5" s="126" t="s">
        <v>1495</v>
      </c>
      <c r="N5" s="29"/>
    </row>
    <row r="6" spans="1:14">
      <c r="A6" s="248">
        <v>628</v>
      </c>
      <c r="B6" s="249" t="s">
        <v>39</v>
      </c>
      <c r="C6" s="249" t="s">
        <v>40</v>
      </c>
      <c r="D6" s="249" t="s">
        <v>839</v>
      </c>
      <c r="E6" s="249" t="s">
        <v>34</v>
      </c>
      <c r="F6" s="27"/>
      <c r="G6" s="27"/>
      <c r="H6" s="27"/>
      <c r="I6" s="125"/>
      <c r="J6" s="27"/>
      <c r="K6" s="126" t="s">
        <v>1495</v>
      </c>
      <c r="L6" s="126" t="s">
        <v>1495</v>
      </c>
      <c r="M6" s="126" t="s">
        <v>1495</v>
      </c>
      <c r="N6" s="29"/>
    </row>
    <row r="7" spans="1:14">
      <c r="A7" s="248">
        <v>227</v>
      </c>
      <c r="B7" s="249" t="s">
        <v>41</v>
      </c>
      <c r="C7" s="249" t="s">
        <v>42</v>
      </c>
      <c r="D7" s="249" t="s">
        <v>839</v>
      </c>
      <c r="E7" s="249" t="s">
        <v>34</v>
      </c>
      <c r="F7" s="27"/>
      <c r="G7" s="27"/>
      <c r="H7" s="27"/>
      <c r="I7" s="125"/>
      <c r="J7" s="27"/>
      <c r="K7" s="126" t="s">
        <v>1495</v>
      </c>
      <c r="L7" s="126" t="s">
        <v>1495</v>
      </c>
      <c r="M7" s="126" t="s">
        <v>1495</v>
      </c>
      <c r="N7" s="29"/>
    </row>
    <row r="8" spans="1:14">
      <c r="A8" s="248">
        <v>359</v>
      </c>
      <c r="B8" s="249" t="s">
        <v>43</v>
      </c>
      <c r="C8" s="249" t="s">
        <v>44</v>
      </c>
      <c r="D8" s="249" t="s">
        <v>846</v>
      </c>
      <c r="E8" s="249" t="s">
        <v>45</v>
      </c>
      <c r="F8" s="27"/>
      <c r="G8" s="27"/>
      <c r="H8" s="27"/>
      <c r="I8" s="125"/>
      <c r="J8" s="27"/>
      <c r="K8" s="126" t="s">
        <v>1495</v>
      </c>
      <c r="L8" s="126" t="s">
        <v>1495</v>
      </c>
      <c r="M8" s="126" t="s">
        <v>1495</v>
      </c>
      <c r="N8" s="29"/>
    </row>
    <row r="9" spans="1:14">
      <c r="A9" s="248">
        <v>638</v>
      </c>
      <c r="B9" s="249" t="s">
        <v>46</v>
      </c>
      <c r="C9" s="249" t="s">
        <v>47</v>
      </c>
      <c r="D9" s="249" t="s">
        <v>846</v>
      </c>
      <c r="E9" s="249" t="s">
        <v>48</v>
      </c>
      <c r="F9" s="27"/>
      <c r="G9" s="27"/>
      <c r="H9" s="27"/>
      <c r="I9" s="125"/>
      <c r="J9" s="27"/>
      <c r="K9" s="126" t="s">
        <v>1495</v>
      </c>
      <c r="L9" s="126" t="s">
        <v>1495</v>
      </c>
      <c r="M9" s="126" t="s">
        <v>1495</v>
      </c>
      <c r="N9" s="29"/>
    </row>
    <row r="10" spans="1:14">
      <c r="A10" s="248">
        <v>437</v>
      </c>
      <c r="B10" s="249" t="s">
        <v>49</v>
      </c>
      <c r="C10" s="249" t="s">
        <v>50</v>
      </c>
      <c r="D10" s="249" t="s">
        <v>839</v>
      </c>
      <c r="E10" s="249" t="s">
        <v>34</v>
      </c>
      <c r="F10" s="27"/>
      <c r="G10" s="27"/>
      <c r="H10" s="27"/>
      <c r="I10" s="125"/>
      <c r="J10" s="27"/>
      <c r="K10" s="126" t="s">
        <v>1495</v>
      </c>
      <c r="L10" s="126" t="s">
        <v>1495</v>
      </c>
      <c r="M10" s="126" t="s">
        <v>1495</v>
      </c>
      <c r="N10" s="29"/>
    </row>
    <row r="11" spans="1:14">
      <c r="A11" s="248">
        <v>461</v>
      </c>
      <c r="B11" s="249" t="s">
        <v>51</v>
      </c>
      <c r="C11" s="249" t="s">
        <v>52</v>
      </c>
      <c r="D11" s="249" t="s">
        <v>846</v>
      </c>
      <c r="E11" s="249" t="s">
        <v>48</v>
      </c>
      <c r="F11" s="27"/>
      <c r="G11" s="27"/>
      <c r="H11" s="27"/>
      <c r="I11" s="125"/>
      <c r="J11" s="27"/>
      <c r="K11" s="126" t="s">
        <v>1495</v>
      </c>
      <c r="L11" s="126" t="s">
        <v>1495</v>
      </c>
      <c r="M11" s="126" t="s">
        <v>1495</v>
      </c>
      <c r="N11" s="29"/>
    </row>
    <row r="12" spans="1:14">
      <c r="A12" s="248">
        <v>525</v>
      </c>
      <c r="B12" s="249" t="s">
        <v>53</v>
      </c>
      <c r="C12" s="249" t="s">
        <v>54</v>
      </c>
      <c r="D12" s="249" t="s">
        <v>839</v>
      </c>
      <c r="E12" s="249" t="s">
        <v>34</v>
      </c>
      <c r="F12" s="27"/>
      <c r="G12" s="27"/>
      <c r="H12" s="27"/>
      <c r="I12" s="125"/>
      <c r="J12" s="27"/>
      <c r="K12" s="126" t="s">
        <v>1495</v>
      </c>
      <c r="L12" s="126" t="s">
        <v>1495</v>
      </c>
      <c r="M12" s="126" t="s">
        <v>1495</v>
      </c>
      <c r="N12" s="29"/>
    </row>
    <row r="13" spans="1:14">
      <c r="A13" s="248">
        <v>608</v>
      </c>
      <c r="B13" s="249" t="s">
        <v>55</v>
      </c>
      <c r="C13" s="249" t="s">
        <v>56</v>
      </c>
      <c r="D13" s="249" t="s">
        <v>846</v>
      </c>
      <c r="E13" s="249" t="s">
        <v>57</v>
      </c>
      <c r="F13" s="27"/>
      <c r="G13" s="27"/>
      <c r="H13" s="27"/>
      <c r="I13" s="125"/>
      <c r="J13" s="27"/>
      <c r="K13" s="126" t="s">
        <v>1495</v>
      </c>
      <c r="L13" s="126" t="s">
        <v>1495</v>
      </c>
      <c r="M13" s="126" t="s">
        <v>1495</v>
      </c>
      <c r="N13" s="29"/>
    </row>
    <row r="14" spans="1:14">
      <c r="A14" s="248">
        <v>34</v>
      </c>
      <c r="B14" s="249" t="s">
        <v>58</v>
      </c>
      <c r="C14" s="249" t="s">
        <v>59</v>
      </c>
      <c r="D14" s="249" t="s">
        <v>846</v>
      </c>
      <c r="E14" s="249" t="s">
        <v>34</v>
      </c>
      <c r="F14" s="27"/>
      <c r="G14" s="27"/>
      <c r="H14" s="27"/>
      <c r="I14" s="125"/>
      <c r="J14" s="27"/>
      <c r="K14" s="126" t="s">
        <v>1495</v>
      </c>
      <c r="L14" s="126" t="s">
        <v>1495</v>
      </c>
      <c r="M14" s="126" t="s">
        <v>1495</v>
      </c>
      <c r="N14" s="29"/>
    </row>
    <row r="15" spans="1:14">
      <c r="A15" s="248">
        <v>523</v>
      </c>
      <c r="B15" s="249" t="s">
        <v>60</v>
      </c>
      <c r="C15" s="249" t="s">
        <v>61</v>
      </c>
      <c r="D15" s="249" t="s">
        <v>846</v>
      </c>
      <c r="E15" s="249" t="s">
        <v>62</v>
      </c>
      <c r="F15" s="27"/>
      <c r="G15" s="27"/>
      <c r="H15" s="27"/>
      <c r="I15" s="125"/>
      <c r="J15" s="27"/>
      <c r="K15" s="126" t="s">
        <v>1495</v>
      </c>
      <c r="L15" s="126" t="s">
        <v>1495</v>
      </c>
      <c r="M15" s="126" t="s">
        <v>1495</v>
      </c>
      <c r="N15" s="29"/>
    </row>
    <row r="16" spans="1:14">
      <c r="A16" s="248">
        <v>587</v>
      </c>
      <c r="B16" s="249" t="s">
        <v>63</v>
      </c>
      <c r="C16" s="249" t="s">
        <v>64</v>
      </c>
      <c r="D16" s="249" t="s">
        <v>868</v>
      </c>
      <c r="E16" s="249" t="s">
        <v>65</v>
      </c>
      <c r="F16" s="27"/>
      <c r="G16" s="27"/>
      <c r="H16" s="27"/>
      <c r="I16" s="126" t="s">
        <v>1495</v>
      </c>
      <c r="J16" s="27"/>
      <c r="K16" s="125"/>
      <c r="L16" s="125"/>
      <c r="M16" s="125"/>
      <c r="N16" s="29"/>
    </row>
    <row r="17" spans="1:14">
      <c r="A17" s="248">
        <v>225</v>
      </c>
      <c r="B17" s="249" t="s">
        <v>66</v>
      </c>
      <c r="C17" s="249" t="s">
        <v>67</v>
      </c>
      <c r="D17" s="249" t="s">
        <v>868</v>
      </c>
      <c r="E17" s="249" t="s">
        <v>57</v>
      </c>
      <c r="F17" s="27"/>
      <c r="G17" s="27"/>
      <c r="H17" s="27"/>
      <c r="I17" s="126" t="s">
        <v>1495</v>
      </c>
      <c r="J17" s="27"/>
      <c r="K17" s="125"/>
      <c r="L17" s="125"/>
      <c r="M17" s="125"/>
      <c r="N17" s="29"/>
    </row>
    <row r="18" spans="1:14">
      <c r="A18" s="248">
        <v>572</v>
      </c>
      <c r="B18" s="249" t="s">
        <v>68</v>
      </c>
      <c r="C18" s="249" t="s">
        <v>69</v>
      </c>
      <c r="D18" s="249" t="s">
        <v>846</v>
      </c>
      <c r="E18" s="249" t="s">
        <v>70</v>
      </c>
      <c r="F18" s="27"/>
      <c r="G18" s="27"/>
      <c r="H18" s="27"/>
      <c r="I18" s="125"/>
      <c r="J18" s="27"/>
      <c r="K18" s="126" t="s">
        <v>1495</v>
      </c>
      <c r="L18" s="126" t="s">
        <v>1495</v>
      </c>
      <c r="M18" s="126" t="s">
        <v>1495</v>
      </c>
      <c r="N18" s="29"/>
    </row>
    <row r="19" spans="1:14">
      <c r="A19" s="248">
        <v>597</v>
      </c>
      <c r="B19" s="249" t="s">
        <v>71</v>
      </c>
      <c r="C19" s="249" t="s">
        <v>72</v>
      </c>
      <c r="D19" s="249" t="s">
        <v>846</v>
      </c>
      <c r="E19" s="249" t="s">
        <v>73</v>
      </c>
      <c r="F19" s="27"/>
      <c r="G19" s="27"/>
      <c r="H19" s="27"/>
      <c r="I19" s="125"/>
      <c r="J19" s="27"/>
      <c r="K19" s="126" t="s">
        <v>1495</v>
      </c>
      <c r="L19" s="126" t="s">
        <v>1495</v>
      </c>
      <c r="M19" s="126" t="s">
        <v>1495</v>
      </c>
      <c r="N19" s="29"/>
    </row>
    <row r="20" spans="1:14">
      <c r="A20" s="248">
        <v>617</v>
      </c>
      <c r="B20" s="249" t="s">
        <v>74</v>
      </c>
      <c r="C20" s="249" t="s">
        <v>75</v>
      </c>
      <c r="D20" s="249" t="s">
        <v>868</v>
      </c>
      <c r="E20" s="249" t="s">
        <v>65</v>
      </c>
      <c r="F20" s="27"/>
      <c r="G20" s="27"/>
      <c r="H20" s="27"/>
      <c r="I20" s="126" t="s">
        <v>1495</v>
      </c>
      <c r="J20" s="27"/>
      <c r="K20" s="125"/>
      <c r="L20" s="125"/>
      <c r="M20" s="125"/>
      <c r="N20" s="29"/>
    </row>
    <row r="21" spans="1:14">
      <c r="A21" s="248">
        <v>303</v>
      </c>
      <c r="B21" s="249" t="s">
        <v>76</v>
      </c>
      <c r="C21" s="249" t="s">
        <v>77</v>
      </c>
      <c r="D21" s="249" t="s">
        <v>846</v>
      </c>
      <c r="E21" s="249" t="s">
        <v>65</v>
      </c>
      <c r="F21" s="27"/>
      <c r="G21" s="27"/>
      <c r="H21" s="27"/>
      <c r="I21" s="125"/>
      <c r="J21" s="27"/>
      <c r="K21" s="126" t="s">
        <v>1495</v>
      </c>
      <c r="L21" s="126" t="s">
        <v>1495</v>
      </c>
      <c r="M21" s="126" t="s">
        <v>1495</v>
      </c>
      <c r="N21" s="29"/>
    </row>
    <row r="22" spans="1:14">
      <c r="A22" s="248">
        <v>230</v>
      </c>
      <c r="B22" s="249" t="s">
        <v>78</v>
      </c>
      <c r="C22" s="249" t="s">
        <v>79</v>
      </c>
      <c r="D22" s="249" t="s">
        <v>846</v>
      </c>
      <c r="E22" s="249" t="s">
        <v>70</v>
      </c>
      <c r="F22" s="27"/>
      <c r="G22" s="27"/>
      <c r="H22" s="27"/>
      <c r="I22" s="125"/>
      <c r="J22" s="27"/>
      <c r="K22" s="126" t="s">
        <v>1495</v>
      </c>
      <c r="L22" s="126" t="s">
        <v>1495</v>
      </c>
      <c r="M22" s="126" t="s">
        <v>1495</v>
      </c>
      <c r="N22" s="29"/>
    </row>
    <row r="23" spans="1:14">
      <c r="A23" s="248">
        <v>370</v>
      </c>
      <c r="B23" s="249" t="s">
        <v>80</v>
      </c>
      <c r="C23" s="249" t="s">
        <v>81</v>
      </c>
      <c r="D23" s="249" t="s">
        <v>868</v>
      </c>
      <c r="E23" s="249" t="s">
        <v>73</v>
      </c>
      <c r="F23" s="27"/>
      <c r="G23" s="27"/>
      <c r="H23" s="27"/>
      <c r="I23" s="126" t="s">
        <v>1495</v>
      </c>
      <c r="J23" s="27"/>
      <c r="K23" s="125"/>
      <c r="L23" s="125"/>
      <c r="M23" s="125"/>
      <c r="N23" s="29"/>
    </row>
    <row r="24" spans="1:14">
      <c r="A24" s="248">
        <v>578</v>
      </c>
      <c r="B24" s="249" t="s">
        <v>83</v>
      </c>
      <c r="C24" s="249" t="s">
        <v>84</v>
      </c>
      <c r="D24" s="249" t="s">
        <v>846</v>
      </c>
      <c r="E24" s="249" t="s">
        <v>57</v>
      </c>
      <c r="F24" s="27"/>
      <c r="G24" s="27"/>
      <c r="H24" s="27"/>
      <c r="I24" s="125"/>
      <c r="J24" s="27"/>
      <c r="K24" s="126" t="s">
        <v>1495</v>
      </c>
      <c r="L24" s="126" t="s">
        <v>1495</v>
      </c>
      <c r="M24" s="126" t="s">
        <v>1495</v>
      </c>
      <c r="N24" s="29"/>
    </row>
    <row r="25" spans="1:14">
      <c r="A25" s="248">
        <v>302</v>
      </c>
      <c r="B25" s="249" t="s">
        <v>85</v>
      </c>
      <c r="C25" s="249" t="s">
        <v>86</v>
      </c>
      <c r="D25" s="249" t="s">
        <v>846</v>
      </c>
      <c r="E25" s="249" t="s">
        <v>65</v>
      </c>
      <c r="F25" s="27"/>
      <c r="G25" s="27"/>
      <c r="H25" s="27"/>
      <c r="I25" s="125"/>
      <c r="J25" s="27"/>
      <c r="K25" s="126" t="s">
        <v>1495</v>
      </c>
      <c r="L25" s="126" t="s">
        <v>1495</v>
      </c>
      <c r="M25" s="126" t="s">
        <v>1495</v>
      </c>
      <c r="N25" s="29"/>
    </row>
    <row r="26" spans="1:14">
      <c r="A26" s="248">
        <v>376</v>
      </c>
      <c r="B26" s="249" t="s">
        <v>87</v>
      </c>
      <c r="C26" s="249" t="s">
        <v>88</v>
      </c>
      <c r="D26" s="249" t="s">
        <v>846</v>
      </c>
      <c r="E26" s="249" t="s">
        <v>70</v>
      </c>
      <c r="F26" s="27"/>
      <c r="G26" s="27"/>
      <c r="H26" s="27"/>
      <c r="I26" s="125"/>
      <c r="J26" s="27"/>
      <c r="K26" s="126" t="s">
        <v>1495</v>
      </c>
      <c r="L26" s="126" t="s">
        <v>1495</v>
      </c>
      <c r="M26" s="126" t="s">
        <v>1495</v>
      </c>
      <c r="N26" s="29"/>
    </row>
    <row r="27" spans="1:14">
      <c r="A27" s="248">
        <v>576</v>
      </c>
      <c r="B27" s="249" t="s">
        <v>89</v>
      </c>
      <c r="C27" s="249" t="s">
        <v>90</v>
      </c>
      <c r="D27" s="249" t="s">
        <v>882</v>
      </c>
      <c r="E27" s="249" t="s">
        <v>45</v>
      </c>
      <c r="F27" s="27"/>
      <c r="G27" s="27"/>
      <c r="H27" s="27"/>
      <c r="I27" s="126" t="s">
        <v>1495</v>
      </c>
      <c r="J27" s="27"/>
      <c r="K27" s="125"/>
      <c r="L27" s="125"/>
      <c r="M27" s="125"/>
      <c r="N27" s="29"/>
    </row>
    <row r="28" spans="1:14">
      <c r="A28" s="248">
        <v>61</v>
      </c>
      <c r="B28" s="249" t="s">
        <v>92</v>
      </c>
      <c r="C28" s="249" t="s">
        <v>93</v>
      </c>
      <c r="D28" s="249" t="s">
        <v>846</v>
      </c>
      <c r="E28" s="249" t="s">
        <v>45</v>
      </c>
      <c r="F28" s="27"/>
      <c r="G28" s="27"/>
      <c r="H28" s="27"/>
      <c r="I28" s="125"/>
      <c r="J28" s="27"/>
      <c r="K28" s="126" t="s">
        <v>1495</v>
      </c>
      <c r="L28" s="126" t="s">
        <v>1495</v>
      </c>
      <c r="M28" s="126" t="s">
        <v>1495</v>
      </c>
      <c r="N28" s="29"/>
    </row>
    <row r="29" spans="1:14">
      <c r="A29" s="248">
        <v>972</v>
      </c>
      <c r="B29" s="249" t="s">
        <v>94</v>
      </c>
      <c r="C29" s="249" t="s">
        <v>95</v>
      </c>
      <c r="D29" s="249" t="s">
        <v>846</v>
      </c>
      <c r="E29" s="249" t="s">
        <v>45</v>
      </c>
      <c r="F29" s="27"/>
      <c r="G29" s="27"/>
      <c r="H29" s="27"/>
      <c r="I29" s="125"/>
      <c r="J29" s="27"/>
      <c r="K29" s="126" t="s">
        <v>1495</v>
      </c>
      <c r="L29" s="126" t="s">
        <v>1495</v>
      </c>
      <c r="M29" s="126" t="s">
        <v>1495</v>
      </c>
      <c r="N29" s="29"/>
    </row>
    <row r="30" spans="1:14">
      <c r="A30" s="248" t="s">
        <v>97</v>
      </c>
      <c r="B30" s="249" t="s">
        <v>98</v>
      </c>
      <c r="C30" s="249" t="s">
        <v>95</v>
      </c>
      <c r="D30" s="249" t="s">
        <v>846</v>
      </c>
      <c r="E30" s="249" t="s">
        <v>45</v>
      </c>
      <c r="F30" s="27"/>
      <c r="G30" s="27"/>
      <c r="H30" s="27"/>
      <c r="I30" s="125"/>
      <c r="J30" s="27"/>
      <c r="K30" s="126" t="s">
        <v>1495</v>
      </c>
      <c r="L30" s="126" t="s">
        <v>1495</v>
      </c>
      <c r="M30" s="126" t="s">
        <v>1495</v>
      </c>
      <c r="N30" s="29"/>
    </row>
    <row r="31" spans="1:14">
      <c r="A31" s="248">
        <v>440</v>
      </c>
      <c r="B31" s="249" t="s">
        <v>99</v>
      </c>
      <c r="C31" s="249" t="s">
        <v>100</v>
      </c>
      <c r="D31" s="249" t="s">
        <v>868</v>
      </c>
      <c r="E31" s="249" t="s">
        <v>57</v>
      </c>
      <c r="F31" s="27"/>
      <c r="G31" s="27"/>
      <c r="H31" s="27"/>
      <c r="I31" s="126" t="s">
        <v>1495</v>
      </c>
      <c r="J31" s="27"/>
      <c r="K31" s="125"/>
      <c r="L31" s="125"/>
      <c r="M31" s="125"/>
      <c r="N31" s="29"/>
    </row>
    <row r="32" spans="1:14">
      <c r="A32" s="248">
        <v>18</v>
      </c>
      <c r="B32" s="249" t="s">
        <v>101</v>
      </c>
      <c r="C32" s="249" t="s">
        <v>102</v>
      </c>
      <c r="D32" s="249" t="s">
        <v>868</v>
      </c>
      <c r="E32" s="249" t="s">
        <v>57</v>
      </c>
      <c r="F32" s="27"/>
      <c r="G32" s="27"/>
      <c r="H32" s="27"/>
      <c r="I32" s="126" t="s">
        <v>1495</v>
      </c>
      <c r="J32" s="27"/>
      <c r="K32" s="125"/>
      <c r="L32" s="125"/>
      <c r="M32" s="125"/>
      <c r="N32" s="29"/>
    </row>
    <row r="33" spans="1:14">
      <c r="A33" s="248">
        <v>127</v>
      </c>
      <c r="B33" s="249" t="s">
        <v>104</v>
      </c>
      <c r="C33" s="249" t="s">
        <v>105</v>
      </c>
      <c r="D33" s="249" t="s">
        <v>882</v>
      </c>
      <c r="E33" s="249" t="s">
        <v>34</v>
      </c>
      <c r="F33" s="27"/>
      <c r="G33" s="27"/>
      <c r="H33" s="27"/>
      <c r="I33" s="126" t="s">
        <v>1495</v>
      </c>
      <c r="J33" s="27"/>
      <c r="K33" s="125"/>
      <c r="L33" s="125"/>
      <c r="M33" s="125"/>
      <c r="N33" s="29"/>
    </row>
    <row r="34" spans="1:14">
      <c r="A34" s="248">
        <v>208</v>
      </c>
      <c r="B34" s="249" t="s">
        <v>106</v>
      </c>
      <c r="C34" s="249" t="s">
        <v>107</v>
      </c>
      <c r="D34" s="249" t="s">
        <v>882</v>
      </c>
      <c r="E34" s="249" t="s">
        <v>34</v>
      </c>
      <c r="F34" s="27"/>
      <c r="G34" s="27"/>
      <c r="H34" s="27"/>
      <c r="I34" s="126" t="s">
        <v>1495</v>
      </c>
      <c r="J34" s="27"/>
      <c r="K34" s="125"/>
      <c r="L34" s="125"/>
      <c r="M34" s="125"/>
      <c r="N34" s="29"/>
    </row>
    <row r="35" spans="1:14">
      <c r="A35" s="248">
        <v>175</v>
      </c>
      <c r="B35" s="249" t="s">
        <v>108</v>
      </c>
      <c r="C35" s="249" t="s">
        <v>109</v>
      </c>
      <c r="D35" s="249" t="s">
        <v>846</v>
      </c>
      <c r="E35" s="249" t="s">
        <v>65</v>
      </c>
      <c r="F35" s="27"/>
      <c r="G35" s="27"/>
      <c r="H35" s="27"/>
      <c r="I35" s="125"/>
      <c r="J35" s="27"/>
      <c r="K35" s="126" t="s">
        <v>1495</v>
      </c>
      <c r="L35" s="126" t="s">
        <v>1495</v>
      </c>
      <c r="M35" s="126" t="s">
        <v>1495</v>
      </c>
      <c r="N35" s="29"/>
    </row>
    <row r="36" spans="1:14">
      <c r="A36" s="248">
        <v>594</v>
      </c>
      <c r="B36" s="249" t="s">
        <v>110</v>
      </c>
      <c r="C36" s="249" t="s">
        <v>111</v>
      </c>
      <c r="D36" s="249" t="s">
        <v>846</v>
      </c>
      <c r="E36" s="249" t="s">
        <v>62</v>
      </c>
      <c r="F36" s="27"/>
      <c r="G36" s="27"/>
      <c r="H36" s="27"/>
      <c r="I36" s="125"/>
      <c r="J36" s="27"/>
      <c r="K36" s="126" t="s">
        <v>1495</v>
      </c>
      <c r="L36" s="126" t="s">
        <v>1495</v>
      </c>
      <c r="M36" s="126" t="s">
        <v>1495</v>
      </c>
      <c r="N36" s="29"/>
    </row>
    <row r="37" spans="1:14">
      <c r="A37" s="248">
        <v>556</v>
      </c>
      <c r="B37" s="249" t="s">
        <v>112</v>
      </c>
      <c r="C37" s="249" t="s">
        <v>113</v>
      </c>
      <c r="D37" s="249" t="s">
        <v>868</v>
      </c>
      <c r="E37" s="249" t="s">
        <v>34</v>
      </c>
      <c r="F37" s="27"/>
      <c r="G37" s="27"/>
      <c r="H37" s="27"/>
      <c r="I37" s="126" t="s">
        <v>1495</v>
      </c>
      <c r="J37" s="27"/>
      <c r="K37" s="125"/>
      <c r="L37" s="125"/>
      <c r="M37" s="125"/>
      <c r="N37" s="29"/>
    </row>
    <row r="38" spans="1:14">
      <c r="A38" s="248">
        <v>279</v>
      </c>
      <c r="B38" s="249" t="s">
        <v>114</v>
      </c>
      <c r="C38" s="249" t="s">
        <v>115</v>
      </c>
      <c r="D38" s="249" t="s">
        <v>882</v>
      </c>
      <c r="E38" s="249" t="s">
        <v>57</v>
      </c>
      <c r="F38" s="27"/>
      <c r="G38" s="27"/>
      <c r="H38" s="27"/>
      <c r="I38" s="126" t="s">
        <v>1495</v>
      </c>
      <c r="J38" s="27"/>
      <c r="K38" s="125"/>
      <c r="L38" s="125"/>
      <c r="M38" s="125"/>
      <c r="N38" s="29"/>
    </row>
    <row r="39" spans="1:14">
      <c r="A39" s="248">
        <v>615</v>
      </c>
      <c r="B39" s="249" t="s">
        <v>116</v>
      </c>
      <c r="C39" s="249" t="s">
        <v>117</v>
      </c>
      <c r="D39" s="249" t="s">
        <v>868</v>
      </c>
      <c r="E39" s="249" t="s">
        <v>62</v>
      </c>
      <c r="F39" s="27"/>
      <c r="G39" s="27"/>
      <c r="H39" s="27"/>
      <c r="I39" s="126" t="s">
        <v>1495</v>
      </c>
      <c r="J39" s="27"/>
      <c r="K39" s="125"/>
      <c r="L39" s="125"/>
      <c r="M39" s="125"/>
      <c r="N39" s="29"/>
    </row>
    <row r="40" spans="1:14">
      <c r="A40" s="248">
        <v>586</v>
      </c>
      <c r="B40" s="249" t="s">
        <v>118</v>
      </c>
      <c r="C40" s="249" t="s">
        <v>119</v>
      </c>
      <c r="D40" s="249" t="s">
        <v>846</v>
      </c>
      <c r="E40" s="249" t="s">
        <v>48</v>
      </c>
      <c r="F40" s="27"/>
      <c r="G40" s="27"/>
      <c r="H40" s="27"/>
      <c r="I40" s="125"/>
      <c r="J40" s="27"/>
      <c r="K40" s="126" t="s">
        <v>1495</v>
      </c>
      <c r="L40" s="126" t="s">
        <v>1495</v>
      </c>
      <c r="M40" s="126" t="s">
        <v>1495</v>
      </c>
      <c r="N40" s="29"/>
    </row>
    <row r="41" spans="1:14">
      <c r="A41" s="248">
        <v>330</v>
      </c>
      <c r="B41" s="249" t="s">
        <v>120</v>
      </c>
      <c r="C41" s="249" t="s">
        <v>121</v>
      </c>
      <c r="D41" s="249" t="s">
        <v>846</v>
      </c>
      <c r="E41" s="249" t="s">
        <v>62</v>
      </c>
      <c r="F41" s="27"/>
      <c r="G41" s="27"/>
      <c r="H41" s="27"/>
      <c r="I41" s="125"/>
      <c r="J41" s="27"/>
      <c r="K41" s="126" t="s">
        <v>1495</v>
      </c>
      <c r="L41" s="126" t="s">
        <v>1495</v>
      </c>
      <c r="M41" s="126" t="s">
        <v>1495</v>
      </c>
      <c r="N41" s="29"/>
    </row>
    <row r="42" spans="1:14">
      <c r="A42" s="248">
        <v>148</v>
      </c>
      <c r="B42" s="249" t="s">
        <v>122</v>
      </c>
      <c r="C42" s="249" t="s">
        <v>123</v>
      </c>
      <c r="D42" s="249" t="s">
        <v>846</v>
      </c>
      <c r="E42" s="249" t="s">
        <v>34</v>
      </c>
      <c r="F42" s="27"/>
      <c r="G42" s="27"/>
      <c r="H42" s="27"/>
      <c r="I42" s="125"/>
      <c r="J42" s="27"/>
      <c r="K42" s="126" t="s">
        <v>1495</v>
      </c>
      <c r="L42" s="126" t="s">
        <v>1495</v>
      </c>
      <c r="M42" s="126" t="s">
        <v>1495</v>
      </c>
      <c r="N42" s="29"/>
    </row>
    <row r="43" spans="1:14">
      <c r="A43" s="248">
        <v>512</v>
      </c>
      <c r="B43" s="249" t="s">
        <v>124</v>
      </c>
      <c r="C43" s="249" t="s">
        <v>125</v>
      </c>
      <c r="D43" s="249" t="s">
        <v>868</v>
      </c>
      <c r="E43" s="249" t="s">
        <v>62</v>
      </c>
      <c r="F43" s="27"/>
      <c r="G43" s="27"/>
      <c r="H43" s="27"/>
      <c r="I43" s="126" t="s">
        <v>1495</v>
      </c>
      <c r="J43" s="27"/>
      <c r="K43" s="125"/>
      <c r="L43" s="125"/>
      <c r="M43" s="125"/>
      <c r="N43" s="29"/>
    </row>
    <row r="44" spans="1:14">
      <c r="A44" s="248">
        <v>155</v>
      </c>
      <c r="B44" s="249" t="s">
        <v>126</v>
      </c>
      <c r="C44" s="249" t="s">
        <v>127</v>
      </c>
      <c r="D44" s="249" t="s">
        <v>839</v>
      </c>
      <c r="E44" s="249" t="s">
        <v>57</v>
      </c>
      <c r="F44" s="27"/>
      <c r="G44" s="27"/>
      <c r="H44" s="27"/>
      <c r="I44" s="125"/>
      <c r="J44" s="27"/>
      <c r="K44" s="126" t="s">
        <v>1495</v>
      </c>
      <c r="L44" s="126" t="s">
        <v>1495</v>
      </c>
      <c r="M44" s="126" t="s">
        <v>1495</v>
      </c>
      <c r="N44" s="29"/>
    </row>
    <row r="45" spans="1:14">
      <c r="A45" s="248">
        <v>351</v>
      </c>
      <c r="B45" s="249" t="s">
        <v>128</v>
      </c>
      <c r="C45" s="249" t="s">
        <v>129</v>
      </c>
      <c r="D45" s="249" t="s">
        <v>882</v>
      </c>
      <c r="E45" s="249" t="s">
        <v>57</v>
      </c>
      <c r="F45" s="27"/>
      <c r="G45" s="27"/>
      <c r="H45" s="27"/>
      <c r="I45" s="126" t="s">
        <v>1495</v>
      </c>
      <c r="J45" s="27"/>
      <c r="K45" s="125"/>
      <c r="L45" s="125"/>
      <c r="M45" s="125"/>
      <c r="N45" s="29"/>
    </row>
    <row r="46" spans="1:14">
      <c r="A46" s="248">
        <v>510</v>
      </c>
      <c r="B46" s="249" t="s">
        <v>131</v>
      </c>
      <c r="C46" s="249" t="s">
        <v>132</v>
      </c>
      <c r="D46" s="249" t="s">
        <v>846</v>
      </c>
      <c r="E46" s="249" t="s">
        <v>62</v>
      </c>
      <c r="F46" s="27"/>
      <c r="G46" s="27"/>
      <c r="H46" s="27"/>
      <c r="I46" s="125"/>
      <c r="J46" s="27"/>
      <c r="K46" s="126" t="s">
        <v>1495</v>
      </c>
      <c r="L46" s="126" t="s">
        <v>1495</v>
      </c>
      <c r="M46" s="126" t="s">
        <v>1495</v>
      </c>
      <c r="N46" s="29"/>
    </row>
    <row r="47" spans="1:14">
      <c r="A47" s="248">
        <v>646</v>
      </c>
      <c r="B47" s="249" t="s">
        <v>133</v>
      </c>
      <c r="C47" s="249" t="s">
        <v>134</v>
      </c>
      <c r="D47" s="249" t="s">
        <v>846</v>
      </c>
      <c r="E47" s="249" t="s">
        <v>34</v>
      </c>
      <c r="F47" s="27"/>
      <c r="G47" s="27"/>
      <c r="H47" s="27"/>
      <c r="I47" s="125"/>
      <c r="J47" s="27"/>
      <c r="K47" s="126" t="s">
        <v>1495</v>
      </c>
      <c r="L47" s="126" t="s">
        <v>1495</v>
      </c>
      <c r="M47" s="126" t="s">
        <v>1495</v>
      </c>
      <c r="N47" s="29"/>
    </row>
    <row r="48" spans="1:14">
      <c r="A48" s="248">
        <v>542</v>
      </c>
      <c r="B48" s="249" t="s">
        <v>135</v>
      </c>
      <c r="C48" s="249" t="s">
        <v>136</v>
      </c>
      <c r="D48" s="249" t="s">
        <v>846</v>
      </c>
      <c r="E48" s="249" t="s">
        <v>73</v>
      </c>
      <c r="F48" s="27"/>
      <c r="G48" s="27"/>
      <c r="H48" s="27"/>
      <c r="I48" s="125"/>
      <c r="J48" s="27"/>
      <c r="K48" s="126" t="s">
        <v>1495</v>
      </c>
      <c r="L48" s="126" t="s">
        <v>1495</v>
      </c>
      <c r="M48" s="126" t="s">
        <v>1495</v>
      </c>
      <c r="N48" s="29"/>
    </row>
    <row r="49" spans="1:14">
      <c r="A49" s="248">
        <v>240</v>
      </c>
      <c r="B49" s="249" t="s">
        <v>137</v>
      </c>
      <c r="C49" s="249" t="s">
        <v>138</v>
      </c>
      <c r="D49" s="249" t="s">
        <v>846</v>
      </c>
      <c r="E49" s="249" t="s">
        <v>48</v>
      </c>
      <c r="F49" s="27"/>
      <c r="G49" s="27"/>
      <c r="H49" s="27"/>
      <c r="I49" s="125"/>
      <c r="J49" s="27"/>
      <c r="K49" s="126" t="s">
        <v>1495</v>
      </c>
      <c r="L49" s="126" t="s">
        <v>1495</v>
      </c>
      <c r="M49" s="126" t="s">
        <v>1495</v>
      </c>
      <c r="N49" s="29"/>
    </row>
    <row r="50" spans="1:14">
      <c r="A50" s="248">
        <v>486</v>
      </c>
      <c r="B50" s="249" t="s">
        <v>139</v>
      </c>
      <c r="C50" s="249" t="s">
        <v>140</v>
      </c>
      <c r="D50" s="249" t="s">
        <v>846</v>
      </c>
      <c r="E50" s="249" t="s">
        <v>57</v>
      </c>
      <c r="F50" s="27"/>
      <c r="G50" s="27"/>
      <c r="H50" s="27"/>
      <c r="I50" s="125"/>
      <c r="J50" s="27"/>
      <c r="K50" s="126" t="s">
        <v>1495</v>
      </c>
      <c r="L50" s="126" t="s">
        <v>1495</v>
      </c>
      <c r="M50" s="126" t="s">
        <v>1495</v>
      </c>
      <c r="N50" s="29"/>
    </row>
    <row r="51" spans="1:14">
      <c r="A51" s="248">
        <v>71</v>
      </c>
      <c r="B51" s="249" t="s">
        <v>142</v>
      </c>
      <c r="C51" s="249" t="s">
        <v>143</v>
      </c>
      <c r="D51" s="249" t="s">
        <v>868</v>
      </c>
      <c r="E51" s="249" t="s">
        <v>48</v>
      </c>
      <c r="F51" s="27"/>
      <c r="G51" s="27"/>
      <c r="H51" s="27"/>
      <c r="I51" s="126" t="s">
        <v>1495</v>
      </c>
      <c r="J51" s="27"/>
      <c r="K51" s="125"/>
      <c r="L51" s="125"/>
      <c r="M51" s="125"/>
      <c r="N51" s="29"/>
    </row>
    <row r="52" spans="1:14">
      <c r="A52" s="248">
        <v>458</v>
      </c>
      <c r="B52" s="249" t="s">
        <v>144</v>
      </c>
      <c r="C52" s="249" t="s">
        <v>145</v>
      </c>
      <c r="D52" s="249" t="s">
        <v>846</v>
      </c>
      <c r="E52" s="249" t="s">
        <v>48</v>
      </c>
      <c r="F52" s="27"/>
      <c r="G52" s="27"/>
      <c r="H52" s="27"/>
      <c r="I52" s="125"/>
      <c r="J52" s="27"/>
      <c r="K52" s="126" t="s">
        <v>1495</v>
      </c>
      <c r="L52" s="126" t="s">
        <v>1495</v>
      </c>
      <c r="M52" s="126" t="s">
        <v>1495</v>
      </c>
      <c r="N52" s="29"/>
    </row>
    <row r="53" spans="1:14">
      <c r="A53" s="248">
        <v>122</v>
      </c>
      <c r="B53" s="249" t="s">
        <v>146</v>
      </c>
      <c r="C53" s="249" t="s">
        <v>147</v>
      </c>
      <c r="D53" s="249" t="s">
        <v>846</v>
      </c>
      <c r="E53" s="249" t="s">
        <v>73</v>
      </c>
      <c r="F53" s="27"/>
      <c r="G53" s="27"/>
      <c r="H53" s="27"/>
      <c r="I53" s="125"/>
      <c r="J53" s="27"/>
      <c r="K53" s="126" t="s">
        <v>1495</v>
      </c>
      <c r="L53" s="126" t="s">
        <v>1495</v>
      </c>
      <c r="M53" s="126" t="s">
        <v>1495</v>
      </c>
      <c r="N53" s="29"/>
    </row>
    <row r="54" spans="1:14">
      <c r="A54" s="248">
        <v>499</v>
      </c>
      <c r="B54" s="249" t="s">
        <v>148</v>
      </c>
      <c r="C54" s="249" t="s">
        <v>149</v>
      </c>
      <c r="D54" s="249" t="s">
        <v>868</v>
      </c>
      <c r="E54" s="249" t="s">
        <v>70</v>
      </c>
      <c r="F54" s="27"/>
      <c r="G54" s="27"/>
      <c r="H54" s="27"/>
      <c r="I54" s="126" t="s">
        <v>1495</v>
      </c>
      <c r="J54" s="27"/>
      <c r="K54" s="125"/>
      <c r="L54" s="125"/>
      <c r="M54" s="125"/>
      <c r="N54" s="29"/>
    </row>
    <row r="55" spans="1:14">
      <c r="A55" s="248">
        <v>435</v>
      </c>
      <c r="B55" s="249" t="s">
        <v>150</v>
      </c>
      <c r="C55" s="249" t="s">
        <v>151</v>
      </c>
      <c r="D55" s="249" t="s">
        <v>846</v>
      </c>
      <c r="E55" s="249" t="s">
        <v>65</v>
      </c>
      <c r="F55" s="27"/>
      <c r="G55" s="27"/>
      <c r="H55" s="27"/>
      <c r="I55" s="125"/>
      <c r="J55" s="27"/>
      <c r="K55" s="126" t="s">
        <v>1495</v>
      </c>
      <c r="L55" s="126" t="s">
        <v>1495</v>
      </c>
      <c r="M55" s="126" t="s">
        <v>1495</v>
      </c>
      <c r="N55" s="29"/>
    </row>
    <row r="56" spans="1:14">
      <c r="A56" s="248">
        <v>591</v>
      </c>
      <c r="B56" s="249" t="s">
        <v>152</v>
      </c>
      <c r="C56" s="249" t="s">
        <v>153</v>
      </c>
      <c r="D56" s="249" t="s">
        <v>846</v>
      </c>
      <c r="E56" s="249" t="s">
        <v>65</v>
      </c>
      <c r="F56" s="27"/>
      <c r="G56" s="27"/>
      <c r="H56" s="27"/>
      <c r="I56" s="125"/>
      <c r="J56" s="27"/>
      <c r="K56" s="126" t="s">
        <v>1495</v>
      </c>
      <c r="L56" s="126" t="s">
        <v>1495</v>
      </c>
      <c r="M56" s="126" t="s">
        <v>1495</v>
      </c>
      <c r="N56" s="29"/>
    </row>
    <row r="57" spans="1:14">
      <c r="A57" s="248">
        <v>419</v>
      </c>
      <c r="B57" s="249" t="s">
        <v>154</v>
      </c>
      <c r="C57" s="249" t="s">
        <v>155</v>
      </c>
      <c r="D57" s="249" t="s">
        <v>846</v>
      </c>
      <c r="E57" s="249" t="s">
        <v>57</v>
      </c>
      <c r="F57" s="27" t="s">
        <v>2675</v>
      </c>
      <c r="G57" s="27" t="s">
        <v>2675</v>
      </c>
      <c r="H57" s="27" t="s">
        <v>2675</v>
      </c>
      <c r="I57" s="125" t="s">
        <v>2675</v>
      </c>
      <c r="J57" s="27" t="s">
        <v>1495</v>
      </c>
      <c r="K57" s="126" t="s">
        <v>1495</v>
      </c>
      <c r="L57" s="126" t="s">
        <v>1495</v>
      </c>
      <c r="M57" s="126" t="s">
        <v>1495</v>
      </c>
      <c r="N57" s="29" t="s">
        <v>1495</v>
      </c>
    </row>
    <row r="58" spans="1:14">
      <c r="A58" s="248">
        <v>273</v>
      </c>
      <c r="B58" s="249" t="s">
        <v>156</v>
      </c>
      <c r="C58" s="249" t="s">
        <v>157</v>
      </c>
      <c r="D58" s="249" t="s">
        <v>846</v>
      </c>
      <c r="E58" s="249" t="s">
        <v>48</v>
      </c>
      <c r="F58" s="27"/>
      <c r="G58" s="27"/>
      <c r="H58" s="27"/>
      <c r="I58" s="125"/>
      <c r="J58" s="27"/>
      <c r="K58" s="126" t="s">
        <v>1495</v>
      </c>
      <c r="L58" s="126" t="s">
        <v>1495</v>
      </c>
      <c r="M58" s="126" t="s">
        <v>1495</v>
      </c>
      <c r="N58" s="29"/>
    </row>
    <row r="59" spans="1:14">
      <c r="A59" s="248">
        <v>262</v>
      </c>
      <c r="B59" s="249" t="s">
        <v>158</v>
      </c>
      <c r="C59" s="249" t="s">
        <v>159</v>
      </c>
      <c r="D59" s="249" t="s">
        <v>868</v>
      </c>
      <c r="E59" s="249" t="s">
        <v>73</v>
      </c>
      <c r="F59" s="27"/>
      <c r="G59" s="27"/>
      <c r="H59" s="27"/>
      <c r="I59" s="126" t="s">
        <v>1495</v>
      </c>
      <c r="J59" s="27"/>
      <c r="K59" s="125"/>
      <c r="L59" s="125"/>
      <c r="M59" s="125"/>
      <c r="N59" s="29"/>
    </row>
    <row r="60" spans="1:14">
      <c r="A60" s="248">
        <v>411</v>
      </c>
      <c r="B60" s="249" t="s">
        <v>161</v>
      </c>
      <c r="C60" s="249" t="s">
        <v>162</v>
      </c>
      <c r="D60" s="249" t="s">
        <v>846</v>
      </c>
      <c r="E60" s="249" t="s">
        <v>48</v>
      </c>
      <c r="F60" s="27"/>
      <c r="G60" s="27"/>
      <c r="H60" s="27"/>
      <c r="I60" s="125"/>
      <c r="J60" s="27"/>
      <c r="K60" s="126" t="s">
        <v>1495</v>
      </c>
      <c r="L60" s="126" t="s">
        <v>1495</v>
      </c>
      <c r="M60" s="126" t="s">
        <v>1495</v>
      </c>
      <c r="N60" s="29"/>
    </row>
    <row r="61" spans="1:14">
      <c r="A61" s="248">
        <v>505</v>
      </c>
      <c r="B61" s="249" t="s">
        <v>163</v>
      </c>
      <c r="C61" s="249" t="s">
        <v>164</v>
      </c>
      <c r="D61" s="249" t="s">
        <v>846</v>
      </c>
      <c r="E61" s="249" t="s">
        <v>48</v>
      </c>
      <c r="F61" s="27"/>
      <c r="G61" s="27"/>
      <c r="H61" s="27"/>
      <c r="I61" s="125"/>
      <c r="J61" s="27"/>
      <c r="K61" s="126" t="s">
        <v>1495</v>
      </c>
      <c r="L61" s="126" t="s">
        <v>1495</v>
      </c>
      <c r="M61" s="126" t="s">
        <v>1495</v>
      </c>
      <c r="N61" s="29"/>
    </row>
    <row r="62" spans="1:14">
      <c r="A62" s="248">
        <v>495</v>
      </c>
      <c r="B62" s="249" t="s">
        <v>165</v>
      </c>
      <c r="C62" s="249" t="s">
        <v>166</v>
      </c>
      <c r="D62" s="249" t="s">
        <v>846</v>
      </c>
      <c r="E62" s="249" t="s">
        <v>62</v>
      </c>
      <c r="F62" s="27"/>
      <c r="G62" s="27"/>
      <c r="H62" s="27"/>
      <c r="I62" s="125"/>
      <c r="J62" s="27"/>
      <c r="K62" s="126" t="s">
        <v>1495</v>
      </c>
      <c r="L62" s="126" t="s">
        <v>1495</v>
      </c>
      <c r="M62" s="126" t="s">
        <v>1495</v>
      </c>
      <c r="N62" s="29"/>
    </row>
    <row r="63" spans="1:14">
      <c r="A63" s="248">
        <v>293</v>
      </c>
      <c r="B63" s="249" t="s">
        <v>167</v>
      </c>
      <c r="C63" s="249" t="s">
        <v>168</v>
      </c>
      <c r="D63" s="249" t="s">
        <v>846</v>
      </c>
      <c r="E63" s="249" t="s">
        <v>62</v>
      </c>
      <c r="F63" s="27"/>
      <c r="G63" s="27"/>
      <c r="H63" s="27"/>
      <c r="I63" s="125"/>
      <c r="J63" s="27"/>
      <c r="K63" s="126" t="s">
        <v>1495</v>
      </c>
      <c r="L63" s="126" t="s">
        <v>1495</v>
      </c>
      <c r="M63" s="126" t="s">
        <v>1495</v>
      </c>
      <c r="N63" s="29"/>
    </row>
    <row r="64" spans="1:14">
      <c r="A64" s="248">
        <v>335</v>
      </c>
      <c r="B64" s="249" t="s">
        <v>169</v>
      </c>
      <c r="C64" s="249" t="s">
        <v>170</v>
      </c>
      <c r="D64" s="249" t="s">
        <v>846</v>
      </c>
      <c r="E64" s="249" t="s">
        <v>65</v>
      </c>
      <c r="F64" s="27"/>
      <c r="G64" s="27"/>
      <c r="H64" s="27"/>
      <c r="I64" s="125"/>
      <c r="J64" s="27"/>
      <c r="K64" s="126" t="s">
        <v>1495</v>
      </c>
      <c r="L64" s="126" t="s">
        <v>1495</v>
      </c>
      <c r="M64" s="126" t="s">
        <v>1495</v>
      </c>
      <c r="N64" s="29"/>
    </row>
    <row r="65" spans="1:14">
      <c r="A65" s="248">
        <v>372</v>
      </c>
      <c r="B65" s="249" t="s">
        <v>171</v>
      </c>
      <c r="C65" s="249" t="s">
        <v>172</v>
      </c>
      <c r="D65" s="249" t="s">
        <v>868</v>
      </c>
      <c r="E65" s="249" t="s">
        <v>73</v>
      </c>
      <c r="F65" s="27"/>
      <c r="G65" s="27"/>
      <c r="H65" s="27"/>
      <c r="I65" s="126" t="s">
        <v>1495</v>
      </c>
      <c r="J65" s="27"/>
      <c r="K65" s="125"/>
      <c r="L65" s="125"/>
      <c r="M65" s="125"/>
      <c r="N65" s="29"/>
    </row>
    <row r="66" spans="1:14">
      <c r="A66" s="248">
        <v>398</v>
      </c>
      <c r="B66" s="249" t="s">
        <v>174</v>
      </c>
      <c r="C66" s="249" t="s">
        <v>175</v>
      </c>
      <c r="D66" s="249" t="s">
        <v>868</v>
      </c>
      <c r="E66" s="249" t="s">
        <v>62</v>
      </c>
      <c r="F66" s="27"/>
      <c r="G66" s="27"/>
      <c r="H66" s="27"/>
      <c r="I66" s="126" t="s">
        <v>1495</v>
      </c>
      <c r="J66" s="27"/>
      <c r="K66" s="125"/>
      <c r="L66" s="125"/>
      <c r="M66" s="125"/>
      <c r="N66" s="29"/>
    </row>
    <row r="67" spans="1:14">
      <c r="A67" s="248">
        <v>321</v>
      </c>
      <c r="B67" s="249" t="s">
        <v>176</v>
      </c>
      <c r="C67" s="249" t="s">
        <v>177</v>
      </c>
      <c r="D67" s="249" t="s">
        <v>868</v>
      </c>
      <c r="E67" s="249" t="s">
        <v>57</v>
      </c>
      <c r="F67" s="27"/>
      <c r="G67" s="27"/>
      <c r="H67" s="27"/>
      <c r="I67" s="126" t="s">
        <v>1495</v>
      </c>
      <c r="J67" s="27"/>
      <c r="K67" s="125"/>
      <c r="L67" s="125"/>
      <c r="M67" s="125"/>
      <c r="N67" s="29"/>
    </row>
    <row r="68" spans="1:14">
      <c r="A68" s="248">
        <v>449</v>
      </c>
      <c r="B68" s="249" t="s">
        <v>178</v>
      </c>
      <c r="C68" s="249" t="s">
        <v>179</v>
      </c>
      <c r="D68" s="249" t="s">
        <v>868</v>
      </c>
      <c r="E68" s="249" t="s">
        <v>57</v>
      </c>
      <c r="F68" s="27"/>
      <c r="G68" s="27"/>
      <c r="H68" s="27"/>
      <c r="I68" s="126" t="s">
        <v>1495</v>
      </c>
      <c r="J68" s="27"/>
      <c r="K68" s="125"/>
      <c r="L68" s="125"/>
      <c r="M68" s="125"/>
      <c r="N68" s="29"/>
    </row>
    <row r="69" spans="1:14">
      <c r="A69" s="248">
        <v>730</v>
      </c>
      <c r="B69" s="249" t="s">
        <v>180</v>
      </c>
      <c r="C69" s="249" t="s">
        <v>181</v>
      </c>
      <c r="D69" s="249" t="s">
        <v>846</v>
      </c>
      <c r="E69" s="249" t="s">
        <v>34</v>
      </c>
      <c r="F69" s="27"/>
      <c r="G69" s="27"/>
      <c r="H69" s="27"/>
      <c r="I69" s="125"/>
      <c r="J69" s="27"/>
      <c r="K69" s="126" t="s">
        <v>1495</v>
      </c>
      <c r="L69" s="126" t="s">
        <v>1495</v>
      </c>
      <c r="M69" s="126" t="s">
        <v>1495</v>
      </c>
      <c r="N69" s="29"/>
    </row>
    <row r="70" spans="1:14">
      <c r="A70" s="248">
        <v>365</v>
      </c>
      <c r="B70" s="249" t="s">
        <v>182</v>
      </c>
      <c r="C70" s="249" t="s">
        <v>183</v>
      </c>
      <c r="D70" s="249" t="s">
        <v>846</v>
      </c>
      <c r="E70" s="249" t="s">
        <v>48</v>
      </c>
      <c r="F70" s="27"/>
      <c r="G70" s="27"/>
      <c r="H70" s="27"/>
      <c r="I70" s="125"/>
      <c r="J70" s="27"/>
      <c r="K70" s="126" t="s">
        <v>1495</v>
      </c>
      <c r="L70" s="126" t="s">
        <v>1495</v>
      </c>
      <c r="M70" s="126" t="s">
        <v>1495</v>
      </c>
      <c r="N70" s="29"/>
    </row>
    <row r="71" spans="1:14">
      <c r="A71" s="248" t="s">
        <v>184</v>
      </c>
      <c r="B71" s="249" t="s">
        <v>185</v>
      </c>
      <c r="C71" s="249" t="s">
        <v>183</v>
      </c>
      <c r="D71" s="249" t="s">
        <v>846</v>
      </c>
      <c r="E71" s="249" t="s">
        <v>48</v>
      </c>
      <c r="F71" s="27"/>
      <c r="G71" s="27"/>
      <c r="H71" s="27"/>
      <c r="I71" s="125"/>
      <c r="J71" s="27"/>
      <c r="K71" s="126" t="s">
        <v>1495</v>
      </c>
      <c r="L71" s="126" t="s">
        <v>1495</v>
      </c>
      <c r="M71" s="126" t="s">
        <v>1495</v>
      </c>
      <c r="N71" s="29"/>
    </row>
    <row r="72" spans="1:14">
      <c r="A72" s="248" t="s">
        <v>186</v>
      </c>
      <c r="B72" s="249" t="s">
        <v>187</v>
      </c>
      <c r="C72" s="249" t="s">
        <v>183</v>
      </c>
      <c r="D72" s="249" t="s">
        <v>846</v>
      </c>
      <c r="E72" s="249" t="s">
        <v>48</v>
      </c>
      <c r="F72" s="27"/>
      <c r="G72" s="27"/>
      <c r="H72" s="27"/>
      <c r="I72" s="125"/>
      <c r="J72" s="27"/>
      <c r="K72" s="126" t="s">
        <v>1495</v>
      </c>
      <c r="L72" s="126" t="s">
        <v>1495</v>
      </c>
      <c r="M72" s="126" t="s">
        <v>1495</v>
      </c>
      <c r="N72" s="29"/>
    </row>
    <row r="73" spans="1:14">
      <c r="A73" s="248">
        <v>408</v>
      </c>
      <c r="B73" s="249" t="s">
        <v>188</v>
      </c>
      <c r="C73" s="249" t="s">
        <v>189</v>
      </c>
      <c r="D73" s="249" t="s">
        <v>846</v>
      </c>
      <c r="E73" s="249" t="s">
        <v>65</v>
      </c>
      <c r="F73" s="27"/>
      <c r="G73" s="27"/>
      <c r="H73" s="27"/>
      <c r="I73" s="125"/>
      <c r="J73" s="27"/>
      <c r="K73" s="126" t="s">
        <v>1495</v>
      </c>
      <c r="L73" s="126" t="s">
        <v>1495</v>
      </c>
      <c r="M73" s="126" t="s">
        <v>1495</v>
      </c>
      <c r="N73" s="29"/>
    </row>
    <row r="74" spans="1:14">
      <c r="A74" s="248">
        <v>402</v>
      </c>
      <c r="B74" s="249" t="s">
        <v>190</v>
      </c>
      <c r="C74" s="249" t="s">
        <v>191</v>
      </c>
      <c r="D74" s="249" t="s">
        <v>868</v>
      </c>
      <c r="E74" s="249" t="s">
        <v>73</v>
      </c>
      <c r="F74" s="27"/>
      <c r="G74" s="27"/>
      <c r="H74" s="27"/>
      <c r="I74" s="126" t="s">
        <v>1495</v>
      </c>
      <c r="J74" s="27"/>
      <c r="K74" s="125"/>
      <c r="L74" s="125"/>
      <c r="M74" s="125"/>
      <c r="N74" s="29"/>
    </row>
    <row r="75" spans="1:14">
      <c r="A75" s="248">
        <v>393</v>
      </c>
      <c r="B75" s="249" t="s">
        <v>193</v>
      </c>
      <c r="C75" s="249" t="s">
        <v>194</v>
      </c>
      <c r="D75" s="249" t="s">
        <v>868</v>
      </c>
      <c r="E75" s="249" t="s">
        <v>65</v>
      </c>
      <c r="F75" s="27"/>
      <c r="G75" s="27"/>
      <c r="H75" s="27"/>
      <c r="I75" s="126" t="s">
        <v>1495</v>
      </c>
      <c r="J75" s="27"/>
      <c r="K75" s="125"/>
      <c r="L75" s="125"/>
      <c r="M75" s="125"/>
      <c r="N75" s="29"/>
    </row>
    <row r="76" spans="1:14">
      <c r="A76" s="248">
        <v>420</v>
      </c>
      <c r="B76" s="249" t="s">
        <v>195</v>
      </c>
      <c r="C76" s="249" t="s">
        <v>196</v>
      </c>
      <c r="D76" s="249" t="s">
        <v>846</v>
      </c>
      <c r="E76" s="249" t="s">
        <v>34</v>
      </c>
      <c r="F76" s="27"/>
      <c r="G76" s="27"/>
      <c r="H76" s="27"/>
      <c r="I76" s="125"/>
      <c r="J76" s="27"/>
      <c r="K76" s="126" t="s">
        <v>1495</v>
      </c>
      <c r="L76" s="126" t="s">
        <v>1495</v>
      </c>
      <c r="M76" s="126" t="s">
        <v>1495</v>
      </c>
      <c r="N76" s="29"/>
    </row>
    <row r="77" spans="1:14">
      <c r="A77" s="248">
        <v>187</v>
      </c>
      <c r="B77" s="249" t="s">
        <v>197</v>
      </c>
      <c r="C77" s="249" t="s">
        <v>198</v>
      </c>
      <c r="D77" s="249" t="s">
        <v>882</v>
      </c>
      <c r="E77" s="249" t="s">
        <v>70</v>
      </c>
      <c r="F77" s="27"/>
      <c r="G77" s="27"/>
      <c r="H77" s="27"/>
      <c r="I77" s="126" t="s">
        <v>1495</v>
      </c>
      <c r="J77" s="27"/>
      <c r="K77" s="125"/>
      <c r="L77" s="125"/>
      <c r="M77" s="125"/>
      <c r="N77" s="29"/>
    </row>
    <row r="78" spans="1:14">
      <c r="A78" s="248">
        <v>476</v>
      </c>
      <c r="B78" s="249" t="s">
        <v>200</v>
      </c>
      <c r="C78" s="249" t="s">
        <v>201</v>
      </c>
      <c r="D78" s="249" t="s">
        <v>868</v>
      </c>
      <c r="E78" s="249" t="s">
        <v>57</v>
      </c>
      <c r="F78" s="27"/>
      <c r="G78" s="27"/>
      <c r="H78" s="27"/>
      <c r="I78" s="126" t="s">
        <v>1495</v>
      </c>
      <c r="J78" s="27"/>
      <c r="K78" s="125"/>
      <c r="L78" s="125"/>
      <c r="M78" s="125"/>
      <c r="N78" s="29"/>
    </row>
    <row r="79" spans="1:14">
      <c r="A79" s="248">
        <v>128</v>
      </c>
      <c r="B79" s="249" t="s">
        <v>202</v>
      </c>
      <c r="C79" s="249" t="s">
        <v>203</v>
      </c>
      <c r="D79" s="249" t="s">
        <v>882</v>
      </c>
      <c r="E79" s="249" t="s">
        <v>73</v>
      </c>
      <c r="F79" s="27"/>
      <c r="G79" s="27"/>
      <c r="H79" s="27"/>
      <c r="I79" s="126" t="s">
        <v>1495</v>
      </c>
      <c r="J79" s="27"/>
      <c r="K79" s="125"/>
      <c r="L79" s="125"/>
      <c r="M79" s="125"/>
      <c r="N79" s="29"/>
    </row>
    <row r="80" spans="1:14">
      <c r="A80" s="248">
        <v>590</v>
      </c>
      <c r="B80" s="249" t="s">
        <v>204</v>
      </c>
      <c r="C80" s="249" t="s">
        <v>205</v>
      </c>
      <c r="D80" s="249" t="s">
        <v>846</v>
      </c>
      <c r="E80" s="249" t="s">
        <v>57</v>
      </c>
      <c r="F80" s="27"/>
      <c r="G80" s="27"/>
      <c r="H80" s="27"/>
      <c r="I80" s="125"/>
      <c r="J80" s="27"/>
      <c r="K80" s="126" t="s">
        <v>1495</v>
      </c>
      <c r="L80" s="126" t="s">
        <v>1495</v>
      </c>
      <c r="M80" s="126" t="s">
        <v>1495</v>
      </c>
      <c r="N80" s="29"/>
    </row>
    <row r="81" spans="1:14">
      <c r="A81" s="248">
        <v>621</v>
      </c>
      <c r="B81" s="249" t="s">
        <v>206</v>
      </c>
      <c r="C81" s="249" t="s">
        <v>207</v>
      </c>
      <c r="D81" s="249" t="s">
        <v>846</v>
      </c>
      <c r="E81" s="249" t="s">
        <v>70</v>
      </c>
      <c r="F81" s="27"/>
      <c r="G81" s="27"/>
      <c r="H81" s="27"/>
      <c r="I81" s="125"/>
      <c r="J81" s="27"/>
      <c r="K81" s="126" t="s">
        <v>1495</v>
      </c>
      <c r="L81" s="126" t="s">
        <v>1495</v>
      </c>
      <c r="M81" s="126" t="s">
        <v>1495</v>
      </c>
      <c r="N81" s="29"/>
    </row>
    <row r="82" spans="1:14">
      <c r="A82" s="248">
        <v>23</v>
      </c>
      <c r="B82" s="249" t="s">
        <v>208</v>
      </c>
      <c r="C82" s="249" t="s">
        <v>209</v>
      </c>
      <c r="D82" s="249" t="s">
        <v>846</v>
      </c>
      <c r="E82" s="249" t="s">
        <v>73</v>
      </c>
      <c r="F82" s="27"/>
      <c r="G82" s="27"/>
      <c r="H82" s="27"/>
      <c r="I82" s="125"/>
      <c r="J82" s="27"/>
      <c r="K82" s="126" t="s">
        <v>1495</v>
      </c>
      <c r="L82" s="126" t="s">
        <v>1495</v>
      </c>
      <c r="M82" s="126" t="s">
        <v>1495</v>
      </c>
      <c r="N82" s="29"/>
    </row>
    <row r="83" spans="1:14">
      <c r="A83" s="248">
        <v>137</v>
      </c>
      <c r="B83" s="249" t="s">
        <v>210</v>
      </c>
      <c r="C83" s="249" t="s">
        <v>211</v>
      </c>
      <c r="D83" s="249" t="s">
        <v>868</v>
      </c>
      <c r="E83" s="249" t="s">
        <v>73</v>
      </c>
      <c r="F83" s="27"/>
      <c r="G83" s="27"/>
      <c r="H83" s="27"/>
      <c r="I83" s="126" t="s">
        <v>1495</v>
      </c>
      <c r="J83" s="27"/>
      <c r="K83" s="125"/>
      <c r="L83" s="125"/>
      <c r="M83" s="125"/>
      <c r="N83" s="29"/>
    </row>
    <row r="84" spans="1:14">
      <c r="A84" s="248" t="s">
        <v>212</v>
      </c>
      <c r="B84" s="249" t="s">
        <v>213</v>
      </c>
      <c r="C84" s="249" t="s">
        <v>211</v>
      </c>
      <c r="D84" s="249" t="s">
        <v>868</v>
      </c>
      <c r="E84" s="249" t="s">
        <v>73</v>
      </c>
      <c r="F84" s="27"/>
      <c r="G84" s="27"/>
      <c r="H84" s="27"/>
      <c r="I84" s="126" t="s">
        <v>1495</v>
      </c>
      <c r="J84" s="27"/>
      <c r="K84" s="125"/>
      <c r="L84" s="125"/>
      <c r="M84" s="125"/>
      <c r="N84" s="29"/>
    </row>
    <row r="85" spans="1:14">
      <c r="A85" s="248">
        <v>494</v>
      </c>
      <c r="B85" s="249" t="s">
        <v>214</v>
      </c>
      <c r="C85" s="249" t="s">
        <v>215</v>
      </c>
      <c r="D85" s="249" t="s">
        <v>868</v>
      </c>
      <c r="E85" s="249" t="s">
        <v>70</v>
      </c>
      <c r="F85" s="27"/>
      <c r="G85" s="27"/>
      <c r="H85" s="27"/>
      <c r="I85" s="126" t="s">
        <v>1495</v>
      </c>
      <c r="J85" s="27"/>
      <c r="K85" s="125"/>
      <c r="L85" s="125"/>
      <c r="M85" s="125"/>
      <c r="N85" s="29"/>
    </row>
    <row r="86" spans="1:14">
      <c r="A86" s="248">
        <v>308</v>
      </c>
      <c r="B86" s="249" t="s">
        <v>216</v>
      </c>
      <c r="C86" s="249" t="s">
        <v>217</v>
      </c>
      <c r="D86" s="249" t="s">
        <v>839</v>
      </c>
      <c r="E86" s="249" t="s">
        <v>70</v>
      </c>
      <c r="F86" s="27"/>
      <c r="G86" s="27"/>
      <c r="H86" s="27"/>
      <c r="I86" s="125"/>
      <c r="J86" s="27"/>
      <c r="K86" s="126" t="s">
        <v>1495</v>
      </c>
      <c r="L86" s="126" t="s">
        <v>1495</v>
      </c>
      <c r="M86" s="126" t="s">
        <v>1495</v>
      </c>
      <c r="N86" s="29"/>
    </row>
    <row r="87" spans="1:14">
      <c r="A87" s="248">
        <v>557</v>
      </c>
      <c r="B87" s="249" t="s">
        <v>218</v>
      </c>
      <c r="C87" s="249" t="s">
        <v>219</v>
      </c>
      <c r="D87" s="249" t="s">
        <v>882</v>
      </c>
      <c r="E87" s="249" t="s">
        <v>34</v>
      </c>
      <c r="F87" s="27"/>
      <c r="G87" s="27"/>
      <c r="H87" s="27"/>
      <c r="I87" s="126" t="s">
        <v>1495</v>
      </c>
      <c r="J87" s="27"/>
      <c r="K87" s="125"/>
      <c r="L87" s="125"/>
      <c r="M87" s="125"/>
      <c r="N87" s="29"/>
    </row>
    <row r="88" spans="1:14">
      <c r="A88" s="248">
        <v>181</v>
      </c>
      <c r="B88" s="249" t="s">
        <v>220</v>
      </c>
      <c r="C88" s="249" t="s">
        <v>221</v>
      </c>
      <c r="D88" s="249" t="s">
        <v>846</v>
      </c>
      <c r="E88" s="249" t="s">
        <v>34</v>
      </c>
      <c r="F88" s="27"/>
      <c r="G88" s="27"/>
      <c r="H88" s="27"/>
      <c r="I88" s="125"/>
      <c r="J88" s="27"/>
      <c r="K88" s="126" t="s">
        <v>1495</v>
      </c>
      <c r="L88" s="126" t="s">
        <v>1495</v>
      </c>
      <c r="M88" s="126" t="s">
        <v>1495</v>
      </c>
      <c r="N88" s="29"/>
    </row>
    <row r="89" spans="1:14">
      <c r="A89" s="248">
        <v>272</v>
      </c>
      <c r="B89" s="249" t="s">
        <v>222</v>
      </c>
      <c r="C89" s="249" t="s">
        <v>223</v>
      </c>
      <c r="D89" s="249" t="s">
        <v>846</v>
      </c>
      <c r="E89" s="249" t="s">
        <v>62</v>
      </c>
      <c r="F89" s="27"/>
      <c r="G89" s="27"/>
      <c r="H89" s="27"/>
      <c r="I89" s="125"/>
      <c r="J89" s="27"/>
      <c r="K89" s="126" t="s">
        <v>1495</v>
      </c>
      <c r="L89" s="126" t="s">
        <v>1495</v>
      </c>
      <c r="M89" s="126" t="s">
        <v>1495</v>
      </c>
      <c r="N89" s="29"/>
    </row>
    <row r="90" spans="1:14">
      <c r="A90" s="248">
        <v>367</v>
      </c>
      <c r="B90" s="249" t="s">
        <v>224</v>
      </c>
      <c r="C90" s="249" t="s">
        <v>225</v>
      </c>
      <c r="D90" s="249" t="s">
        <v>846</v>
      </c>
      <c r="E90" s="249" t="s">
        <v>57</v>
      </c>
      <c r="F90" s="27"/>
      <c r="G90" s="27"/>
      <c r="H90" s="27"/>
      <c r="I90" s="125"/>
      <c r="J90" s="27"/>
      <c r="K90" s="126" t="s">
        <v>1495</v>
      </c>
      <c r="L90" s="126" t="s">
        <v>1495</v>
      </c>
      <c r="M90" s="126" t="s">
        <v>1495</v>
      </c>
      <c r="N90" s="29"/>
    </row>
    <row r="91" spans="1:14">
      <c r="A91" s="248">
        <v>254</v>
      </c>
      <c r="B91" s="249" t="s">
        <v>226</v>
      </c>
      <c r="C91" s="249" t="s">
        <v>227</v>
      </c>
      <c r="D91" s="249" t="s">
        <v>846</v>
      </c>
      <c r="E91" s="249" t="s">
        <v>57</v>
      </c>
      <c r="F91" s="27"/>
      <c r="G91" s="27"/>
      <c r="H91" s="27"/>
      <c r="I91" s="125"/>
      <c r="J91" s="27"/>
      <c r="K91" s="126" t="s">
        <v>1495</v>
      </c>
      <c r="L91" s="126" t="s">
        <v>1495</v>
      </c>
      <c r="M91" s="126" t="s">
        <v>1495</v>
      </c>
      <c r="N91" s="29"/>
    </row>
    <row r="92" spans="1:14">
      <c r="A92" s="248">
        <v>6</v>
      </c>
      <c r="B92" s="249" t="s">
        <v>228</v>
      </c>
      <c r="C92" s="249" t="s">
        <v>229</v>
      </c>
      <c r="D92" s="249" t="s">
        <v>846</v>
      </c>
      <c r="E92" s="249" t="s">
        <v>34</v>
      </c>
      <c r="F92" s="27"/>
      <c r="G92" s="27"/>
      <c r="H92" s="27"/>
      <c r="I92" s="125"/>
      <c r="J92" s="27"/>
      <c r="K92" s="126" t="s">
        <v>1495</v>
      </c>
      <c r="L92" s="126" t="s">
        <v>1495</v>
      </c>
      <c r="M92" s="126" t="s">
        <v>1495</v>
      </c>
      <c r="N92" s="29"/>
    </row>
    <row r="93" spans="1:14">
      <c r="A93" s="248">
        <v>113</v>
      </c>
      <c r="B93" s="249" t="s">
        <v>230</v>
      </c>
      <c r="C93" s="249" t="s">
        <v>231</v>
      </c>
      <c r="D93" s="249" t="s">
        <v>846</v>
      </c>
      <c r="E93" s="249" t="s">
        <v>62</v>
      </c>
      <c r="F93" s="27"/>
      <c r="G93" s="27"/>
      <c r="H93" s="27"/>
      <c r="I93" s="125"/>
      <c r="J93" s="27"/>
      <c r="K93" s="126" t="s">
        <v>1495</v>
      </c>
      <c r="L93" s="126" t="s">
        <v>1495</v>
      </c>
      <c r="M93" s="126" t="s">
        <v>1495</v>
      </c>
      <c r="N93" s="29"/>
    </row>
    <row r="94" spans="1:14">
      <c r="A94" s="248">
        <v>145</v>
      </c>
      <c r="B94" s="249" t="s">
        <v>232</v>
      </c>
      <c r="C94" s="249" t="s">
        <v>233</v>
      </c>
      <c r="D94" s="249" t="s">
        <v>846</v>
      </c>
      <c r="E94" s="249" t="s">
        <v>65</v>
      </c>
      <c r="F94" s="27"/>
      <c r="G94" s="27"/>
      <c r="H94" s="27"/>
      <c r="I94" s="125"/>
      <c r="J94" s="27"/>
      <c r="K94" s="126" t="s">
        <v>1495</v>
      </c>
      <c r="L94" s="126" t="s">
        <v>1495</v>
      </c>
      <c r="M94" s="126" t="s">
        <v>1495</v>
      </c>
      <c r="N94" s="29"/>
    </row>
    <row r="95" spans="1:14">
      <c r="A95" s="248">
        <v>640</v>
      </c>
      <c r="B95" s="249" t="s">
        <v>234</v>
      </c>
      <c r="C95" s="249" t="s">
        <v>235</v>
      </c>
      <c r="D95" s="249" t="s">
        <v>868</v>
      </c>
      <c r="E95" s="249" t="s">
        <v>57</v>
      </c>
      <c r="F95" s="27"/>
      <c r="G95" s="27"/>
      <c r="H95" s="27"/>
      <c r="I95" s="126" t="s">
        <v>1495</v>
      </c>
      <c r="J95" s="27"/>
      <c r="K95" s="125"/>
      <c r="L95" s="125"/>
      <c r="M95" s="125"/>
      <c r="N95" s="29"/>
    </row>
    <row r="96" spans="1:14">
      <c r="A96" s="248">
        <v>103</v>
      </c>
      <c r="B96" s="249" t="s">
        <v>236</v>
      </c>
      <c r="C96" s="249" t="s">
        <v>237</v>
      </c>
      <c r="D96" s="249" t="s">
        <v>846</v>
      </c>
      <c r="E96" s="249" t="s">
        <v>34</v>
      </c>
      <c r="F96" s="27"/>
      <c r="G96" s="27"/>
      <c r="H96" s="27"/>
      <c r="I96" s="125"/>
      <c r="J96" s="27"/>
      <c r="K96" s="126" t="s">
        <v>1495</v>
      </c>
      <c r="L96" s="126" t="s">
        <v>1495</v>
      </c>
      <c r="M96" s="126" t="s">
        <v>1495</v>
      </c>
      <c r="N96" s="29"/>
    </row>
    <row r="97" spans="1:14">
      <c r="A97" s="248">
        <v>550</v>
      </c>
      <c r="B97" s="249" t="s">
        <v>239</v>
      </c>
      <c r="C97" s="249" t="s">
        <v>240</v>
      </c>
      <c r="D97" s="249" t="s">
        <v>868</v>
      </c>
      <c r="E97" s="249" t="s">
        <v>48</v>
      </c>
      <c r="F97" s="27"/>
      <c r="G97" s="27"/>
      <c r="H97" s="27"/>
      <c r="I97" s="126" t="s">
        <v>1495</v>
      </c>
      <c r="J97" s="27"/>
      <c r="K97" s="125"/>
      <c r="L97" s="125"/>
      <c r="M97" s="125"/>
      <c r="N97" s="29"/>
    </row>
    <row r="98" spans="1:14">
      <c r="A98" s="248">
        <v>169</v>
      </c>
      <c r="B98" s="249" t="s">
        <v>241</v>
      </c>
      <c r="C98" s="249" t="s">
        <v>242</v>
      </c>
      <c r="D98" s="249" t="s">
        <v>846</v>
      </c>
      <c r="E98" s="249" t="s">
        <v>48</v>
      </c>
      <c r="F98" s="27"/>
      <c r="G98" s="27"/>
      <c r="H98" s="27"/>
      <c r="I98" s="125"/>
      <c r="J98" s="27"/>
      <c r="K98" s="126" t="s">
        <v>1495</v>
      </c>
      <c r="L98" s="126" t="s">
        <v>1495</v>
      </c>
      <c r="M98" s="126" t="s">
        <v>1495</v>
      </c>
      <c r="N98" s="29"/>
    </row>
    <row r="99" spans="1:14">
      <c r="A99" s="248">
        <v>643</v>
      </c>
      <c r="B99" s="249" t="s">
        <v>243</v>
      </c>
      <c r="C99" s="249" t="s">
        <v>244</v>
      </c>
      <c r="D99" s="249" t="s">
        <v>846</v>
      </c>
      <c r="E99" s="249" t="s">
        <v>73</v>
      </c>
      <c r="F99" s="27"/>
      <c r="G99" s="27"/>
      <c r="H99" s="27"/>
      <c r="I99" s="125"/>
      <c r="J99" s="27"/>
      <c r="K99" s="126" t="s">
        <v>1495</v>
      </c>
      <c r="L99" s="126" t="s">
        <v>1495</v>
      </c>
      <c r="M99" s="126" t="s">
        <v>1495</v>
      </c>
      <c r="N99" s="29"/>
    </row>
    <row r="100" spans="1:14">
      <c r="A100" s="248">
        <v>585</v>
      </c>
      <c r="B100" s="249" t="s">
        <v>245</v>
      </c>
      <c r="C100" s="249" t="s">
        <v>246</v>
      </c>
      <c r="D100" s="249" t="s">
        <v>846</v>
      </c>
      <c r="E100" s="249" t="s">
        <v>62</v>
      </c>
      <c r="F100" s="27"/>
      <c r="G100" s="27"/>
      <c r="H100" s="27"/>
      <c r="I100" s="125"/>
      <c r="J100" s="27"/>
      <c r="K100" s="126" t="s">
        <v>1495</v>
      </c>
      <c r="L100" s="126" t="s">
        <v>1495</v>
      </c>
      <c r="M100" s="126" t="s">
        <v>1495</v>
      </c>
      <c r="N100" s="29"/>
    </row>
    <row r="101" spans="1:14">
      <c r="A101" s="248">
        <v>361</v>
      </c>
      <c r="B101" s="249" t="s">
        <v>247</v>
      </c>
      <c r="C101" s="249" t="s">
        <v>248</v>
      </c>
      <c r="D101" s="249" t="s">
        <v>868</v>
      </c>
      <c r="E101" s="249" t="s">
        <v>34</v>
      </c>
      <c r="F101" s="27"/>
      <c r="G101" s="27"/>
      <c r="H101" s="27"/>
      <c r="I101" s="126" t="s">
        <v>1495</v>
      </c>
      <c r="J101" s="27"/>
      <c r="K101" s="125"/>
      <c r="L101" s="125"/>
      <c r="M101" s="125"/>
      <c r="N101" s="29"/>
    </row>
    <row r="102" spans="1:14">
      <c r="A102" s="248">
        <v>236</v>
      </c>
      <c r="B102" s="249" t="s">
        <v>249</v>
      </c>
      <c r="C102" s="249" t="s">
        <v>250</v>
      </c>
      <c r="D102" s="249" t="s">
        <v>846</v>
      </c>
      <c r="E102" s="249" t="s">
        <v>57</v>
      </c>
      <c r="F102" s="27"/>
      <c r="G102" s="27"/>
      <c r="H102" s="27"/>
      <c r="I102" s="125"/>
      <c r="J102" s="27"/>
      <c r="K102" s="126" t="s">
        <v>1495</v>
      </c>
      <c r="L102" s="126" t="s">
        <v>1495</v>
      </c>
      <c r="M102" s="126" t="s">
        <v>1495</v>
      </c>
      <c r="N102" s="29"/>
    </row>
    <row r="103" spans="1:14">
      <c r="A103" s="248">
        <v>630</v>
      </c>
      <c r="B103" s="249" t="s">
        <v>251</v>
      </c>
      <c r="C103" s="249" t="s">
        <v>252</v>
      </c>
      <c r="D103" s="249" t="s">
        <v>846</v>
      </c>
      <c r="E103" s="249" t="s">
        <v>57</v>
      </c>
      <c r="F103" s="27"/>
      <c r="G103" s="27"/>
      <c r="H103" s="27"/>
      <c r="I103" s="125"/>
      <c r="J103" s="27"/>
      <c r="K103" s="126" t="s">
        <v>1495</v>
      </c>
      <c r="L103" s="126" t="s">
        <v>1495</v>
      </c>
      <c r="M103" s="126" t="s">
        <v>1495</v>
      </c>
      <c r="N103" s="29"/>
    </row>
    <row r="104" spans="1:14">
      <c r="A104" s="248">
        <v>22</v>
      </c>
      <c r="B104" s="249" t="s">
        <v>253</v>
      </c>
      <c r="C104" s="249" t="s">
        <v>254</v>
      </c>
      <c r="D104" s="249" t="s">
        <v>846</v>
      </c>
      <c r="E104" s="249" t="s">
        <v>70</v>
      </c>
      <c r="F104" s="27"/>
      <c r="G104" s="27"/>
      <c r="H104" s="27"/>
      <c r="I104" s="125"/>
      <c r="J104" s="27"/>
      <c r="K104" s="126" t="s">
        <v>1495</v>
      </c>
      <c r="L104" s="126" t="s">
        <v>1495</v>
      </c>
      <c r="M104" s="126" t="s">
        <v>1495</v>
      </c>
      <c r="N104" s="29"/>
    </row>
    <row r="105" spans="1:14">
      <c r="A105" s="248">
        <v>60</v>
      </c>
      <c r="B105" s="249" t="s">
        <v>256</v>
      </c>
      <c r="C105" s="249" t="s">
        <v>257</v>
      </c>
      <c r="D105" s="249" t="s">
        <v>868</v>
      </c>
      <c r="E105" s="249" t="s">
        <v>73</v>
      </c>
      <c r="F105" s="27"/>
      <c r="G105" s="27"/>
      <c r="H105" s="27"/>
      <c r="I105" s="126" t="s">
        <v>1495</v>
      </c>
      <c r="J105" s="27"/>
      <c r="K105" s="125"/>
      <c r="L105" s="125"/>
      <c r="M105" s="125"/>
      <c r="N105" s="29"/>
    </row>
    <row r="106" spans="1:14">
      <c r="A106" s="248">
        <v>356</v>
      </c>
      <c r="B106" s="249" t="s">
        <v>259</v>
      </c>
      <c r="C106" s="249" t="s">
        <v>260</v>
      </c>
      <c r="D106" s="249" t="s">
        <v>868</v>
      </c>
      <c r="E106" s="249" t="s">
        <v>57</v>
      </c>
      <c r="F106" s="27"/>
      <c r="G106" s="27"/>
      <c r="H106" s="27"/>
      <c r="I106" s="126" t="s">
        <v>1495</v>
      </c>
      <c r="J106" s="27"/>
      <c r="K106" s="125"/>
      <c r="L106" s="125"/>
      <c r="M106" s="125"/>
      <c r="N106" s="29"/>
    </row>
    <row r="107" spans="1:14">
      <c r="A107" s="248">
        <v>501</v>
      </c>
      <c r="B107" s="249" t="s">
        <v>261</v>
      </c>
      <c r="C107" s="249" t="s">
        <v>262</v>
      </c>
      <c r="D107" s="249" t="s">
        <v>846</v>
      </c>
      <c r="E107" s="249" t="s">
        <v>48</v>
      </c>
      <c r="F107" s="27"/>
      <c r="G107" s="27"/>
      <c r="H107" s="27"/>
      <c r="I107" s="125"/>
      <c r="J107" s="27"/>
      <c r="K107" s="126" t="s">
        <v>1495</v>
      </c>
      <c r="L107" s="126" t="s">
        <v>1495</v>
      </c>
      <c r="M107" s="126" t="s">
        <v>1495</v>
      </c>
      <c r="N107" s="29"/>
    </row>
    <row r="108" spans="1:14">
      <c r="A108" s="248">
        <v>340</v>
      </c>
      <c r="B108" s="249" t="s">
        <v>263</v>
      </c>
      <c r="C108" s="249" t="s">
        <v>264</v>
      </c>
      <c r="D108" s="249" t="s">
        <v>846</v>
      </c>
      <c r="E108" s="249" t="s">
        <v>65</v>
      </c>
      <c r="F108" s="27"/>
      <c r="G108" s="27"/>
      <c r="H108" s="27"/>
      <c r="I108" s="125"/>
      <c r="J108" s="27"/>
      <c r="K108" s="126" t="s">
        <v>1495</v>
      </c>
      <c r="L108" s="126" t="s">
        <v>1495</v>
      </c>
      <c r="M108" s="126" t="s">
        <v>1495</v>
      </c>
      <c r="N108" s="29"/>
    </row>
    <row r="109" spans="1:14">
      <c r="A109" s="248">
        <v>381</v>
      </c>
      <c r="B109" s="249" t="s">
        <v>265</v>
      </c>
      <c r="C109" s="249" t="s">
        <v>266</v>
      </c>
      <c r="D109" s="249" t="s">
        <v>846</v>
      </c>
      <c r="E109" s="249" t="s">
        <v>48</v>
      </c>
      <c r="F109" s="27"/>
      <c r="G109" s="27"/>
      <c r="H109" s="27"/>
      <c r="I109" s="125"/>
      <c r="J109" s="27"/>
      <c r="K109" s="126" t="s">
        <v>1495</v>
      </c>
      <c r="L109" s="126" t="s">
        <v>1495</v>
      </c>
      <c r="M109" s="126" t="s">
        <v>1495</v>
      </c>
      <c r="N109" s="29"/>
    </row>
    <row r="110" spans="1:14">
      <c r="A110" s="248">
        <v>184</v>
      </c>
      <c r="B110" s="249" t="s">
        <v>267</v>
      </c>
      <c r="C110" s="249" t="s">
        <v>268</v>
      </c>
      <c r="D110" s="249" t="s">
        <v>846</v>
      </c>
      <c r="E110" s="249" t="s">
        <v>48</v>
      </c>
      <c r="F110" s="27"/>
      <c r="G110" s="27"/>
      <c r="H110" s="27"/>
      <c r="I110" s="125"/>
      <c r="J110" s="27"/>
      <c r="K110" s="126" t="s">
        <v>1495</v>
      </c>
      <c r="L110" s="126" t="s">
        <v>1495</v>
      </c>
      <c r="M110" s="126" t="s">
        <v>1495</v>
      </c>
      <c r="N110" s="29"/>
    </row>
    <row r="111" spans="1:14">
      <c r="A111" s="248">
        <v>300</v>
      </c>
      <c r="B111" s="249" t="s">
        <v>269</v>
      </c>
      <c r="C111" s="249" t="s">
        <v>270</v>
      </c>
      <c r="D111" s="249" t="s">
        <v>846</v>
      </c>
      <c r="E111" s="249" t="s">
        <v>48</v>
      </c>
      <c r="F111" s="27"/>
      <c r="G111" s="27"/>
      <c r="H111" s="27"/>
      <c r="I111" s="125"/>
      <c r="J111" s="27"/>
      <c r="K111" s="126" t="s">
        <v>1495</v>
      </c>
      <c r="L111" s="126" t="s">
        <v>1495</v>
      </c>
      <c r="M111" s="126" t="s">
        <v>1495</v>
      </c>
      <c r="N111" s="29"/>
    </row>
    <row r="112" spans="1:14">
      <c r="A112" s="248">
        <v>197</v>
      </c>
      <c r="B112" s="249" t="s">
        <v>271</v>
      </c>
      <c r="C112" s="249" t="s">
        <v>272</v>
      </c>
      <c r="D112" s="249" t="s">
        <v>846</v>
      </c>
      <c r="E112" s="249" t="s">
        <v>73</v>
      </c>
      <c r="F112" s="27"/>
      <c r="G112" s="27"/>
      <c r="H112" s="27"/>
      <c r="I112" s="125"/>
      <c r="J112" s="27"/>
      <c r="K112" s="126" t="s">
        <v>1495</v>
      </c>
      <c r="L112" s="126" t="s">
        <v>1495</v>
      </c>
      <c r="M112" s="126" t="s">
        <v>1495</v>
      </c>
      <c r="N112" s="29"/>
    </row>
    <row r="113" spans="1:14">
      <c r="A113" s="248">
        <v>4</v>
      </c>
      <c r="B113" s="249" t="s">
        <v>273</v>
      </c>
      <c r="C113" s="249" t="s">
        <v>274</v>
      </c>
      <c r="D113" s="249" t="s">
        <v>846</v>
      </c>
      <c r="E113" s="249" t="s">
        <v>62</v>
      </c>
      <c r="F113" s="27"/>
      <c r="G113" s="27"/>
      <c r="H113" s="27"/>
      <c r="I113" s="125"/>
      <c r="J113" s="27"/>
      <c r="K113" s="126" t="s">
        <v>1495</v>
      </c>
      <c r="L113" s="126" t="s">
        <v>1495</v>
      </c>
      <c r="M113" s="126" t="s">
        <v>1495</v>
      </c>
      <c r="N113" s="29"/>
    </row>
    <row r="114" spans="1:14">
      <c r="A114" s="248">
        <v>479</v>
      </c>
      <c r="B114" s="249" t="s">
        <v>275</v>
      </c>
      <c r="C114" s="249" t="s">
        <v>276</v>
      </c>
      <c r="D114" s="249" t="s">
        <v>868</v>
      </c>
      <c r="E114" s="249" t="s">
        <v>70</v>
      </c>
      <c r="F114" s="27"/>
      <c r="G114" s="27"/>
      <c r="H114" s="27"/>
      <c r="I114" s="126" t="s">
        <v>1495</v>
      </c>
      <c r="J114" s="27"/>
      <c r="K114" s="125"/>
      <c r="L114" s="125"/>
      <c r="M114" s="125"/>
      <c r="N114" s="29"/>
    </row>
    <row r="115" spans="1:14">
      <c r="A115" s="248">
        <v>622</v>
      </c>
      <c r="B115" s="249" t="s">
        <v>277</v>
      </c>
      <c r="C115" s="249" t="s">
        <v>278</v>
      </c>
      <c r="D115" s="249" t="s">
        <v>882</v>
      </c>
      <c r="E115" s="249" t="s">
        <v>73</v>
      </c>
      <c r="F115" s="27"/>
      <c r="G115" s="27"/>
      <c r="H115" s="27"/>
      <c r="I115" s="126" t="s">
        <v>1495</v>
      </c>
      <c r="J115" s="27"/>
      <c r="K115" s="125"/>
      <c r="L115" s="125"/>
      <c r="M115" s="125"/>
      <c r="N115" s="29"/>
    </row>
    <row r="116" spans="1:14">
      <c r="A116" s="248">
        <v>582</v>
      </c>
      <c r="B116" s="249" t="s">
        <v>279</v>
      </c>
      <c r="C116" s="249" t="s">
        <v>280</v>
      </c>
      <c r="D116" s="249" t="s">
        <v>882</v>
      </c>
      <c r="E116" s="249" t="s">
        <v>48</v>
      </c>
      <c r="F116" s="27"/>
      <c r="G116" s="27"/>
      <c r="H116" s="27"/>
      <c r="I116" s="126" t="s">
        <v>1495</v>
      </c>
      <c r="J116" s="27"/>
      <c r="K116" s="125"/>
      <c r="L116" s="125"/>
      <c r="M116" s="125"/>
      <c r="N116" s="29"/>
    </row>
    <row r="117" spans="1:14">
      <c r="A117" s="248">
        <v>368</v>
      </c>
      <c r="B117" s="249" t="s">
        <v>281</v>
      </c>
      <c r="C117" s="249" t="s">
        <v>282</v>
      </c>
      <c r="D117" s="249" t="s">
        <v>868</v>
      </c>
      <c r="E117" s="249" t="s">
        <v>65</v>
      </c>
      <c r="F117" s="27"/>
      <c r="G117" s="27"/>
      <c r="H117" s="27"/>
      <c r="I117" s="126" t="s">
        <v>1495</v>
      </c>
      <c r="J117" s="27"/>
      <c r="K117" s="125"/>
      <c r="L117" s="125"/>
      <c r="M117" s="125"/>
      <c r="N117" s="29"/>
    </row>
    <row r="118" spans="1:14">
      <c r="A118" s="248">
        <v>503</v>
      </c>
      <c r="B118" s="249" t="s">
        <v>283</v>
      </c>
      <c r="C118" s="249" t="s">
        <v>284</v>
      </c>
      <c r="D118" s="249" t="s">
        <v>846</v>
      </c>
      <c r="E118" s="249" t="s">
        <v>48</v>
      </c>
      <c r="F118" s="27"/>
      <c r="G118" s="27"/>
      <c r="H118" s="27"/>
      <c r="I118" s="125"/>
      <c r="J118" s="27"/>
      <c r="K118" s="126" t="s">
        <v>1495</v>
      </c>
      <c r="L118" s="126" t="s">
        <v>1495</v>
      </c>
      <c r="M118" s="126" t="s">
        <v>1495</v>
      </c>
      <c r="N118" s="29"/>
    </row>
    <row r="119" spans="1:14">
      <c r="A119" s="248">
        <v>42</v>
      </c>
      <c r="B119" s="249" t="s">
        <v>285</v>
      </c>
      <c r="C119" s="249" t="s">
        <v>286</v>
      </c>
      <c r="D119" s="249" t="s">
        <v>846</v>
      </c>
      <c r="E119" s="249" t="s">
        <v>62</v>
      </c>
      <c r="F119" s="27"/>
      <c r="G119" s="27"/>
      <c r="H119" s="27"/>
      <c r="I119" s="125"/>
      <c r="J119" s="27"/>
      <c r="K119" s="126" t="s">
        <v>1495</v>
      </c>
      <c r="L119" s="126" t="s">
        <v>1495</v>
      </c>
      <c r="M119" s="126" t="s">
        <v>1495</v>
      </c>
      <c r="N119" s="29"/>
    </row>
    <row r="120" spans="1:14">
      <c r="A120" s="248">
        <v>424</v>
      </c>
      <c r="B120" s="249" t="s">
        <v>287</v>
      </c>
      <c r="C120" s="249" t="s">
        <v>288</v>
      </c>
      <c r="D120" s="249" t="s">
        <v>846</v>
      </c>
      <c r="E120" s="249" t="s">
        <v>34</v>
      </c>
      <c r="F120" s="27"/>
      <c r="G120" s="27"/>
      <c r="H120" s="27"/>
      <c r="I120" s="125"/>
      <c r="J120" s="27"/>
      <c r="K120" s="126" t="s">
        <v>1495</v>
      </c>
      <c r="L120" s="126" t="s">
        <v>1495</v>
      </c>
      <c r="M120" s="126" t="s">
        <v>1495</v>
      </c>
      <c r="N120" s="29"/>
    </row>
    <row r="121" spans="1:14">
      <c r="A121" s="248">
        <v>315</v>
      </c>
      <c r="B121" s="249" t="s">
        <v>289</v>
      </c>
      <c r="C121" s="249" t="s">
        <v>290</v>
      </c>
      <c r="D121" s="249" t="s">
        <v>846</v>
      </c>
      <c r="E121" s="249" t="s">
        <v>62</v>
      </c>
      <c r="F121" s="27"/>
      <c r="G121" s="27"/>
      <c r="H121" s="27"/>
      <c r="I121" s="125"/>
      <c r="J121" s="27"/>
      <c r="K121" s="126" t="s">
        <v>1495</v>
      </c>
      <c r="L121" s="126" t="s">
        <v>1495</v>
      </c>
      <c r="M121" s="126" t="s">
        <v>1495</v>
      </c>
      <c r="N121" s="29"/>
    </row>
    <row r="122" spans="1:14">
      <c r="A122" s="248">
        <v>567</v>
      </c>
      <c r="B122" s="249" t="s">
        <v>291</v>
      </c>
      <c r="C122" s="249" t="s">
        <v>292</v>
      </c>
      <c r="D122" s="249" t="s">
        <v>868</v>
      </c>
      <c r="E122" s="249" t="s">
        <v>34</v>
      </c>
      <c r="F122" s="27"/>
      <c r="G122" s="27"/>
      <c r="H122" s="27"/>
      <c r="I122" s="126" t="s">
        <v>1495</v>
      </c>
      <c r="J122" s="27"/>
      <c r="K122" s="125"/>
      <c r="L122" s="125"/>
      <c r="M122" s="125"/>
      <c r="N122" s="29"/>
    </row>
    <row r="123" spans="1:14">
      <c r="A123" s="248">
        <v>294</v>
      </c>
      <c r="B123" s="249" t="s">
        <v>293</v>
      </c>
      <c r="C123" s="249" t="s">
        <v>294</v>
      </c>
      <c r="D123" s="249" t="s">
        <v>868</v>
      </c>
      <c r="E123" s="249" t="s">
        <v>45</v>
      </c>
      <c r="F123" s="27"/>
      <c r="G123" s="27"/>
      <c r="H123" s="27"/>
      <c r="I123" s="126" t="s">
        <v>1495</v>
      </c>
      <c r="J123" s="27"/>
      <c r="K123" s="125"/>
      <c r="L123" s="125"/>
      <c r="M123" s="125"/>
      <c r="N123" s="29"/>
    </row>
    <row r="124" spans="1:14">
      <c r="A124" s="248">
        <v>75</v>
      </c>
      <c r="B124" s="249" t="s">
        <v>296</v>
      </c>
      <c r="C124" s="249" t="s">
        <v>297</v>
      </c>
      <c r="D124" s="249" t="s">
        <v>846</v>
      </c>
      <c r="E124" s="249" t="s">
        <v>62</v>
      </c>
      <c r="F124" s="27"/>
      <c r="G124" s="27"/>
      <c r="H124" s="27"/>
      <c r="I124" s="125"/>
      <c r="J124" s="27"/>
      <c r="K124" s="126" t="s">
        <v>1495</v>
      </c>
      <c r="L124" s="126" t="s">
        <v>1495</v>
      </c>
      <c r="M124" s="126" t="s">
        <v>1495</v>
      </c>
      <c r="N124" s="29"/>
    </row>
    <row r="125" spans="1:14">
      <c r="A125" s="248">
        <v>626</v>
      </c>
      <c r="B125" s="249" t="s">
        <v>298</v>
      </c>
      <c r="C125" s="249" t="s">
        <v>299</v>
      </c>
      <c r="D125" s="249" t="s">
        <v>882</v>
      </c>
      <c r="E125" s="249" t="s">
        <v>73</v>
      </c>
      <c r="F125" s="27"/>
      <c r="G125" s="27"/>
      <c r="H125" s="27"/>
      <c r="I125" s="126" t="s">
        <v>1495</v>
      </c>
      <c r="J125" s="27"/>
      <c r="K125" s="125"/>
      <c r="L125" s="125"/>
      <c r="M125" s="125"/>
      <c r="N125" s="29"/>
    </row>
    <row r="126" spans="1:14">
      <c r="A126" s="248">
        <v>625</v>
      </c>
      <c r="B126" s="249" t="s">
        <v>300</v>
      </c>
      <c r="C126" s="249" t="s">
        <v>301</v>
      </c>
      <c r="D126" s="249" t="s">
        <v>868</v>
      </c>
      <c r="E126" s="249" t="s">
        <v>73</v>
      </c>
      <c r="F126" s="27"/>
      <c r="G126" s="27"/>
      <c r="H126" s="27"/>
      <c r="I126" s="126" t="s">
        <v>1495</v>
      </c>
      <c r="J126" s="27"/>
      <c r="K126" s="125"/>
      <c r="L126" s="125"/>
      <c r="M126" s="125"/>
      <c r="N126" s="29"/>
    </row>
    <row r="127" spans="1:14">
      <c r="A127" s="248">
        <v>309</v>
      </c>
      <c r="B127" s="249" t="s">
        <v>302</v>
      </c>
      <c r="C127" s="249" t="s">
        <v>303</v>
      </c>
      <c r="D127" s="249" t="s">
        <v>846</v>
      </c>
      <c r="E127" s="249" t="s">
        <v>65</v>
      </c>
      <c r="F127" s="27"/>
      <c r="G127" s="27"/>
      <c r="H127" s="27"/>
      <c r="I127" s="125"/>
      <c r="J127" s="27"/>
      <c r="K127" s="126" t="s">
        <v>1495</v>
      </c>
      <c r="L127" s="126" t="s">
        <v>1495</v>
      </c>
      <c r="M127" s="126" t="s">
        <v>1495</v>
      </c>
      <c r="N127" s="29"/>
    </row>
    <row r="128" spans="1:14">
      <c r="A128" s="248">
        <v>481</v>
      </c>
      <c r="B128" s="249" t="s">
        <v>304</v>
      </c>
      <c r="C128" s="249" t="s">
        <v>305</v>
      </c>
      <c r="D128" s="249" t="s">
        <v>846</v>
      </c>
      <c r="E128" s="249" t="s">
        <v>73</v>
      </c>
      <c r="F128" s="27"/>
      <c r="G128" s="27"/>
      <c r="H128" s="27"/>
      <c r="I128" s="125"/>
      <c r="J128" s="27"/>
      <c r="K128" s="126" t="s">
        <v>1495</v>
      </c>
      <c r="L128" s="126" t="s">
        <v>1495</v>
      </c>
      <c r="M128" s="126" t="s">
        <v>1495</v>
      </c>
      <c r="N128" s="29"/>
    </row>
    <row r="129" spans="1:14">
      <c r="A129" s="248">
        <v>555</v>
      </c>
      <c r="B129" s="249" t="s">
        <v>306</v>
      </c>
      <c r="C129" s="249" t="s">
        <v>307</v>
      </c>
      <c r="D129" s="249" t="s">
        <v>882</v>
      </c>
      <c r="E129" s="249" t="s">
        <v>34</v>
      </c>
      <c r="F129" s="27"/>
      <c r="G129" s="27"/>
      <c r="H129" s="27"/>
      <c r="I129" s="126" t="s">
        <v>1495</v>
      </c>
      <c r="J129" s="27"/>
      <c r="K129" s="125"/>
      <c r="L129" s="125"/>
      <c r="M129" s="125"/>
      <c r="N129" s="29"/>
    </row>
    <row r="130" spans="1:14">
      <c r="A130" s="248" t="s">
        <v>309</v>
      </c>
      <c r="B130" s="249" t="s">
        <v>310</v>
      </c>
      <c r="C130" s="249" t="s">
        <v>307</v>
      </c>
      <c r="D130" s="249" t="s">
        <v>882</v>
      </c>
      <c r="E130" s="249" t="s">
        <v>34</v>
      </c>
      <c r="F130" s="27"/>
      <c r="G130" s="27"/>
      <c r="H130" s="27"/>
      <c r="I130" s="126" t="s">
        <v>1495</v>
      </c>
      <c r="J130" s="27"/>
      <c r="K130" s="125"/>
      <c r="L130" s="125"/>
      <c r="M130" s="125"/>
      <c r="N130" s="29"/>
    </row>
    <row r="131" spans="1:14">
      <c r="A131" s="248">
        <v>271</v>
      </c>
      <c r="B131" s="249" t="s">
        <v>311</v>
      </c>
      <c r="C131" s="249" t="s">
        <v>312</v>
      </c>
      <c r="D131" s="249" t="s">
        <v>846</v>
      </c>
      <c r="E131" s="249" t="s">
        <v>62</v>
      </c>
      <c r="F131" s="27"/>
      <c r="G131" s="27"/>
      <c r="H131" s="27"/>
      <c r="I131" s="125"/>
      <c r="J131" s="27"/>
      <c r="K131" s="126" t="s">
        <v>1495</v>
      </c>
      <c r="L131" s="126" t="s">
        <v>1495</v>
      </c>
      <c r="M131" s="126" t="s">
        <v>1495</v>
      </c>
      <c r="N131" s="29"/>
    </row>
    <row r="132" spans="1:14">
      <c r="A132" s="248">
        <v>584</v>
      </c>
      <c r="B132" s="249" t="s">
        <v>313</v>
      </c>
      <c r="C132" s="249" t="s">
        <v>314</v>
      </c>
      <c r="D132" s="249" t="s">
        <v>868</v>
      </c>
      <c r="E132" s="249" t="s">
        <v>57</v>
      </c>
      <c r="F132" s="27"/>
      <c r="G132" s="27"/>
      <c r="H132" s="27"/>
      <c r="I132" s="126" t="s">
        <v>1495</v>
      </c>
      <c r="J132" s="27"/>
      <c r="K132" s="125"/>
      <c r="L132" s="125"/>
      <c r="M132" s="125"/>
      <c r="N132" s="29"/>
    </row>
    <row r="133" spans="1:14">
      <c r="A133" s="248">
        <v>298</v>
      </c>
      <c r="B133" s="249" t="s">
        <v>315</v>
      </c>
      <c r="C133" s="249" t="s">
        <v>316</v>
      </c>
      <c r="D133" s="249" t="s">
        <v>882</v>
      </c>
      <c r="E133" s="249" t="s">
        <v>48</v>
      </c>
      <c r="F133" s="27"/>
      <c r="G133" s="27"/>
      <c r="H133" s="27"/>
      <c r="I133" s="126" t="s">
        <v>1495</v>
      </c>
      <c r="J133" s="27"/>
      <c r="K133" s="125"/>
      <c r="L133" s="125"/>
      <c r="M133" s="125"/>
      <c r="N133" s="29"/>
    </row>
    <row r="134" spans="1:14">
      <c r="A134" s="248">
        <v>500</v>
      </c>
      <c r="B134" s="249" t="s">
        <v>317</v>
      </c>
      <c r="C134" s="249" t="s">
        <v>318</v>
      </c>
      <c r="D134" s="249" t="s">
        <v>868</v>
      </c>
      <c r="E134" s="249" t="s">
        <v>73</v>
      </c>
      <c r="F134" s="27"/>
      <c r="G134" s="27"/>
      <c r="H134" s="27"/>
      <c r="I134" s="126" t="s">
        <v>1495</v>
      </c>
      <c r="J134" s="27"/>
      <c r="K134" s="125"/>
      <c r="L134" s="125"/>
      <c r="M134" s="125"/>
      <c r="N134" s="29"/>
    </row>
    <row r="135" spans="1:14">
      <c r="A135" s="248">
        <v>232</v>
      </c>
      <c r="B135" s="249" t="s">
        <v>319</v>
      </c>
      <c r="C135" s="249" t="s">
        <v>320</v>
      </c>
      <c r="D135" s="249" t="s">
        <v>846</v>
      </c>
      <c r="E135" s="249" t="s">
        <v>65</v>
      </c>
      <c r="F135" s="27"/>
      <c r="G135" s="27"/>
      <c r="H135" s="27"/>
      <c r="I135" s="125"/>
      <c r="J135" s="27"/>
      <c r="K135" s="126" t="s">
        <v>1495</v>
      </c>
      <c r="L135" s="126" t="s">
        <v>1495</v>
      </c>
      <c r="M135" s="126" t="s">
        <v>1495</v>
      </c>
      <c r="N135" s="29"/>
    </row>
    <row r="136" spans="1:14">
      <c r="A136" s="248">
        <v>49</v>
      </c>
      <c r="B136" s="249" t="s">
        <v>321</v>
      </c>
      <c r="C136" s="249" t="s">
        <v>322</v>
      </c>
      <c r="D136" s="249" t="s">
        <v>868</v>
      </c>
      <c r="E136" s="249" t="s">
        <v>65</v>
      </c>
      <c r="F136" s="27"/>
      <c r="G136" s="27"/>
      <c r="H136" s="27"/>
      <c r="I136" s="126" t="s">
        <v>1495</v>
      </c>
      <c r="J136" s="27"/>
      <c r="K136" s="125"/>
      <c r="L136" s="125"/>
      <c r="M136" s="125"/>
      <c r="N136" s="29"/>
    </row>
    <row r="137" spans="1:14">
      <c r="A137" s="248">
        <v>579</v>
      </c>
      <c r="B137" s="249" t="s">
        <v>323</v>
      </c>
      <c r="C137" s="249" t="s">
        <v>324</v>
      </c>
      <c r="D137" s="249" t="s">
        <v>868</v>
      </c>
      <c r="E137" s="249" t="s">
        <v>48</v>
      </c>
      <c r="F137" s="27"/>
      <c r="G137" s="27"/>
      <c r="H137" s="27"/>
      <c r="I137" s="126" t="s">
        <v>1495</v>
      </c>
      <c r="J137" s="27"/>
      <c r="K137" s="125"/>
      <c r="L137" s="125"/>
      <c r="M137" s="125"/>
      <c r="N137" s="29"/>
    </row>
    <row r="138" spans="1:14">
      <c r="A138" s="248">
        <v>101</v>
      </c>
      <c r="B138" s="249" t="s">
        <v>325</v>
      </c>
      <c r="C138" s="249" t="s">
        <v>326</v>
      </c>
      <c r="D138" s="249" t="s">
        <v>846</v>
      </c>
      <c r="E138" s="249" t="s">
        <v>48</v>
      </c>
      <c r="F138" s="27"/>
      <c r="G138" s="27"/>
      <c r="H138" s="27"/>
      <c r="I138" s="125"/>
      <c r="J138" s="27"/>
      <c r="K138" s="126" t="s">
        <v>1495</v>
      </c>
      <c r="L138" s="126" t="s">
        <v>1495</v>
      </c>
      <c r="M138" s="126" t="s">
        <v>1495</v>
      </c>
      <c r="N138" s="29"/>
    </row>
    <row r="139" spans="1:14">
      <c r="A139" s="248">
        <v>331</v>
      </c>
      <c r="B139" s="249" t="s">
        <v>327</v>
      </c>
      <c r="C139" s="249" t="s">
        <v>328</v>
      </c>
      <c r="D139" s="249" t="s">
        <v>846</v>
      </c>
      <c r="E139" s="249" t="s">
        <v>48</v>
      </c>
      <c r="F139" s="27"/>
      <c r="G139" s="27"/>
      <c r="H139" s="27"/>
      <c r="I139" s="125"/>
      <c r="J139" s="27"/>
      <c r="K139" s="126" t="s">
        <v>1495</v>
      </c>
      <c r="L139" s="126" t="s">
        <v>1495</v>
      </c>
      <c r="M139" s="126" t="s">
        <v>1495</v>
      </c>
      <c r="N139" s="29"/>
    </row>
    <row r="140" spans="1:14">
      <c r="A140" s="248">
        <v>448</v>
      </c>
      <c r="B140" s="249" t="s">
        <v>329</v>
      </c>
      <c r="C140" s="249" t="s">
        <v>330</v>
      </c>
      <c r="D140" s="249" t="s">
        <v>846</v>
      </c>
      <c r="E140" s="249" t="s">
        <v>48</v>
      </c>
      <c r="F140" s="27"/>
      <c r="G140" s="27"/>
      <c r="H140" s="27"/>
      <c r="I140" s="125"/>
      <c r="J140" s="27"/>
      <c r="K140" s="126" t="s">
        <v>1495</v>
      </c>
      <c r="L140" s="126" t="s">
        <v>1495</v>
      </c>
      <c r="M140" s="126" t="s">
        <v>1495</v>
      </c>
      <c r="N140" s="29"/>
    </row>
    <row r="141" spans="1:14">
      <c r="A141" s="248">
        <v>95</v>
      </c>
      <c r="B141" s="249" t="s">
        <v>331</v>
      </c>
      <c r="C141" s="249" t="s">
        <v>332</v>
      </c>
      <c r="D141" s="249" t="s">
        <v>846</v>
      </c>
      <c r="E141" s="249" t="s">
        <v>48</v>
      </c>
      <c r="F141" s="27"/>
      <c r="G141" s="27"/>
      <c r="H141" s="27"/>
      <c r="I141" s="125"/>
      <c r="J141" s="27"/>
      <c r="K141" s="126" t="s">
        <v>1495</v>
      </c>
      <c r="L141" s="126" t="s">
        <v>1495</v>
      </c>
      <c r="M141" s="126" t="s">
        <v>1495</v>
      </c>
      <c r="N141" s="29"/>
    </row>
    <row r="142" spans="1:14">
      <c r="A142" s="248">
        <v>641</v>
      </c>
      <c r="B142" s="249" t="s">
        <v>333</v>
      </c>
      <c r="C142" s="249" t="s">
        <v>334</v>
      </c>
      <c r="D142" s="249" t="s">
        <v>846</v>
      </c>
      <c r="E142" s="249" t="s">
        <v>65</v>
      </c>
      <c r="F142" s="27"/>
      <c r="G142" s="27"/>
      <c r="H142" s="27"/>
      <c r="I142" s="125"/>
      <c r="J142" s="27"/>
      <c r="K142" s="126" t="s">
        <v>1495</v>
      </c>
      <c r="L142" s="126" t="s">
        <v>1495</v>
      </c>
      <c r="M142" s="126" t="s">
        <v>1495</v>
      </c>
      <c r="N142" s="29"/>
    </row>
    <row r="143" spans="1:14">
      <c r="A143" s="248">
        <v>15</v>
      </c>
      <c r="B143" s="249" t="s">
        <v>335</v>
      </c>
      <c r="C143" s="249" t="s">
        <v>336</v>
      </c>
      <c r="D143" s="249" t="s">
        <v>846</v>
      </c>
      <c r="E143" s="249" t="s">
        <v>48</v>
      </c>
      <c r="F143" s="27"/>
      <c r="G143" s="27"/>
      <c r="H143" s="27"/>
      <c r="I143" s="125"/>
      <c r="J143" s="27"/>
      <c r="K143" s="126" t="s">
        <v>1495</v>
      </c>
      <c r="L143" s="126" t="s">
        <v>1495</v>
      </c>
      <c r="M143" s="126" t="s">
        <v>1495</v>
      </c>
      <c r="N143" s="29"/>
    </row>
    <row r="144" spans="1:14">
      <c r="A144" s="248">
        <v>592</v>
      </c>
      <c r="B144" s="249" t="s">
        <v>337</v>
      </c>
      <c r="C144" s="249" t="s">
        <v>338</v>
      </c>
      <c r="D144" s="249" t="s">
        <v>868</v>
      </c>
      <c r="E144" s="249" t="s">
        <v>34</v>
      </c>
      <c r="F144" s="27"/>
      <c r="G144" s="27"/>
      <c r="H144" s="27"/>
      <c r="I144" s="126" t="s">
        <v>1495</v>
      </c>
      <c r="J144" s="27"/>
      <c r="K144" s="125"/>
      <c r="L144" s="125"/>
      <c r="M144" s="125"/>
      <c r="N144" s="29"/>
    </row>
    <row r="145" spans="1:14">
      <c r="A145" s="248" t="s">
        <v>339</v>
      </c>
      <c r="B145" s="249" t="s">
        <v>340</v>
      </c>
      <c r="C145" s="249" t="s">
        <v>338</v>
      </c>
      <c r="D145" s="249" t="s">
        <v>868</v>
      </c>
      <c r="E145" s="249" t="s">
        <v>34</v>
      </c>
      <c r="F145" s="27"/>
      <c r="G145" s="27"/>
      <c r="H145" s="27"/>
      <c r="I145" s="126" t="s">
        <v>1495</v>
      </c>
      <c r="J145" s="27"/>
      <c r="K145" s="125"/>
      <c r="L145" s="125"/>
      <c r="M145" s="125"/>
      <c r="N145" s="29"/>
    </row>
    <row r="146" spans="1:14">
      <c r="A146" s="248" t="s">
        <v>341</v>
      </c>
      <c r="B146" s="249" t="s">
        <v>342</v>
      </c>
      <c r="C146" s="249" t="s">
        <v>338</v>
      </c>
      <c r="D146" s="249" t="s">
        <v>868</v>
      </c>
      <c r="E146" s="249" t="s">
        <v>34</v>
      </c>
      <c r="F146" s="27"/>
      <c r="G146" s="27"/>
      <c r="H146" s="27"/>
      <c r="I146" s="126" t="s">
        <v>1495</v>
      </c>
      <c r="J146" s="27"/>
      <c r="K146" s="125"/>
      <c r="L146" s="125"/>
      <c r="M146" s="125"/>
      <c r="N146" s="29"/>
    </row>
    <row r="147" spans="1:14">
      <c r="A147" s="248">
        <v>575</v>
      </c>
      <c r="B147" s="249" t="s">
        <v>343</v>
      </c>
      <c r="C147" s="249" t="s">
        <v>344</v>
      </c>
      <c r="D147" s="249" t="s">
        <v>846</v>
      </c>
      <c r="E147" s="249" t="s">
        <v>57</v>
      </c>
      <c r="F147" s="27" t="s">
        <v>1495</v>
      </c>
      <c r="G147" s="27" t="s">
        <v>1495</v>
      </c>
      <c r="H147" s="27" t="s">
        <v>1495</v>
      </c>
      <c r="I147" s="125" t="s">
        <v>2675</v>
      </c>
      <c r="J147" s="27" t="s">
        <v>1495</v>
      </c>
      <c r="K147" s="126" t="s">
        <v>1495</v>
      </c>
      <c r="L147" s="126" t="s">
        <v>1495</v>
      </c>
      <c r="M147" s="126" t="s">
        <v>1495</v>
      </c>
      <c r="N147" s="29" t="s">
        <v>1495</v>
      </c>
    </row>
    <row r="148" spans="1:14">
      <c r="A148" s="248">
        <v>467</v>
      </c>
      <c r="B148" s="249" t="s">
        <v>345</v>
      </c>
      <c r="C148" s="249" t="s">
        <v>346</v>
      </c>
      <c r="D148" s="249" t="s">
        <v>868</v>
      </c>
      <c r="E148" s="249" t="s">
        <v>70</v>
      </c>
      <c r="F148" s="27"/>
      <c r="G148" s="27"/>
      <c r="H148" s="27"/>
      <c r="I148" s="126" t="s">
        <v>1495</v>
      </c>
      <c r="J148" s="27"/>
      <c r="K148" s="125"/>
      <c r="L148" s="125"/>
      <c r="M148" s="125"/>
      <c r="N148" s="29"/>
    </row>
    <row r="149" spans="1:14">
      <c r="A149" s="248">
        <v>599</v>
      </c>
      <c r="B149" s="249" t="s">
        <v>347</v>
      </c>
      <c r="C149" s="249" t="s">
        <v>348</v>
      </c>
      <c r="D149" s="249" t="s">
        <v>868</v>
      </c>
      <c r="E149" s="249" t="s">
        <v>57</v>
      </c>
      <c r="F149" s="27"/>
      <c r="G149" s="27"/>
      <c r="H149" s="27"/>
      <c r="I149" s="126" t="s">
        <v>1495</v>
      </c>
      <c r="J149" s="27"/>
      <c r="K149" s="125"/>
      <c r="L149" s="125"/>
      <c r="M149" s="125"/>
      <c r="N149" s="29"/>
    </row>
    <row r="150" spans="1:14">
      <c r="A150" s="248">
        <v>391</v>
      </c>
      <c r="B150" s="249" t="s">
        <v>349</v>
      </c>
      <c r="C150" s="249" t="s">
        <v>350</v>
      </c>
      <c r="D150" s="249" t="s">
        <v>846</v>
      </c>
      <c r="E150" s="249" t="s">
        <v>34</v>
      </c>
      <c r="F150" s="27"/>
      <c r="G150" s="27"/>
      <c r="H150" s="27"/>
      <c r="I150" s="125"/>
      <c r="J150" s="27"/>
      <c r="K150" s="126" t="s">
        <v>1495</v>
      </c>
      <c r="L150" s="126" t="s">
        <v>1495</v>
      </c>
      <c r="M150" s="126" t="s">
        <v>1495</v>
      </c>
      <c r="N150" s="29"/>
    </row>
    <row r="151" spans="1:14">
      <c r="A151" s="248">
        <v>571</v>
      </c>
      <c r="B151" s="249" t="s">
        <v>351</v>
      </c>
      <c r="C151" s="249" t="s">
        <v>352</v>
      </c>
      <c r="D151" s="249" t="s">
        <v>868</v>
      </c>
      <c r="E151" s="249" t="s">
        <v>70</v>
      </c>
      <c r="F151" s="27"/>
      <c r="G151" s="27"/>
      <c r="H151" s="27"/>
      <c r="I151" s="126" t="s">
        <v>1495</v>
      </c>
      <c r="J151" s="27"/>
      <c r="K151" s="125"/>
      <c r="L151" s="125"/>
      <c r="M151" s="125"/>
      <c r="N151" s="29"/>
    </row>
    <row r="152" spans="1:14">
      <c r="A152" s="248">
        <v>603</v>
      </c>
      <c r="B152" s="249" t="s">
        <v>353</v>
      </c>
      <c r="C152" s="249" t="s">
        <v>354</v>
      </c>
      <c r="D152" s="249" t="s">
        <v>882</v>
      </c>
      <c r="E152" s="249" t="s">
        <v>34</v>
      </c>
      <c r="F152" s="27"/>
      <c r="G152" s="27"/>
      <c r="H152" s="27"/>
      <c r="I152" s="126" t="s">
        <v>1495</v>
      </c>
      <c r="J152" s="27"/>
      <c r="K152" s="125"/>
      <c r="L152" s="125"/>
      <c r="M152" s="125"/>
      <c r="N152" s="29"/>
    </row>
    <row r="153" spans="1:14">
      <c r="A153" s="248">
        <v>601</v>
      </c>
      <c r="B153" s="249" t="s">
        <v>355</v>
      </c>
      <c r="C153" s="249" t="s">
        <v>356</v>
      </c>
      <c r="D153" s="249" t="s">
        <v>868</v>
      </c>
      <c r="E153" s="249" t="s">
        <v>34</v>
      </c>
      <c r="F153" s="27"/>
      <c r="G153" s="27"/>
      <c r="H153" s="27"/>
      <c r="I153" s="126" t="s">
        <v>1495</v>
      </c>
      <c r="J153" s="27"/>
      <c r="K153" s="125"/>
      <c r="L153" s="125"/>
      <c r="M153" s="125"/>
      <c r="N153" s="29"/>
    </row>
    <row r="154" spans="1:14">
      <c r="A154" s="248">
        <v>133</v>
      </c>
      <c r="B154" s="249" t="s">
        <v>357</v>
      </c>
      <c r="C154" s="249" t="s">
        <v>358</v>
      </c>
      <c r="D154" s="249" t="s">
        <v>846</v>
      </c>
      <c r="E154" s="249" t="s">
        <v>57</v>
      </c>
      <c r="F154" s="27"/>
      <c r="G154" s="27"/>
      <c r="H154" s="27"/>
      <c r="I154" s="125"/>
      <c r="J154" s="27"/>
      <c r="K154" s="126" t="s">
        <v>1495</v>
      </c>
      <c r="L154" s="126" t="s">
        <v>1495</v>
      </c>
      <c r="M154" s="126" t="s">
        <v>1495</v>
      </c>
      <c r="N154" s="29"/>
    </row>
    <row r="155" spans="1:14">
      <c r="A155" s="248">
        <v>229</v>
      </c>
      <c r="B155" s="249" t="s">
        <v>360</v>
      </c>
      <c r="C155" s="249" t="s">
        <v>361</v>
      </c>
      <c r="D155" s="249" t="s">
        <v>846</v>
      </c>
      <c r="E155" s="249" t="s">
        <v>65</v>
      </c>
      <c r="F155" s="27"/>
      <c r="G155" s="27"/>
      <c r="H155" s="27"/>
      <c r="I155" s="125"/>
      <c r="J155" s="27"/>
      <c r="K155" s="126" t="s">
        <v>1495</v>
      </c>
      <c r="L155" s="126" t="s">
        <v>1495</v>
      </c>
      <c r="M155" s="126" t="s">
        <v>1495</v>
      </c>
      <c r="N155" s="29"/>
    </row>
    <row r="156" spans="1:14">
      <c r="A156" s="248">
        <v>439</v>
      </c>
      <c r="B156" s="249" t="s">
        <v>362</v>
      </c>
      <c r="C156" s="249" t="s">
        <v>363</v>
      </c>
      <c r="D156" s="249" t="s">
        <v>846</v>
      </c>
      <c r="E156" s="249" t="s">
        <v>57</v>
      </c>
      <c r="F156" s="27"/>
      <c r="G156" s="27"/>
      <c r="H156" s="27"/>
      <c r="I156" s="125"/>
      <c r="J156" s="27"/>
      <c r="K156" s="126" t="s">
        <v>1495</v>
      </c>
      <c r="L156" s="126" t="s">
        <v>1495</v>
      </c>
      <c r="M156" s="126" t="s">
        <v>1495</v>
      </c>
      <c r="N156" s="29"/>
    </row>
    <row r="157" spans="1:14">
      <c r="A157" s="248">
        <v>558</v>
      </c>
      <c r="B157" s="249" t="s">
        <v>364</v>
      </c>
      <c r="C157" s="249" t="s">
        <v>365</v>
      </c>
      <c r="D157" s="249" t="s">
        <v>868</v>
      </c>
      <c r="E157" s="249" t="s">
        <v>34</v>
      </c>
      <c r="F157" s="27"/>
      <c r="G157" s="27"/>
      <c r="H157" s="27"/>
      <c r="I157" s="126" t="s">
        <v>1495</v>
      </c>
      <c r="J157" s="27"/>
      <c r="K157" s="125"/>
      <c r="L157" s="125"/>
      <c r="M157" s="125"/>
      <c r="N157" s="29"/>
    </row>
    <row r="158" spans="1:14">
      <c r="A158" s="248">
        <v>610</v>
      </c>
      <c r="B158" s="249" t="s">
        <v>366</v>
      </c>
      <c r="C158" s="249" t="s">
        <v>367</v>
      </c>
      <c r="D158" s="249" t="s">
        <v>846</v>
      </c>
      <c r="E158" s="249" t="s">
        <v>65</v>
      </c>
      <c r="F158" s="27"/>
      <c r="G158" s="27"/>
      <c r="H158" s="27"/>
      <c r="I158" s="125"/>
      <c r="J158" s="27"/>
      <c r="K158" s="126" t="s">
        <v>1495</v>
      </c>
      <c r="L158" s="126" t="s">
        <v>1495</v>
      </c>
      <c r="M158" s="126" t="s">
        <v>1495</v>
      </c>
      <c r="N158" s="29"/>
    </row>
    <row r="159" spans="1:14">
      <c r="A159" s="248">
        <v>478</v>
      </c>
      <c r="B159" s="249" t="s">
        <v>368</v>
      </c>
      <c r="C159" s="249" t="s">
        <v>369</v>
      </c>
      <c r="D159" s="249" t="s">
        <v>868</v>
      </c>
      <c r="E159" s="249" t="s">
        <v>70</v>
      </c>
      <c r="F159" s="27"/>
      <c r="G159" s="27"/>
      <c r="H159" s="27"/>
      <c r="I159" s="126" t="s">
        <v>1495</v>
      </c>
      <c r="J159" s="27"/>
      <c r="K159" s="125"/>
      <c r="L159" s="125"/>
      <c r="M159" s="125"/>
      <c r="N159" s="29"/>
    </row>
    <row r="160" spans="1:14">
      <c r="A160" s="248">
        <v>121</v>
      </c>
      <c r="B160" s="249" t="s">
        <v>370</v>
      </c>
      <c r="C160" s="249" t="s">
        <v>371</v>
      </c>
      <c r="D160" s="249" t="s">
        <v>846</v>
      </c>
      <c r="E160" s="249" t="s">
        <v>73</v>
      </c>
      <c r="F160" s="27"/>
      <c r="G160" s="27"/>
      <c r="H160" s="27"/>
      <c r="I160" s="125"/>
      <c r="J160" s="27"/>
      <c r="K160" s="126" t="s">
        <v>1495</v>
      </c>
      <c r="L160" s="126" t="s">
        <v>1495</v>
      </c>
      <c r="M160" s="126" t="s">
        <v>1495</v>
      </c>
      <c r="N160" s="29"/>
    </row>
    <row r="161" spans="1:14">
      <c r="A161" s="248">
        <v>515</v>
      </c>
      <c r="B161" s="249" t="s">
        <v>372</v>
      </c>
      <c r="C161" s="249" t="s">
        <v>373</v>
      </c>
      <c r="D161" s="249" t="s">
        <v>846</v>
      </c>
      <c r="E161" s="249" t="s">
        <v>73</v>
      </c>
      <c r="F161" s="27"/>
      <c r="G161" s="27"/>
      <c r="H161" s="27"/>
      <c r="I161" s="125"/>
      <c r="J161" s="27"/>
      <c r="K161" s="126" t="s">
        <v>1495</v>
      </c>
      <c r="L161" s="126" t="s">
        <v>1495</v>
      </c>
      <c r="M161" s="126" t="s">
        <v>1495</v>
      </c>
      <c r="N161" s="29"/>
    </row>
    <row r="162" spans="1:14">
      <c r="A162" s="248">
        <v>634</v>
      </c>
      <c r="B162" s="249" t="s">
        <v>374</v>
      </c>
      <c r="C162" s="249" t="s">
        <v>375</v>
      </c>
      <c r="D162" s="249" t="s">
        <v>846</v>
      </c>
      <c r="E162" s="249" t="s">
        <v>62</v>
      </c>
      <c r="F162" s="27"/>
      <c r="G162" s="27"/>
      <c r="H162" s="27"/>
      <c r="I162" s="125"/>
      <c r="J162" s="27"/>
      <c r="K162" s="126" t="s">
        <v>1495</v>
      </c>
      <c r="L162" s="126" t="s">
        <v>1495</v>
      </c>
      <c r="M162" s="126" t="s">
        <v>1495</v>
      </c>
      <c r="N162" s="29"/>
    </row>
    <row r="163" spans="1:14">
      <c r="A163" s="248">
        <v>224</v>
      </c>
      <c r="B163" s="249" t="s">
        <v>376</v>
      </c>
      <c r="C163" s="249" t="s">
        <v>377</v>
      </c>
      <c r="D163" s="249" t="s">
        <v>846</v>
      </c>
      <c r="E163" s="249" t="s">
        <v>65</v>
      </c>
      <c r="F163" s="27"/>
      <c r="G163" s="27"/>
      <c r="H163" s="27"/>
      <c r="I163" s="125"/>
      <c r="J163" s="27"/>
      <c r="K163" s="126" t="s">
        <v>1495</v>
      </c>
      <c r="L163" s="126" t="s">
        <v>1495</v>
      </c>
      <c r="M163" s="126" t="s">
        <v>1495</v>
      </c>
      <c r="N163" s="29"/>
    </row>
    <row r="164" spans="1:14">
      <c r="A164" s="248">
        <v>192</v>
      </c>
      <c r="B164" s="249" t="s">
        <v>378</v>
      </c>
      <c r="C164" s="249" t="s">
        <v>379</v>
      </c>
      <c r="D164" s="249" t="s">
        <v>846</v>
      </c>
      <c r="E164" s="249" t="s">
        <v>62</v>
      </c>
      <c r="F164" s="27"/>
      <c r="G164" s="27"/>
      <c r="H164" s="27"/>
      <c r="I164" s="125"/>
      <c r="J164" s="27"/>
      <c r="K164" s="126" t="s">
        <v>1495</v>
      </c>
      <c r="L164" s="126" t="s">
        <v>1495</v>
      </c>
      <c r="M164" s="126" t="s">
        <v>1495</v>
      </c>
      <c r="N164" s="29"/>
    </row>
    <row r="165" spans="1:14">
      <c r="A165" s="248">
        <v>637</v>
      </c>
      <c r="B165" s="249" t="s">
        <v>381</v>
      </c>
      <c r="C165" s="249" t="s">
        <v>382</v>
      </c>
      <c r="D165" s="249" t="s">
        <v>868</v>
      </c>
      <c r="E165" s="249" t="s">
        <v>73</v>
      </c>
      <c r="F165" s="27"/>
      <c r="G165" s="27"/>
      <c r="H165" s="27"/>
      <c r="I165" s="126" t="s">
        <v>1495</v>
      </c>
      <c r="J165" s="27"/>
      <c r="K165" s="125"/>
      <c r="L165" s="125"/>
      <c r="M165" s="125"/>
      <c r="N165" s="29"/>
    </row>
    <row r="166" spans="1:14">
      <c r="A166" s="248">
        <v>513</v>
      </c>
      <c r="B166" s="249" t="s">
        <v>383</v>
      </c>
      <c r="C166" s="249" t="s">
        <v>384</v>
      </c>
      <c r="D166" s="249" t="s">
        <v>868</v>
      </c>
      <c r="E166" s="249" t="s">
        <v>73</v>
      </c>
      <c r="F166" s="27"/>
      <c r="G166" s="27"/>
      <c r="H166" s="27"/>
      <c r="I166" s="126" t="s">
        <v>1495</v>
      </c>
      <c r="J166" s="27"/>
      <c r="K166" s="125"/>
      <c r="L166" s="125"/>
      <c r="M166" s="125"/>
      <c r="N166" s="29"/>
    </row>
    <row r="167" spans="1:14">
      <c r="A167" s="248">
        <v>518</v>
      </c>
      <c r="B167" s="249" t="s">
        <v>385</v>
      </c>
      <c r="C167" s="249" t="s">
        <v>386</v>
      </c>
      <c r="D167" s="249" t="s">
        <v>846</v>
      </c>
      <c r="E167" s="249" t="s">
        <v>73</v>
      </c>
      <c r="F167" s="27"/>
      <c r="G167" s="27"/>
      <c r="H167" s="27"/>
      <c r="I167" s="125"/>
      <c r="J167" s="27"/>
      <c r="K167" s="126" t="s">
        <v>1495</v>
      </c>
      <c r="L167" s="126" t="s">
        <v>1495</v>
      </c>
      <c r="M167" s="126" t="s">
        <v>1495</v>
      </c>
      <c r="N167" s="29"/>
    </row>
    <row r="168" spans="1:14">
      <c r="A168" s="248">
        <v>488</v>
      </c>
      <c r="B168" s="249" t="s">
        <v>387</v>
      </c>
      <c r="C168" s="249" t="s">
        <v>388</v>
      </c>
      <c r="D168" s="249" t="s">
        <v>846</v>
      </c>
      <c r="E168" s="249" t="s">
        <v>48</v>
      </c>
      <c r="F168" s="27"/>
      <c r="G168" s="27"/>
      <c r="H168" s="27"/>
      <c r="I168" s="125"/>
      <c r="J168" s="27"/>
      <c r="K168" s="126" t="s">
        <v>1495</v>
      </c>
      <c r="L168" s="126" t="s">
        <v>1495</v>
      </c>
      <c r="M168" s="126" t="s">
        <v>1495</v>
      </c>
      <c r="N168" s="29"/>
    </row>
    <row r="169" spans="1:14">
      <c r="A169" s="248">
        <v>156</v>
      </c>
      <c r="B169" s="249" t="s">
        <v>389</v>
      </c>
      <c r="C169" s="249" t="s">
        <v>390</v>
      </c>
      <c r="D169" s="249" t="s">
        <v>868</v>
      </c>
      <c r="E169" s="249" t="s">
        <v>34</v>
      </c>
      <c r="F169" s="27"/>
      <c r="G169" s="27"/>
      <c r="H169" s="27"/>
      <c r="I169" s="126" t="s">
        <v>1495</v>
      </c>
      <c r="J169" s="27"/>
      <c r="K169" s="125"/>
      <c r="L169" s="125"/>
      <c r="M169" s="125"/>
      <c r="N169" s="29"/>
    </row>
    <row r="170" spans="1:14">
      <c r="A170" s="248">
        <v>369</v>
      </c>
      <c r="B170" s="249" t="s">
        <v>391</v>
      </c>
      <c r="C170" s="249" t="s">
        <v>392</v>
      </c>
      <c r="D170" s="249" t="s">
        <v>868</v>
      </c>
      <c r="E170" s="249" t="s">
        <v>70</v>
      </c>
      <c r="F170" s="27"/>
      <c r="G170" s="27"/>
      <c r="H170" s="27"/>
      <c r="I170" s="126" t="s">
        <v>1495</v>
      </c>
      <c r="J170" s="27"/>
      <c r="K170" s="125"/>
      <c r="L170" s="125"/>
      <c r="M170" s="125"/>
      <c r="N170" s="29"/>
    </row>
    <row r="171" spans="1:14">
      <c r="A171" s="248">
        <v>162</v>
      </c>
      <c r="B171" s="249" t="s">
        <v>393</v>
      </c>
      <c r="C171" s="249" t="s">
        <v>394</v>
      </c>
      <c r="D171" s="249" t="s">
        <v>846</v>
      </c>
      <c r="E171" s="249" t="s">
        <v>70</v>
      </c>
      <c r="F171" s="27"/>
      <c r="G171" s="27"/>
      <c r="H171" s="27"/>
      <c r="I171" s="125"/>
      <c r="J171" s="27"/>
      <c r="K171" s="126" t="s">
        <v>1495</v>
      </c>
      <c r="L171" s="126" t="s">
        <v>1495</v>
      </c>
      <c r="M171" s="126" t="s">
        <v>1495</v>
      </c>
      <c r="N171" s="29"/>
    </row>
    <row r="172" spans="1:14">
      <c r="A172" s="248">
        <v>606</v>
      </c>
      <c r="B172" s="249" t="s">
        <v>395</v>
      </c>
      <c r="C172" s="249" t="s">
        <v>396</v>
      </c>
      <c r="D172" s="249" t="s">
        <v>846</v>
      </c>
      <c r="E172" s="249" t="s">
        <v>70</v>
      </c>
      <c r="F172" s="27"/>
      <c r="G172" s="27"/>
      <c r="H172" s="27"/>
      <c r="I172" s="125"/>
      <c r="J172" s="27"/>
      <c r="K172" s="126" t="s">
        <v>1495</v>
      </c>
      <c r="L172" s="126" t="s">
        <v>1495</v>
      </c>
      <c r="M172" s="126" t="s">
        <v>1495</v>
      </c>
      <c r="N172" s="29"/>
    </row>
    <row r="173" spans="1:14">
      <c r="A173" s="248">
        <v>110</v>
      </c>
      <c r="B173" s="249" t="s">
        <v>397</v>
      </c>
      <c r="C173" s="249" t="s">
        <v>398</v>
      </c>
      <c r="D173" s="249" t="s">
        <v>868</v>
      </c>
      <c r="E173" s="249" t="s">
        <v>70</v>
      </c>
      <c r="F173" s="27"/>
      <c r="G173" s="27"/>
      <c r="H173" s="27"/>
      <c r="I173" s="126" t="s">
        <v>1495</v>
      </c>
      <c r="J173" s="27"/>
      <c r="K173" s="125"/>
      <c r="L173" s="125"/>
      <c r="M173" s="125"/>
      <c r="N173" s="29"/>
    </row>
    <row r="174" spans="1:14">
      <c r="A174" s="248">
        <v>65</v>
      </c>
      <c r="B174" s="249" t="s">
        <v>400</v>
      </c>
      <c r="C174" s="249" t="s">
        <v>401</v>
      </c>
      <c r="D174" s="249" t="s">
        <v>868</v>
      </c>
      <c r="E174" s="249" t="s">
        <v>57</v>
      </c>
      <c r="F174" s="27"/>
      <c r="G174" s="27"/>
      <c r="H174" s="27"/>
      <c r="I174" s="126" t="s">
        <v>1495</v>
      </c>
      <c r="J174" s="27"/>
      <c r="K174" s="125"/>
      <c r="L174" s="125"/>
      <c r="M174" s="125"/>
      <c r="N174" s="29"/>
    </row>
    <row r="175" spans="1:14">
      <c r="A175" s="248">
        <v>107</v>
      </c>
      <c r="B175" s="249" t="s">
        <v>403</v>
      </c>
      <c r="C175" s="249" t="s">
        <v>404</v>
      </c>
      <c r="D175" s="249" t="s">
        <v>882</v>
      </c>
      <c r="E175" s="249" t="s">
        <v>48</v>
      </c>
      <c r="F175" s="27"/>
      <c r="G175" s="27"/>
      <c r="H175" s="27"/>
      <c r="I175" s="126" t="s">
        <v>1495</v>
      </c>
      <c r="J175" s="27"/>
      <c r="K175" s="125"/>
      <c r="L175" s="125"/>
      <c r="M175" s="125"/>
      <c r="N175" s="29"/>
    </row>
    <row r="176" spans="1:14">
      <c r="A176" s="248">
        <v>385</v>
      </c>
      <c r="B176" s="249" t="s">
        <v>405</v>
      </c>
      <c r="C176" s="249" t="s">
        <v>406</v>
      </c>
      <c r="D176" s="249" t="s">
        <v>882</v>
      </c>
      <c r="E176" s="249" t="s">
        <v>73</v>
      </c>
      <c r="F176" s="27"/>
      <c r="G176" s="27"/>
      <c r="H176" s="27"/>
      <c r="I176" s="126" t="s">
        <v>1495</v>
      </c>
      <c r="J176" s="27"/>
      <c r="K176" s="125"/>
      <c r="L176" s="125"/>
      <c r="M176" s="125"/>
      <c r="N176" s="29"/>
    </row>
    <row r="177" spans="1:14">
      <c r="A177" s="248">
        <v>311</v>
      </c>
      <c r="B177" s="249" t="s">
        <v>407</v>
      </c>
      <c r="C177" s="249" t="s">
        <v>408</v>
      </c>
      <c r="D177" s="249" t="s">
        <v>868</v>
      </c>
      <c r="E177" s="249" t="s">
        <v>65</v>
      </c>
      <c r="F177" s="27"/>
      <c r="G177" s="27"/>
      <c r="H177" s="27"/>
      <c r="I177" s="126" t="s">
        <v>1495</v>
      </c>
      <c r="J177" s="27"/>
      <c r="K177" s="125"/>
      <c r="L177" s="125"/>
      <c r="M177" s="125"/>
      <c r="N177" s="29"/>
    </row>
    <row r="178" spans="1:14">
      <c r="A178" s="248">
        <v>426</v>
      </c>
      <c r="B178" s="249" t="s">
        <v>409</v>
      </c>
      <c r="C178" s="249" t="s">
        <v>410</v>
      </c>
      <c r="D178" s="249" t="s">
        <v>846</v>
      </c>
      <c r="E178" s="249" t="s">
        <v>57</v>
      </c>
      <c r="F178" s="27"/>
      <c r="G178" s="27"/>
      <c r="H178" s="27"/>
      <c r="I178" s="125"/>
      <c r="J178" s="27"/>
      <c r="K178" s="126" t="s">
        <v>1495</v>
      </c>
      <c r="L178" s="126" t="s">
        <v>1495</v>
      </c>
      <c r="M178" s="126" t="s">
        <v>1495</v>
      </c>
      <c r="N178" s="29"/>
    </row>
    <row r="179" spans="1:14">
      <c r="A179" s="248">
        <v>430</v>
      </c>
      <c r="B179" s="249" t="s">
        <v>411</v>
      </c>
      <c r="C179" s="249" t="s">
        <v>412</v>
      </c>
      <c r="D179" s="249" t="s">
        <v>882</v>
      </c>
      <c r="E179" s="249" t="s">
        <v>45</v>
      </c>
      <c r="F179" s="27"/>
      <c r="G179" s="27"/>
      <c r="H179" s="27"/>
      <c r="I179" s="126" t="s">
        <v>1495</v>
      </c>
      <c r="J179" s="27"/>
      <c r="K179" s="125"/>
      <c r="L179" s="125"/>
      <c r="M179" s="125"/>
      <c r="N179" s="29"/>
    </row>
    <row r="180" spans="1:14">
      <c r="A180" s="248" t="s">
        <v>414</v>
      </c>
      <c r="B180" s="249" t="s">
        <v>415</v>
      </c>
      <c r="C180" s="249" t="s">
        <v>412</v>
      </c>
      <c r="D180" s="249" t="s">
        <v>882</v>
      </c>
      <c r="E180" s="249" t="s">
        <v>45</v>
      </c>
      <c r="F180" s="27"/>
      <c r="G180" s="27"/>
      <c r="H180" s="27"/>
      <c r="I180" s="126" t="s">
        <v>1495</v>
      </c>
      <c r="J180" s="27"/>
      <c r="K180" s="125"/>
      <c r="L180" s="125"/>
      <c r="M180" s="125"/>
      <c r="N180" s="29"/>
    </row>
    <row r="181" spans="1:14">
      <c r="A181" s="248" t="s">
        <v>416</v>
      </c>
      <c r="B181" s="249" t="s">
        <v>417</v>
      </c>
      <c r="C181" s="249" t="s">
        <v>412</v>
      </c>
      <c r="D181" s="249" t="s">
        <v>882</v>
      </c>
      <c r="E181" s="249" t="s">
        <v>45</v>
      </c>
      <c r="F181" s="27"/>
      <c r="G181" s="27"/>
      <c r="H181" s="27"/>
      <c r="I181" s="126" t="s">
        <v>1495</v>
      </c>
      <c r="J181" s="27"/>
      <c r="K181" s="125"/>
      <c r="L181" s="125"/>
      <c r="M181" s="125"/>
      <c r="N181" s="29"/>
    </row>
    <row r="182" spans="1:14">
      <c r="A182" s="248" t="s">
        <v>419</v>
      </c>
      <c r="B182" s="249" t="s">
        <v>420</v>
      </c>
      <c r="C182" s="249" t="s">
        <v>412</v>
      </c>
      <c r="D182" s="249" t="s">
        <v>882</v>
      </c>
      <c r="E182" s="249" t="s">
        <v>45</v>
      </c>
      <c r="F182" s="27"/>
      <c r="G182" s="27"/>
      <c r="H182" s="27"/>
      <c r="I182" s="126" t="s">
        <v>1495</v>
      </c>
      <c r="J182" s="27"/>
      <c r="K182" s="125"/>
      <c r="L182" s="125"/>
      <c r="M182" s="125"/>
      <c r="N182" s="29"/>
    </row>
    <row r="183" spans="1:14">
      <c r="A183" s="248" t="s">
        <v>422</v>
      </c>
      <c r="B183" s="249" t="s">
        <v>423</v>
      </c>
      <c r="C183" s="249" t="s">
        <v>412</v>
      </c>
      <c r="D183" s="249" t="s">
        <v>882</v>
      </c>
      <c r="E183" s="249" t="s">
        <v>45</v>
      </c>
      <c r="F183" s="27"/>
      <c r="G183" s="27"/>
      <c r="H183" s="27"/>
      <c r="I183" s="126" t="s">
        <v>1495</v>
      </c>
      <c r="J183" s="27"/>
      <c r="K183" s="125"/>
      <c r="L183" s="125"/>
      <c r="M183" s="125"/>
      <c r="N183" s="29"/>
    </row>
    <row r="184" spans="1:14">
      <c r="A184" s="248">
        <v>466</v>
      </c>
      <c r="B184" s="249" t="s">
        <v>424</v>
      </c>
      <c r="C184" s="249" t="s">
        <v>425</v>
      </c>
      <c r="D184" s="249" t="s">
        <v>882</v>
      </c>
      <c r="E184" s="249" t="s">
        <v>70</v>
      </c>
      <c r="F184" s="27"/>
      <c r="G184" s="27"/>
      <c r="H184" s="27"/>
      <c r="I184" s="126" t="s">
        <v>1495</v>
      </c>
      <c r="J184" s="27"/>
      <c r="K184" s="125"/>
      <c r="L184" s="125"/>
      <c r="M184" s="125"/>
      <c r="N184" s="29"/>
    </row>
    <row r="185" spans="1:14">
      <c r="A185" s="248">
        <v>423</v>
      </c>
      <c r="B185" s="249" t="s">
        <v>427</v>
      </c>
      <c r="C185" s="249" t="s">
        <v>428</v>
      </c>
      <c r="D185" s="249" t="s">
        <v>882</v>
      </c>
      <c r="E185" s="249" t="s">
        <v>34</v>
      </c>
      <c r="F185" s="27"/>
      <c r="G185" s="27"/>
      <c r="H185" s="27"/>
      <c r="I185" s="126" t="s">
        <v>1495</v>
      </c>
      <c r="J185" s="27"/>
      <c r="K185" s="125"/>
      <c r="L185" s="125"/>
      <c r="M185" s="125"/>
      <c r="N185" s="29"/>
    </row>
    <row r="186" spans="1:14">
      <c r="A186" s="248">
        <v>257</v>
      </c>
      <c r="B186" s="249" t="s">
        <v>429</v>
      </c>
      <c r="C186" s="249" t="s">
        <v>430</v>
      </c>
      <c r="D186" s="249" t="s">
        <v>846</v>
      </c>
      <c r="E186" s="249" t="s">
        <v>34</v>
      </c>
      <c r="F186" s="27"/>
      <c r="G186" s="27"/>
      <c r="H186" s="27"/>
      <c r="I186" s="125"/>
      <c r="J186" s="27"/>
      <c r="K186" s="126" t="s">
        <v>1495</v>
      </c>
      <c r="L186" s="126" t="s">
        <v>1495</v>
      </c>
      <c r="M186" s="126" t="s">
        <v>1495</v>
      </c>
      <c r="N186" s="29"/>
    </row>
    <row r="187" spans="1:14">
      <c r="A187" s="248">
        <v>627</v>
      </c>
      <c r="B187" s="249" t="s">
        <v>431</v>
      </c>
      <c r="C187" s="249" t="s">
        <v>432</v>
      </c>
      <c r="D187" s="249" t="s">
        <v>846</v>
      </c>
      <c r="E187" s="249" t="s">
        <v>62</v>
      </c>
      <c r="F187" s="27"/>
      <c r="G187" s="27"/>
      <c r="H187" s="27"/>
      <c r="I187" s="125"/>
      <c r="J187" s="27"/>
      <c r="K187" s="126" t="s">
        <v>1495</v>
      </c>
      <c r="L187" s="126" t="s">
        <v>1495</v>
      </c>
      <c r="M187" s="126" t="s">
        <v>1495</v>
      </c>
      <c r="N187" s="29"/>
    </row>
    <row r="188" spans="1:14">
      <c r="A188" s="248">
        <v>624</v>
      </c>
      <c r="B188" s="249" t="s">
        <v>433</v>
      </c>
      <c r="C188" s="249" t="s">
        <v>434</v>
      </c>
      <c r="D188" s="249" t="s">
        <v>868</v>
      </c>
      <c r="E188" s="249" t="s">
        <v>73</v>
      </c>
      <c r="F188" s="27"/>
      <c r="G188" s="27"/>
      <c r="H188" s="27"/>
      <c r="I188" s="126" t="s">
        <v>1495</v>
      </c>
      <c r="J188" s="27"/>
      <c r="K188" s="125"/>
      <c r="L188" s="125"/>
      <c r="M188" s="125"/>
      <c r="N188" s="29"/>
    </row>
    <row r="189" spans="1:14">
      <c r="A189" s="248">
        <v>538</v>
      </c>
      <c r="B189" s="249" t="s">
        <v>435</v>
      </c>
      <c r="C189" s="249" t="s">
        <v>436</v>
      </c>
      <c r="D189" s="249" t="s">
        <v>882</v>
      </c>
      <c r="E189" s="249" t="s">
        <v>70</v>
      </c>
      <c r="F189" s="27"/>
      <c r="G189" s="27"/>
      <c r="H189" s="27"/>
      <c r="I189" s="126" t="s">
        <v>1495</v>
      </c>
      <c r="J189" s="27"/>
      <c r="K189" s="125"/>
      <c r="L189" s="125"/>
      <c r="M189" s="125"/>
      <c r="N189" s="29"/>
    </row>
    <row r="190" spans="1:14">
      <c r="A190" s="248" t="s">
        <v>438</v>
      </c>
      <c r="B190" s="249" t="s">
        <v>439</v>
      </c>
      <c r="C190" s="249" t="s">
        <v>436</v>
      </c>
      <c r="D190" s="249" t="s">
        <v>882</v>
      </c>
      <c r="E190" s="249" t="s">
        <v>70</v>
      </c>
      <c r="F190" s="27"/>
      <c r="G190" s="27"/>
      <c r="H190" s="27"/>
      <c r="I190" s="126" t="s">
        <v>1495</v>
      </c>
      <c r="J190" s="27"/>
      <c r="K190" s="125"/>
      <c r="L190" s="125"/>
      <c r="M190" s="125"/>
      <c r="N190" s="29"/>
    </row>
    <row r="191" spans="1:14">
      <c r="A191" s="248">
        <v>589</v>
      </c>
      <c r="B191" s="249" t="s">
        <v>441</v>
      </c>
      <c r="C191" s="249" t="s">
        <v>442</v>
      </c>
      <c r="D191" s="249" t="s">
        <v>846</v>
      </c>
      <c r="E191" s="249" t="s">
        <v>70</v>
      </c>
      <c r="F191" s="27"/>
      <c r="G191" s="27"/>
      <c r="H191" s="27"/>
      <c r="I191" s="125"/>
      <c r="J191" s="27"/>
      <c r="K191" s="126" t="s">
        <v>1495</v>
      </c>
      <c r="L191" s="126" t="s">
        <v>1495</v>
      </c>
      <c r="M191" s="126" t="s">
        <v>1495</v>
      </c>
      <c r="N191" s="29"/>
    </row>
    <row r="192" spans="1:14">
      <c r="A192" s="248">
        <v>270</v>
      </c>
      <c r="B192" s="249" t="s">
        <v>443</v>
      </c>
      <c r="C192" s="249" t="s">
        <v>444</v>
      </c>
      <c r="D192" s="249" t="s">
        <v>846</v>
      </c>
      <c r="E192" s="249" t="s">
        <v>45</v>
      </c>
      <c r="F192" s="27"/>
      <c r="G192" s="27"/>
      <c r="H192" s="27"/>
      <c r="I192" s="125"/>
      <c r="J192" s="27"/>
      <c r="K192" s="126" t="s">
        <v>1495</v>
      </c>
      <c r="L192" s="126" t="s">
        <v>1495</v>
      </c>
      <c r="M192" s="126" t="s">
        <v>1495</v>
      </c>
      <c r="N192" s="29"/>
    </row>
    <row r="193" spans="1:14">
      <c r="A193" s="248">
        <v>647</v>
      </c>
      <c r="B193" s="249" t="s">
        <v>445</v>
      </c>
      <c r="C193" s="249" t="s">
        <v>446</v>
      </c>
      <c r="D193" s="249" t="s">
        <v>846</v>
      </c>
      <c r="E193" s="249" t="s">
        <v>34</v>
      </c>
      <c r="F193" s="27"/>
      <c r="G193" s="27"/>
      <c r="H193" s="27"/>
      <c r="I193" s="125"/>
      <c r="J193" s="27"/>
      <c r="K193" s="126" t="s">
        <v>1495</v>
      </c>
      <c r="L193" s="126" t="s">
        <v>1495</v>
      </c>
      <c r="M193" s="126" t="s">
        <v>1495</v>
      </c>
      <c r="N193" s="29"/>
    </row>
    <row r="194" spans="1:14">
      <c r="A194" s="248">
        <v>174</v>
      </c>
      <c r="B194" s="249" t="s">
        <v>447</v>
      </c>
      <c r="C194" s="249" t="s">
        <v>448</v>
      </c>
      <c r="D194" s="249" t="s">
        <v>846</v>
      </c>
      <c r="E194" s="249" t="s">
        <v>57</v>
      </c>
      <c r="F194" s="27"/>
      <c r="G194" s="27"/>
      <c r="H194" s="27"/>
      <c r="I194" s="125"/>
      <c r="J194" s="27"/>
      <c r="K194" s="126" t="s">
        <v>1495</v>
      </c>
      <c r="L194" s="126" t="s">
        <v>1495</v>
      </c>
      <c r="M194" s="126" t="s">
        <v>1495</v>
      </c>
      <c r="N194" s="29"/>
    </row>
    <row r="195" spans="1:14">
      <c r="A195" s="248">
        <v>588</v>
      </c>
      <c r="B195" s="249" t="s">
        <v>449</v>
      </c>
      <c r="C195" s="249" t="s">
        <v>450</v>
      </c>
      <c r="D195" s="249" t="s">
        <v>846</v>
      </c>
      <c r="E195" s="249" t="s">
        <v>70</v>
      </c>
      <c r="F195" s="27"/>
      <c r="G195" s="27"/>
      <c r="H195" s="27"/>
      <c r="I195" s="125"/>
      <c r="J195" s="27"/>
      <c r="K195" s="126" t="s">
        <v>1495</v>
      </c>
      <c r="L195" s="126" t="s">
        <v>1495</v>
      </c>
      <c r="M195" s="126" t="s">
        <v>1495</v>
      </c>
      <c r="N195" s="29"/>
    </row>
    <row r="196" spans="1:14">
      <c r="A196" s="248">
        <v>613</v>
      </c>
      <c r="B196" s="249" t="s">
        <v>451</v>
      </c>
      <c r="C196" s="249" t="s">
        <v>452</v>
      </c>
      <c r="D196" s="249" t="s">
        <v>846</v>
      </c>
      <c r="E196" s="249" t="s">
        <v>65</v>
      </c>
      <c r="F196" s="27"/>
      <c r="G196" s="27"/>
      <c r="H196" s="27"/>
      <c r="I196" s="125"/>
      <c r="J196" s="27"/>
      <c r="K196" s="126" t="s">
        <v>1495</v>
      </c>
      <c r="L196" s="126" t="s">
        <v>1495</v>
      </c>
      <c r="M196" s="126" t="s">
        <v>1495</v>
      </c>
      <c r="N196" s="29"/>
    </row>
    <row r="197" spans="1:14">
      <c r="A197" s="248">
        <v>292</v>
      </c>
      <c r="B197" s="249" t="s">
        <v>453</v>
      </c>
      <c r="C197" s="249" t="s">
        <v>454</v>
      </c>
      <c r="D197" s="249" t="s">
        <v>868</v>
      </c>
      <c r="E197" s="249" t="s">
        <v>73</v>
      </c>
      <c r="F197" s="27"/>
      <c r="G197" s="27"/>
      <c r="H197" s="27"/>
      <c r="I197" s="126" t="s">
        <v>1495</v>
      </c>
      <c r="J197" s="27"/>
      <c r="K197" s="125"/>
      <c r="L197" s="125"/>
      <c r="M197" s="125"/>
      <c r="N197" s="29"/>
    </row>
    <row r="198" spans="1:14">
      <c r="A198" s="248">
        <v>358</v>
      </c>
      <c r="B198" s="249" t="s">
        <v>455</v>
      </c>
      <c r="C198" s="249" t="s">
        <v>456</v>
      </c>
      <c r="D198" s="249" t="s">
        <v>868</v>
      </c>
      <c r="E198" s="249" t="s">
        <v>73</v>
      </c>
      <c r="F198" s="27"/>
      <c r="G198" s="27"/>
      <c r="H198" s="27"/>
      <c r="I198" s="126" t="s">
        <v>1495</v>
      </c>
      <c r="J198" s="27"/>
      <c r="K198" s="125"/>
      <c r="L198" s="125"/>
      <c r="M198" s="125"/>
      <c r="N198" s="29"/>
    </row>
    <row r="199" spans="1:14">
      <c r="A199" s="248">
        <v>39</v>
      </c>
      <c r="B199" s="249" t="s">
        <v>457</v>
      </c>
      <c r="C199" s="249" t="s">
        <v>458</v>
      </c>
      <c r="D199" s="249" t="s">
        <v>868</v>
      </c>
      <c r="E199" s="249" t="s">
        <v>34</v>
      </c>
      <c r="F199" s="27"/>
      <c r="G199" s="27"/>
      <c r="H199" s="27"/>
      <c r="I199" s="126" t="s">
        <v>1495</v>
      </c>
      <c r="J199" s="27"/>
      <c r="K199" s="125"/>
      <c r="L199" s="125"/>
      <c r="M199" s="125"/>
      <c r="N199" s="29"/>
    </row>
    <row r="200" spans="1:14">
      <c r="A200" s="248">
        <v>281</v>
      </c>
      <c r="B200" s="249" t="s">
        <v>459</v>
      </c>
      <c r="C200" s="249" t="s">
        <v>460</v>
      </c>
      <c r="D200" s="249" t="s">
        <v>868</v>
      </c>
      <c r="E200" s="249" t="s">
        <v>65</v>
      </c>
      <c r="F200" s="27"/>
      <c r="G200" s="27"/>
      <c r="H200" s="27"/>
      <c r="I200" s="126" t="s">
        <v>1495</v>
      </c>
      <c r="J200" s="27"/>
      <c r="K200" s="125"/>
      <c r="L200" s="125"/>
      <c r="M200" s="125"/>
      <c r="N200" s="29"/>
    </row>
    <row r="201" spans="1:14">
      <c r="A201" s="248">
        <v>324</v>
      </c>
      <c r="B201" s="249" t="s">
        <v>462</v>
      </c>
      <c r="C201" s="249" t="s">
        <v>463</v>
      </c>
      <c r="D201" s="249" t="s">
        <v>846</v>
      </c>
      <c r="E201" s="249" t="s">
        <v>62</v>
      </c>
      <c r="F201" s="27"/>
      <c r="G201" s="27"/>
      <c r="H201" s="27"/>
      <c r="I201" s="125"/>
      <c r="J201" s="27"/>
      <c r="K201" s="126" t="s">
        <v>1495</v>
      </c>
      <c r="L201" s="126" t="s">
        <v>1495</v>
      </c>
      <c r="M201" s="126" t="s">
        <v>1495</v>
      </c>
      <c r="N201" s="29"/>
    </row>
    <row r="202" spans="1:14">
      <c r="A202" s="248">
        <v>394</v>
      </c>
      <c r="B202" s="249" t="s">
        <v>464</v>
      </c>
      <c r="C202" s="249" t="s">
        <v>465</v>
      </c>
      <c r="D202" s="249" t="s">
        <v>868</v>
      </c>
      <c r="E202" s="249" t="s">
        <v>73</v>
      </c>
      <c r="F202" s="27"/>
      <c r="G202" s="27"/>
      <c r="H202" s="27"/>
      <c r="I202" s="126" t="s">
        <v>1495</v>
      </c>
      <c r="J202" s="27"/>
      <c r="K202" s="125"/>
      <c r="L202" s="125"/>
      <c r="M202" s="125"/>
      <c r="N202" s="29"/>
    </row>
    <row r="203" spans="1:14">
      <c r="A203" s="248">
        <v>446</v>
      </c>
      <c r="B203" s="249" t="s">
        <v>466</v>
      </c>
      <c r="C203" s="249" t="s">
        <v>467</v>
      </c>
      <c r="D203" s="249" t="s">
        <v>868</v>
      </c>
      <c r="E203" s="249" t="s">
        <v>65</v>
      </c>
      <c r="F203" s="27"/>
      <c r="G203" s="27"/>
      <c r="H203" s="27"/>
      <c r="I203" s="126" t="s">
        <v>1495</v>
      </c>
      <c r="J203" s="27"/>
      <c r="K203" s="125"/>
      <c r="L203" s="125"/>
      <c r="M203" s="125"/>
      <c r="N203" s="29"/>
    </row>
    <row r="204" spans="1:14">
      <c r="A204" s="248">
        <v>80</v>
      </c>
      <c r="B204" s="249" t="s">
        <v>468</v>
      </c>
      <c r="C204" s="249" t="s">
        <v>469</v>
      </c>
      <c r="D204" s="249" t="s">
        <v>868</v>
      </c>
      <c r="E204" s="249" t="s">
        <v>65</v>
      </c>
      <c r="F204" s="27"/>
      <c r="G204" s="27"/>
      <c r="H204" s="27"/>
      <c r="I204" s="126" t="s">
        <v>1495</v>
      </c>
      <c r="J204" s="27"/>
      <c r="K204" s="125"/>
      <c r="L204" s="125"/>
      <c r="M204" s="125"/>
      <c r="N204" s="29"/>
    </row>
    <row r="205" spans="1:14">
      <c r="A205" s="248">
        <v>348</v>
      </c>
      <c r="B205" s="249" t="s">
        <v>470</v>
      </c>
      <c r="C205" s="249" t="s">
        <v>471</v>
      </c>
      <c r="D205" s="249" t="s">
        <v>868</v>
      </c>
      <c r="E205" s="249" t="s">
        <v>48</v>
      </c>
      <c r="F205" s="27"/>
      <c r="G205" s="27"/>
      <c r="H205" s="27"/>
      <c r="I205" s="126" t="s">
        <v>1495</v>
      </c>
      <c r="J205" s="27"/>
      <c r="K205" s="125"/>
      <c r="L205" s="125"/>
      <c r="M205" s="125"/>
      <c r="N205" s="29"/>
    </row>
    <row r="206" spans="1:14">
      <c r="A206" s="248">
        <v>341</v>
      </c>
      <c r="B206" s="249" t="s">
        <v>473</v>
      </c>
      <c r="C206" s="249" t="s">
        <v>474</v>
      </c>
      <c r="D206" s="249" t="s">
        <v>868</v>
      </c>
      <c r="E206" s="249" t="s">
        <v>65</v>
      </c>
      <c r="F206" s="27"/>
      <c r="G206" s="27"/>
      <c r="H206" s="27"/>
      <c r="I206" s="126" t="s">
        <v>1495</v>
      </c>
      <c r="J206" s="27"/>
      <c r="K206" s="125"/>
      <c r="L206" s="125"/>
      <c r="M206" s="125"/>
      <c r="N206" s="29"/>
    </row>
    <row r="207" spans="1:14">
      <c r="A207" s="248" t="s">
        <v>475</v>
      </c>
      <c r="B207" s="249" t="s">
        <v>476</v>
      </c>
      <c r="C207" s="249" t="s">
        <v>474</v>
      </c>
      <c r="D207" s="249" t="s">
        <v>868</v>
      </c>
      <c r="E207" s="249" t="s">
        <v>65</v>
      </c>
      <c r="F207" s="27"/>
      <c r="G207" s="27"/>
      <c r="H207" s="27"/>
      <c r="I207" s="126" t="s">
        <v>1495</v>
      </c>
      <c r="J207" s="27"/>
      <c r="K207" s="125"/>
      <c r="L207" s="125"/>
      <c r="M207" s="125"/>
      <c r="N207" s="29"/>
    </row>
    <row r="208" spans="1:14">
      <c r="A208" s="248">
        <v>406</v>
      </c>
      <c r="B208" s="249" t="s">
        <v>477</v>
      </c>
      <c r="C208" s="249" t="s">
        <v>478</v>
      </c>
      <c r="D208" s="249" t="s">
        <v>846</v>
      </c>
      <c r="E208" s="249" t="s">
        <v>73</v>
      </c>
      <c r="F208" s="27"/>
      <c r="G208" s="27"/>
      <c r="H208" s="27"/>
      <c r="I208" s="125"/>
      <c r="J208" s="27"/>
      <c r="K208" s="126" t="s">
        <v>1495</v>
      </c>
      <c r="L208" s="126" t="s">
        <v>1495</v>
      </c>
      <c r="M208" s="126" t="s">
        <v>1495</v>
      </c>
      <c r="N208" s="29"/>
    </row>
    <row r="209" spans="1:14">
      <c r="A209" s="248">
        <v>629</v>
      </c>
      <c r="B209" s="249" t="s">
        <v>479</v>
      </c>
      <c r="C209" s="249" t="s">
        <v>480</v>
      </c>
      <c r="D209" s="249" t="s">
        <v>846</v>
      </c>
      <c r="E209" s="249" t="s">
        <v>62</v>
      </c>
      <c r="F209" s="27"/>
      <c r="G209" s="27"/>
      <c r="H209" s="27"/>
      <c r="I209" s="125"/>
      <c r="J209" s="27"/>
      <c r="K209" s="126" t="s">
        <v>1495</v>
      </c>
      <c r="L209" s="126" t="s">
        <v>1495</v>
      </c>
      <c r="M209" s="126" t="s">
        <v>1495</v>
      </c>
      <c r="N209" s="29"/>
    </row>
    <row r="210" spans="1:14">
      <c r="A210" s="248">
        <v>395</v>
      </c>
      <c r="B210" s="249" t="s">
        <v>481</v>
      </c>
      <c r="C210" s="249" t="s">
        <v>482</v>
      </c>
      <c r="D210" s="249" t="s">
        <v>868</v>
      </c>
      <c r="E210" s="249" t="s">
        <v>73</v>
      </c>
      <c r="F210" s="27"/>
      <c r="G210" s="27"/>
      <c r="H210" s="27"/>
      <c r="I210" s="126" t="s">
        <v>1495</v>
      </c>
      <c r="J210" s="27"/>
      <c r="K210" s="125"/>
      <c r="L210" s="125"/>
      <c r="M210" s="125"/>
      <c r="N210" s="29"/>
    </row>
    <row r="211" spans="1:14">
      <c r="A211" s="248">
        <v>559</v>
      </c>
      <c r="B211" s="249" t="s">
        <v>483</v>
      </c>
      <c r="C211" s="249" t="s">
        <v>484</v>
      </c>
      <c r="D211" s="249" t="s">
        <v>1104</v>
      </c>
      <c r="E211" s="249" t="s">
        <v>62</v>
      </c>
      <c r="F211" s="27"/>
      <c r="G211" s="27"/>
      <c r="H211" s="27"/>
      <c r="I211" s="125"/>
      <c r="J211" s="27"/>
      <c r="K211" s="126" t="s">
        <v>1495</v>
      </c>
      <c r="L211" s="126" t="s">
        <v>1495</v>
      </c>
      <c r="M211" s="126" t="s">
        <v>1495</v>
      </c>
      <c r="N211" s="29"/>
    </row>
    <row r="212" spans="1:14">
      <c r="A212" s="248">
        <v>310</v>
      </c>
      <c r="B212" s="249" t="s">
        <v>486</v>
      </c>
      <c r="C212" s="249" t="s">
        <v>487</v>
      </c>
      <c r="D212" s="249" t="s">
        <v>846</v>
      </c>
      <c r="E212" s="249" t="s">
        <v>65</v>
      </c>
      <c r="F212" s="27"/>
      <c r="G212" s="27"/>
      <c r="H212" s="27"/>
      <c r="I212" s="125"/>
      <c r="J212" s="27"/>
      <c r="K212" s="126" t="s">
        <v>1495</v>
      </c>
      <c r="L212" s="126" t="s">
        <v>1495</v>
      </c>
      <c r="M212" s="126" t="s">
        <v>1495</v>
      </c>
      <c r="N212" s="29"/>
    </row>
    <row r="213" spans="1:14">
      <c r="A213" s="248">
        <v>639</v>
      </c>
      <c r="B213" s="249" t="s">
        <v>488</v>
      </c>
      <c r="C213" s="249" t="s">
        <v>489</v>
      </c>
      <c r="D213" s="249" t="s">
        <v>846</v>
      </c>
      <c r="E213" s="249" t="s">
        <v>62</v>
      </c>
      <c r="F213" s="27"/>
      <c r="G213" s="27"/>
      <c r="H213" s="27"/>
      <c r="I213" s="125"/>
      <c r="J213" s="27"/>
      <c r="K213" s="126" t="s">
        <v>1495</v>
      </c>
      <c r="L213" s="126" t="s">
        <v>1495</v>
      </c>
      <c r="M213" s="126" t="s">
        <v>1495</v>
      </c>
      <c r="N213" s="29"/>
    </row>
    <row r="214" spans="1:14">
      <c r="A214" s="248">
        <v>632</v>
      </c>
      <c r="B214" s="249" t="s">
        <v>490</v>
      </c>
      <c r="C214" s="249" t="s">
        <v>491</v>
      </c>
      <c r="D214" s="249" t="s">
        <v>846</v>
      </c>
      <c r="E214" s="249" t="s">
        <v>62</v>
      </c>
      <c r="F214" s="27"/>
      <c r="G214" s="27"/>
      <c r="H214" s="27"/>
      <c r="I214" s="125"/>
      <c r="J214" s="27"/>
      <c r="K214" s="126" t="s">
        <v>1495</v>
      </c>
      <c r="L214" s="126" t="s">
        <v>1495</v>
      </c>
      <c r="M214" s="126" t="s">
        <v>1495</v>
      </c>
      <c r="N214" s="29"/>
    </row>
    <row r="215" spans="1:14">
      <c r="A215" s="248">
        <v>507</v>
      </c>
      <c r="B215" s="249" t="s">
        <v>492</v>
      </c>
      <c r="C215" s="249" t="s">
        <v>493</v>
      </c>
      <c r="D215" s="249" t="s">
        <v>846</v>
      </c>
      <c r="E215" s="249" t="s">
        <v>48</v>
      </c>
      <c r="F215" s="27"/>
      <c r="G215" s="27"/>
      <c r="H215" s="27"/>
      <c r="I215" s="125"/>
      <c r="J215" s="27"/>
      <c r="K215" s="126" t="s">
        <v>1495</v>
      </c>
      <c r="L215" s="126" t="s">
        <v>1495</v>
      </c>
      <c r="M215" s="126" t="s">
        <v>1495</v>
      </c>
      <c r="N215" s="29"/>
    </row>
    <row r="216" spans="1:14">
      <c r="A216" s="248">
        <v>482</v>
      </c>
      <c r="B216" s="249" t="s">
        <v>494</v>
      </c>
      <c r="C216" s="249" t="s">
        <v>495</v>
      </c>
      <c r="D216" s="249" t="s">
        <v>882</v>
      </c>
      <c r="E216" s="249" t="s">
        <v>73</v>
      </c>
      <c r="F216" s="27"/>
      <c r="G216" s="27"/>
      <c r="H216" s="27"/>
      <c r="I216" s="126" t="s">
        <v>1495</v>
      </c>
      <c r="J216" s="27"/>
      <c r="K216" s="125"/>
      <c r="L216" s="125"/>
      <c r="M216" s="125"/>
      <c r="N216" s="29"/>
    </row>
    <row r="217" spans="1:14">
      <c r="A217" s="248">
        <v>214</v>
      </c>
      <c r="B217" s="249" t="s">
        <v>496</v>
      </c>
      <c r="C217" s="249" t="s">
        <v>497</v>
      </c>
      <c r="D217" s="249" t="s">
        <v>868</v>
      </c>
      <c r="E217" s="249" t="s">
        <v>57</v>
      </c>
      <c r="F217" s="27"/>
      <c r="G217" s="27"/>
      <c r="H217" s="27"/>
      <c r="I217" s="126" t="s">
        <v>1495</v>
      </c>
      <c r="J217" s="27"/>
      <c r="K217" s="125"/>
      <c r="L217" s="125"/>
      <c r="M217" s="125"/>
      <c r="N217" s="29"/>
    </row>
    <row r="218" spans="1:14">
      <c r="A218" s="248">
        <v>614</v>
      </c>
      <c r="B218" s="249" t="s">
        <v>499</v>
      </c>
      <c r="C218" s="249" t="s">
        <v>500</v>
      </c>
      <c r="D218" s="249" t="s">
        <v>868</v>
      </c>
      <c r="E218" s="249" t="s">
        <v>73</v>
      </c>
      <c r="F218" s="27"/>
      <c r="G218" s="27"/>
      <c r="H218" s="27"/>
      <c r="I218" s="126" t="s">
        <v>1495</v>
      </c>
      <c r="J218" s="27"/>
      <c r="K218" s="125"/>
      <c r="L218" s="125"/>
      <c r="M218" s="125"/>
      <c r="N218" s="29"/>
    </row>
    <row r="219" spans="1:14">
      <c r="A219" s="248">
        <v>611</v>
      </c>
      <c r="B219" s="249" t="s">
        <v>501</v>
      </c>
      <c r="C219" s="249" t="s">
        <v>502</v>
      </c>
      <c r="D219" s="249" t="s">
        <v>868</v>
      </c>
      <c r="E219" s="249" t="s">
        <v>34</v>
      </c>
      <c r="F219" s="27"/>
      <c r="G219" s="27"/>
      <c r="H219" s="27"/>
      <c r="I219" s="126" t="s">
        <v>1495</v>
      </c>
      <c r="J219" s="27"/>
      <c r="K219" s="125"/>
      <c r="L219" s="125"/>
      <c r="M219" s="125"/>
      <c r="N219" s="29"/>
    </row>
    <row r="220" spans="1:14">
      <c r="A220" s="248">
        <v>366</v>
      </c>
      <c r="B220" s="249" t="s">
        <v>503</v>
      </c>
      <c r="C220" s="249" t="s">
        <v>504</v>
      </c>
      <c r="D220" s="249" t="s">
        <v>846</v>
      </c>
      <c r="E220" s="249" t="s">
        <v>73</v>
      </c>
      <c r="F220" s="27"/>
      <c r="G220" s="27"/>
      <c r="H220" s="27"/>
      <c r="I220" s="125"/>
      <c r="J220" s="27"/>
      <c r="K220" s="126" t="s">
        <v>1495</v>
      </c>
      <c r="L220" s="126" t="s">
        <v>1495</v>
      </c>
      <c r="M220" s="126" t="s">
        <v>1495</v>
      </c>
      <c r="N220" s="29"/>
    </row>
    <row r="221" spans="1:14">
      <c r="A221" s="248">
        <v>248</v>
      </c>
      <c r="B221" s="249" t="s">
        <v>506</v>
      </c>
      <c r="C221" s="249" t="s">
        <v>507</v>
      </c>
      <c r="D221" s="249" t="s">
        <v>846</v>
      </c>
      <c r="E221" s="249" t="s">
        <v>73</v>
      </c>
      <c r="F221" s="27"/>
      <c r="G221" s="27"/>
      <c r="H221" s="27"/>
      <c r="I221" s="125"/>
      <c r="J221" s="27"/>
      <c r="K221" s="126" t="s">
        <v>1495</v>
      </c>
      <c r="L221" s="126" t="s">
        <v>1495</v>
      </c>
      <c r="M221" s="126" t="s">
        <v>1495</v>
      </c>
      <c r="N221" s="29"/>
    </row>
    <row r="222" spans="1:14">
      <c r="A222" s="248">
        <v>32</v>
      </c>
      <c r="B222" s="249" t="s">
        <v>508</v>
      </c>
      <c r="C222" s="249" t="s">
        <v>509</v>
      </c>
      <c r="D222" s="249" t="s">
        <v>846</v>
      </c>
      <c r="E222" s="249" t="s">
        <v>62</v>
      </c>
      <c r="F222" s="27"/>
      <c r="G222" s="27"/>
      <c r="H222" s="27"/>
      <c r="I222" s="125"/>
      <c r="J222" s="27"/>
      <c r="K222" s="126" t="s">
        <v>1495</v>
      </c>
      <c r="L222" s="126" t="s">
        <v>1495</v>
      </c>
      <c r="M222" s="126" t="s">
        <v>1495</v>
      </c>
      <c r="N222" s="29"/>
    </row>
    <row r="223" spans="1:14">
      <c r="A223" s="248">
        <v>600</v>
      </c>
      <c r="B223" s="249" t="s">
        <v>511</v>
      </c>
      <c r="C223" s="249" t="s">
        <v>512</v>
      </c>
      <c r="D223" s="249" t="s">
        <v>846</v>
      </c>
      <c r="E223" s="249" t="s">
        <v>34</v>
      </c>
      <c r="F223" s="27"/>
      <c r="G223" s="27"/>
      <c r="H223" s="27"/>
      <c r="I223" s="125"/>
      <c r="J223" s="27"/>
      <c r="K223" s="126" t="s">
        <v>1495</v>
      </c>
      <c r="L223" s="126" t="s">
        <v>1495</v>
      </c>
      <c r="M223" s="126" t="s">
        <v>1495</v>
      </c>
      <c r="N223" s="29"/>
    </row>
    <row r="224" spans="1:14">
      <c r="A224" s="248">
        <v>301</v>
      </c>
      <c r="B224" s="249" t="s">
        <v>513</v>
      </c>
      <c r="C224" s="249" t="s">
        <v>514</v>
      </c>
      <c r="D224" s="249" t="s">
        <v>846</v>
      </c>
      <c r="E224" s="249" t="s">
        <v>48</v>
      </c>
      <c r="F224" s="27"/>
      <c r="G224" s="27"/>
      <c r="H224" s="27"/>
      <c r="I224" s="125"/>
      <c r="J224" s="27"/>
      <c r="K224" s="126" t="s">
        <v>1495</v>
      </c>
      <c r="L224" s="126" t="s">
        <v>1495</v>
      </c>
      <c r="M224" s="126" t="s">
        <v>1495</v>
      </c>
      <c r="N224" s="29"/>
    </row>
    <row r="225" spans="1:14">
      <c r="A225" s="248">
        <v>620</v>
      </c>
      <c r="B225" s="249" t="s">
        <v>515</v>
      </c>
      <c r="C225" s="249" t="s">
        <v>516</v>
      </c>
      <c r="D225" s="249" t="s">
        <v>846</v>
      </c>
      <c r="E225" s="249" t="s">
        <v>34</v>
      </c>
      <c r="F225" s="27"/>
      <c r="G225" s="27"/>
      <c r="H225" s="27"/>
      <c r="I225" s="125"/>
      <c r="J225" s="27"/>
      <c r="K225" s="126" t="s">
        <v>1495</v>
      </c>
      <c r="L225" s="126" t="s">
        <v>1495</v>
      </c>
      <c r="M225" s="126" t="s">
        <v>1495</v>
      </c>
      <c r="N225" s="29"/>
    </row>
    <row r="226" spans="1:14">
      <c r="A226" s="248">
        <v>375</v>
      </c>
      <c r="B226" s="249" t="s">
        <v>517</v>
      </c>
      <c r="C226" s="249" t="s">
        <v>518</v>
      </c>
      <c r="D226" s="249" t="s">
        <v>868</v>
      </c>
      <c r="E226" s="249" t="s">
        <v>62</v>
      </c>
      <c r="F226" s="27"/>
      <c r="G226" s="27"/>
      <c r="H226" s="27"/>
      <c r="I226" s="126" t="s">
        <v>1495</v>
      </c>
      <c r="J226" s="27"/>
      <c r="K226" s="125"/>
      <c r="L226" s="125"/>
      <c r="M226" s="125"/>
      <c r="N226" s="29"/>
    </row>
    <row r="227" spans="1:14">
      <c r="A227" s="248">
        <v>146</v>
      </c>
      <c r="B227" s="249" t="s">
        <v>520</v>
      </c>
      <c r="C227" s="249" t="s">
        <v>521</v>
      </c>
      <c r="D227" s="249" t="s">
        <v>868</v>
      </c>
      <c r="E227" s="249" t="s">
        <v>73</v>
      </c>
      <c r="F227" s="27"/>
      <c r="G227" s="27"/>
      <c r="H227" s="27"/>
      <c r="I227" s="126" t="s">
        <v>1495</v>
      </c>
      <c r="J227" s="27"/>
      <c r="K227" s="125"/>
      <c r="L227" s="125"/>
      <c r="M227" s="125"/>
      <c r="N227" s="29"/>
    </row>
    <row r="228" spans="1:14">
      <c r="A228" s="248">
        <v>484</v>
      </c>
      <c r="B228" s="249" t="s">
        <v>523</v>
      </c>
      <c r="C228" s="249" t="s">
        <v>524</v>
      </c>
      <c r="D228" s="249" t="s">
        <v>846</v>
      </c>
      <c r="E228" s="249" t="s">
        <v>65</v>
      </c>
      <c r="F228" s="27"/>
      <c r="G228" s="27"/>
      <c r="H228" s="27"/>
      <c r="I228" s="125"/>
      <c r="J228" s="27"/>
      <c r="K228" s="126" t="s">
        <v>1495</v>
      </c>
      <c r="L228" s="126" t="s">
        <v>1495</v>
      </c>
      <c r="M228" s="126" t="s">
        <v>1495</v>
      </c>
      <c r="N228" s="29"/>
    </row>
    <row r="229" spans="1:14">
      <c r="A229" s="248">
        <v>569</v>
      </c>
      <c r="B229" s="249" t="s">
        <v>525</v>
      </c>
      <c r="C229" s="249" t="s">
        <v>526</v>
      </c>
      <c r="D229" s="249" t="s">
        <v>868</v>
      </c>
      <c r="E229" s="249" t="s">
        <v>57</v>
      </c>
      <c r="F229" s="27"/>
      <c r="G229" s="27"/>
      <c r="H229" s="27"/>
      <c r="I229" s="126" t="s">
        <v>1495</v>
      </c>
      <c r="J229" s="27"/>
      <c r="K229" s="125"/>
      <c r="L229" s="125"/>
      <c r="M229" s="125"/>
      <c r="N229" s="29"/>
    </row>
    <row r="230" spans="1:14">
      <c r="A230" s="248">
        <v>605</v>
      </c>
      <c r="B230" s="249" t="s">
        <v>527</v>
      </c>
      <c r="C230" s="249" t="s">
        <v>528</v>
      </c>
      <c r="D230" s="249" t="s">
        <v>846</v>
      </c>
      <c r="E230" s="249" t="s">
        <v>65</v>
      </c>
      <c r="F230" s="27"/>
      <c r="G230" s="27"/>
      <c r="H230" s="27"/>
      <c r="I230" s="125"/>
      <c r="J230" s="27"/>
      <c r="K230" s="126" t="s">
        <v>1495</v>
      </c>
      <c r="L230" s="126" t="s">
        <v>1495</v>
      </c>
      <c r="M230" s="126" t="s">
        <v>1495</v>
      </c>
      <c r="N230" s="29"/>
    </row>
    <row r="231" spans="1:14">
      <c r="A231" s="248">
        <v>24</v>
      </c>
      <c r="B231" s="249" t="s">
        <v>529</v>
      </c>
      <c r="C231" s="249" t="s">
        <v>530</v>
      </c>
      <c r="D231" s="249" t="s">
        <v>846</v>
      </c>
      <c r="E231" s="249" t="s">
        <v>34</v>
      </c>
      <c r="F231" s="27"/>
      <c r="G231" s="27"/>
      <c r="H231" s="27"/>
      <c r="I231" s="125"/>
      <c r="J231" s="27"/>
      <c r="K231" s="126" t="s">
        <v>1495</v>
      </c>
      <c r="L231" s="126" t="s">
        <v>1495</v>
      </c>
      <c r="M231" s="126" t="s">
        <v>1495</v>
      </c>
      <c r="N231" s="29"/>
    </row>
    <row r="232" spans="1:14">
      <c r="A232" s="248">
        <v>142</v>
      </c>
      <c r="B232" s="249" t="s">
        <v>531</v>
      </c>
      <c r="C232" s="249" t="s">
        <v>532</v>
      </c>
      <c r="D232" s="249" t="s">
        <v>846</v>
      </c>
      <c r="E232" s="249" t="s">
        <v>34</v>
      </c>
      <c r="F232" s="27"/>
      <c r="G232" s="27"/>
      <c r="H232" s="27"/>
      <c r="I232" s="125"/>
      <c r="J232" s="27"/>
      <c r="K232" s="126" t="s">
        <v>1495</v>
      </c>
      <c r="L232" s="126" t="s">
        <v>1495</v>
      </c>
      <c r="M232" s="126" t="s">
        <v>1495</v>
      </c>
      <c r="N232" s="29"/>
    </row>
    <row r="233" spans="1:14">
      <c r="A233" s="248">
        <v>371</v>
      </c>
      <c r="B233" s="249" t="s">
        <v>533</v>
      </c>
      <c r="C233" s="249" t="s">
        <v>534</v>
      </c>
      <c r="D233" s="249" t="s">
        <v>846</v>
      </c>
      <c r="E233" s="249" t="s">
        <v>34</v>
      </c>
      <c r="F233" s="27"/>
      <c r="G233" s="27"/>
      <c r="H233" s="27"/>
      <c r="I233" s="125"/>
      <c r="J233" s="27"/>
      <c r="K233" s="126" t="s">
        <v>1495</v>
      </c>
      <c r="L233" s="126" t="s">
        <v>1495</v>
      </c>
      <c r="M233" s="126" t="s">
        <v>1495</v>
      </c>
      <c r="N233" s="29"/>
    </row>
    <row r="234" spans="1:14">
      <c r="A234" s="248">
        <v>444</v>
      </c>
      <c r="B234" s="249" t="s">
        <v>535</v>
      </c>
      <c r="C234" s="249" t="s">
        <v>536</v>
      </c>
      <c r="D234" s="249" t="s">
        <v>846</v>
      </c>
      <c r="E234" s="249" t="s">
        <v>48</v>
      </c>
      <c r="F234" s="27"/>
      <c r="G234" s="27"/>
      <c r="H234" s="27"/>
      <c r="I234" s="125"/>
      <c r="J234" s="27"/>
      <c r="K234" s="126" t="s">
        <v>1495</v>
      </c>
      <c r="L234" s="126" t="s">
        <v>1495</v>
      </c>
      <c r="M234" s="126" t="s">
        <v>1495</v>
      </c>
      <c r="N234" s="29"/>
    </row>
    <row r="235" spans="1:14">
      <c r="A235" s="248">
        <v>185</v>
      </c>
      <c r="B235" s="249" t="s">
        <v>537</v>
      </c>
      <c r="C235" s="249" t="s">
        <v>538</v>
      </c>
      <c r="D235" s="249" t="s">
        <v>846</v>
      </c>
      <c r="E235" s="249" t="s">
        <v>34</v>
      </c>
      <c r="F235" s="27"/>
      <c r="G235" s="27"/>
      <c r="H235" s="27"/>
      <c r="I235" s="125"/>
      <c r="J235" s="27"/>
      <c r="K235" s="126" t="s">
        <v>1495</v>
      </c>
      <c r="L235" s="126" t="s">
        <v>1495</v>
      </c>
      <c r="M235" s="126" t="s">
        <v>1495</v>
      </c>
      <c r="N235" s="29"/>
    </row>
    <row r="236" spans="1:14">
      <c r="A236" s="248">
        <v>565</v>
      </c>
      <c r="B236" s="249" t="s">
        <v>539</v>
      </c>
      <c r="C236" s="249" t="s">
        <v>540</v>
      </c>
      <c r="D236" s="249" t="s">
        <v>846</v>
      </c>
      <c r="E236" s="249" t="s">
        <v>48</v>
      </c>
      <c r="F236" s="27"/>
      <c r="G236" s="27"/>
      <c r="H236" s="27"/>
      <c r="I236" s="125"/>
      <c r="J236" s="27"/>
      <c r="K236" s="126" t="s">
        <v>1495</v>
      </c>
      <c r="L236" s="126" t="s">
        <v>1495</v>
      </c>
      <c r="M236" s="126" t="s">
        <v>1495</v>
      </c>
      <c r="N236" s="29"/>
    </row>
    <row r="237" spans="1:14">
      <c r="A237" s="248">
        <v>251</v>
      </c>
      <c r="B237" s="249" t="s">
        <v>541</v>
      </c>
      <c r="C237" s="249" t="s">
        <v>542</v>
      </c>
      <c r="D237" s="249" t="s">
        <v>846</v>
      </c>
      <c r="E237" s="249" t="s">
        <v>70</v>
      </c>
      <c r="F237" s="27"/>
      <c r="G237" s="27"/>
      <c r="H237" s="27"/>
      <c r="I237" s="125"/>
      <c r="J237" s="27"/>
      <c r="K237" s="126" t="s">
        <v>1495</v>
      </c>
      <c r="L237" s="126" t="s">
        <v>1495</v>
      </c>
      <c r="M237" s="126" t="s">
        <v>1495</v>
      </c>
      <c r="N237" s="29"/>
    </row>
    <row r="238" spans="1:14">
      <c r="A238" s="248">
        <v>459</v>
      </c>
      <c r="B238" s="249" t="s">
        <v>543</v>
      </c>
      <c r="C238" s="249" t="s">
        <v>544</v>
      </c>
      <c r="D238" s="249" t="s">
        <v>868</v>
      </c>
      <c r="E238" s="249" t="s">
        <v>65</v>
      </c>
      <c r="F238" s="27"/>
      <c r="G238" s="27"/>
      <c r="H238" s="27"/>
      <c r="I238" s="126" t="s">
        <v>1495</v>
      </c>
      <c r="J238" s="27"/>
      <c r="K238" s="125"/>
      <c r="L238" s="125"/>
      <c r="M238" s="125"/>
      <c r="N238" s="29"/>
    </row>
    <row r="239" spans="1:14">
      <c r="A239" s="248">
        <v>387</v>
      </c>
      <c r="B239" s="249" t="s">
        <v>546</v>
      </c>
      <c r="C239" s="249" t="s">
        <v>547</v>
      </c>
      <c r="D239" s="249" t="s">
        <v>868</v>
      </c>
      <c r="E239" s="249" t="s">
        <v>34</v>
      </c>
      <c r="F239" s="27"/>
      <c r="G239" s="27"/>
      <c r="H239" s="27"/>
      <c r="I239" s="126" t="s">
        <v>1495</v>
      </c>
      <c r="J239" s="27"/>
      <c r="K239" s="125"/>
      <c r="L239" s="125"/>
      <c r="M239" s="125"/>
      <c r="N239" s="29"/>
    </row>
    <row r="240" spans="1:14">
      <c r="A240" s="248">
        <v>159</v>
      </c>
      <c r="B240" s="249" t="s">
        <v>548</v>
      </c>
      <c r="C240" s="249" t="s">
        <v>549</v>
      </c>
      <c r="D240" s="249" t="s">
        <v>846</v>
      </c>
      <c r="E240" s="249" t="s">
        <v>65</v>
      </c>
      <c r="F240" s="27"/>
      <c r="G240" s="27"/>
      <c r="H240" s="27"/>
      <c r="I240" s="125"/>
      <c r="J240" s="27"/>
      <c r="K240" s="126" t="s">
        <v>1495</v>
      </c>
      <c r="L240" s="126" t="s">
        <v>1495</v>
      </c>
      <c r="M240" s="126" t="s">
        <v>1495</v>
      </c>
      <c r="N240" s="29"/>
    </row>
    <row r="241" spans="1:14">
      <c r="A241" s="248">
        <v>247</v>
      </c>
      <c r="B241" s="249" t="s">
        <v>550</v>
      </c>
      <c r="C241" s="249" t="s">
        <v>551</v>
      </c>
      <c r="D241" s="249" t="s">
        <v>846</v>
      </c>
      <c r="E241" s="249" t="s">
        <v>62</v>
      </c>
      <c r="F241" s="27"/>
      <c r="G241" s="27"/>
      <c r="H241" s="27"/>
      <c r="I241" s="125"/>
      <c r="J241" s="27"/>
      <c r="K241" s="126" t="s">
        <v>1495</v>
      </c>
      <c r="L241" s="126" t="s">
        <v>1495</v>
      </c>
      <c r="M241" s="126" t="s">
        <v>1495</v>
      </c>
      <c r="N241" s="29"/>
    </row>
    <row r="242" spans="1:14">
      <c r="A242" s="248">
        <v>349</v>
      </c>
      <c r="B242" s="249" t="s">
        <v>553</v>
      </c>
      <c r="C242" s="249" t="s">
        <v>554</v>
      </c>
      <c r="D242" s="249" t="s">
        <v>846</v>
      </c>
      <c r="E242" s="249" t="s">
        <v>48</v>
      </c>
      <c r="F242" s="27"/>
      <c r="G242" s="27"/>
      <c r="H242" s="27"/>
      <c r="I242" s="125"/>
      <c r="J242" s="27"/>
      <c r="K242" s="126" t="s">
        <v>1495</v>
      </c>
      <c r="L242" s="126" t="s">
        <v>1495</v>
      </c>
      <c r="M242" s="126" t="s">
        <v>1495</v>
      </c>
      <c r="N242" s="29"/>
    </row>
    <row r="243" spans="1:14">
      <c r="A243" s="248">
        <v>380</v>
      </c>
      <c r="B243" s="249" t="s">
        <v>555</v>
      </c>
      <c r="C243" s="249" t="s">
        <v>556</v>
      </c>
      <c r="D243" s="249" t="s">
        <v>868</v>
      </c>
      <c r="E243" s="249" t="s">
        <v>62</v>
      </c>
      <c r="F243" s="27"/>
      <c r="G243" s="27"/>
      <c r="H243" s="27"/>
      <c r="I243" s="126" t="s">
        <v>1495</v>
      </c>
      <c r="J243" s="27"/>
      <c r="K243" s="125"/>
      <c r="L243" s="125"/>
      <c r="M243" s="125"/>
      <c r="N243" s="29"/>
    </row>
    <row r="244" spans="1:14">
      <c r="A244" s="248">
        <v>241</v>
      </c>
      <c r="B244" s="249" t="s">
        <v>557</v>
      </c>
      <c r="C244" s="249" t="s">
        <v>558</v>
      </c>
      <c r="D244" s="249" t="s">
        <v>882</v>
      </c>
      <c r="E244" s="249" t="s">
        <v>62</v>
      </c>
      <c r="F244" s="27"/>
      <c r="G244" s="27"/>
      <c r="H244" s="27"/>
      <c r="I244" s="126" t="s">
        <v>1495</v>
      </c>
      <c r="J244" s="27"/>
      <c r="K244" s="125"/>
      <c r="L244" s="125"/>
      <c r="M244" s="125"/>
      <c r="N244" s="29"/>
    </row>
    <row r="245" spans="1:14">
      <c r="A245" s="248">
        <v>173</v>
      </c>
      <c r="B245" s="249" t="s">
        <v>559</v>
      </c>
      <c r="C245" s="249" t="s">
        <v>560</v>
      </c>
      <c r="D245" s="249" t="s">
        <v>846</v>
      </c>
      <c r="E245" s="249" t="s">
        <v>62</v>
      </c>
      <c r="F245" s="27"/>
      <c r="G245" s="27"/>
      <c r="H245" s="27"/>
      <c r="I245" s="125"/>
      <c r="J245" s="27"/>
      <c r="K245" s="126" t="s">
        <v>1495</v>
      </c>
      <c r="L245" s="126" t="s">
        <v>1495</v>
      </c>
      <c r="M245" s="126" t="s">
        <v>1495</v>
      </c>
      <c r="N245" s="29"/>
    </row>
    <row r="246" spans="1:14">
      <c r="A246" s="248">
        <v>516</v>
      </c>
      <c r="B246" s="249" t="s">
        <v>561</v>
      </c>
      <c r="C246" s="249" t="s">
        <v>562</v>
      </c>
      <c r="D246" s="249" t="s">
        <v>882</v>
      </c>
      <c r="E246" s="249" t="s">
        <v>73</v>
      </c>
      <c r="F246" s="27"/>
      <c r="G246" s="27"/>
      <c r="H246" s="27"/>
      <c r="I246" s="126" t="s">
        <v>1495</v>
      </c>
      <c r="J246" s="27"/>
      <c r="K246" s="125"/>
      <c r="L246" s="125"/>
      <c r="M246" s="125"/>
      <c r="N246" s="29"/>
    </row>
    <row r="247" spans="1:14">
      <c r="A247" s="248">
        <v>570</v>
      </c>
      <c r="B247" s="249" t="s">
        <v>564</v>
      </c>
      <c r="C247" s="249" t="s">
        <v>565</v>
      </c>
      <c r="D247" s="249" t="s">
        <v>868</v>
      </c>
      <c r="E247" s="249" t="s">
        <v>34</v>
      </c>
      <c r="F247" s="27"/>
      <c r="G247" s="27"/>
      <c r="H247" s="27"/>
      <c r="I247" s="126" t="s">
        <v>1495</v>
      </c>
      <c r="J247" s="27"/>
      <c r="K247" s="125"/>
      <c r="L247" s="125"/>
      <c r="M247" s="125"/>
      <c r="N247" s="29"/>
    </row>
    <row r="248" spans="1:14">
      <c r="A248" s="248">
        <v>457</v>
      </c>
      <c r="B248" s="249" t="s">
        <v>566</v>
      </c>
      <c r="C248" s="249" t="s">
        <v>567</v>
      </c>
      <c r="D248" s="249" t="s">
        <v>846</v>
      </c>
      <c r="E248" s="249" t="s">
        <v>65</v>
      </c>
      <c r="F248" s="27"/>
      <c r="G248" s="27"/>
      <c r="H248" s="27"/>
      <c r="I248" s="125"/>
      <c r="J248" s="27"/>
      <c r="K248" s="126" t="s">
        <v>1495</v>
      </c>
      <c r="L248" s="126" t="s">
        <v>1495</v>
      </c>
      <c r="M248" s="126" t="s">
        <v>1495</v>
      </c>
      <c r="N248" s="29"/>
    </row>
    <row r="249" spans="1:14">
      <c r="A249" s="248">
        <v>595</v>
      </c>
      <c r="B249" s="249" t="s">
        <v>568</v>
      </c>
      <c r="C249" s="249" t="s">
        <v>569</v>
      </c>
      <c r="D249" s="249" t="s">
        <v>868</v>
      </c>
      <c r="E249" s="249" t="s">
        <v>65</v>
      </c>
      <c r="F249" s="27"/>
      <c r="G249" s="27"/>
      <c r="H249" s="27"/>
      <c r="I249" s="126" t="s">
        <v>1495</v>
      </c>
      <c r="J249" s="27"/>
      <c r="K249" s="125"/>
      <c r="L249" s="125"/>
      <c r="M249" s="125"/>
      <c r="N249" s="29"/>
    </row>
    <row r="250" spans="1:14">
      <c r="A250" s="248">
        <v>168</v>
      </c>
      <c r="B250" s="249" t="s">
        <v>570</v>
      </c>
      <c r="C250" s="249" t="s">
        <v>571</v>
      </c>
      <c r="D250" s="249" t="s">
        <v>846</v>
      </c>
      <c r="E250" s="249" t="s">
        <v>65</v>
      </c>
      <c r="F250" s="27"/>
      <c r="G250" s="27"/>
      <c r="H250" s="27"/>
      <c r="I250" s="125"/>
      <c r="J250" s="27"/>
      <c r="K250" s="126" t="s">
        <v>1495</v>
      </c>
      <c r="L250" s="126" t="s">
        <v>1495</v>
      </c>
      <c r="M250" s="126" t="s">
        <v>1495</v>
      </c>
      <c r="N250" s="29"/>
    </row>
    <row r="251" spans="1:14">
      <c r="A251" s="248">
        <v>51</v>
      </c>
      <c r="B251" s="249" t="s">
        <v>573</v>
      </c>
      <c r="C251" s="249" t="s">
        <v>574</v>
      </c>
      <c r="D251" s="249" t="s">
        <v>868</v>
      </c>
      <c r="E251" s="249" t="s">
        <v>73</v>
      </c>
      <c r="F251" s="27"/>
      <c r="G251" s="27"/>
      <c r="H251" s="27"/>
      <c r="I251" s="126" t="s">
        <v>1495</v>
      </c>
      <c r="J251" s="27"/>
      <c r="K251" s="125"/>
      <c r="L251" s="125"/>
      <c r="M251" s="125"/>
      <c r="N251" s="29"/>
    </row>
    <row r="252" spans="1:14">
      <c r="A252" s="248">
        <v>163</v>
      </c>
      <c r="B252" s="249" t="s">
        <v>575</v>
      </c>
      <c r="C252" s="249" t="s">
        <v>576</v>
      </c>
      <c r="D252" s="249" t="s">
        <v>846</v>
      </c>
      <c r="E252" s="249" t="s">
        <v>57</v>
      </c>
      <c r="F252" s="27"/>
      <c r="G252" s="27"/>
      <c r="H252" s="27"/>
      <c r="I252" s="125"/>
      <c r="J252" s="27"/>
      <c r="K252" s="126" t="s">
        <v>1495</v>
      </c>
      <c r="L252" s="126" t="s">
        <v>1495</v>
      </c>
      <c r="M252" s="126" t="s">
        <v>1495</v>
      </c>
      <c r="N252" s="29"/>
    </row>
    <row r="253" spans="1:14">
      <c r="A253" s="248">
        <v>43</v>
      </c>
      <c r="B253" s="249" t="s">
        <v>577</v>
      </c>
      <c r="C253" s="249" t="s">
        <v>578</v>
      </c>
      <c r="D253" s="249" t="s">
        <v>846</v>
      </c>
      <c r="E253" s="249" t="s">
        <v>65</v>
      </c>
      <c r="F253" s="27"/>
      <c r="G253" s="27"/>
      <c r="H253" s="27"/>
      <c r="I253" s="125"/>
      <c r="J253" s="27"/>
      <c r="K253" s="126" t="s">
        <v>1495</v>
      </c>
      <c r="L253" s="126" t="s">
        <v>1495</v>
      </c>
      <c r="M253" s="126" t="s">
        <v>1495</v>
      </c>
      <c r="N253" s="29"/>
    </row>
    <row r="254" spans="1:14">
      <c r="A254" s="248">
        <v>79</v>
      </c>
      <c r="B254" s="249" t="s">
        <v>579</v>
      </c>
      <c r="C254" s="249" t="s">
        <v>580</v>
      </c>
      <c r="D254" s="249" t="s">
        <v>846</v>
      </c>
      <c r="E254" s="249" t="s">
        <v>62</v>
      </c>
      <c r="F254" s="27"/>
      <c r="G254" s="27"/>
      <c r="H254" s="27"/>
      <c r="I254" s="125"/>
      <c r="J254" s="27"/>
      <c r="K254" s="126" t="s">
        <v>1495</v>
      </c>
      <c r="L254" s="126" t="s">
        <v>1495</v>
      </c>
      <c r="M254" s="126" t="s">
        <v>1495</v>
      </c>
      <c r="N254" s="29"/>
    </row>
    <row r="255" spans="1:14">
      <c r="A255" s="248">
        <v>405</v>
      </c>
      <c r="B255" s="249" t="s">
        <v>581</v>
      </c>
      <c r="C255" s="249" t="s">
        <v>582</v>
      </c>
      <c r="D255" s="249" t="s">
        <v>846</v>
      </c>
      <c r="E255" s="249" t="s">
        <v>34</v>
      </c>
      <c r="F255" s="27"/>
      <c r="G255" s="27"/>
      <c r="H255" s="27"/>
      <c r="I255" s="125"/>
      <c r="J255" s="27"/>
      <c r="K255" s="126" t="s">
        <v>1495</v>
      </c>
      <c r="L255" s="126" t="s">
        <v>1495</v>
      </c>
      <c r="M255" s="126" t="s">
        <v>1495</v>
      </c>
      <c r="N255" s="29"/>
    </row>
    <row r="256" spans="1:14">
      <c r="A256" s="248">
        <v>564</v>
      </c>
      <c r="B256" s="249" t="s">
        <v>583</v>
      </c>
      <c r="C256" s="249" t="s">
        <v>584</v>
      </c>
      <c r="D256" s="249" t="s">
        <v>846</v>
      </c>
      <c r="E256" s="249" t="s">
        <v>34</v>
      </c>
      <c r="F256" s="27"/>
      <c r="G256" s="27"/>
      <c r="H256" s="27"/>
      <c r="I256" s="125"/>
      <c r="J256" s="27"/>
      <c r="K256" s="126" t="s">
        <v>1495</v>
      </c>
      <c r="L256" s="126" t="s">
        <v>1495</v>
      </c>
      <c r="M256" s="126" t="s">
        <v>1495</v>
      </c>
      <c r="N256" s="29"/>
    </row>
    <row r="257" spans="1:14">
      <c r="A257" s="248">
        <v>94</v>
      </c>
      <c r="B257" s="249" t="s">
        <v>585</v>
      </c>
      <c r="C257" s="249" t="s">
        <v>586</v>
      </c>
      <c r="D257" s="249" t="s">
        <v>846</v>
      </c>
      <c r="E257" s="249" t="s">
        <v>62</v>
      </c>
      <c r="F257" s="27"/>
      <c r="G257" s="27"/>
      <c r="H257" s="27"/>
      <c r="I257" s="125"/>
      <c r="J257" s="27"/>
      <c r="K257" s="126" t="s">
        <v>1495</v>
      </c>
      <c r="L257" s="126" t="s">
        <v>1495</v>
      </c>
      <c r="M257" s="126" t="s">
        <v>1495</v>
      </c>
      <c r="N257" s="29"/>
    </row>
    <row r="258" spans="1:14">
      <c r="A258" s="248">
        <v>577</v>
      </c>
      <c r="B258" s="249" t="s">
        <v>588</v>
      </c>
      <c r="C258" s="249" t="s">
        <v>589</v>
      </c>
      <c r="D258" s="249" t="s">
        <v>846</v>
      </c>
      <c r="E258" s="249" t="s">
        <v>34</v>
      </c>
      <c r="F258" s="27"/>
      <c r="G258" s="27"/>
      <c r="H258" s="27"/>
      <c r="I258" s="125"/>
      <c r="J258" s="27"/>
      <c r="K258" s="126" t="s">
        <v>1495</v>
      </c>
      <c r="L258" s="126" t="s">
        <v>1495</v>
      </c>
      <c r="M258" s="126" t="s">
        <v>1495</v>
      </c>
      <c r="N258" s="29"/>
    </row>
    <row r="259" spans="1:14">
      <c r="A259" s="248">
        <v>573</v>
      </c>
      <c r="B259" s="249" t="s">
        <v>590</v>
      </c>
      <c r="C259" s="249" t="s">
        <v>591</v>
      </c>
      <c r="D259" s="249" t="s">
        <v>846</v>
      </c>
      <c r="E259" s="249" t="s">
        <v>57</v>
      </c>
      <c r="F259" s="27"/>
      <c r="G259" s="27"/>
      <c r="H259" s="27"/>
      <c r="I259" s="125"/>
      <c r="J259" s="27"/>
      <c r="K259" s="126" t="s">
        <v>1495</v>
      </c>
      <c r="L259" s="126" t="s">
        <v>1495</v>
      </c>
      <c r="M259" s="126" t="s">
        <v>1495</v>
      </c>
      <c r="N259" s="29"/>
    </row>
    <row r="260" spans="1:14">
      <c r="A260" s="248">
        <v>90</v>
      </c>
      <c r="B260" s="249" t="s">
        <v>592</v>
      </c>
      <c r="C260" s="249" t="s">
        <v>593</v>
      </c>
      <c r="D260" s="249" t="s">
        <v>846</v>
      </c>
      <c r="E260" s="249" t="s">
        <v>48</v>
      </c>
      <c r="F260" s="27"/>
      <c r="G260" s="27"/>
      <c r="H260" s="27"/>
      <c r="I260" s="125"/>
      <c r="J260" s="27"/>
      <c r="K260" s="126" t="s">
        <v>1495</v>
      </c>
      <c r="L260" s="126" t="s">
        <v>1495</v>
      </c>
      <c r="M260" s="126" t="s">
        <v>1495</v>
      </c>
      <c r="N260" s="29"/>
    </row>
    <row r="261" spans="1:14">
      <c r="A261" s="248">
        <v>636</v>
      </c>
      <c r="B261" s="249" t="s">
        <v>595</v>
      </c>
      <c r="C261" s="249" t="s">
        <v>596</v>
      </c>
      <c r="D261" s="249" t="s">
        <v>846</v>
      </c>
      <c r="E261" s="249" t="s">
        <v>65</v>
      </c>
      <c r="F261" s="27"/>
      <c r="G261" s="27"/>
      <c r="H261" s="27"/>
      <c r="I261" s="125"/>
      <c r="J261" s="27"/>
      <c r="K261" s="126" t="s">
        <v>1495</v>
      </c>
      <c r="L261" s="126" t="s">
        <v>1495</v>
      </c>
      <c r="M261" s="126" t="s">
        <v>1495</v>
      </c>
      <c r="N261" s="29"/>
    </row>
    <row r="262" spans="1:14">
      <c r="A262" s="248">
        <v>152</v>
      </c>
      <c r="B262" s="249" t="s">
        <v>597</v>
      </c>
      <c r="C262" s="249" t="s">
        <v>598</v>
      </c>
      <c r="D262" s="249" t="s">
        <v>846</v>
      </c>
      <c r="E262" s="249" t="s">
        <v>65</v>
      </c>
      <c r="F262" s="27"/>
      <c r="G262" s="27"/>
      <c r="H262" s="27"/>
      <c r="I262" s="125"/>
      <c r="J262" s="27"/>
      <c r="K262" s="126" t="s">
        <v>1495</v>
      </c>
      <c r="L262" s="126" t="s">
        <v>1495</v>
      </c>
      <c r="M262" s="126" t="s">
        <v>1495</v>
      </c>
      <c r="N262" s="29"/>
    </row>
    <row r="263" spans="1:14">
      <c r="A263" s="248">
        <v>87</v>
      </c>
      <c r="B263" s="249" t="s">
        <v>599</v>
      </c>
      <c r="C263" s="249" t="s">
        <v>600</v>
      </c>
      <c r="D263" s="249" t="s">
        <v>882</v>
      </c>
      <c r="E263" s="249" t="s">
        <v>70</v>
      </c>
      <c r="F263" s="27"/>
      <c r="G263" s="27"/>
      <c r="H263" s="27"/>
      <c r="I263" s="126" t="s">
        <v>1495</v>
      </c>
      <c r="J263" s="27"/>
      <c r="K263" s="125"/>
      <c r="L263" s="125"/>
      <c r="M263" s="125"/>
      <c r="N263" s="29"/>
    </row>
    <row r="264" spans="1:14">
      <c r="A264" s="248">
        <v>566</v>
      </c>
      <c r="B264" s="249" t="s">
        <v>601</v>
      </c>
      <c r="C264" s="249" t="s">
        <v>602</v>
      </c>
      <c r="D264" s="249" t="s">
        <v>846</v>
      </c>
      <c r="E264" s="249" t="s">
        <v>48</v>
      </c>
      <c r="F264" s="27"/>
      <c r="G264" s="27"/>
      <c r="H264" s="27"/>
      <c r="I264" s="125"/>
      <c r="J264" s="27"/>
      <c r="K264" s="126" t="s">
        <v>1495</v>
      </c>
      <c r="L264" s="126" t="s">
        <v>1495</v>
      </c>
      <c r="M264" s="126" t="s">
        <v>1495</v>
      </c>
      <c r="N264" s="29"/>
    </row>
    <row r="265" spans="1:14">
      <c r="A265" s="248">
        <v>428</v>
      </c>
      <c r="B265" s="249" t="s">
        <v>603</v>
      </c>
      <c r="C265" s="249" t="s">
        <v>604</v>
      </c>
      <c r="D265" s="249" t="s">
        <v>868</v>
      </c>
      <c r="E265" s="249" t="s">
        <v>48</v>
      </c>
      <c r="F265" s="27"/>
      <c r="G265" s="27"/>
      <c r="H265" s="27"/>
      <c r="I265" s="126" t="s">
        <v>1495</v>
      </c>
      <c r="J265" s="27"/>
      <c r="K265" s="125"/>
      <c r="L265" s="125"/>
      <c r="M265" s="125"/>
      <c r="N265" s="29"/>
    </row>
    <row r="266" spans="1:14">
      <c r="A266" s="248">
        <v>487</v>
      </c>
      <c r="B266" s="249" t="s">
        <v>605</v>
      </c>
      <c r="C266" s="249" t="s">
        <v>606</v>
      </c>
      <c r="D266" s="249" t="s">
        <v>846</v>
      </c>
      <c r="E266" s="249" t="s">
        <v>48</v>
      </c>
      <c r="F266" s="27"/>
      <c r="G266" s="27"/>
      <c r="H266" s="27"/>
      <c r="I266" s="125"/>
      <c r="J266" s="27"/>
      <c r="K266" s="126" t="s">
        <v>1495</v>
      </c>
      <c r="L266" s="126" t="s">
        <v>1495</v>
      </c>
      <c r="M266" s="126" t="s">
        <v>1495</v>
      </c>
      <c r="N266" s="29"/>
    </row>
    <row r="267" spans="1:14">
      <c r="A267" s="248">
        <v>623</v>
      </c>
      <c r="B267" s="249" t="s">
        <v>607</v>
      </c>
      <c r="C267" s="249" t="s">
        <v>608</v>
      </c>
      <c r="D267" s="249" t="s">
        <v>868</v>
      </c>
      <c r="E267" s="249" t="s">
        <v>73</v>
      </c>
      <c r="F267" s="27"/>
      <c r="G267" s="27"/>
      <c r="H267" s="27"/>
      <c r="I267" s="126" t="s">
        <v>1495</v>
      </c>
      <c r="J267" s="27"/>
      <c r="K267" s="125"/>
      <c r="L267" s="125"/>
      <c r="M267" s="125"/>
      <c r="N267" s="29"/>
    </row>
    <row r="268" spans="1:14">
      <c r="A268" s="248">
        <v>235</v>
      </c>
      <c r="B268" s="249" t="s">
        <v>609</v>
      </c>
      <c r="C268" s="249" t="s">
        <v>610</v>
      </c>
      <c r="D268" s="249" t="s">
        <v>868</v>
      </c>
      <c r="E268" s="249" t="s">
        <v>34</v>
      </c>
      <c r="F268" s="27"/>
      <c r="G268" s="27"/>
      <c r="H268" s="27"/>
      <c r="I268" s="126" t="s">
        <v>1495</v>
      </c>
      <c r="J268" s="27"/>
      <c r="K268" s="125"/>
      <c r="L268" s="125"/>
      <c r="M268" s="125"/>
      <c r="N268" s="29"/>
    </row>
    <row r="269" spans="1:14">
      <c r="A269" s="248">
        <v>238</v>
      </c>
      <c r="B269" s="249" t="s">
        <v>611</v>
      </c>
      <c r="C269" s="249" t="s">
        <v>612</v>
      </c>
      <c r="D269" s="249" t="s">
        <v>868</v>
      </c>
      <c r="E269" s="249" t="s">
        <v>34</v>
      </c>
      <c r="F269" s="27"/>
      <c r="G269" s="27"/>
      <c r="H269" s="27"/>
      <c r="I269" s="126" t="s">
        <v>1495</v>
      </c>
      <c r="J269" s="27"/>
      <c r="K269" s="125"/>
      <c r="L269" s="125"/>
      <c r="M269" s="125"/>
      <c r="N269" s="29"/>
    </row>
    <row r="270" spans="1:14">
      <c r="A270" s="248">
        <v>234</v>
      </c>
      <c r="B270" s="249" t="s">
        <v>613</v>
      </c>
      <c r="C270" s="249" t="s">
        <v>614</v>
      </c>
      <c r="D270" s="249" t="s">
        <v>868</v>
      </c>
      <c r="E270" s="249" t="s">
        <v>34</v>
      </c>
      <c r="F270" s="27"/>
      <c r="G270" s="27"/>
      <c r="H270" s="27"/>
      <c r="I270" s="126" t="s">
        <v>1495</v>
      </c>
      <c r="J270" s="27"/>
      <c r="K270" s="125"/>
      <c r="L270" s="125"/>
      <c r="M270" s="125"/>
      <c r="N270" s="29"/>
    </row>
    <row r="271" spans="1:14">
      <c r="A271" s="248">
        <v>283</v>
      </c>
      <c r="B271" s="249" t="s">
        <v>615</v>
      </c>
      <c r="C271" s="249" t="s">
        <v>616</v>
      </c>
      <c r="D271" s="249" t="s">
        <v>868</v>
      </c>
      <c r="E271" s="249" t="s">
        <v>73</v>
      </c>
      <c r="F271" s="27"/>
      <c r="G271" s="27"/>
      <c r="H271" s="27"/>
      <c r="I271" s="126" t="s">
        <v>1495</v>
      </c>
      <c r="J271" s="27"/>
      <c r="K271" s="125"/>
      <c r="L271" s="125"/>
      <c r="M271" s="125"/>
      <c r="N271" s="29"/>
    </row>
    <row r="272" spans="1:14">
      <c r="A272" s="248">
        <v>633</v>
      </c>
      <c r="B272" s="249" t="s">
        <v>618</v>
      </c>
      <c r="C272" s="249" t="s">
        <v>619</v>
      </c>
      <c r="D272" s="249" t="s">
        <v>868</v>
      </c>
      <c r="E272" s="249" t="s">
        <v>70</v>
      </c>
      <c r="F272" s="27"/>
      <c r="G272" s="27"/>
      <c r="H272" s="27"/>
      <c r="I272" s="126" t="s">
        <v>1495</v>
      </c>
      <c r="J272" s="27"/>
      <c r="K272" s="125"/>
      <c r="L272" s="125"/>
      <c r="M272" s="125"/>
      <c r="N272" s="29"/>
    </row>
    <row r="273" spans="1:14">
      <c r="A273" s="248">
        <v>474</v>
      </c>
      <c r="B273" s="249" t="s">
        <v>620</v>
      </c>
      <c r="C273" s="249" t="s">
        <v>621</v>
      </c>
      <c r="D273" s="249" t="s">
        <v>846</v>
      </c>
      <c r="E273" s="249" t="s">
        <v>65</v>
      </c>
      <c r="F273" s="27"/>
      <c r="G273" s="27"/>
      <c r="H273" s="27"/>
      <c r="I273" s="125"/>
      <c r="J273" s="27"/>
      <c r="K273" s="126" t="s">
        <v>1495</v>
      </c>
      <c r="L273" s="126" t="s">
        <v>1495</v>
      </c>
      <c r="M273" s="126" t="s">
        <v>1495</v>
      </c>
      <c r="N273" s="29"/>
    </row>
    <row r="274" spans="1:14">
      <c r="A274" s="248">
        <v>485</v>
      </c>
      <c r="B274" s="249" t="s">
        <v>622</v>
      </c>
      <c r="C274" s="249" t="s">
        <v>623</v>
      </c>
      <c r="D274" s="249" t="s">
        <v>846</v>
      </c>
      <c r="E274" s="249" t="s">
        <v>48</v>
      </c>
      <c r="F274" s="27"/>
      <c r="G274" s="27"/>
      <c r="H274" s="27"/>
      <c r="I274" s="125"/>
      <c r="J274" s="27"/>
      <c r="K274" s="126" t="s">
        <v>1495</v>
      </c>
      <c r="L274" s="126" t="s">
        <v>1495</v>
      </c>
      <c r="M274" s="126" t="s">
        <v>1495</v>
      </c>
      <c r="N274" s="29"/>
    </row>
    <row r="275" spans="1:14">
      <c r="A275" s="248">
        <v>464</v>
      </c>
      <c r="B275" s="249" t="s">
        <v>624</v>
      </c>
      <c r="C275" s="249" t="s">
        <v>625</v>
      </c>
      <c r="D275" s="249" t="s">
        <v>846</v>
      </c>
      <c r="E275" s="249" t="s">
        <v>73</v>
      </c>
      <c r="F275" s="27"/>
      <c r="G275" s="27"/>
      <c r="H275" s="27"/>
      <c r="I275" s="125"/>
      <c r="J275" s="27"/>
      <c r="K275" s="126" t="s">
        <v>1495</v>
      </c>
      <c r="L275" s="126" t="s">
        <v>1495</v>
      </c>
      <c r="M275" s="126" t="s">
        <v>1495</v>
      </c>
      <c r="N275" s="29"/>
    </row>
    <row r="276" spans="1:14">
      <c r="A276" s="248">
        <v>378</v>
      </c>
      <c r="B276" s="249" t="s">
        <v>626</v>
      </c>
      <c r="C276" s="249" t="s">
        <v>627</v>
      </c>
      <c r="D276" s="249" t="s">
        <v>846</v>
      </c>
      <c r="E276" s="249" t="s">
        <v>73</v>
      </c>
      <c r="F276" s="27"/>
      <c r="G276" s="27"/>
      <c r="H276" s="27"/>
      <c r="I276" s="125"/>
      <c r="J276" s="27"/>
      <c r="K276" s="126" t="s">
        <v>1495</v>
      </c>
      <c r="L276" s="126" t="s">
        <v>1495</v>
      </c>
      <c r="M276" s="126" t="s">
        <v>1495</v>
      </c>
      <c r="N276" s="29"/>
    </row>
    <row r="277" spans="1:14">
      <c r="A277" s="248">
        <v>296</v>
      </c>
      <c r="B277" s="249" t="s">
        <v>628</v>
      </c>
      <c r="C277" s="249" t="s">
        <v>629</v>
      </c>
      <c r="D277" s="249" t="s">
        <v>846</v>
      </c>
      <c r="E277" s="249" t="s">
        <v>62</v>
      </c>
      <c r="F277" s="27"/>
      <c r="G277" s="27"/>
      <c r="H277" s="27"/>
      <c r="I277" s="125"/>
      <c r="J277" s="27"/>
      <c r="K277" s="126" t="s">
        <v>1495</v>
      </c>
      <c r="L277" s="126" t="s">
        <v>1495</v>
      </c>
      <c r="M277" s="126" t="s">
        <v>1495</v>
      </c>
      <c r="N277" s="29"/>
    </row>
    <row r="278" spans="1:14">
      <c r="A278" s="248">
        <v>108</v>
      </c>
      <c r="B278" s="249" t="s">
        <v>630</v>
      </c>
      <c r="C278" s="249" t="s">
        <v>631</v>
      </c>
      <c r="D278" s="249" t="s">
        <v>846</v>
      </c>
      <c r="E278" s="249" t="s">
        <v>48</v>
      </c>
      <c r="F278" s="27"/>
      <c r="G278" s="27"/>
      <c r="H278" s="27"/>
      <c r="I278" s="125"/>
      <c r="J278" s="27"/>
      <c r="K278" s="126" t="s">
        <v>1495</v>
      </c>
      <c r="L278" s="126" t="s">
        <v>1495</v>
      </c>
      <c r="M278" s="126" t="s">
        <v>1495</v>
      </c>
      <c r="N278" s="29"/>
    </row>
    <row r="279" spans="1:14">
      <c r="A279" s="248">
        <v>205</v>
      </c>
      <c r="B279" s="249" t="s">
        <v>632</v>
      </c>
      <c r="C279" s="249" t="s">
        <v>633</v>
      </c>
      <c r="D279" s="249" t="s">
        <v>846</v>
      </c>
      <c r="E279" s="249" t="s">
        <v>57</v>
      </c>
      <c r="F279" s="27"/>
      <c r="G279" s="27"/>
      <c r="H279" s="27"/>
      <c r="I279" s="125"/>
      <c r="J279" s="27"/>
      <c r="K279" s="126" t="s">
        <v>1495</v>
      </c>
      <c r="L279" s="126" t="s">
        <v>1495</v>
      </c>
      <c r="M279" s="126" t="s">
        <v>1495</v>
      </c>
      <c r="N279" s="29"/>
    </row>
    <row r="280" spans="1:14">
      <c r="A280" s="248">
        <v>339</v>
      </c>
      <c r="B280" s="249" t="s">
        <v>635</v>
      </c>
      <c r="C280" s="249" t="s">
        <v>636</v>
      </c>
      <c r="D280" s="249" t="s">
        <v>868</v>
      </c>
      <c r="E280" s="249" t="s">
        <v>48</v>
      </c>
      <c r="F280" s="27"/>
      <c r="G280" s="27"/>
      <c r="H280" s="27"/>
      <c r="I280" s="126" t="s">
        <v>1495</v>
      </c>
      <c r="J280" s="27"/>
      <c r="K280" s="125"/>
      <c r="L280" s="125"/>
      <c r="M280" s="125"/>
      <c r="N280" s="29"/>
    </row>
    <row r="281" spans="1:14">
      <c r="A281" s="248">
        <v>193</v>
      </c>
      <c r="B281" s="249" t="s">
        <v>637</v>
      </c>
      <c r="C281" s="249" t="s">
        <v>638</v>
      </c>
      <c r="D281" s="249" t="s">
        <v>846</v>
      </c>
      <c r="E281" s="249" t="s">
        <v>62</v>
      </c>
      <c r="F281" s="27"/>
      <c r="G281" s="27"/>
      <c r="H281" s="27"/>
      <c r="I281" s="125"/>
      <c r="J281" s="27"/>
      <c r="K281" s="126" t="s">
        <v>1495</v>
      </c>
      <c r="L281" s="126" t="s">
        <v>1495</v>
      </c>
      <c r="M281" s="126" t="s">
        <v>1495</v>
      </c>
      <c r="N281" s="29"/>
    </row>
    <row r="282" spans="1:14">
      <c r="A282" s="248">
        <v>264</v>
      </c>
      <c r="B282" s="249" t="s">
        <v>639</v>
      </c>
      <c r="C282" s="249" t="s">
        <v>640</v>
      </c>
      <c r="D282" s="249" t="s">
        <v>846</v>
      </c>
      <c r="E282" s="249" t="s">
        <v>57</v>
      </c>
      <c r="F282" s="27"/>
      <c r="G282" s="27"/>
      <c r="H282" s="27"/>
      <c r="I282" s="125"/>
      <c r="J282" s="27"/>
      <c r="K282" s="126" t="s">
        <v>1495</v>
      </c>
      <c r="L282" s="126" t="s">
        <v>1495</v>
      </c>
      <c r="M282" s="126" t="s">
        <v>1495</v>
      </c>
      <c r="N282" s="29"/>
    </row>
    <row r="283" spans="1:14">
      <c r="A283" s="248">
        <v>7</v>
      </c>
      <c r="B283" s="249" t="s">
        <v>641</v>
      </c>
      <c r="C283" s="249" t="s">
        <v>642</v>
      </c>
      <c r="D283" s="249" t="s">
        <v>846</v>
      </c>
      <c r="E283" s="249" t="s">
        <v>48</v>
      </c>
      <c r="F283" s="27"/>
      <c r="G283" s="27"/>
      <c r="H283" s="27"/>
      <c r="I283" s="125"/>
      <c r="J283" s="27"/>
      <c r="K283" s="126" t="s">
        <v>1495</v>
      </c>
      <c r="L283" s="126" t="s">
        <v>1495</v>
      </c>
      <c r="M283" s="126" t="s">
        <v>1495</v>
      </c>
      <c r="N283" s="29"/>
    </row>
    <row r="284" spans="1:14">
      <c r="A284" s="248">
        <v>297</v>
      </c>
      <c r="B284" s="249" t="s">
        <v>643</v>
      </c>
      <c r="C284" s="249" t="s">
        <v>644</v>
      </c>
      <c r="D284" s="249" t="s">
        <v>846</v>
      </c>
      <c r="E284" s="249" t="s">
        <v>34</v>
      </c>
      <c r="F284" s="27"/>
      <c r="G284" s="27"/>
      <c r="H284" s="27"/>
      <c r="I284" s="125"/>
      <c r="J284" s="27"/>
      <c r="K284" s="126" t="s">
        <v>1495</v>
      </c>
      <c r="L284" s="126" t="s">
        <v>1495</v>
      </c>
      <c r="M284" s="126" t="s">
        <v>1495</v>
      </c>
      <c r="N284" s="29"/>
    </row>
    <row r="285" spans="1:14">
      <c r="A285" s="248">
        <v>473</v>
      </c>
      <c r="B285" s="249" t="s">
        <v>645</v>
      </c>
      <c r="C285" s="249" t="s">
        <v>646</v>
      </c>
      <c r="D285" s="249" t="s">
        <v>846</v>
      </c>
      <c r="E285" s="249" t="s">
        <v>34</v>
      </c>
      <c r="F285" s="27"/>
      <c r="G285" s="27"/>
      <c r="H285" s="27"/>
      <c r="I285" s="125"/>
      <c r="J285" s="27"/>
      <c r="K285" s="126" t="s">
        <v>1495</v>
      </c>
      <c r="L285" s="126" t="s">
        <v>1495</v>
      </c>
      <c r="M285" s="126" t="s">
        <v>1495</v>
      </c>
      <c r="N285" s="29"/>
    </row>
    <row r="286" spans="1:14">
      <c r="A286" s="248">
        <v>612</v>
      </c>
      <c r="B286" s="249" t="s">
        <v>647</v>
      </c>
      <c r="C286" s="249" t="s">
        <v>648</v>
      </c>
      <c r="D286" s="249" t="s">
        <v>868</v>
      </c>
      <c r="E286" s="249" t="s">
        <v>48</v>
      </c>
      <c r="F286" s="27"/>
      <c r="G286" s="27"/>
      <c r="H286" s="27"/>
      <c r="I286" s="126" t="s">
        <v>1495</v>
      </c>
      <c r="J286" s="27"/>
      <c r="K286" s="125"/>
      <c r="L286" s="125"/>
      <c r="M286" s="125"/>
      <c r="N286" s="29"/>
    </row>
    <row r="287" spans="1:14">
      <c r="A287" s="248">
        <v>471</v>
      </c>
      <c r="B287" s="249" t="s">
        <v>649</v>
      </c>
      <c r="C287" s="249" t="s">
        <v>650</v>
      </c>
      <c r="D287" s="249" t="s">
        <v>846</v>
      </c>
      <c r="E287" s="249" t="s">
        <v>57</v>
      </c>
      <c r="F287" s="27"/>
      <c r="G287" s="27"/>
      <c r="H287" s="27"/>
      <c r="I287" s="125"/>
      <c r="J287" s="27"/>
      <c r="K287" s="126" t="s">
        <v>1495</v>
      </c>
      <c r="L287" s="126" t="s">
        <v>1495</v>
      </c>
      <c r="M287" s="126" t="s">
        <v>1495</v>
      </c>
      <c r="N287" s="29"/>
    </row>
    <row r="288" spans="1:14">
      <c r="A288" s="248">
        <v>604</v>
      </c>
      <c r="B288" s="249" t="s">
        <v>651</v>
      </c>
      <c r="C288" s="249" t="s">
        <v>652</v>
      </c>
      <c r="D288" s="249" t="s">
        <v>868</v>
      </c>
      <c r="E288" s="249" t="s">
        <v>65</v>
      </c>
      <c r="F288" s="27"/>
      <c r="G288" s="27"/>
      <c r="H288" s="27"/>
      <c r="I288" s="126" t="s">
        <v>1495</v>
      </c>
      <c r="J288" s="27"/>
      <c r="K288" s="125"/>
      <c r="L288" s="125"/>
      <c r="M288" s="125"/>
      <c r="N288" s="29"/>
    </row>
    <row r="289" spans="1:14">
      <c r="A289" s="248">
        <v>618</v>
      </c>
      <c r="B289" s="249" t="s">
        <v>653</v>
      </c>
      <c r="C289" s="249" t="s">
        <v>654</v>
      </c>
      <c r="D289" s="249" t="s">
        <v>846</v>
      </c>
      <c r="E289" s="249" t="s">
        <v>65</v>
      </c>
      <c r="F289" s="27"/>
      <c r="G289" s="27"/>
      <c r="H289" s="27"/>
      <c r="I289" s="125"/>
      <c r="J289" s="27"/>
      <c r="K289" s="126" t="s">
        <v>1495</v>
      </c>
      <c r="L289" s="126" t="s">
        <v>1495</v>
      </c>
      <c r="M289" s="126" t="s">
        <v>1495</v>
      </c>
      <c r="N289" s="29"/>
    </row>
    <row r="290" spans="1:14">
      <c r="A290" s="248">
        <v>581</v>
      </c>
      <c r="B290" s="249" t="s">
        <v>655</v>
      </c>
      <c r="C290" s="249" t="s">
        <v>656</v>
      </c>
      <c r="D290" s="249" t="s">
        <v>846</v>
      </c>
      <c r="E290" s="249" t="s">
        <v>70</v>
      </c>
      <c r="F290" s="27"/>
      <c r="G290" s="27"/>
      <c r="H290" s="27"/>
      <c r="I290" s="125"/>
      <c r="J290" s="27"/>
      <c r="K290" s="126" t="s">
        <v>1495</v>
      </c>
      <c r="L290" s="126" t="s">
        <v>1495</v>
      </c>
      <c r="M290" s="126" t="s">
        <v>1495</v>
      </c>
      <c r="N290" s="29"/>
    </row>
    <row r="291" spans="1:14">
      <c r="A291" s="248">
        <v>66</v>
      </c>
      <c r="B291" s="249" t="s">
        <v>657</v>
      </c>
      <c r="C291" s="249" t="s">
        <v>658</v>
      </c>
      <c r="D291" s="249" t="s">
        <v>846</v>
      </c>
      <c r="E291" s="249" t="s">
        <v>62</v>
      </c>
      <c r="F291" s="27"/>
      <c r="G291" s="27"/>
      <c r="H291" s="27"/>
      <c r="I291" s="125"/>
      <c r="J291" s="27"/>
      <c r="K291" s="126" t="s">
        <v>1495</v>
      </c>
      <c r="L291" s="126" t="s">
        <v>1495</v>
      </c>
      <c r="M291" s="126" t="s">
        <v>1495</v>
      </c>
      <c r="N291" s="29"/>
    </row>
    <row r="292" spans="1:14">
      <c r="A292" s="248">
        <v>497</v>
      </c>
      <c r="B292" s="249" t="s">
        <v>659</v>
      </c>
      <c r="C292" s="249" t="s">
        <v>660</v>
      </c>
      <c r="D292" s="249" t="s">
        <v>846</v>
      </c>
      <c r="E292" s="249" t="s">
        <v>70</v>
      </c>
      <c r="F292" s="27"/>
      <c r="G292" s="27"/>
      <c r="H292" s="27"/>
      <c r="I292" s="125"/>
      <c r="J292" s="27"/>
      <c r="K292" s="126" t="s">
        <v>1495</v>
      </c>
      <c r="L292" s="126" t="s">
        <v>1495</v>
      </c>
      <c r="M292" s="126" t="s">
        <v>1495</v>
      </c>
      <c r="N292" s="29"/>
    </row>
    <row r="293" spans="1:14">
      <c r="A293" s="248">
        <v>144</v>
      </c>
      <c r="B293" s="249" t="s">
        <v>661</v>
      </c>
      <c r="C293" s="249" t="s">
        <v>662</v>
      </c>
      <c r="D293" s="249" t="s">
        <v>868</v>
      </c>
      <c r="E293" s="249" t="s">
        <v>34</v>
      </c>
      <c r="F293" s="27"/>
      <c r="G293" s="27"/>
      <c r="H293" s="27"/>
      <c r="I293" s="126" t="s">
        <v>1495</v>
      </c>
      <c r="J293" s="27"/>
      <c r="K293" s="125"/>
      <c r="L293" s="125"/>
      <c r="M293" s="125"/>
      <c r="N293" s="29"/>
    </row>
    <row r="294" spans="1:14">
      <c r="A294" s="248">
        <v>99</v>
      </c>
      <c r="B294" s="249" t="s">
        <v>663</v>
      </c>
      <c r="C294" s="249" t="s">
        <v>664</v>
      </c>
      <c r="D294" s="249" t="s">
        <v>846</v>
      </c>
      <c r="E294" s="249" t="s">
        <v>73</v>
      </c>
      <c r="F294" s="27"/>
      <c r="G294" s="27"/>
      <c r="H294" s="27"/>
      <c r="I294" s="125"/>
      <c r="J294" s="27"/>
      <c r="K294" s="126" t="s">
        <v>1495</v>
      </c>
      <c r="L294" s="126" t="s">
        <v>1495</v>
      </c>
      <c r="M294" s="126" t="s">
        <v>1495</v>
      </c>
      <c r="N294" s="29"/>
    </row>
    <row r="295" spans="1:14">
      <c r="A295" s="248">
        <v>502</v>
      </c>
      <c r="B295" s="249" t="s">
        <v>665</v>
      </c>
      <c r="C295" s="249" t="s">
        <v>666</v>
      </c>
      <c r="D295" s="249" t="s">
        <v>868</v>
      </c>
      <c r="E295" s="249" t="s">
        <v>70</v>
      </c>
      <c r="F295" s="27"/>
      <c r="G295" s="27"/>
      <c r="H295" s="27"/>
      <c r="I295" s="126" t="s">
        <v>1495</v>
      </c>
      <c r="J295" s="27"/>
      <c r="K295" s="125"/>
      <c r="L295" s="125"/>
      <c r="M295" s="125"/>
      <c r="N295" s="29"/>
    </row>
    <row r="296" spans="1:14">
      <c r="A296" s="248">
        <v>498</v>
      </c>
      <c r="B296" s="249" t="s">
        <v>667</v>
      </c>
      <c r="C296" s="249" t="s">
        <v>668</v>
      </c>
      <c r="D296" s="249" t="s">
        <v>868</v>
      </c>
      <c r="E296" s="249" t="s">
        <v>70</v>
      </c>
      <c r="F296" s="27"/>
      <c r="G296" s="27"/>
      <c r="H296" s="27"/>
      <c r="I296" s="126" t="s">
        <v>1495</v>
      </c>
      <c r="J296" s="27"/>
      <c r="K296" s="125"/>
      <c r="L296" s="125"/>
      <c r="M296" s="125"/>
      <c r="N296" s="29"/>
    </row>
    <row r="297" spans="1:14">
      <c r="A297" s="248">
        <v>504</v>
      </c>
      <c r="B297" s="249" t="s">
        <v>669</v>
      </c>
      <c r="C297" s="249" t="s">
        <v>670</v>
      </c>
      <c r="D297" s="249" t="s">
        <v>868</v>
      </c>
      <c r="E297" s="249" t="s">
        <v>70</v>
      </c>
      <c r="F297" s="27"/>
      <c r="G297" s="27"/>
      <c r="H297" s="27"/>
      <c r="I297" s="126" t="s">
        <v>1495</v>
      </c>
      <c r="J297" s="27"/>
      <c r="K297" s="125"/>
      <c r="L297" s="125"/>
      <c r="M297" s="125"/>
      <c r="N297" s="29"/>
    </row>
    <row r="298" spans="1:14">
      <c r="A298" s="248">
        <v>198</v>
      </c>
      <c r="B298" s="249" t="s">
        <v>671</v>
      </c>
      <c r="C298" s="249" t="s">
        <v>672</v>
      </c>
      <c r="D298" s="249" t="s">
        <v>882</v>
      </c>
      <c r="E298" s="249" t="s">
        <v>57</v>
      </c>
      <c r="F298" s="27"/>
      <c r="G298" s="27"/>
      <c r="H298" s="27"/>
      <c r="I298" s="126" t="s">
        <v>1495</v>
      </c>
      <c r="J298" s="27"/>
      <c r="K298" s="125"/>
      <c r="L298" s="125"/>
      <c r="M298" s="125"/>
      <c r="N298" s="29"/>
    </row>
    <row r="299" spans="1:14">
      <c r="A299" s="248">
        <v>266</v>
      </c>
      <c r="B299" s="249" t="s">
        <v>674</v>
      </c>
      <c r="C299" s="249" t="s">
        <v>675</v>
      </c>
      <c r="D299" s="249" t="s">
        <v>846</v>
      </c>
      <c r="E299" s="249" t="s">
        <v>57</v>
      </c>
      <c r="F299" s="27"/>
      <c r="G299" s="27"/>
      <c r="H299" s="27"/>
      <c r="I299" s="125"/>
      <c r="J299" s="27"/>
      <c r="K299" s="126" t="s">
        <v>1495</v>
      </c>
      <c r="L299" s="126" t="s">
        <v>1495</v>
      </c>
      <c r="M299" s="126" t="s">
        <v>1495</v>
      </c>
      <c r="N299" s="29"/>
    </row>
    <row r="300" spans="1:14">
      <c r="A300" s="248">
        <v>452</v>
      </c>
      <c r="B300" s="249" t="s">
        <v>676</v>
      </c>
      <c r="C300" s="249" t="s">
        <v>677</v>
      </c>
      <c r="D300" s="249" t="s">
        <v>868</v>
      </c>
      <c r="E300" s="249" t="s">
        <v>65</v>
      </c>
      <c r="F300" s="27"/>
      <c r="G300" s="27"/>
      <c r="H300" s="27"/>
      <c r="I300" s="126" t="s">
        <v>1495</v>
      </c>
      <c r="J300" s="27"/>
      <c r="K300" s="125"/>
      <c r="L300" s="125"/>
      <c r="M300" s="125"/>
      <c r="N300" s="29"/>
    </row>
    <row r="301" spans="1:14">
      <c r="A301" s="248">
        <v>56</v>
      </c>
      <c r="B301" s="249" t="s">
        <v>678</v>
      </c>
      <c r="C301" s="249" t="s">
        <v>679</v>
      </c>
      <c r="D301" s="249" t="s">
        <v>846</v>
      </c>
      <c r="E301" s="249" t="s">
        <v>65</v>
      </c>
      <c r="F301" s="27"/>
      <c r="G301" s="27"/>
      <c r="H301" s="27"/>
      <c r="I301" s="125"/>
      <c r="J301" s="27"/>
      <c r="K301" s="126" t="s">
        <v>1495</v>
      </c>
      <c r="L301" s="126" t="s">
        <v>1495</v>
      </c>
      <c r="M301" s="126" t="s">
        <v>1495</v>
      </c>
      <c r="N301" s="29"/>
    </row>
    <row r="302" spans="1:14">
      <c r="A302" s="248">
        <v>389</v>
      </c>
      <c r="B302" s="249" t="s">
        <v>680</v>
      </c>
      <c r="C302" s="249" t="s">
        <v>681</v>
      </c>
      <c r="D302" s="249" t="s">
        <v>846</v>
      </c>
      <c r="E302" s="249" t="s">
        <v>57</v>
      </c>
      <c r="F302" s="27"/>
      <c r="G302" s="27"/>
      <c r="H302" s="27"/>
      <c r="I302" s="125"/>
      <c r="J302" s="27"/>
      <c r="K302" s="126" t="s">
        <v>1495</v>
      </c>
      <c r="L302" s="126" t="s">
        <v>1495</v>
      </c>
      <c r="M302" s="126" t="s">
        <v>1495</v>
      </c>
      <c r="N302" s="29"/>
    </row>
    <row r="303" spans="1:14">
      <c r="A303" s="248">
        <v>519</v>
      </c>
      <c r="B303" s="249" t="s">
        <v>682</v>
      </c>
      <c r="C303" s="249" t="s">
        <v>683</v>
      </c>
      <c r="D303" s="249" t="s">
        <v>846</v>
      </c>
      <c r="E303" s="249" t="s">
        <v>57</v>
      </c>
      <c r="F303" s="27"/>
      <c r="G303" s="27"/>
      <c r="H303" s="27"/>
      <c r="I303" s="125"/>
      <c r="J303" s="27"/>
      <c r="K303" s="126" t="s">
        <v>1495</v>
      </c>
      <c r="L303" s="126" t="s">
        <v>1495</v>
      </c>
      <c r="M303" s="126" t="s">
        <v>1495</v>
      </c>
      <c r="N303" s="29"/>
    </row>
    <row r="304" spans="1:14">
      <c r="A304" s="248">
        <v>336</v>
      </c>
      <c r="B304" s="249" t="s">
        <v>684</v>
      </c>
      <c r="C304" s="249" t="s">
        <v>685</v>
      </c>
      <c r="D304" s="249" t="s">
        <v>846</v>
      </c>
      <c r="E304" s="249" t="s">
        <v>65</v>
      </c>
      <c r="F304" s="27"/>
      <c r="G304" s="27"/>
      <c r="H304" s="27"/>
      <c r="I304" s="125"/>
      <c r="J304" s="27"/>
      <c r="K304" s="126" t="s">
        <v>1495</v>
      </c>
      <c r="L304" s="126" t="s">
        <v>1495</v>
      </c>
      <c r="M304" s="126" t="s">
        <v>1495</v>
      </c>
      <c r="N304" s="29"/>
    </row>
    <row r="305" spans="1:14">
      <c r="A305" s="248">
        <v>244</v>
      </c>
      <c r="B305" s="249" t="s">
        <v>686</v>
      </c>
      <c r="C305" s="249" t="s">
        <v>687</v>
      </c>
      <c r="D305" s="249" t="s">
        <v>868</v>
      </c>
      <c r="E305" s="249" t="s">
        <v>65</v>
      </c>
      <c r="F305" s="27"/>
      <c r="G305" s="27"/>
      <c r="H305" s="27"/>
      <c r="I305" s="126" t="s">
        <v>1495</v>
      </c>
      <c r="J305" s="27"/>
      <c r="K305" s="125"/>
      <c r="L305" s="125"/>
      <c r="M305" s="125"/>
      <c r="N305" s="29"/>
    </row>
    <row r="306" spans="1:14">
      <c r="A306" s="248">
        <v>443</v>
      </c>
      <c r="B306" s="249" t="s">
        <v>688</v>
      </c>
      <c r="C306" s="249" t="s">
        <v>689</v>
      </c>
      <c r="D306" s="249" t="s">
        <v>846</v>
      </c>
      <c r="E306" s="249" t="s">
        <v>45</v>
      </c>
      <c r="F306" s="27"/>
      <c r="G306" s="27"/>
      <c r="H306" s="27"/>
      <c r="I306" s="125"/>
      <c r="J306" s="27"/>
      <c r="K306" s="126" t="s">
        <v>1495</v>
      </c>
      <c r="L306" s="126" t="s">
        <v>1495</v>
      </c>
      <c r="M306" s="126" t="s">
        <v>1495</v>
      </c>
      <c r="N306" s="29"/>
    </row>
    <row r="307" spans="1:14">
      <c r="A307" s="248">
        <v>182</v>
      </c>
      <c r="B307" s="249" t="s">
        <v>690</v>
      </c>
      <c r="C307" s="249" t="s">
        <v>691</v>
      </c>
      <c r="D307" s="249" t="s">
        <v>846</v>
      </c>
      <c r="E307" s="249" t="s">
        <v>73</v>
      </c>
      <c r="F307" s="27"/>
      <c r="G307" s="27"/>
      <c r="H307" s="27"/>
      <c r="I307" s="125"/>
      <c r="J307" s="27"/>
      <c r="K307" s="126" t="s">
        <v>1495</v>
      </c>
      <c r="L307" s="126" t="s">
        <v>1495</v>
      </c>
      <c r="M307" s="126" t="s">
        <v>1495</v>
      </c>
      <c r="N307" s="29"/>
    </row>
    <row r="308" spans="1:14">
      <c r="A308" s="248">
        <v>475</v>
      </c>
      <c r="B308" s="249" t="s">
        <v>692</v>
      </c>
      <c r="C308" s="249" t="s">
        <v>693</v>
      </c>
      <c r="D308" s="249" t="s">
        <v>846</v>
      </c>
      <c r="E308" s="249" t="s">
        <v>73</v>
      </c>
      <c r="F308" s="27"/>
      <c r="G308" s="27"/>
      <c r="H308" s="27"/>
      <c r="I308" s="125"/>
      <c r="J308" s="27"/>
      <c r="K308" s="126" t="s">
        <v>1495</v>
      </c>
      <c r="L308" s="126" t="s">
        <v>1495</v>
      </c>
      <c r="M308" s="126" t="s">
        <v>1495</v>
      </c>
      <c r="N308" s="29"/>
    </row>
    <row r="309" spans="1:14">
      <c r="A309" s="248">
        <v>160</v>
      </c>
      <c r="B309" s="249" t="s">
        <v>694</v>
      </c>
      <c r="C309" s="249" t="s">
        <v>695</v>
      </c>
      <c r="D309" s="249" t="s">
        <v>868</v>
      </c>
      <c r="E309" s="249" t="s">
        <v>62</v>
      </c>
      <c r="F309" s="27"/>
      <c r="G309" s="27"/>
      <c r="H309" s="27"/>
      <c r="I309" s="126" t="s">
        <v>1495</v>
      </c>
      <c r="J309" s="27"/>
      <c r="K309" s="125"/>
      <c r="L309" s="125"/>
      <c r="M309" s="125"/>
      <c r="N309" s="29"/>
    </row>
    <row r="310" spans="1:14">
      <c r="A310" s="248">
        <v>291</v>
      </c>
      <c r="B310" s="249" t="s">
        <v>697</v>
      </c>
      <c r="C310" s="249" t="s">
        <v>698</v>
      </c>
      <c r="D310" s="249" t="s">
        <v>868</v>
      </c>
      <c r="E310" s="249" t="s">
        <v>62</v>
      </c>
      <c r="F310" s="27"/>
      <c r="G310" s="27"/>
      <c r="H310" s="27"/>
      <c r="I310" s="126" t="s">
        <v>1495</v>
      </c>
      <c r="J310" s="27"/>
      <c r="K310" s="125"/>
      <c r="L310" s="125"/>
      <c r="M310" s="125"/>
      <c r="N310" s="29"/>
    </row>
    <row r="311" spans="1:14">
      <c r="A311" s="248">
        <v>568</v>
      </c>
      <c r="B311" s="249" t="s">
        <v>700</v>
      </c>
      <c r="C311" s="249" t="s">
        <v>701</v>
      </c>
      <c r="D311" s="249" t="s">
        <v>846</v>
      </c>
      <c r="E311" s="249" t="s">
        <v>34</v>
      </c>
      <c r="F311" s="27"/>
      <c r="G311" s="27"/>
      <c r="H311" s="27"/>
      <c r="I311" s="125"/>
      <c r="J311" s="27"/>
      <c r="K311" s="126" t="s">
        <v>1495</v>
      </c>
      <c r="L311" s="126" t="s">
        <v>1495</v>
      </c>
      <c r="M311" s="126" t="s">
        <v>1495</v>
      </c>
      <c r="N311" s="29"/>
    </row>
    <row r="312" spans="1:14">
      <c r="A312" s="248">
        <v>583</v>
      </c>
      <c r="B312" s="249" t="s">
        <v>702</v>
      </c>
      <c r="C312" s="249" t="s">
        <v>703</v>
      </c>
      <c r="D312" s="249" t="s">
        <v>846</v>
      </c>
      <c r="E312" s="249" t="s">
        <v>57</v>
      </c>
      <c r="F312" s="27"/>
      <c r="G312" s="27"/>
      <c r="H312" s="27"/>
      <c r="I312" s="125"/>
      <c r="J312" s="27"/>
      <c r="K312" s="126" t="s">
        <v>1495</v>
      </c>
      <c r="L312" s="126" t="s">
        <v>1495</v>
      </c>
      <c r="M312" s="126" t="s">
        <v>1495</v>
      </c>
      <c r="N312" s="29"/>
    </row>
    <row r="313" spans="1:14">
      <c r="A313" s="248">
        <v>493</v>
      </c>
      <c r="B313" s="249" t="s">
        <v>704</v>
      </c>
      <c r="C313" s="249" t="s">
        <v>705</v>
      </c>
      <c r="D313" s="249" t="s">
        <v>868</v>
      </c>
      <c r="E313" s="249" t="s">
        <v>70</v>
      </c>
      <c r="F313" s="27"/>
      <c r="G313" s="27"/>
      <c r="H313" s="27"/>
      <c r="I313" s="126" t="s">
        <v>1495</v>
      </c>
      <c r="J313" s="27"/>
      <c r="K313" s="125"/>
      <c r="L313" s="125"/>
      <c r="M313" s="125"/>
      <c r="N313" s="29"/>
    </row>
    <row r="314" spans="1:14">
      <c r="A314" s="248">
        <v>404</v>
      </c>
      <c r="B314" s="249" t="s">
        <v>706</v>
      </c>
      <c r="C314" s="249" t="s">
        <v>707</v>
      </c>
      <c r="D314" s="249" t="s">
        <v>868</v>
      </c>
      <c r="E314" s="249" t="s">
        <v>57</v>
      </c>
      <c r="F314" s="27"/>
      <c r="G314" s="27"/>
      <c r="H314" s="27"/>
      <c r="I314" s="126" t="s">
        <v>1495</v>
      </c>
      <c r="J314" s="27"/>
      <c r="K314" s="125"/>
      <c r="L314" s="125"/>
      <c r="M314" s="125"/>
      <c r="N314" s="29"/>
    </row>
    <row r="315" spans="1:14">
      <c r="A315" s="248" t="s">
        <v>708</v>
      </c>
      <c r="B315" s="249" t="s">
        <v>709</v>
      </c>
      <c r="C315" s="249" t="s">
        <v>707</v>
      </c>
      <c r="D315" s="249" t="s">
        <v>868</v>
      </c>
      <c r="E315" s="249" t="s">
        <v>57</v>
      </c>
      <c r="F315" s="27"/>
      <c r="G315" s="27"/>
      <c r="H315" s="27"/>
      <c r="I315" s="126" t="s">
        <v>1495</v>
      </c>
      <c r="J315" s="27"/>
      <c r="K315" s="125"/>
      <c r="L315" s="125"/>
      <c r="M315" s="125"/>
      <c r="N315" s="29"/>
    </row>
    <row r="316" spans="1:14">
      <c r="A316" s="248" t="s">
        <v>710</v>
      </c>
      <c r="B316" s="249" t="s">
        <v>711</v>
      </c>
      <c r="C316" s="249" t="s">
        <v>712</v>
      </c>
      <c r="D316" s="249" t="s">
        <v>868</v>
      </c>
      <c r="E316" s="249" t="s">
        <v>57</v>
      </c>
      <c r="F316" s="27"/>
      <c r="G316" s="27"/>
      <c r="H316" s="27"/>
      <c r="I316" s="126" t="s">
        <v>1495</v>
      </c>
      <c r="J316" s="27"/>
      <c r="K316" s="125"/>
      <c r="L316" s="125"/>
      <c r="M316" s="125"/>
      <c r="N316" s="29"/>
    </row>
    <row r="317" spans="1:14">
      <c r="A317" s="248">
        <v>397</v>
      </c>
      <c r="B317" s="249" t="s">
        <v>713</v>
      </c>
      <c r="C317" s="249" t="s">
        <v>714</v>
      </c>
      <c r="D317" s="249" t="s">
        <v>868</v>
      </c>
      <c r="E317" s="249" t="s">
        <v>57</v>
      </c>
      <c r="F317" s="27"/>
      <c r="G317" s="27"/>
      <c r="H317" s="27"/>
      <c r="I317" s="126" t="s">
        <v>1495</v>
      </c>
      <c r="J317" s="27"/>
      <c r="K317" s="125"/>
      <c r="L317" s="125"/>
      <c r="M317" s="125"/>
      <c r="N317" s="29"/>
    </row>
    <row r="318" spans="1:14">
      <c r="A318" s="248">
        <v>202</v>
      </c>
      <c r="B318" s="249" t="s">
        <v>715</v>
      </c>
      <c r="C318" s="249" t="s">
        <v>716</v>
      </c>
      <c r="D318" s="249" t="s">
        <v>846</v>
      </c>
      <c r="E318" s="249" t="s">
        <v>62</v>
      </c>
      <c r="F318" s="27"/>
      <c r="G318" s="27"/>
      <c r="H318" s="27"/>
      <c r="I318" s="125"/>
      <c r="J318" s="27"/>
      <c r="K318" s="126" t="s">
        <v>1495</v>
      </c>
      <c r="L318" s="126" t="s">
        <v>1495</v>
      </c>
      <c r="M318" s="126" t="s">
        <v>1495</v>
      </c>
      <c r="N318" s="29"/>
    </row>
    <row r="319" spans="1:14">
      <c r="A319" s="248">
        <v>204</v>
      </c>
      <c r="B319" s="249" t="s">
        <v>717</v>
      </c>
      <c r="C319" s="249" t="s">
        <v>718</v>
      </c>
      <c r="D319" s="249" t="s">
        <v>846</v>
      </c>
      <c r="E319" s="249" t="s">
        <v>65</v>
      </c>
      <c r="F319" s="27"/>
      <c r="G319" s="27"/>
      <c r="H319" s="27"/>
      <c r="I319" s="125"/>
      <c r="J319" s="27"/>
      <c r="K319" s="126" t="s">
        <v>1495</v>
      </c>
      <c r="L319" s="126" t="s">
        <v>1495</v>
      </c>
      <c r="M319" s="126" t="s">
        <v>1495</v>
      </c>
      <c r="N319" s="29"/>
    </row>
    <row r="320" spans="1:14">
      <c r="A320" s="248">
        <v>438</v>
      </c>
      <c r="B320" s="249" t="s">
        <v>719</v>
      </c>
      <c r="C320" s="249" t="s">
        <v>720</v>
      </c>
      <c r="D320" s="249" t="s">
        <v>846</v>
      </c>
      <c r="E320" s="249" t="s">
        <v>65</v>
      </c>
      <c r="F320" s="27"/>
      <c r="G320" s="27"/>
      <c r="H320" s="27"/>
      <c r="I320" s="125"/>
      <c r="J320" s="27"/>
      <c r="K320" s="126" t="s">
        <v>1495</v>
      </c>
      <c r="L320" s="126" t="s">
        <v>1495</v>
      </c>
      <c r="M320" s="126" t="s">
        <v>1495</v>
      </c>
      <c r="N320" s="29"/>
    </row>
    <row r="321" spans="1:14">
      <c r="A321" s="248">
        <v>57</v>
      </c>
      <c r="B321" s="249" t="s">
        <v>721</v>
      </c>
      <c r="C321" s="249" t="s">
        <v>722</v>
      </c>
      <c r="D321" s="249" t="s">
        <v>868</v>
      </c>
      <c r="E321" s="249" t="s">
        <v>73</v>
      </c>
      <c r="F321" s="27"/>
      <c r="G321" s="27"/>
      <c r="H321" s="27"/>
      <c r="I321" s="126" t="s">
        <v>1495</v>
      </c>
      <c r="J321" s="27"/>
      <c r="K321" s="125"/>
      <c r="L321" s="125"/>
      <c r="M321" s="125"/>
      <c r="N321" s="29"/>
    </row>
    <row r="322" spans="1:14">
      <c r="A322" s="248" t="s">
        <v>723</v>
      </c>
      <c r="B322" s="249" t="s">
        <v>724</v>
      </c>
      <c r="C322" s="249" t="s">
        <v>722</v>
      </c>
      <c r="D322" s="249" t="s">
        <v>868</v>
      </c>
      <c r="E322" s="249" t="s">
        <v>73</v>
      </c>
      <c r="F322" s="27"/>
      <c r="G322" s="27"/>
      <c r="H322" s="27"/>
      <c r="I322" s="126" t="s">
        <v>1495</v>
      </c>
      <c r="J322" s="27"/>
      <c r="K322" s="125"/>
      <c r="L322" s="125"/>
      <c r="M322" s="125"/>
      <c r="N322" s="29"/>
    </row>
    <row r="323" spans="1:14">
      <c r="A323" s="248">
        <v>31</v>
      </c>
      <c r="B323" s="249" t="s">
        <v>725</v>
      </c>
      <c r="C323" s="249" t="s">
        <v>726</v>
      </c>
      <c r="D323" s="249" t="s">
        <v>868</v>
      </c>
      <c r="E323" s="249" t="s">
        <v>65</v>
      </c>
      <c r="F323" s="27"/>
      <c r="G323" s="27"/>
      <c r="H323" s="27"/>
      <c r="I323" s="126" t="s">
        <v>1495</v>
      </c>
      <c r="J323" s="27"/>
      <c r="K323" s="125"/>
      <c r="L323" s="125"/>
      <c r="M323" s="125"/>
      <c r="N323" s="29"/>
    </row>
    <row r="324" spans="1:14">
      <c r="A324" s="248">
        <v>223</v>
      </c>
      <c r="B324" s="249" t="s">
        <v>727</v>
      </c>
      <c r="C324" s="249" t="s">
        <v>728</v>
      </c>
      <c r="D324" s="249" t="s">
        <v>846</v>
      </c>
      <c r="E324" s="249" t="s">
        <v>65</v>
      </c>
      <c r="F324" s="27"/>
      <c r="G324" s="27"/>
      <c r="H324" s="27"/>
      <c r="I324" s="125"/>
      <c r="J324" s="27"/>
      <c r="K324" s="126" t="s">
        <v>1495</v>
      </c>
      <c r="L324" s="126" t="s">
        <v>1495</v>
      </c>
      <c r="M324" s="126" t="s">
        <v>1495</v>
      </c>
      <c r="N324" s="29"/>
    </row>
    <row r="325" spans="1:14">
      <c r="A325" s="248">
        <v>62</v>
      </c>
      <c r="B325" s="249" t="s">
        <v>729</v>
      </c>
      <c r="C325" s="249" t="s">
        <v>730</v>
      </c>
      <c r="D325" s="249" t="s">
        <v>846</v>
      </c>
      <c r="E325" s="249" t="s">
        <v>65</v>
      </c>
      <c r="F325" s="27"/>
      <c r="G325" s="27"/>
      <c r="H325" s="27"/>
      <c r="I325" s="125"/>
      <c r="J325" s="27"/>
      <c r="K325" s="126" t="s">
        <v>1495</v>
      </c>
      <c r="L325" s="126" t="s">
        <v>1495</v>
      </c>
      <c r="M325" s="126" t="s">
        <v>1495</v>
      </c>
      <c r="N325" s="29"/>
    </row>
    <row r="326" spans="1:14">
      <c r="A326" s="248">
        <v>222</v>
      </c>
      <c r="B326" s="249" t="s">
        <v>731</v>
      </c>
      <c r="C326" s="249" t="s">
        <v>732</v>
      </c>
      <c r="D326" s="249" t="s">
        <v>882</v>
      </c>
      <c r="E326" s="249" t="s">
        <v>65</v>
      </c>
      <c r="F326" s="27"/>
      <c r="G326" s="27"/>
      <c r="H326" s="27"/>
      <c r="I326" s="126" t="s">
        <v>1495</v>
      </c>
      <c r="J326" s="27"/>
      <c r="K326" s="125"/>
      <c r="L326" s="125"/>
      <c r="M326" s="125"/>
      <c r="N326" s="29"/>
    </row>
    <row r="327" spans="1:14">
      <c r="A327" s="248">
        <v>536</v>
      </c>
      <c r="B327" s="249" t="s">
        <v>733</v>
      </c>
      <c r="C327" s="249" t="s">
        <v>734</v>
      </c>
      <c r="D327" s="249" t="s">
        <v>868</v>
      </c>
      <c r="E327" s="249" t="s">
        <v>65</v>
      </c>
      <c r="F327" s="27"/>
      <c r="G327" s="27"/>
      <c r="H327" s="27"/>
      <c r="I327" s="126" t="s">
        <v>1495</v>
      </c>
      <c r="J327" s="27"/>
      <c r="K327" s="125"/>
      <c r="L327" s="125"/>
      <c r="M327" s="125"/>
      <c r="N327" s="29"/>
    </row>
    <row r="328" spans="1:14">
      <c r="A328" s="248">
        <v>58</v>
      </c>
      <c r="B328" s="249" t="s">
        <v>735</v>
      </c>
      <c r="C328" s="249" t="s">
        <v>736</v>
      </c>
      <c r="D328" s="249" t="s">
        <v>868</v>
      </c>
      <c r="E328" s="249" t="s">
        <v>65</v>
      </c>
      <c r="F328" s="27"/>
      <c r="G328" s="27"/>
      <c r="H328" s="27"/>
      <c r="I328" s="126" t="s">
        <v>1495</v>
      </c>
      <c r="J328" s="27"/>
      <c r="K328" s="125"/>
      <c r="L328" s="125"/>
      <c r="M328" s="125"/>
      <c r="N328" s="29"/>
    </row>
    <row r="329" spans="1:14">
      <c r="A329" s="248">
        <v>433</v>
      </c>
      <c r="B329" s="249" t="s">
        <v>737</v>
      </c>
      <c r="C329" s="249" t="s">
        <v>738</v>
      </c>
      <c r="D329" s="249" t="s">
        <v>846</v>
      </c>
      <c r="E329" s="249" t="s">
        <v>65</v>
      </c>
      <c r="F329" s="27"/>
      <c r="G329" s="27"/>
      <c r="H329" s="27"/>
      <c r="I329" s="125"/>
      <c r="J329" s="27"/>
      <c r="K329" s="126" t="s">
        <v>1495</v>
      </c>
      <c r="L329" s="126" t="s">
        <v>1495</v>
      </c>
      <c r="M329" s="126" t="s">
        <v>1495</v>
      </c>
      <c r="N329" s="29"/>
    </row>
    <row r="330" spans="1:14">
      <c r="A330" s="248">
        <v>472</v>
      </c>
      <c r="B330" s="249" t="s">
        <v>739</v>
      </c>
      <c r="C330" s="249" t="s">
        <v>740</v>
      </c>
      <c r="D330" s="249" t="s">
        <v>846</v>
      </c>
      <c r="E330" s="249" t="s">
        <v>48</v>
      </c>
      <c r="F330" s="27"/>
      <c r="G330" s="27"/>
      <c r="H330" s="27"/>
      <c r="I330" s="125"/>
      <c r="J330" s="27"/>
      <c r="K330" s="126" t="s">
        <v>1495</v>
      </c>
      <c r="L330" s="126" t="s">
        <v>1495</v>
      </c>
      <c r="M330" s="126" t="s">
        <v>1495</v>
      </c>
      <c r="N330" s="29"/>
    </row>
    <row r="331" spans="1:14">
      <c r="A331" s="248">
        <v>553</v>
      </c>
      <c r="B331" s="249" t="s">
        <v>741</v>
      </c>
      <c r="C331" s="249" t="s">
        <v>742</v>
      </c>
      <c r="D331" s="249" t="s">
        <v>868</v>
      </c>
      <c r="E331" s="249" t="s">
        <v>34</v>
      </c>
      <c r="F331" s="27"/>
      <c r="G331" s="27"/>
      <c r="H331" s="27"/>
      <c r="I331" s="126" t="s">
        <v>1495</v>
      </c>
      <c r="J331" s="27"/>
      <c r="K331" s="125"/>
      <c r="L331" s="125"/>
      <c r="M331" s="125"/>
      <c r="N331" s="29"/>
    </row>
    <row r="332" spans="1:14">
      <c r="A332" s="248">
        <v>396</v>
      </c>
      <c r="B332" s="249" t="s">
        <v>743</v>
      </c>
      <c r="C332" s="249" t="s">
        <v>744</v>
      </c>
      <c r="D332" s="249" t="s">
        <v>868</v>
      </c>
      <c r="E332" s="249" t="s">
        <v>48</v>
      </c>
      <c r="F332" s="27"/>
      <c r="G332" s="27"/>
      <c r="H332" s="27"/>
      <c r="I332" s="126" t="s">
        <v>1495</v>
      </c>
      <c r="J332" s="27"/>
      <c r="K332" s="125"/>
      <c r="L332" s="125"/>
      <c r="M332" s="125"/>
      <c r="N332" s="29"/>
    </row>
    <row r="333" spans="1:14">
      <c r="A333" s="248">
        <v>602</v>
      </c>
      <c r="B333" s="249" t="s">
        <v>745</v>
      </c>
      <c r="C333" s="249" t="s">
        <v>746</v>
      </c>
      <c r="D333" s="249" t="s">
        <v>846</v>
      </c>
      <c r="E333" s="249" t="s">
        <v>34</v>
      </c>
      <c r="F333" s="27"/>
      <c r="G333" s="27"/>
      <c r="H333" s="27"/>
      <c r="I333" s="125"/>
      <c r="J333" s="27"/>
      <c r="K333" s="126" t="s">
        <v>1495</v>
      </c>
      <c r="L333" s="126" t="s">
        <v>1495</v>
      </c>
      <c r="M333" s="126" t="s">
        <v>1495</v>
      </c>
      <c r="N333" s="29"/>
    </row>
    <row r="334" spans="1:14">
      <c r="A334" s="248">
        <v>245</v>
      </c>
      <c r="B334" s="249" t="s">
        <v>747</v>
      </c>
      <c r="C334" s="249" t="s">
        <v>748</v>
      </c>
      <c r="D334" s="249" t="s">
        <v>868</v>
      </c>
      <c r="E334" s="249" t="s">
        <v>65</v>
      </c>
      <c r="F334" s="27"/>
      <c r="G334" s="27"/>
      <c r="H334" s="27"/>
      <c r="I334" s="126" t="s">
        <v>1495</v>
      </c>
      <c r="J334" s="27"/>
      <c r="K334" s="125"/>
      <c r="L334" s="125"/>
      <c r="M334" s="125"/>
      <c r="N334" s="29"/>
    </row>
    <row r="335" spans="1:14">
      <c r="A335" s="248">
        <v>442</v>
      </c>
      <c r="B335" s="249" t="s">
        <v>749</v>
      </c>
      <c r="C335" s="249" t="s">
        <v>750</v>
      </c>
      <c r="D335" s="249" t="s">
        <v>868</v>
      </c>
      <c r="E335" s="249" t="s">
        <v>70</v>
      </c>
      <c r="F335" s="27"/>
      <c r="G335" s="27"/>
      <c r="H335" s="27"/>
      <c r="I335" s="126" t="s">
        <v>1495</v>
      </c>
      <c r="J335" s="27"/>
      <c r="K335" s="125"/>
      <c r="L335" s="125"/>
      <c r="M335" s="125"/>
      <c r="N335" s="29"/>
    </row>
    <row r="336" spans="1:14">
      <c r="A336" s="248" t="s">
        <v>752</v>
      </c>
      <c r="B336" s="249" t="s">
        <v>753</v>
      </c>
      <c r="C336" s="249" t="s">
        <v>750</v>
      </c>
      <c r="D336" s="249" t="s">
        <v>868</v>
      </c>
      <c r="E336" s="249" t="s">
        <v>70</v>
      </c>
      <c r="F336" s="27"/>
      <c r="G336" s="27"/>
      <c r="H336" s="27"/>
      <c r="I336" s="126" t="s">
        <v>1495</v>
      </c>
      <c r="J336" s="27"/>
      <c r="K336" s="125"/>
      <c r="L336" s="125"/>
      <c r="M336" s="125"/>
      <c r="N336" s="29"/>
    </row>
    <row r="337" spans="1:14">
      <c r="A337" s="248" t="s">
        <v>754</v>
      </c>
      <c r="B337" s="249" t="s">
        <v>755</v>
      </c>
      <c r="C337" s="249" t="s">
        <v>750</v>
      </c>
      <c r="D337" s="249" t="s">
        <v>868</v>
      </c>
      <c r="E337" s="249" t="s">
        <v>70</v>
      </c>
      <c r="F337" s="27"/>
      <c r="G337" s="27"/>
      <c r="H337" s="27"/>
      <c r="I337" s="126" t="s">
        <v>1495</v>
      </c>
      <c r="J337" s="27"/>
      <c r="K337" s="125"/>
      <c r="L337" s="125"/>
      <c r="M337" s="125"/>
      <c r="N337" s="29"/>
    </row>
    <row r="338" spans="1:14">
      <c r="A338" s="248">
        <v>596</v>
      </c>
      <c r="B338" s="249" t="s">
        <v>756</v>
      </c>
      <c r="C338" s="249" t="s">
        <v>757</v>
      </c>
      <c r="D338" s="249" t="s">
        <v>868</v>
      </c>
      <c r="E338" s="249" t="s">
        <v>70</v>
      </c>
      <c r="F338" s="27"/>
      <c r="G338" s="27"/>
      <c r="H338" s="27"/>
      <c r="I338" s="126" t="s">
        <v>1495</v>
      </c>
      <c r="J338" s="27"/>
      <c r="K338" s="125"/>
      <c r="L338" s="125"/>
      <c r="M338" s="125"/>
      <c r="N338" s="29"/>
    </row>
    <row r="339" spans="1:14">
      <c r="A339" s="248">
        <v>1</v>
      </c>
      <c r="B339" s="249" t="s">
        <v>758</v>
      </c>
      <c r="C339" s="249" t="s">
        <v>759</v>
      </c>
      <c r="D339" s="249" t="s">
        <v>846</v>
      </c>
      <c r="E339" s="249" t="s">
        <v>73</v>
      </c>
      <c r="F339" s="27"/>
      <c r="G339" s="27"/>
      <c r="H339" s="27"/>
      <c r="I339" s="125"/>
      <c r="J339" s="27"/>
      <c r="K339" s="126" t="s">
        <v>1495</v>
      </c>
      <c r="L339" s="126" t="s">
        <v>1495</v>
      </c>
      <c r="M339" s="126" t="s">
        <v>1495</v>
      </c>
      <c r="N339" s="29"/>
    </row>
    <row r="340" spans="1:14">
      <c r="A340" s="248">
        <v>276</v>
      </c>
      <c r="B340" s="249" t="s">
        <v>760</v>
      </c>
      <c r="C340" s="249" t="s">
        <v>761</v>
      </c>
      <c r="D340" s="249" t="s">
        <v>846</v>
      </c>
      <c r="E340" s="249" t="s">
        <v>65</v>
      </c>
      <c r="F340" s="27"/>
      <c r="G340" s="27"/>
      <c r="H340" s="27"/>
      <c r="I340" s="125"/>
      <c r="J340" s="27"/>
      <c r="K340" s="126" t="s">
        <v>1495</v>
      </c>
      <c r="L340" s="126" t="s">
        <v>1495</v>
      </c>
      <c r="M340" s="126" t="s">
        <v>1495</v>
      </c>
      <c r="N340" s="29"/>
    </row>
    <row r="341" spans="1:14">
      <c r="A341" s="248">
        <v>166</v>
      </c>
      <c r="B341" s="249" t="s">
        <v>762</v>
      </c>
      <c r="C341" s="249" t="s">
        <v>763</v>
      </c>
      <c r="D341" s="249" t="s">
        <v>846</v>
      </c>
      <c r="E341" s="249" t="s">
        <v>62</v>
      </c>
      <c r="F341" s="27"/>
      <c r="G341" s="27"/>
      <c r="H341" s="27"/>
      <c r="I341" s="125"/>
      <c r="J341" s="27"/>
      <c r="K341" s="126" t="s">
        <v>1495</v>
      </c>
      <c r="L341" s="126" t="s">
        <v>1495</v>
      </c>
      <c r="M341" s="126" t="s">
        <v>1495</v>
      </c>
      <c r="N341" s="29"/>
    </row>
    <row r="342" spans="1:14">
      <c r="A342" s="248">
        <v>434</v>
      </c>
      <c r="B342" s="249" t="s">
        <v>764</v>
      </c>
      <c r="C342" s="249" t="s">
        <v>765</v>
      </c>
      <c r="D342" s="249" t="s">
        <v>846</v>
      </c>
      <c r="E342" s="249" t="s">
        <v>62</v>
      </c>
      <c r="F342" s="27"/>
      <c r="G342" s="27"/>
      <c r="H342" s="27"/>
      <c r="I342" s="125"/>
      <c r="J342" s="27"/>
      <c r="K342" s="126" t="s">
        <v>1495</v>
      </c>
      <c r="L342" s="126" t="s">
        <v>1495</v>
      </c>
      <c r="M342" s="126" t="s">
        <v>1495</v>
      </c>
      <c r="N342" s="29"/>
    </row>
    <row r="343" spans="1:14">
      <c r="A343" s="248">
        <v>203</v>
      </c>
      <c r="B343" s="249" t="s">
        <v>766</v>
      </c>
      <c r="C343" s="249" t="s">
        <v>767</v>
      </c>
      <c r="D343" s="249" t="s">
        <v>868</v>
      </c>
      <c r="E343" s="249" t="s">
        <v>65</v>
      </c>
      <c r="F343" s="27"/>
      <c r="G343" s="27"/>
      <c r="H343" s="27"/>
      <c r="I343" s="126" t="s">
        <v>1495</v>
      </c>
      <c r="J343" s="27"/>
      <c r="K343" s="125"/>
      <c r="L343" s="125"/>
      <c r="M343" s="125"/>
      <c r="N343" s="29"/>
    </row>
    <row r="344" spans="1:14">
      <c r="A344" s="248" t="s">
        <v>769</v>
      </c>
      <c r="B344" s="249" t="s">
        <v>770</v>
      </c>
      <c r="C344" s="249" t="s">
        <v>767</v>
      </c>
      <c r="D344" s="249" t="s">
        <v>868</v>
      </c>
      <c r="E344" s="249" t="s">
        <v>65</v>
      </c>
      <c r="F344" s="27"/>
      <c r="G344" s="27"/>
      <c r="H344" s="27"/>
      <c r="I344" s="126" t="s">
        <v>1495</v>
      </c>
      <c r="J344" s="27"/>
      <c r="K344" s="125"/>
      <c r="L344" s="125"/>
      <c r="M344" s="125"/>
      <c r="N344" s="29"/>
    </row>
    <row r="345" spans="1:14">
      <c r="A345" s="248">
        <v>282</v>
      </c>
      <c r="B345" s="249" t="s">
        <v>771</v>
      </c>
      <c r="C345" s="249" t="s">
        <v>772</v>
      </c>
      <c r="D345" s="249" t="s">
        <v>868</v>
      </c>
      <c r="E345" s="249" t="s">
        <v>62</v>
      </c>
      <c r="F345" s="27"/>
      <c r="G345" s="27"/>
      <c r="H345" s="27"/>
      <c r="I345" s="126" t="s">
        <v>1495</v>
      </c>
      <c r="J345" s="27"/>
      <c r="K345" s="125"/>
      <c r="L345" s="125"/>
      <c r="M345" s="125"/>
      <c r="N345" s="29"/>
    </row>
    <row r="346" spans="1:14">
      <c r="A346" s="248">
        <v>284</v>
      </c>
      <c r="B346" s="249" t="s">
        <v>773</v>
      </c>
      <c r="C346" s="249" t="s">
        <v>774</v>
      </c>
      <c r="D346" s="249" t="s">
        <v>846</v>
      </c>
      <c r="E346" s="249" t="s">
        <v>34</v>
      </c>
      <c r="F346" s="27"/>
      <c r="G346" s="27"/>
      <c r="H346" s="27"/>
      <c r="I346" s="125"/>
      <c r="J346" s="27"/>
      <c r="K346" s="126" t="s">
        <v>1495</v>
      </c>
      <c r="L346" s="126" t="s">
        <v>1495</v>
      </c>
      <c r="M346" s="126" t="s">
        <v>1495</v>
      </c>
      <c r="N346" s="29"/>
    </row>
    <row r="347" spans="1:14">
      <c r="A347" s="248">
        <v>285</v>
      </c>
      <c r="B347" s="249" t="s">
        <v>775</v>
      </c>
      <c r="C347" s="249" t="s">
        <v>776</v>
      </c>
      <c r="D347" s="249" t="s">
        <v>846</v>
      </c>
      <c r="E347" s="249" t="s">
        <v>34</v>
      </c>
      <c r="F347" s="27"/>
      <c r="G347" s="27"/>
      <c r="H347" s="27"/>
      <c r="I347" s="125"/>
      <c r="J347" s="27"/>
      <c r="K347" s="126" t="s">
        <v>1495</v>
      </c>
      <c r="L347" s="126" t="s">
        <v>1495</v>
      </c>
      <c r="M347" s="126" t="s">
        <v>1495</v>
      </c>
      <c r="N347" s="29"/>
    </row>
    <row r="348" spans="1:14">
      <c r="A348" s="248">
        <v>483</v>
      </c>
      <c r="B348" s="249" t="s">
        <v>777</v>
      </c>
      <c r="C348" s="249" t="s">
        <v>778</v>
      </c>
      <c r="D348" s="249" t="s">
        <v>846</v>
      </c>
      <c r="E348" s="249" t="s">
        <v>34</v>
      </c>
      <c r="F348" s="27"/>
      <c r="G348" s="27"/>
      <c r="H348" s="27"/>
      <c r="I348" s="125"/>
      <c r="J348" s="27"/>
      <c r="K348" s="126" t="s">
        <v>1495</v>
      </c>
      <c r="L348" s="126" t="s">
        <v>1495</v>
      </c>
      <c r="M348" s="126" t="s">
        <v>1495</v>
      </c>
      <c r="N348" s="29"/>
    </row>
    <row r="349" spans="1:14">
      <c r="A349" s="248">
        <v>644</v>
      </c>
      <c r="B349" s="249" t="s">
        <v>779</v>
      </c>
      <c r="C349" s="249" t="s">
        <v>780</v>
      </c>
      <c r="D349" s="249" t="s">
        <v>846</v>
      </c>
      <c r="E349" s="249" t="s">
        <v>48</v>
      </c>
      <c r="F349" s="27"/>
      <c r="G349" s="27"/>
      <c r="H349" s="27"/>
      <c r="I349" s="125"/>
      <c r="J349" s="27"/>
      <c r="K349" s="126" t="s">
        <v>1495</v>
      </c>
      <c r="L349" s="126" t="s">
        <v>1495</v>
      </c>
      <c r="M349" s="126" t="s">
        <v>1495</v>
      </c>
      <c r="N349" s="29"/>
    </row>
    <row r="350" spans="1:14">
      <c r="A350" s="248">
        <v>383</v>
      </c>
      <c r="B350" s="249" t="s">
        <v>781</v>
      </c>
      <c r="C350" s="249" t="s">
        <v>782</v>
      </c>
      <c r="D350" s="249" t="s">
        <v>868</v>
      </c>
      <c r="E350" s="249" t="s">
        <v>48</v>
      </c>
      <c r="F350" s="27"/>
      <c r="G350" s="27"/>
      <c r="H350" s="27"/>
      <c r="I350" s="126" t="s">
        <v>1495</v>
      </c>
      <c r="J350" s="27"/>
      <c r="K350" s="125"/>
      <c r="L350" s="125"/>
      <c r="M350" s="125"/>
      <c r="N350" s="29"/>
    </row>
    <row r="351" spans="1:14">
      <c r="A351" s="248">
        <v>635</v>
      </c>
      <c r="B351" s="249" t="s">
        <v>783</v>
      </c>
      <c r="C351" s="249" t="s">
        <v>784</v>
      </c>
      <c r="D351" s="249" t="s">
        <v>846</v>
      </c>
      <c r="E351" s="249" t="s">
        <v>62</v>
      </c>
      <c r="F351" s="27"/>
      <c r="G351" s="27"/>
      <c r="H351" s="27"/>
      <c r="I351" s="125"/>
      <c r="J351" s="27"/>
      <c r="K351" s="126" t="s">
        <v>1495</v>
      </c>
      <c r="L351" s="126" t="s">
        <v>1495</v>
      </c>
      <c r="M351" s="126" t="s">
        <v>1495</v>
      </c>
      <c r="N351" s="29"/>
    </row>
    <row r="352" spans="1:14">
      <c r="A352" s="248">
        <v>593</v>
      </c>
      <c r="B352" s="249" t="s">
        <v>785</v>
      </c>
      <c r="C352" s="249" t="s">
        <v>786</v>
      </c>
      <c r="D352" s="249" t="s">
        <v>868</v>
      </c>
      <c r="E352" s="249" t="s">
        <v>62</v>
      </c>
      <c r="F352" s="27"/>
      <c r="G352" s="27"/>
      <c r="H352" s="27"/>
      <c r="I352" s="126" t="s">
        <v>1495</v>
      </c>
      <c r="J352" s="27"/>
      <c r="K352" s="125"/>
      <c r="L352" s="125"/>
      <c r="M352" s="125"/>
      <c r="N352" s="29"/>
    </row>
    <row r="353" spans="1:14">
      <c r="A353" s="248">
        <v>598</v>
      </c>
      <c r="B353" s="249" t="s">
        <v>787</v>
      </c>
      <c r="C353" s="249" t="s">
        <v>788</v>
      </c>
      <c r="D353" s="249" t="s">
        <v>846</v>
      </c>
      <c r="E353" s="249" t="s">
        <v>65</v>
      </c>
      <c r="F353" s="27"/>
      <c r="G353" s="27"/>
      <c r="H353" s="27"/>
      <c r="I353" s="125"/>
      <c r="J353" s="27"/>
      <c r="K353" s="126" t="s">
        <v>1495</v>
      </c>
      <c r="L353" s="126" t="s">
        <v>1495</v>
      </c>
      <c r="M353" s="126" t="s">
        <v>1495</v>
      </c>
      <c r="N353" s="29"/>
    </row>
    <row r="354" spans="1:14">
      <c r="A354" s="248">
        <v>69</v>
      </c>
      <c r="B354" s="249" t="s">
        <v>789</v>
      </c>
      <c r="C354" s="249" t="s">
        <v>790</v>
      </c>
      <c r="D354" s="249" t="s">
        <v>846</v>
      </c>
      <c r="E354" s="249" t="s">
        <v>48</v>
      </c>
      <c r="F354" s="27"/>
      <c r="G354" s="27"/>
      <c r="H354" s="27"/>
      <c r="I354" s="125"/>
      <c r="J354" s="27"/>
      <c r="K354" s="126" t="s">
        <v>1495</v>
      </c>
      <c r="L354" s="126" t="s">
        <v>1495</v>
      </c>
      <c r="M354" s="126" t="s">
        <v>1495</v>
      </c>
      <c r="N354" s="29"/>
    </row>
    <row r="355" spans="1:14">
      <c r="A355" s="248">
        <v>70</v>
      </c>
      <c r="B355" s="249" t="s">
        <v>791</v>
      </c>
      <c r="C355" s="249" t="s">
        <v>792</v>
      </c>
      <c r="D355" s="249" t="s">
        <v>846</v>
      </c>
      <c r="E355" s="249" t="s">
        <v>48</v>
      </c>
      <c r="F355" s="27"/>
      <c r="G355" s="27"/>
      <c r="H355" s="27"/>
      <c r="I355" s="125"/>
      <c r="J355" s="27"/>
      <c r="K355" s="126" t="s">
        <v>1495</v>
      </c>
      <c r="L355" s="126" t="s">
        <v>1495</v>
      </c>
      <c r="M355" s="126" t="s">
        <v>1495</v>
      </c>
      <c r="N355" s="29"/>
    </row>
    <row r="356" spans="1:14">
      <c r="A356" s="248">
        <v>511</v>
      </c>
      <c r="B356" s="249" t="s">
        <v>793</v>
      </c>
      <c r="C356" s="249" t="s">
        <v>794</v>
      </c>
      <c r="D356" s="249" t="s">
        <v>846</v>
      </c>
      <c r="E356" s="249" t="s">
        <v>34</v>
      </c>
      <c r="F356" s="27"/>
      <c r="G356" s="27"/>
      <c r="H356" s="27"/>
      <c r="I356" s="125"/>
      <c r="J356" s="27"/>
      <c r="K356" s="126" t="s">
        <v>1495</v>
      </c>
      <c r="L356" s="126" t="s">
        <v>1495</v>
      </c>
      <c r="M356" s="126" t="s">
        <v>1495</v>
      </c>
      <c r="N356" s="29"/>
    </row>
    <row r="357" spans="1:14">
      <c r="A357" s="248">
        <v>98</v>
      </c>
      <c r="B357" s="249" t="s">
        <v>795</v>
      </c>
      <c r="C357" s="249" t="s">
        <v>796</v>
      </c>
      <c r="D357" s="249" t="s">
        <v>868</v>
      </c>
      <c r="E357" s="249" t="s">
        <v>70</v>
      </c>
      <c r="F357" s="27"/>
      <c r="G357" s="27"/>
      <c r="H357" s="27"/>
      <c r="I357" s="126" t="s">
        <v>1495</v>
      </c>
      <c r="J357" s="27"/>
      <c r="K357" s="125"/>
      <c r="L357" s="125"/>
      <c r="M357" s="125"/>
      <c r="N357" s="29"/>
    </row>
    <row r="358" spans="1:14">
      <c r="A358" s="248">
        <v>338</v>
      </c>
      <c r="B358" s="249" t="s">
        <v>797</v>
      </c>
      <c r="C358" s="249" t="s">
        <v>798</v>
      </c>
      <c r="D358" s="249" t="s">
        <v>868</v>
      </c>
      <c r="E358" s="249" t="s">
        <v>48</v>
      </c>
      <c r="F358" s="27"/>
      <c r="G358" s="27"/>
      <c r="H358" s="27"/>
      <c r="I358" s="126" t="s">
        <v>1495</v>
      </c>
      <c r="J358" s="27"/>
      <c r="K358" s="125"/>
      <c r="L358" s="125"/>
      <c r="M358" s="125"/>
      <c r="N358" s="29"/>
    </row>
    <row r="359" spans="1:14">
      <c r="A359" s="248">
        <v>543</v>
      </c>
      <c r="B359" s="249" t="s">
        <v>799</v>
      </c>
      <c r="C359" s="249" t="s">
        <v>800</v>
      </c>
      <c r="D359" s="249" t="s">
        <v>846</v>
      </c>
      <c r="E359" s="249" t="s">
        <v>73</v>
      </c>
      <c r="F359" s="27"/>
      <c r="G359" s="27"/>
      <c r="H359" s="27"/>
      <c r="I359" s="125"/>
      <c r="J359" s="27"/>
      <c r="K359" s="126" t="s">
        <v>1495</v>
      </c>
      <c r="L359" s="126" t="s">
        <v>1495</v>
      </c>
      <c r="M359" s="126" t="s">
        <v>1495</v>
      </c>
      <c r="N359" s="29"/>
    </row>
    <row r="360" spans="1:14">
      <c r="A360" s="248">
        <v>209</v>
      </c>
      <c r="B360" s="249" t="s">
        <v>801</v>
      </c>
      <c r="C360" s="249" t="s">
        <v>802</v>
      </c>
      <c r="D360" s="249" t="s">
        <v>846</v>
      </c>
      <c r="E360" s="249" t="s">
        <v>65</v>
      </c>
      <c r="F360" s="27"/>
      <c r="G360" s="27"/>
      <c r="H360" s="27"/>
      <c r="I360" s="125"/>
      <c r="J360" s="27"/>
      <c r="K360" s="126" t="s">
        <v>1495</v>
      </c>
      <c r="L360" s="126" t="s">
        <v>1495</v>
      </c>
      <c r="M360" s="126" t="s">
        <v>1495</v>
      </c>
      <c r="N360" s="29"/>
    </row>
    <row r="361" spans="1:14">
      <c r="A361" s="248">
        <v>642</v>
      </c>
      <c r="B361" s="249" t="s">
        <v>803</v>
      </c>
      <c r="C361" s="249" t="s">
        <v>804</v>
      </c>
      <c r="D361" s="249" t="s">
        <v>846</v>
      </c>
      <c r="E361" s="249" t="s">
        <v>48</v>
      </c>
      <c r="F361" s="27"/>
      <c r="G361" s="27"/>
      <c r="H361" s="27"/>
      <c r="I361" s="125"/>
      <c r="J361" s="27"/>
      <c r="K361" s="126" t="s">
        <v>1495</v>
      </c>
      <c r="L361" s="126" t="s">
        <v>1495</v>
      </c>
      <c r="M361" s="126" t="s">
        <v>1495</v>
      </c>
      <c r="N361" s="29"/>
    </row>
    <row r="362" spans="1:14">
      <c r="A362" s="248">
        <v>307</v>
      </c>
      <c r="B362" s="249" t="s">
        <v>805</v>
      </c>
      <c r="C362" s="249" t="s">
        <v>806</v>
      </c>
      <c r="D362" s="249" t="s">
        <v>868</v>
      </c>
      <c r="E362" s="249" t="s">
        <v>57</v>
      </c>
      <c r="F362" s="27"/>
      <c r="G362" s="27"/>
      <c r="H362" s="27"/>
      <c r="I362" s="126" t="s">
        <v>1495</v>
      </c>
      <c r="J362" s="27"/>
      <c r="K362" s="125"/>
      <c r="L362" s="125"/>
      <c r="M362" s="125"/>
      <c r="N362" s="29"/>
    </row>
    <row r="363" spans="1:14">
      <c r="A363" s="248">
        <v>648</v>
      </c>
      <c r="B363" s="249" t="s">
        <v>807</v>
      </c>
      <c r="C363" s="249" t="s">
        <v>808</v>
      </c>
      <c r="D363" s="249" t="s">
        <v>846</v>
      </c>
      <c r="E363" s="249" t="s">
        <v>34</v>
      </c>
      <c r="F363" s="27"/>
      <c r="G363" s="27"/>
      <c r="H363" s="27"/>
      <c r="I363" s="125"/>
      <c r="J363" s="27"/>
      <c r="K363" s="126" t="s">
        <v>1495</v>
      </c>
      <c r="L363" s="126" t="s">
        <v>1495</v>
      </c>
      <c r="M363" s="126" t="s">
        <v>1495</v>
      </c>
      <c r="N363" s="29"/>
    </row>
    <row r="364" spans="1:14">
      <c r="A364" s="234">
        <v>616</v>
      </c>
      <c r="B364" s="234" t="s">
        <v>2678</v>
      </c>
      <c r="C364" s="235" t="s">
        <v>2685</v>
      </c>
      <c r="D364" s="249" t="s">
        <v>882</v>
      </c>
      <c r="E364" s="249" t="s">
        <v>70</v>
      </c>
      <c r="F364" s="27"/>
      <c r="G364" s="27"/>
      <c r="H364" s="27"/>
      <c r="I364" s="126" t="s">
        <v>1495</v>
      </c>
      <c r="J364" s="27"/>
      <c r="K364" s="125"/>
      <c r="L364" s="125"/>
      <c r="M364" s="125"/>
      <c r="N364" s="29"/>
    </row>
    <row r="365" spans="1:14">
      <c r="A365" s="234" t="s">
        <v>2681</v>
      </c>
      <c r="B365" s="234" t="s">
        <v>2679</v>
      </c>
      <c r="C365" s="235" t="s">
        <v>2686</v>
      </c>
      <c r="D365" s="249" t="s">
        <v>882</v>
      </c>
      <c r="E365" s="249" t="s">
        <v>70</v>
      </c>
      <c r="F365" s="27"/>
      <c r="G365" s="27"/>
      <c r="H365" s="27"/>
      <c r="I365" s="126" t="s">
        <v>1495</v>
      </c>
      <c r="J365" s="27"/>
      <c r="K365" s="125"/>
      <c r="L365" s="125"/>
      <c r="M365" s="125"/>
      <c r="N365" s="29"/>
    </row>
    <row r="366" spans="1:14">
      <c r="A366" s="234" t="s">
        <v>2682</v>
      </c>
      <c r="B366" s="234" t="s">
        <v>2680</v>
      </c>
      <c r="C366" s="235" t="s">
        <v>2687</v>
      </c>
      <c r="D366" s="249" t="s">
        <v>882</v>
      </c>
      <c r="E366" s="249" t="s">
        <v>70</v>
      </c>
      <c r="F366" s="27"/>
      <c r="G366" s="27"/>
      <c r="H366" s="27"/>
      <c r="I366" s="126" t="s">
        <v>1495</v>
      </c>
      <c r="J366" s="27"/>
      <c r="K366" s="125"/>
      <c r="L366" s="125"/>
      <c r="M366" s="125"/>
      <c r="N366" s="29"/>
    </row>
    <row r="367" spans="1:14">
      <c r="A367" s="248">
        <v>619</v>
      </c>
      <c r="B367" s="249" t="s">
        <v>809</v>
      </c>
      <c r="C367" s="249" t="s">
        <v>810</v>
      </c>
      <c r="D367" s="249" t="s">
        <v>882</v>
      </c>
      <c r="E367" s="249" t="s">
        <v>73</v>
      </c>
      <c r="F367" s="27"/>
      <c r="G367" s="27"/>
      <c r="H367" s="27"/>
      <c r="I367" s="126" t="s">
        <v>1495</v>
      </c>
      <c r="J367" s="27"/>
      <c r="K367" s="125"/>
      <c r="L367" s="125"/>
      <c r="M367" s="125"/>
      <c r="N367" s="29"/>
    </row>
    <row r="368" spans="1:14">
      <c r="A368" s="248">
        <v>645</v>
      </c>
      <c r="B368" s="249" t="s">
        <v>812</v>
      </c>
      <c r="C368" s="249" t="s">
        <v>813</v>
      </c>
      <c r="D368" s="249" t="s">
        <v>846</v>
      </c>
      <c r="E368" s="249" t="s">
        <v>34</v>
      </c>
      <c r="F368" s="27"/>
      <c r="G368" s="27"/>
      <c r="H368" s="27"/>
      <c r="I368" s="125"/>
      <c r="J368" s="27"/>
      <c r="K368" s="126" t="s">
        <v>1495</v>
      </c>
      <c r="L368" s="126" t="s">
        <v>1495</v>
      </c>
      <c r="M368" s="126" t="s">
        <v>1495</v>
      </c>
      <c r="N368" s="29"/>
    </row>
    <row r="369" spans="1:14">
      <c r="A369" s="248">
        <v>650</v>
      </c>
      <c r="B369" s="249" t="s">
        <v>814</v>
      </c>
      <c r="C369" s="249" t="s">
        <v>815</v>
      </c>
      <c r="D369" s="249" t="s">
        <v>868</v>
      </c>
      <c r="E369" s="249" t="s">
        <v>48</v>
      </c>
      <c r="F369" s="27"/>
      <c r="G369" s="27"/>
      <c r="H369" s="27"/>
      <c r="I369" s="126" t="s">
        <v>1495</v>
      </c>
      <c r="J369" s="27"/>
      <c r="K369" s="125"/>
      <c r="L369" s="125"/>
      <c r="M369" s="125"/>
      <c r="N369" s="29"/>
    </row>
    <row r="370" spans="1:14">
      <c r="A370" s="248">
        <v>253</v>
      </c>
      <c r="B370" s="249" t="s">
        <v>816</v>
      </c>
      <c r="C370" s="249" t="s">
        <v>817</v>
      </c>
      <c r="D370" s="249" t="s">
        <v>868</v>
      </c>
      <c r="E370" s="249" t="s">
        <v>57</v>
      </c>
      <c r="F370" s="27"/>
      <c r="G370" s="27"/>
      <c r="H370" s="27"/>
      <c r="I370" s="126" t="s">
        <v>1495</v>
      </c>
      <c r="J370" s="27"/>
      <c r="K370" s="125"/>
      <c r="L370" s="125"/>
      <c r="M370" s="125"/>
      <c r="N370" s="29"/>
    </row>
    <row r="371" spans="1:14" ht="16.5" thickBot="1">
      <c r="A371" s="250">
        <v>649</v>
      </c>
      <c r="B371" s="251" t="s">
        <v>818</v>
      </c>
      <c r="C371" s="251" t="s">
        <v>819</v>
      </c>
      <c r="D371" s="251" t="s">
        <v>846</v>
      </c>
      <c r="E371" s="251" t="s">
        <v>48</v>
      </c>
      <c r="F371" s="226"/>
      <c r="G371" s="226"/>
      <c r="H371" s="226"/>
      <c r="I371" s="128"/>
      <c r="J371" s="226"/>
      <c r="K371" s="305" t="s">
        <v>1495</v>
      </c>
      <c r="L371" s="305" t="s">
        <v>1495</v>
      </c>
      <c r="M371" s="305" t="s">
        <v>1495</v>
      </c>
      <c r="N371" s="227"/>
    </row>
  </sheetData>
  <sheetProtection algorithmName="SHA-512" hashValue="sQ9fokys2gA3E0xZk07y9nyJ7X+bLmGE2nvjwVpswrVE9AxhwvBtWz8OSEST5Iu+2L4RLTL37UlDj5CErPz0hA==" saltValue="riYignIxPqvXIGPK2YJ+gw==" spinCount="100000" sheet="1" objects="1" scenarios="1" sort="0" autoFilter="0" pivotTables="0"/>
  <autoFilter ref="A1:N371" xr:uid="{8ADB9B6E-11E6-4415-93F7-009A09C253F8}"/>
  <customSheetViews>
    <customSheetView guid="{AFB08797-B428-474D-8229-9D72F71EC262}" scale="70" showAutoFilter="1">
      <pane ySplit="1" topLeftCell="A2" activePane="bottomLeft" state="frozen"/>
      <selection pane="bottomLeft" activeCell="C14" sqref="C14"/>
      <pageMargins left="0.511811024" right="0.511811024" top="0.78740157499999996" bottom="0.78740157499999996" header="0.31496062000000002" footer="0.31496062000000002"/>
      <autoFilter ref="A1:N371" xr:uid="{8ADB9B6E-11E6-4415-93F7-009A09C253F8}"/>
    </customSheetView>
    <customSheetView guid="{1DA47232-F491-4096-A80C-F7E244AF06A6}" scale="70" showAutoFilter="1">
      <pane ySplit="0.78260869565217395" topLeftCell="A2" activePane="bottomLeft" state="frozen"/>
      <selection pane="bottomLeft" activeCell="D24" sqref="D24"/>
      <pageMargins left="0.511811024" right="0.511811024" top="0.78740157499999996" bottom="0.78740157499999996" header="0.31496062000000002" footer="0.31496062000000002"/>
      <autoFilter ref="A1:N371" xr:uid="{113E6DE2-D455-443E-AC35-4CD298BF0CA9}"/>
    </customSheetView>
    <customSheetView guid="{B7EA7FEC-A2EF-4DE3-8E68-1BAB934B7F1E}" scale="70" showAutoFilter="1">
      <pane ySplit="1" topLeftCell="A2" activePane="bottomLeft" state="frozen"/>
      <selection pane="bottomLeft" activeCell="A2" sqref="A2"/>
      <pageMargins left="0.511811024" right="0.511811024" top="0.78740157499999996" bottom="0.78740157499999996" header="0.31496062000000002" footer="0.31496062000000002"/>
      <autoFilter ref="A1:N371" xr:uid="{0888B79B-74BF-4AFB-B880-B526CEFBE092}"/>
    </customSheetView>
    <customSheetView guid="{4BCF48EE-0E16-4C61-824B-DDCBB971B3DD}" scale="70" showAutoFilter="1">
      <pane ySplit="1" topLeftCell="A2" activePane="bottomLeft" state="frozen"/>
      <selection pane="bottomLeft" activeCell="E30" sqref="E30"/>
      <pageMargins left="0.511811024" right="0.511811024" top="0.78740157499999996" bottom="0.78740157499999996" header="0.31496062000000002" footer="0.31496062000000002"/>
      <autoFilter ref="A1:N371" xr:uid="{18A3EFE7-6E67-48AF-AC30-58F9B1827A65}"/>
    </customSheetView>
    <customSheetView guid="{2E3555E6-9EE5-421D-A94D-C94458D6D2C9}" scale="70" showAutoFilter="1">
      <pane ySplit="1" topLeftCell="A2" activePane="bottomLeft" state="frozen"/>
      <selection pane="bottomLeft" activeCell="D24" sqref="D24"/>
      <pageMargins left="0.511811024" right="0.511811024" top="0.78740157499999996" bottom="0.78740157499999996" header="0.31496062000000002" footer="0.31496062000000002"/>
      <autoFilter ref="A1:N371" xr:uid="{9DADD4AE-8D15-4878-8A13-52DB7157E21F}"/>
    </customSheetView>
    <customSheetView guid="{5350BE6B-1A3A-476A-B04D-198C11313F24}" scale="70" showAutoFilter="1">
      <pane ySplit="1" topLeftCell="A2" activePane="bottomLeft" state="frozen"/>
      <selection pane="bottomLeft" activeCell="D24" sqref="D24"/>
      <pageMargins left="0.511811024" right="0.511811024" top="0.78740157499999996" bottom="0.78740157499999996" header="0.31496062000000002" footer="0.31496062000000002"/>
      <autoFilter ref="A1:N371" xr:uid="{C0F5E85A-20EC-4493-9CFF-C2BEE07CF1F8}"/>
    </customSheetView>
    <customSheetView guid="{D76BA947-8A2F-451E-B854-67A11B56F5ED}" scale="70" showAutoFilter="1">
      <pane ySplit="1" topLeftCell="A2" activePane="bottomLeft" state="frozen"/>
      <selection pane="bottomLeft" activeCell="H1" sqref="H1"/>
      <pageMargins left="0.511811024" right="0.511811024" top="0.78740157499999996" bottom="0.78740157499999996" header="0.31496062000000002" footer="0.31496062000000002"/>
      <autoFilter ref="A1:N371" xr:uid="{F360334C-5FEF-4AA2-A24B-BD17D4844481}"/>
    </customSheetView>
    <customSheetView guid="{A6FBC0DC-A19A-4037-80FE-83E24AD9E190}" scale="70" showAutoFilter="1">
      <pane ySplit="1.2222222222222223" topLeftCell="A2" activePane="bottomLeft" state="frozen"/>
      <selection pane="bottomLeft" activeCell="C14" sqref="C14"/>
      <pageMargins left="0.511811024" right="0.511811024" top="0.78740157499999996" bottom="0.78740157499999996" header="0.31496062000000002" footer="0.31496062000000002"/>
      <autoFilter ref="A1:N371" xr:uid="{808D519C-C456-4493-91DA-53719B768C8F}"/>
    </customSheetView>
    <customSheetView guid="{C3B6491F-CB1B-4DDA-A350-D2ADB6ADBAA8}" scale="70" showAutoFilter="1">
      <pane ySplit="1" topLeftCell="A2" activePane="bottomLeft" state="frozen"/>
      <selection pane="bottomLeft" activeCell="C14" sqref="C14"/>
      <pageMargins left="0.511811024" right="0.511811024" top="0.78740157499999996" bottom="0.78740157499999996" header="0.31496062000000002" footer="0.31496062000000002"/>
      <autoFilter ref="A1:N371" xr:uid="{80ED5AF5-74E6-4705-9C16-1EB66FB49FF8}"/>
    </customSheetView>
  </customSheetViews>
  <dataValidations count="1">
    <dataValidation showInputMessage="1" showErrorMessage="1" sqref="E2:E371" xr:uid="{1D5941C0-4433-4869-91CD-786311BDC0F0}"/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566180-41CC-4E74-ABDA-481AD2638034}">
          <x14:formula1>
            <xm:f>Base!$J$2:$J$4</xm:f>
          </x14:formula1>
          <xm:sqref>F2:H371 J2:J371 N2:N371</xm:sqref>
        </x14:dataValidation>
        <x14:dataValidation type="list" allowBlank="1" showInputMessage="1" showErrorMessage="1" xr:uid="{B89F77A3-8B58-4234-810C-D54D261A17EA}">
          <x14:formula1>
            <xm:f>Base!$J$2:$J$3</xm:f>
          </x14:formula1>
          <xm:sqref>I2:I15 I18:I19 I21:I22 I24:I26 I28:I30 I35:I36 I40:I42 I44 I46:I50 I52:I53 I55:I58 I60:I64 I69:I73 I76 I80:I82 I86 I88:I94 I96 I98:I100 I102:I104 I107:I113 I118:I121 I124 I127:I128 I131 I135 I138:I143 I147 I150 I154:I156 I158 I160:I164 I167:I168 I171:I172 I178 I186:I187 I191:I196 I201 I208:I209 I211:I215 I220:I225 I228 I230:I237 I240:I242 I245 I248 I250 I252:I262 I264 I266 I273:I279 I281:I285 I287 I289:I292 I294 I299 I301:I304 I306:I308 I311:I312 I318:I320 I324:I325 I329:I330 I333 I339:I342 I346:I349 I351 I353:I356 I359:I361 K77:M79 I368 K43:M43 K83:M85 K87:M87 K20:M20 K362:M362 K27:M27 K51:M51 K54:M54 K95:M95 K45:M45 K97:M97 K157:M157 K202:M207 K226:M227 K249:M249 K251:M251 K267:M272 K263:M263 K280:M280 K286:M286 K288:M288 K300:M300 K295:M298 K343:M345 K350:M350 K357:M358 K16:M17 K23:M23 K59:M59 K31:M34 K65:M68 K74:M75 K101:M101 K105:M106 K122:M123 K114:M117 K136:M137 K129:M130 K144:M146 K132:M134 K159:M159 K165:M166 K169:M170 K151:M153 K197:M200 K188:M190 K229:M229 K216:M219 K265:M265 K246:M247 K305:M305 K309:M310 K313:M317 K331:M332 K326:M328 K334:M338 K352:M352 K369:M370 K293:M293 K321:M323 K238:M239 K243:M244 K210:M210 K148:M149 K179:M185 K125:M126 K173:M177 K37:M39 I363 K364:M367</xm:sqref>
        </x14:dataValidation>
        <x14:dataValidation type="list" allowBlank="1" showInputMessage="1" showErrorMessage="1" xr:uid="{5EF52A12-48C0-47E3-8504-B3A14303713D}">
          <x14:formula1>
            <xm:f>Base!$J$4</xm:f>
          </x14:formula1>
          <xm:sqref>I16:I17 I20 I23 I27 I31:I34 I37:I39 I43 I45 I51 I54 I59 I65:I68 I74:I75 I77:I79 I83:I85 I87 I95 I97 I101 I105:I106 I114:I117 I122:I123 I125:I126 I129:I130 I132:I134 I136:I137 I144:I146 I148:I149 I151:I153 I157 I159 I165:I166 I169:I170 I173:I177 I179:I185 I188:I190 I197:I200 I202:I207 I210 I216:I219 I226:I227 I229 I238:I239 I243:I244 I246:I247 I249 I251 I263 I265 I267:I272 I280 I286 I288 I293 I295:I298 I300 I305 I309:I310 I313:I317 I321:I323 I326:I328 I331:I332 I334:I338 I343:I345 I350 I352 I357:I358 I362 I369:I370 L371:M371 K76:M76 K96:M96 K124:M124 K131:M131 K135:M135 K147:M147 K150:M150 K158:M158 K178:M178 K201:M201 K228:M228 K245:M245 K248:M248 K250:M250 K264:M264 K266:M266 K287:M287 K294:M294 K299:M299 K333:M333 K351:M351 I364:I367 K368:M368 K44:M44 K86:M86 K2:M15 K18:M19 K21:M22 K24:M26 K28:M30 K35:M36 K40:M42 K46:M50 K52:M53 K55:M58 K60:M64 K69:M73 K80:M82 K88:M94 K98:M100 K102:M104 K107:M113 K118:M121 K127:M128 K138:M143 K154:M156 K160:M164 K167:M168 K171:M172 K186:M187 K191:M196 K208:M209 K211:M215 K220:M225 K230:M237 K240:M242 K252:M262 K273:M279 K281:M285 K289:M292 K301:M304 K306:M308 K311:M312 K318:M320 K324:M325 K329:M330 K339:M342 K346:M349 K353:M356 K359:M361 K363:M363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ED43-7398-4FBE-912A-5EB4F9AB88CA}">
  <dimension ref="A1:P371"/>
  <sheetViews>
    <sheetView zoomScale="70" zoomScaleNormal="70" workbookViewId="0">
      <pane ySplit="1" topLeftCell="A2" activePane="bottomLeft" state="frozen"/>
      <selection activeCell="F1" sqref="F1"/>
      <selection pane="bottomLeft" activeCell="G23" sqref="G23"/>
    </sheetView>
  </sheetViews>
  <sheetFormatPr defaultColWidth="14.5703125" defaultRowHeight="15.75"/>
  <cols>
    <col min="1" max="1" width="16.42578125" style="8" bestFit="1" customWidth="1"/>
    <col min="2" max="2" width="20.42578125" style="8" bestFit="1" customWidth="1"/>
    <col min="3" max="3" width="80.5703125" style="8" bestFit="1" customWidth="1"/>
    <col min="4" max="4" width="16.85546875" style="8" bestFit="1" customWidth="1"/>
    <col min="5" max="5" width="28.5703125" style="26" bestFit="1" customWidth="1"/>
    <col min="6" max="6" width="18.5703125" style="26" bestFit="1" customWidth="1"/>
    <col min="7" max="7" width="31.140625" style="26" bestFit="1" customWidth="1"/>
    <col min="8" max="8" width="21.140625" style="17" bestFit="1" customWidth="1"/>
    <col min="9" max="9" width="28.85546875" style="26" bestFit="1" customWidth="1"/>
    <col min="10" max="10" width="18.85546875" style="26" bestFit="1" customWidth="1"/>
    <col min="11" max="11" width="46.42578125" style="26" bestFit="1" customWidth="1"/>
    <col min="12" max="12" width="40.140625" style="26" bestFit="1" customWidth="1"/>
    <col min="13" max="13" width="37.5703125" style="26" bestFit="1" customWidth="1"/>
    <col min="14" max="14" width="37.140625" style="26" bestFit="1" customWidth="1"/>
    <col min="15" max="15" width="48.5703125" style="26" bestFit="1" customWidth="1"/>
    <col min="16" max="16" width="31" style="26" bestFit="1" customWidth="1"/>
    <col min="17" max="16384" width="14.5703125" style="26"/>
  </cols>
  <sheetData>
    <row r="1" spans="1:16" s="31" customFormat="1" ht="19.5" thickBot="1">
      <c r="A1" s="252" t="s">
        <v>27</v>
      </c>
      <c r="B1" s="198" t="s">
        <v>28</v>
      </c>
      <c r="C1" s="253" t="s">
        <v>29</v>
      </c>
      <c r="D1" s="197" t="s">
        <v>1496</v>
      </c>
      <c r="E1" s="211" t="s">
        <v>1497</v>
      </c>
      <c r="F1" s="212" t="s">
        <v>1498</v>
      </c>
      <c r="G1" s="211" t="s">
        <v>1499</v>
      </c>
      <c r="H1" s="212" t="s">
        <v>1500</v>
      </c>
      <c r="I1" s="211" t="s">
        <v>1501</v>
      </c>
      <c r="J1" s="212" t="s">
        <v>1502</v>
      </c>
      <c r="K1" s="211" t="s">
        <v>1503</v>
      </c>
      <c r="L1" s="203" t="s">
        <v>1504</v>
      </c>
      <c r="M1" s="204" t="s">
        <v>1505</v>
      </c>
      <c r="N1" s="212" t="s">
        <v>1506</v>
      </c>
      <c r="O1" s="204" t="s">
        <v>1507</v>
      </c>
      <c r="P1" s="212" t="s">
        <v>1508</v>
      </c>
    </row>
    <row r="2" spans="1:16">
      <c r="A2" s="254">
        <v>106</v>
      </c>
      <c r="B2" s="255" t="str">
        <f>VLOOKUP(A2,Empresas!A:B,2,0)</f>
        <v>04.431.460/0001-25</v>
      </c>
      <c r="C2" s="255" t="str">
        <f>VLOOKUP(B2,Empresas!B:C,2,0)</f>
        <v>04.431.460 Ramiro Duenas Aranzabal</v>
      </c>
      <c r="D2" s="255" t="str">
        <f>VLOOKUP(A2,Empresas!A:J,10,0)</f>
        <v>Jorge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</row>
    <row r="3" spans="1:16">
      <c r="A3" s="254">
        <v>119</v>
      </c>
      <c r="B3" s="255" t="s">
        <v>32</v>
      </c>
      <c r="C3" s="255" t="s">
        <v>33</v>
      </c>
      <c r="D3" s="255" t="s">
        <v>34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</row>
    <row r="4" spans="1:16">
      <c r="A4" s="254">
        <v>415</v>
      </c>
      <c r="B4" s="255" t="s">
        <v>35</v>
      </c>
      <c r="C4" s="255" t="s">
        <v>36</v>
      </c>
      <c r="D4" s="255" t="s">
        <v>34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9"/>
    </row>
    <row r="5" spans="1:16">
      <c r="A5" s="254">
        <v>218</v>
      </c>
      <c r="B5" s="255" t="s">
        <v>37</v>
      </c>
      <c r="C5" s="255" t="s">
        <v>38</v>
      </c>
      <c r="D5" s="255" t="s">
        <v>34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9"/>
    </row>
    <row r="6" spans="1:16">
      <c r="A6" s="254">
        <v>628</v>
      </c>
      <c r="B6" s="255" t="s">
        <v>39</v>
      </c>
      <c r="C6" s="255" t="s">
        <v>40</v>
      </c>
      <c r="D6" s="255" t="s">
        <v>34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</row>
    <row r="7" spans="1:16">
      <c r="A7" s="254">
        <v>227</v>
      </c>
      <c r="B7" s="255" t="s">
        <v>41</v>
      </c>
      <c r="C7" s="255" t="s">
        <v>42</v>
      </c>
      <c r="D7" s="255" t="s">
        <v>34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9"/>
    </row>
    <row r="8" spans="1:16">
      <c r="A8" s="254">
        <v>359</v>
      </c>
      <c r="B8" s="255" t="s">
        <v>43</v>
      </c>
      <c r="C8" s="255" t="s">
        <v>44</v>
      </c>
      <c r="D8" s="255" t="s">
        <v>45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9"/>
    </row>
    <row r="9" spans="1:16">
      <c r="A9" s="254">
        <v>638</v>
      </c>
      <c r="B9" s="255" t="s">
        <v>46</v>
      </c>
      <c r="C9" s="255" t="s">
        <v>47</v>
      </c>
      <c r="D9" s="255" t="s">
        <v>48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9"/>
    </row>
    <row r="10" spans="1:16">
      <c r="A10" s="254">
        <v>437</v>
      </c>
      <c r="B10" s="255" t="s">
        <v>49</v>
      </c>
      <c r="C10" s="255" t="s">
        <v>50</v>
      </c>
      <c r="D10" s="255" t="s">
        <v>34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9"/>
    </row>
    <row r="11" spans="1:16">
      <c r="A11" s="254">
        <v>461</v>
      </c>
      <c r="B11" s="255" t="s">
        <v>51</v>
      </c>
      <c r="C11" s="255" t="s">
        <v>52</v>
      </c>
      <c r="D11" s="255" t="s">
        <v>48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9"/>
    </row>
    <row r="12" spans="1:16">
      <c r="A12" s="254">
        <v>525</v>
      </c>
      <c r="B12" s="255" t="s">
        <v>53</v>
      </c>
      <c r="C12" s="255" t="s">
        <v>54</v>
      </c>
      <c r="D12" s="255" t="s">
        <v>34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</row>
    <row r="13" spans="1:16">
      <c r="A13" s="254">
        <v>608</v>
      </c>
      <c r="B13" s="255" t="s">
        <v>55</v>
      </c>
      <c r="C13" s="255" t="s">
        <v>56</v>
      </c>
      <c r="D13" s="255" t="s">
        <v>57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</row>
    <row r="14" spans="1:16">
      <c r="A14" s="254">
        <v>34</v>
      </c>
      <c r="B14" s="255" t="s">
        <v>58</v>
      </c>
      <c r="C14" s="255" t="s">
        <v>59</v>
      </c>
      <c r="D14" s="255" t="s">
        <v>34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9"/>
    </row>
    <row r="15" spans="1:16">
      <c r="A15" s="254">
        <v>523</v>
      </c>
      <c r="B15" s="255" t="s">
        <v>60</v>
      </c>
      <c r="C15" s="255" t="s">
        <v>61</v>
      </c>
      <c r="D15" s="255" t="s">
        <v>62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9"/>
    </row>
    <row r="16" spans="1:16">
      <c r="A16" s="254">
        <v>587</v>
      </c>
      <c r="B16" s="255" t="s">
        <v>63</v>
      </c>
      <c r="C16" s="255" t="s">
        <v>64</v>
      </c>
      <c r="D16" s="255" t="s">
        <v>65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9"/>
    </row>
    <row r="17" spans="1:16">
      <c r="A17" s="254">
        <v>225</v>
      </c>
      <c r="B17" s="255" t="s">
        <v>66</v>
      </c>
      <c r="C17" s="255" t="s">
        <v>67</v>
      </c>
      <c r="D17" s="255" t="s">
        <v>57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9"/>
    </row>
    <row r="18" spans="1:16">
      <c r="A18" s="254">
        <v>572</v>
      </c>
      <c r="B18" s="255" t="s">
        <v>68</v>
      </c>
      <c r="C18" s="255" t="s">
        <v>69</v>
      </c>
      <c r="D18" s="255" t="s">
        <v>70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9"/>
    </row>
    <row r="19" spans="1:16">
      <c r="A19" s="254">
        <v>597</v>
      </c>
      <c r="B19" s="255" t="s">
        <v>71</v>
      </c>
      <c r="C19" s="255" t="s">
        <v>72</v>
      </c>
      <c r="D19" s="255" t="s">
        <v>73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9"/>
    </row>
    <row r="20" spans="1:16">
      <c r="A20" s="254">
        <v>617</v>
      </c>
      <c r="B20" s="255" t="s">
        <v>74</v>
      </c>
      <c r="C20" s="255" t="s">
        <v>75</v>
      </c>
      <c r="D20" s="255" t="s">
        <v>65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9"/>
    </row>
    <row r="21" spans="1:16">
      <c r="A21" s="254">
        <v>303</v>
      </c>
      <c r="B21" s="255" t="s">
        <v>76</v>
      </c>
      <c r="C21" s="255" t="s">
        <v>77</v>
      </c>
      <c r="D21" s="255" t="s">
        <v>65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9"/>
    </row>
    <row r="22" spans="1:16">
      <c r="A22" s="254">
        <v>230</v>
      </c>
      <c r="B22" s="255" t="s">
        <v>78</v>
      </c>
      <c r="C22" s="255" t="s">
        <v>79</v>
      </c>
      <c r="D22" s="255" t="s">
        <v>70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9"/>
    </row>
    <row r="23" spans="1:16">
      <c r="A23" s="254">
        <v>370</v>
      </c>
      <c r="B23" s="255" t="s">
        <v>80</v>
      </c>
      <c r="C23" s="255" t="s">
        <v>81</v>
      </c>
      <c r="D23" s="255" t="s">
        <v>73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9"/>
    </row>
    <row r="24" spans="1:16">
      <c r="A24" s="254">
        <v>578</v>
      </c>
      <c r="B24" s="255" t="s">
        <v>83</v>
      </c>
      <c r="C24" s="255" t="s">
        <v>84</v>
      </c>
      <c r="D24" s="255" t="s">
        <v>57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9"/>
    </row>
    <row r="25" spans="1:16">
      <c r="A25" s="254">
        <v>302</v>
      </c>
      <c r="B25" s="255" t="s">
        <v>85</v>
      </c>
      <c r="C25" s="255" t="s">
        <v>86</v>
      </c>
      <c r="D25" s="255" t="s">
        <v>65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9"/>
    </row>
    <row r="26" spans="1:16">
      <c r="A26" s="254">
        <v>376</v>
      </c>
      <c r="B26" s="255" t="s">
        <v>87</v>
      </c>
      <c r="C26" s="255" t="s">
        <v>88</v>
      </c>
      <c r="D26" s="255" t="s">
        <v>70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9"/>
    </row>
    <row r="27" spans="1:16">
      <c r="A27" s="254">
        <v>576</v>
      </c>
      <c r="B27" s="255" t="s">
        <v>89</v>
      </c>
      <c r="C27" s="255" t="s">
        <v>90</v>
      </c>
      <c r="D27" s="255" t="s">
        <v>45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9"/>
    </row>
    <row r="28" spans="1:16">
      <c r="A28" s="254">
        <v>61</v>
      </c>
      <c r="B28" s="255" t="s">
        <v>92</v>
      </c>
      <c r="C28" s="255" t="s">
        <v>93</v>
      </c>
      <c r="D28" s="255" t="s">
        <v>45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9"/>
    </row>
    <row r="29" spans="1:16">
      <c r="A29" s="254">
        <v>972</v>
      </c>
      <c r="B29" s="255" t="s">
        <v>94</v>
      </c>
      <c r="C29" s="255" t="s">
        <v>95</v>
      </c>
      <c r="D29" s="255" t="s">
        <v>45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9"/>
    </row>
    <row r="30" spans="1:16">
      <c r="A30" s="254" t="s">
        <v>97</v>
      </c>
      <c r="B30" s="255" t="s">
        <v>98</v>
      </c>
      <c r="C30" s="255" t="s">
        <v>95</v>
      </c>
      <c r="D30" s="255" t="s">
        <v>45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9"/>
    </row>
    <row r="31" spans="1:16">
      <c r="A31" s="254">
        <v>440</v>
      </c>
      <c r="B31" s="255" t="s">
        <v>99</v>
      </c>
      <c r="C31" s="255" t="s">
        <v>100</v>
      </c>
      <c r="D31" s="255" t="s">
        <v>57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9"/>
    </row>
    <row r="32" spans="1:16">
      <c r="A32" s="254">
        <v>18</v>
      </c>
      <c r="B32" s="255" t="s">
        <v>101</v>
      </c>
      <c r="C32" s="255" t="s">
        <v>102</v>
      </c>
      <c r="D32" s="255" t="s">
        <v>57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9"/>
    </row>
    <row r="33" spans="1:16">
      <c r="A33" s="254">
        <v>127</v>
      </c>
      <c r="B33" s="255" t="s">
        <v>104</v>
      </c>
      <c r="C33" s="255" t="s">
        <v>105</v>
      </c>
      <c r="D33" s="255" t="s">
        <v>34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9"/>
    </row>
    <row r="34" spans="1:16">
      <c r="A34" s="254">
        <v>208</v>
      </c>
      <c r="B34" s="255" t="s">
        <v>106</v>
      </c>
      <c r="C34" s="255" t="s">
        <v>107</v>
      </c>
      <c r="D34" s="255" t="s">
        <v>34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9"/>
    </row>
    <row r="35" spans="1:16">
      <c r="A35" s="254">
        <v>175</v>
      </c>
      <c r="B35" s="255" t="s">
        <v>108</v>
      </c>
      <c r="C35" s="255" t="s">
        <v>109</v>
      </c>
      <c r="D35" s="255" t="s">
        <v>65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9"/>
    </row>
    <row r="36" spans="1:16">
      <c r="A36" s="254">
        <v>594</v>
      </c>
      <c r="B36" s="255" t="s">
        <v>110</v>
      </c>
      <c r="C36" s="255" t="s">
        <v>111</v>
      </c>
      <c r="D36" s="255" t="s">
        <v>62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9"/>
    </row>
    <row r="37" spans="1:16">
      <c r="A37" s="254">
        <v>556</v>
      </c>
      <c r="B37" s="255" t="s">
        <v>112</v>
      </c>
      <c r="C37" s="255" t="s">
        <v>113</v>
      </c>
      <c r="D37" s="255" t="s">
        <v>34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9"/>
    </row>
    <row r="38" spans="1:16">
      <c r="A38" s="254">
        <v>279</v>
      </c>
      <c r="B38" s="255" t="s">
        <v>114</v>
      </c>
      <c r="C38" s="255" t="s">
        <v>115</v>
      </c>
      <c r="D38" s="255" t="s">
        <v>57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9"/>
    </row>
    <row r="39" spans="1:16">
      <c r="A39" s="254">
        <v>615</v>
      </c>
      <c r="B39" s="255" t="s">
        <v>116</v>
      </c>
      <c r="C39" s="255" t="s">
        <v>117</v>
      </c>
      <c r="D39" s="255" t="s">
        <v>62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9"/>
    </row>
    <row r="40" spans="1:16">
      <c r="A40" s="254">
        <v>586</v>
      </c>
      <c r="B40" s="255" t="s">
        <v>118</v>
      </c>
      <c r="C40" s="255" t="s">
        <v>119</v>
      </c>
      <c r="D40" s="255" t="s">
        <v>48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9"/>
    </row>
    <row r="41" spans="1:16">
      <c r="A41" s="254">
        <v>330</v>
      </c>
      <c r="B41" s="255" t="s">
        <v>120</v>
      </c>
      <c r="C41" s="255" t="s">
        <v>121</v>
      </c>
      <c r="D41" s="255" t="s">
        <v>62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9"/>
    </row>
    <row r="42" spans="1:16">
      <c r="A42" s="254">
        <v>148</v>
      </c>
      <c r="B42" s="255" t="s">
        <v>122</v>
      </c>
      <c r="C42" s="255" t="s">
        <v>123</v>
      </c>
      <c r="D42" s="255" t="s">
        <v>34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9"/>
    </row>
    <row r="43" spans="1:16">
      <c r="A43" s="254">
        <v>512</v>
      </c>
      <c r="B43" s="255" t="s">
        <v>124</v>
      </c>
      <c r="C43" s="255" t="s">
        <v>125</v>
      </c>
      <c r="D43" s="255" t="s">
        <v>62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9"/>
    </row>
    <row r="44" spans="1:16">
      <c r="A44" s="254">
        <v>155</v>
      </c>
      <c r="B44" s="255" t="s">
        <v>126</v>
      </c>
      <c r="C44" s="255" t="s">
        <v>127</v>
      </c>
      <c r="D44" s="255" t="s">
        <v>57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9"/>
    </row>
    <row r="45" spans="1:16">
      <c r="A45" s="254">
        <v>351</v>
      </c>
      <c r="B45" s="255" t="s">
        <v>128</v>
      </c>
      <c r="C45" s="255" t="s">
        <v>129</v>
      </c>
      <c r="D45" s="255" t="s">
        <v>57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9"/>
    </row>
    <row r="46" spans="1:16">
      <c r="A46" s="254">
        <v>510</v>
      </c>
      <c r="B46" s="255" t="s">
        <v>131</v>
      </c>
      <c r="C46" s="255" t="s">
        <v>132</v>
      </c>
      <c r="D46" s="255" t="s">
        <v>62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9"/>
    </row>
    <row r="47" spans="1:16">
      <c r="A47" s="254">
        <v>646</v>
      </c>
      <c r="B47" s="255" t="s">
        <v>133</v>
      </c>
      <c r="C47" s="255" t="s">
        <v>134</v>
      </c>
      <c r="D47" s="255" t="s">
        <v>34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9"/>
    </row>
    <row r="48" spans="1:16">
      <c r="A48" s="254">
        <v>542</v>
      </c>
      <c r="B48" s="255" t="s">
        <v>135</v>
      </c>
      <c r="C48" s="255" t="s">
        <v>136</v>
      </c>
      <c r="D48" s="255" t="s">
        <v>73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9"/>
    </row>
    <row r="49" spans="1:16">
      <c r="A49" s="254">
        <v>240</v>
      </c>
      <c r="B49" s="255" t="s">
        <v>137</v>
      </c>
      <c r="C49" s="255" t="s">
        <v>138</v>
      </c>
      <c r="D49" s="255" t="s">
        <v>48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9"/>
    </row>
    <row r="50" spans="1:16">
      <c r="A50" s="254">
        <v>486</v>
      </c>
      <c r="B50" s="255" t="s">
        <v>139</v>
      </c>
      <c r="C50" s="255" t="s">
        <v>140</v>
      </c>
      <c r="D50" s="255" t="s">
        <v>57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9"/>
    </row>
    <row r="51" spans="1:16">
      <c r="A51" s="254">
        <v>71</v>
      </c>
      <c r="B51" s="255" t="s">
        <v>142</v>
      </c>
      <c r="C51" s="255" t="s">
        <v>143</v>
      </c>
      <c r="D51" s="255" t="s">
        <v>48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9"/>
    </row>
    <row r="52" spans="1:16">
      <c r="A52" s="254">
        <v>458</v>
      </c>
      <c r="B52" s="255" t="s">
        <v>144</v>
      </c>
      <c r="C52" s="255" t="s">
        <v>145</v>
      </c>
      <c r="D52" s="255" t="s">
        <v>48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9"/>
    </row>
    <row r="53" spans="1:16">
      <c r="A53" s="254">
        <v>122</v>
      </c>
      <c r="B53" s="255" t="s">
        <v>146</v>
      </c>
      <c r="C53" s="255" t="s">
        <v>147</v>
      </c>
      <c r="D53" s="255" t="s">
        <v>73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9"/>
    </row>
    <row r="54" spans="1:16">
      <c r="A54" s="254">
        <v>499</v>
      </c>
      <c r="B54" s="255" t="s">
        <v>148</v>
      </c>
      <c r="C54" s="255" t="s">
        <v>149</v>
      </c>
      <c r="D54" s="255" t="s">
        <v>70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9"/>
    </row>
    <row r="55" spans="1:16">
      <c r="A55" s="254">
        <v>435</v>
      </c>
      <c r="B55" s="255" t="s">
        <v>150</v>
      </c>
      <c r="C55" s="255" t="s">
        <v>151</v>
      </c>
      <c r="D55" s="255" t="s">
        <v>65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9"/>
    </row>
    <row r="56" spans="1:16">
      <c r="A56" s="254">
        <v>591</v>
      </c>
      <c r="B56" s="255" t="s">
        <v>152</v>
      </c>
      <c r="C56" s="255" t="s">
        <v>153</v>
      </c>
      <c r="D56" s="255" t="s">
        <v>65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9"/>
    </row>
    <row r="57" spans="1:16">
      <c r="A57" s="254">
        <v>419</v>
      </c>
      <c r="B57" s="255" t="s">
        <v>154</v>
      </c>
      <c r="C57" s="255" t="s">
        <v>155</v>
      </c>
      <c r="D57" s="255" t="s">
        <v>57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9"/>
    </row>
    <row r="58" spans="1:16">
      <c r="A58" s="254">
        <v>273</v>
      </c>
      <c r="B58" s="255" t="s">
        <v>156</v>
      </c>
      <c r="C58" s="255" t="s">
        <v>157</v>
      </c>
      <c r="D58" s="255" t="s">
        <v>48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9"/>
    </row>
    <row r="59" spans="1:16">
      <c r="A59" s="254">
        <v>262</v>
      </c>
      <c r="B59" s="255" t="s">
        <v>158</v>
      </c>
      <c r="C59" s="255" t="s">
        <v>159</v>
      </c>
      <c r="D59" s="255" t="s">
        <v>73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9"/>
    </row>
    <row r="60" spans="1:16">
      <c r="A60" s="254">
        <v>411</v>
      </c>
      <c r="B60" s="255" t="s">
        <v>161</v>
      </c>
      <c r="C60" s="255" t="s">
        <v>162</v>
      </c>
      <c r="D60" s="255" t="s">
        <v>48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9"/>
    </row>
    <row r="61" spans="1:16">
      <c r="A61" s="254">
        <v>505</v>
      </c>
      <c r="B61" s="255" t="s">
        <v>163</v>
      </c>
      <c r="C61" s="255" t="s">
        <v>164</v>
      </c>
      <c r="D61" s="255" t="s">
        <v>48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9"/>
    </row>
    <row r="62" spans="1:16">
      <c r="A62" s="254">
        <v>495</v>
      </c>
      <c r="B62" s="255" t="s">
        <v>165</v>
      </c>
      <c r="C62" s="255" t="s">
        <v>166</v>
      </c>
      <c r="D62" s="255" t="s">
        <v>62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9"/>
    </row>
    <row r="63" spans="1:16">
      <c r="A63" s="254">
        <v>293</v>
      </c>
      <c r="B63" s="255" t="s">
        <v>167</v>
      </c>
      <c r="C63" s="255" t="s">
        <v>168</v>
      </c>
      <c r="D63" s="255" t="s">
        <v>62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9"/>
    </row>
    <row r="64" spans="1:16">
      <c r="A64" s="254">
        <v>335</v>
      </c>
      <c r="B64" s="255" t="s">
        <v>169</v>
      </c>
      <c r="C64" s="255" t="s">
        <v>170</v>
      </c>
      <c r="D64" s="255" t="s">
        <v>65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9"/>
    </row>
    <row r="65" spans="1:16">
      <c r="A65" s="254">
        <v>372</v>
      </c>
      <c r="B65" s="255" t="s">
        <v>171</v>
      </c>
      <c r="C65" s="255" t="s">
        <v>172</v>
      </c>
      <c r="D65" s="255" t="s">
        <v>73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9"/>
    </row>
    <row r="66" spans="1:16">
      <c r="A66" s="254">
        <v>398</v>
      </c>
      <c r="B66" s="255" t="s">
        <v>174</v>
      </c>
      <c r="C66" s="255" t="s">
        <v>175</v>
      </c>
      <c r="D66" s="255" t="s">
        <v>62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9"/>
    </row>
    <row r="67" spans="1:16">
      <c r="A67" s="254">
        <v>321</v>
      </c>
      <c r="B67" s="255" t="s">
        <v>176</v>
      </c>
      <c r="C67" s="255" t="s">
        <v>177</v>
      </c>
      <c r="D67" s="255" t="s">
        <v>57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9"/>
    </row>
    <row r="68" spans="1:16">
      <c r="A68" s="254">
        <v>449</v>
      </c>
      <c r="B68" s="255" t="s">
        <v>178</v>
      </c>
      <c r="C68" s="255" t="s">
        <v>179</v>
      </c>
      <c r="D68" s="255" t="s">
        <v>57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9"/>
    </row>
    <row r="69" spans="1:16">
      <c r="A69" s="254">
        <v>730</v>
      </c>
      <c r="B69" s="255" t="s">
        <v>180</v>
      </c>
      <c r="C69" s="255" t="s">
        <v>181</v>
      </c>
      <c r="D69" s="255" t="s">
        <v>34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9"/>
    </row>
    <row r="70" spans="1:16">
      <c r="A70" s="254">
        <v>365</v>
      </c>
      <c r="B70" s="255" t="s">
        <v>182</v>
      </c>
      <c r="C70" s="255" t="s">
        <v>183</v>
      </c>
      <c r="D70" s="255" t="s">
        <v>48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9"/>
    </row>
    <row r="71" spans="1:16">
      <c r="A71" s="254" t="s">
        <v>184</v>
      </c>
      <c r="B71" s="255" t="s">
        <v>185</v>
      </c>
      <c r="C71" s="255" t="s">
        <v>183</v>
      </c>
      <c r="D71" s="255" t="s">
        <v>48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9"/>
    </row>
    <row r="72" spans="1:16">
      <c r="A72" s="254" t="s">
        <v>186</v>
      </c>
      <c r="B72" s="255" t="s">
        <v>187</v>
      </c>
      <c r="C72" s="255" t="s">
        <v>183</v>
      </c>
      <c r="D72" s="255" t="s">
        <v>48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9"/>
    </row>
    <row r="73" spans="1:16">
      <c r="A73" s="254">
        <v>408</v>
      </c>
      <c r="B73" s="255" t="s">
        <v>188</v>
      </c>
      <c r="C73" s="255" t="s">
        <v>189</v>
      </c>
      <c r="D73" s="255" t="s">
        <v>65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9"/>
    </row>
    <row r="74" spans="1:16">
      <c r="A74" s="254">
        <v>402</v>
      </c>
      <c r="B74" s="255" t="s">
        <v>190</v>
      </c>
      <c r="C74" s="255" t="s">
        <v>191</v>
      </c>
      <c r="D74" s="255" t="s">
        <v>73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9"/>
    </row>
    <row r="75" spans="1:16">
      <c r="A75" s="254">
        <v>393</v>
      </c>
      <c r="B75" s="255" t="s">
        <v>193</v>
      </c>
      <c r="C75" s="255" t="s">
        <v>194</v>
      </c>
      <c r="D75" s="255" t="s">
        <v>65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9"/>
    </row>
    <row r="76" spans="1:16">
      <c r="A76" s="254">
        <v>420</v>
      </c>
      <c r="B76" s="255" t="s">
        <v>195</v>
      </c>
      <c r="C76" s="255" t="s">
        <v>196</v>
      </c>
      <c r="D76" s="255" t="s">
        <v>34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9"/>
    </row>
    <row r="77" spans="1:16">
      <c r="A77" s="254">
        <v>187</v>
      </c>
      <c r="B77" s="255" t="s">
        <v>197</v>
      </c>
      <c r="C77" s="255" t="s">
        <v>198</v>
      </c>
      <c r="D77" s="255" t="s">
        <v>70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9"/>
    </row>
    <row r="78" spans="1:16">
      <c r="A78" s="254">
        <v>476</v>
      </c>
      <c r="B78" s="255" t="s">
        <v>200</v>
      </c>
      <c r="C78" s="255" t="s">
        <v>201</v>
      </c>
      <c r="D78" s="255" t="s">
        <v>57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9"/>
    </row>
    <row r="79" spans="1:16">
      <c r="A79" s="254">
        <v>128</v>
      </c>
      <c r="B79" s="255" t="s">
        <v>202</v>
      </c>
      <c r="C79" s="255" t="s">
        <v>203</v>
      </c>
      <c r="D79" s="255" t="s">
        <v>73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9"/>
    </row>
    <row r="80" spans="1:16">
      <c r="A80" s="254">
        <v>590</v>
      </c>
      <c r="B80" s="255" t="s">
        <v>204</v>
      </c>
      <c r="C80" s="255" t="s">
        <v>205</v>
      </c>
      <c r="D80" s="255" t="s">
        <v>57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9"/>
    </row>
    <row r="81" spans="1:16">
      <c r="A81" s="254">
        <v>621</v>
      </c>
      <c r="B81" s="255" t="s">
        <v>206</v>
      </c>
      <c r="C81" s="255" t="s">
        <v>207</v>
      </c>
      <c r="D81" s="255" t="s">
        <v>70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9"/>
    </row>
    <row r="82" spans="1:16">
      <c r="A82" s="254">
        <v>23</v>
      </c>
      <c r="B82" s="255" t="s">
        <v>208</v>
      </c>
      <c r="C82" s="255" t="s">
        <v>209</v>
      </c>
      <c r="D82" s="255" t="s">
        <v>73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9"/>
    </row>
    <row r="83" spans="1:16">
      <c r="A83" s="254">
        <v>137</v>
      </c>
      <c r="B83" s="255" t="s">
        <v>210</v>
      </c>
      <c r="C83" s="255" t="s">
        <v>211</v>
      </c>
      <c r="D83" s="255" t="s">
        <v>73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9"/>
    </row>
    <row r="84" spans="1:16">
      <c r="A84" s="254" t="s">
        <v>212</v>
      </c>
      <c r="B84" s="255" t="s">
        <v>213</v>
      </c>
      <c r="C84" s="255" t="s">
        <v>211</v>
      </c>
      <c r="D84" s="255" t="s">
        <v>73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9"/>
    </row>
    <row r="85" spans="1:16">
      <c r="A85" s="254">
        <v>494</v>
      </c>
      <c r="B85" s="255" t="s">
        <v>214</v>
      </c>
      <c r="C85" s="255" t="s">
        <v>215</v>
      </c>
      <c r="D85" s="255" t="s">
        <v>70</v>
      </c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9"/>
    </row>
    <row r="86" spans="1:16">
      <c r="A86" s="254">
        <v>308</v>
      </c>
      <c r="B86" s="255" t="s">
        <v>216</v>
      </c>
      <c r="C86" s="255" t="s">
        <v>217</v>
      </c>
      <c r="D86" s="255" t="s">
        <v>70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9"/>
    </row>
    <row r="87" spans="1:16">
      <c r="A87" s="254">
        <v>557</v>
      </c>
      <c r="B87" s="255" t="s">
        <v>218</v>
      </c>
      <c r="C87" s="255" t="s">
        <v>219</v>
      </c>
      <c r="D87" s="255" t="s">
        <v>34</v>
      </c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9"/>
    </row>
    <row r="88" spans="1:16">
      <c r="A88" s="254">
        <v>181</v>
      </c>
      <c r="B88" s="255" t="s">
        <v>220</v>
      </c>
      <c r="C88" s="255" t="s">
        <v>221</v>
      </c>
      <c r="D88" s="255" t="s">
        <v>34</v>
      </c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9"/>
    </row>
    <row r="89" spans="1:16">
      <c r="A89" s="254">
        <v>272</v>
      </c>
      <c r="B89" s="255" t="s">
        <v>222</v>
      </c>
      <c r="C89" s="255" t="s">
        <v>223</v>
      </c>
      <c r="D89" s="255" t="s">
        <v>62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9"/>
    </row>
    <row r="90" spans="1:16">
      <c r="A90" s="254">
        <v>367</v>
      </c>
      <c r="B90" s="255" t="s">
        <v>224</v>
      </c>
      <c r="C90" s="255" t="s">
        <v>225</v>
      </c>
      <c r="D90" s="255" t="s">
        <v>57</v>
      </c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9"/>
    </row>
    <row r="91" spans="1:16">
      <c r="A91" s="254">
        <v>254</v>
      </c>
      <c r="B91" s="255" t="s">
        <v>226</v>
      </c>
      <c r="C91" s="255" t="s">
        <v>227</v>
      </c>
      <c r="D91" s="255" t="s">
        <v>57</v>
      </c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9"/>
    </row>
    <row r="92" spans="1:16">
      <c r="A92" s="254">
        <v>6</v>
      </c>
      <c r="B92" s="255" t="s">
        <v>228</v>
      </c>
      <c r="C92" s="255" t="s">
        <v>229</v>
      </c>
      <c r="D92" s="255" t="s">
        <v>34</v>
      </c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9"/>
    </row>
    <row r="93" spans="1:16">
      <c r="A93" s="254">
        <v>113</v>
      </c>
      <c r="B93" s="255" t="s">
        <v>230</v>
      </c>
      <c r="C93" s="255" t="s">
        <v>231</v>
      </c>
      <c r="D93" s="255" t="s">
        <v>62</v>
      </c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9"/>
    </row>
    <row r="94" spans="1:16">
      <c r="A94" s="254">
        <v>145</v>
      </c>
      <c r="B94" s="255" t="s">
        <v>232</v>
      </c>
      <c r="C94" s="255" t="s">
        <v>233</v>
      </c>
      <c r="D94" s="255" t="s">
        <v>65</v>
      </c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9"/>
    </row>
    <row r="95" spans="1:16">
      <c r="A95" s="254">
        <v>640</v>
      </c>
      <c r="B95" s="255" t="s">
        <v>234</v>
      </c>
      <c r="C95" s="255" t="s">
        <v>235</v>
      </c>
      <c r="D95" s="255" t="s">
        <v>57</v>
      </c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9"/>
    </row>
    <row r="96" spans="1:16">
      <c r="A96" s="254">
        <v>103</v>
      </c>
      <c r="B96" s="255" t="s">
        <v>236</v>
      </c>
      <c r="C96" s="255" t="s">
        <v>237</v>
      </c>
      <c r="D96" s="255" t="s">
        <v>34</v>
      </c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9"/>
    </row>
    <row r="97" spans="1:16">
      <c r="A97" s="254">
        <v>550</v>
      </c>
      <c r="B97" s="255" t="s">
        <v>239</v>
      </c>
      <c r="C97" s="255" t="s">
        <v>240</v>
      </c>
      <c r="D97" s="255" t="s">
        <v>48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9"/>
    </row>
    <row r="98" spans="1:16">
      <c r="A98" s="254">
        <v>169</v>
      </c>
      <c r="B98" s="255" t="s">
        <v>241</v>
      </c>
      <c r="C98" s="255" t="s">
        <v>242</v>
      </c>
      <c r="D98" s="255" t="s">
        <v>48</v>
      </c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9"/>
    </row>
    <row r="99" spans="1:16">
      <c r="A99" s="254">
        <v>643</v>
      </c>
      <c r="B99" s="255" t="s">
        <v>243</v>
      </c>
      <c r="C99" s="255" t="s">
        <v>244</v>
      </c>
      <c r="D99" s="255" t="s">
        <v>73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9"/>
    </row>
    <row r="100" spans="1:16">
      <c r="A100" s="254">
        <v>585</v>
      </c>
      <c r="B100" s="255" t="s">
        <v>245</v>
      </c>
      <c r="C100" s="255" t="s">
        <v>246</v>
      </c>
      <c r="D100" s="255" t="s">
        <v>62</v>
      </c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9"/>
    </row>
    <row r="101" spans="1:16">
      <c r="A101" s="254">
        <v>361</v>
      </c>
      <c r="B101" s="255" t="s">
        <v>247</v>
      </c>
      <c r="C101" s="255" t="s">
        <v>248</v>
      </c>
      <c r="D101" s="255" t="s">
        <v>34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9"/>
    </row>
    <row r="102" spans="1:16">
      <c r="A102" s="254">
        <v>236</v>
      </c>
      <c r="B102" s="255" t="s">
        <v>249</v>
      </c>
      <c r="C102" s="255" t="s">
        <v>250</v>
      </c>
      <c r="D102" s="255" t="s">
        <v>57</v>
      </c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9"/>
    </row>
    <row r="103" spans="1:16">
      <c r="A103" s="254">
        <v>630</v>
      </c>
      <c r="B103" s="255" t="s">
        <v>251</v>
      </c>
      <c r="C103" s="255" t="s">
        <v>252</v>
      </c>
      <c r="D103" s="255" t="s">
        <v>57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9"/>
    </row>
    <row r="104" spans="1:16">
      <c r="A104" s="254">
        <v>22</v>
      </c>
      <c r="B104" s="255" t="s">
        <v>253</v>
      </c>
      <c r="C104" s="255" t="s">
        <v>254</v>
      </c>
      <c r="D104" s="255" t="s">
        <v>70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9"/>
    </row>
    <row r="105" spans="1:16">
      <c r="A105" s="254">
        <v>60</v>
      </c>
      <c r="B105" s="255" t="s">
        <v>256</v>
      </c>
      <c r="C105" s="255" t="s">
        <v>257</v>
      </c>
      <c r="D105" s="255" t="s">
        <v>73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9"/>
    </row>
    <row r="106" spans="1:16">
      <c r="A106" s="254">
        <v>356</v>
      </c>
      <c r="B106" s="255" t="s">
        <v>259</v>
      </c>
      <c r="C106" s="255" t="s">
        <v>260</v>
      </c>
      <c r="D106" s="255" t="s">
        <v>57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9"/>
    </row>
    <row r="107" spans="1:16">
      <c r="A107" s="254">
        <v>501</v>
      </c>
      <c r="B107" s="255" t="s">
        <v>261</v>
      </c>
      <c r="C107" s="255" t="s">
        <v>262</v>
      </c>
      <c r="D107" s="255" t="s">
        <v>48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9"/>
    </row>
    <row r="108" spans="1:16">
      <c r="A108" s="254">
        <v>340</v>
      </c>
      <c r="B108" s="255" t="s">
        <v>263</v>
      </c>
      <c r="C108" s="255" t="s">
        <v>264</v>
      </c>
      <c r="D108" s="255" t="s">
        <v>65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9"/>
    </row>
    <row r="109" spans="1:16">
      <c r="A109" s="254">
        <v>381</v>
      </c>
      <c r="B109" s="255" t="s">
        <v>265</v>
      </c>
      <c r="C109" s="255" t="s">
        <v>266</v>
      </c>
      <c r="D109" s="255" t="s">
        <v>48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9"/>
    </row>
    <row r="110" spans="1:16">
      <c r="A110" s="254">
        <v>184</v>
      </c>
      <c r="B110" s="255" t="s">
        <v>267</v>
      </c>
      <c r="C110" s="255" t="s">
        <v>268</v>
      </c>
      <c r="D110" s="255" t="s">
        <v>48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9"/>
    </row>
    <row r="111" spans="1:16">
      <c r="A111" s="254">
        <v>300</v>
      </c>
      <c r="B111" s="255" t="s">
        <v>269</v>
      </c>
      <c r="C111" s="255" t="s">
        <v>270</v>
      </c>
      <c r="D111" s="255" t="s">
        <v>48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9"/>
    </row>
    <row r="112" spans="1:16">
      <c r="A112" s="254">
        <v>197</v>
      </c>
      <c r="B112" s="255" t="s">
        <v>271</v>
      </c>
      <c r="C112" s="255" t="s">
        <v>272</v>
      </c>
      <c r="D112" s="255" t="s">
        <v>73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9"/>
    </row>
    <row r="113" spans="1:16">
      <c r="A113" s="254">
        <v>4</v>
      </c>
      <c r="B113" s="255" t="s">
        <v>273</v>
      </c>
      <c r="C113" s="255" t="s">
        <v>274</v>
      </c>
      <c r="D113" s="255" t="s">
        <v>62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9"/>
    </row>
    <row r="114" spans="1:16">
      <c r="A114" s="254">
        <v>479</v>
      </c>
      <c r="B114" s="255" t="s">
        <v>275</v>
      </c>
      <c r="C114" s="255" t="s">
        <v>276</v>
      </c>
      <c r="D114" s="255" t="s">
        <v>70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9"/>
    </row>
    <row r="115" spans="1:16">
      <c r="A115" s="254">
        <v>622</v>
      </c>
      <c r="B115" s="255" t="s">
        <v>277</v>
      </c>
      <c r="C115" s="255" t="s">
        <v>278</v>
      </c>
      <c r="D115" s="255" t="s">
        <v>73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9"/>
    </row>
    <row r="116" spans="1:16">
      <c r="A116" s="254">
        <v>582</v>
      </c>
      <c r="B116" s="255" t="s">
        <v>279</v>
      </c>
      <c r="C116" s="255" t="s">
        <v>280</v>
      </c>
      <c r="D116" s="255" t="s">
        <v>48</v>
      </c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9"/>
    </row>
    <row r="117" spans="1:16">
      <c r="A117" s="254">
        <v>368</v>
      </c>
      <c r="B117" s="255" t="s">
        <v>281</v>
      </c>
      <c r="C117" s="255" t="s">
        <v>282</v>
      </c>
      <c r="D117" s="255" t="s">
        <v>65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9"/>
    </row>
    <row r="118" spans="1:16">
      <c r="A118" s="254">
        <v>503</v>
      </c>
      <c r="B118" s="255" t="s">
        <v>283</v>
      </c>
      <c r="C118" s="255" t="s">
        <v>284</v>
      </c>
      <c r="D118" s="255" t="s">
        <v>48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9"/>
    </row>
    <row r="119" spans="1:16">
      <c r="A119" s="254">
        <v>42</v>
      </c>
      <c r="B119" s="255" t="s">
        <v>285</v>
      </c>
      <c r="C119" s="255" t="s">
        <v>286</v>
      </c>
      <c r="D119" s="255" t="s">
        <v>62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9"/>
    </row>
    <row r="120" spans="1:16">
      <c r="A120" s="254">
        <v>424</v>
      </c>
      <c r="B120" s="255" t="s">
        <v>287</v>
      </c>
      <c r="C120" s="255" t="s">
        <v>288</v>
      </c>
      <c r="D120" s="255" t="s">
        <v>34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9"/>
    </row>
    <row r="121" spans="1:16">
      <c r="A121" s="254">
        <v>315</v>
      </c>
      <c r="B121" s="255" t="s">
        <v>289</v>
      </c>
      <c r="C121" s="255" t="s">
        <v>290</v>
      </c>
      <c r="D121" s="255" t="s">
        <v>62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9"/>
    </row>
    <row r="122" spans="1:16">
      <c r="A122" s="254">
        <v>567</v>
      </c>
      <c r="B122" s="255" t="s">
        <v>291</v>
      </c>
      <c r="C122" s="255" t="s">
        <v>292</v>
      </c>
      <c r="D122" s="255" t="s">
        <v>34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9"/>
    </row>
    <row r="123" spans="1:16">
      <c r="A123" s="254">
        <v>294</v>
      </c>
      <c r="B123" s="255" t="s">
        <v>293</v>
      </c>
      <c r="C123" s="255" t="s">
        <v>294</v>
      </c>
      <c r="D123" s="255" t="s">
        <v>45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9"/>
    </row>
    <row r="124" spans="1:16">
      <c r="A124" s="254">
        <v>75</v>
      </c>
      <c r="B124" s="255" t="s">
        <v>296</v>
      </c>
      <c r="C124" s="255" t="s">
        <v>297</v>
      </c>
      <c r="D124" s="255" t="s">
        <v>62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9"/>
    </row>
    <row r="125" spans="1:16">
      <c r="A125" s="254">
        <v>626</v>
      </c>
      <c r="B125" s="255" t="s">
        <v>298</v>
      </c>
      <c r="C125" s="255" t="s">
        <v>299</v>
      </c>
      <c r="D125" s="255" t="s">
        <v>73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9"/>
    </row>
    <row r="126" spans="1:16">
      <c r="A126" s="254">
        <v>625</v>
      </c>
      <c r="B126" s="255" t="s">
        <v>300</v>
      </c>
      <c r="C126" s="255" t="s">
        <v>301</v>
      </c>
      <c r="D126" s="255" t="s">
        <v>73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9"/>
    </row>
    <row r="127" spans="1:16">
      <c r="A127" s="254">
        <v>309</v>
      </c>
      <c r="B127" s="255" t="s">
        <v>302</v>
      </c>
      <c r="C127" s="255" t="s">
        <v>303</v>
      </c>
      <c r="D127" s="255" t="s">
        <v>65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9"/>
    </row>
    <row r="128" spans="1:16">
      <c r="A128" s="254">
        <v>481</v>
      </c>
      <c r="B128" s="255" t="s">
        <v>304</v>
      </c>
      <c r="C128" s="255" t="s">
        <v>305</v>
      </c>
      <c r="D128" s="255" t="s">
        <v>73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9"/>
    </row>
    <row r="129" spans="1:16">
      <c r="A129" s="254">
        <v>555</v>
      </c>
      <c r="B129" s="255" t="s">
        <v>306</v>
      </c>
      <c r="C129" s="255" t="s">
        <v>307</v>
      </c>
      <c r="D129" s="255" t="s">
        <v>34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9"/>
    </row>
    <row r="130" spans="1:16">
      <c r="A130" s="254" t="s">
        <v>309</v>
      </c>
      <c r="B130" s="255" t="s">
        <v>310</v>
      </c>
      <c r="C130" s="255" t="s">
        <v>307</v>
      </c>
      <c r="D130" s="255" t="s">
        <v>34</v>
      </c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9"/>
    </row>
    <row r="131" spans="1:16">
      <c r="A131" s="254">
        <v>271</v>
      </c>
      <c r="B131" s="255" t="s">
        <v>311</v>
      </c>
      <c r="C131" s="255" t="s">
        <v>312</v>
      </c>
      <c r="D131" s="255" t="s">
        <v>62</v>
      </c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9"/>
    </row>
    <row r="132" spans="1:16">
      <c r="A132" s="254">
        <v>584</v>
      </c>
      <c r="B132" s="255" t="s">
        <v>313</v>
      </c>
      <c r="C132" s="255" t="s">
        <v>314</v>
      </c>
      <c r="D132" s="255" t="s">
        <v>57</v>
      </c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9"/>
    </row>
    <row r="133" spans="1:16">
      <c r="A133" s="254">
        <v>298</v>
      </c>
      <c r="B133" s="255" t="s">
        <v>315</v>
      </c>
      <c r="C133" s="255" t="s">
        <v>316</v>
      </c>
      <c r="D133" s="255" t="s">
        <v>48</v>
      </c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9"/>
    </row>
    <row r="134" spans="1:16">
      <c r="A134" s="254">
        <v>500</v>
      </c>
      <c r="B134" s="255" t="s">
        <v>317</v>
      </c>
      <c r="C134" s="255" t="s">
        <v>318</v>
      </c>
      <c r="D134" s="255" t="s">
        <v>73</v>
      </c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9"/>
    </row>
    <row r="135" spans="1:16">
      <c r="A135" s="254">
        <v>232</v>
      </c>
      <c r="B135" s="255" t="s">
        <v>319</v>
      </c>
      <c r="C135" s="255" t="s">
        <v>320</v>
      </c>
      <c r="D135" s="255" t="s">
        <v>65</v>
      </c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9"/>
    </row>
    <row r="136" spans="1:16">
      <c r="A136" s="254">
        <v>49</v>
      </c>
      <c r="B136" s="255" t="s">
        <v>321</v>
      </c>
      <c r="C136" s="255" t="s">
        <v>322</v>
      </c>
      <c r="D136" s="255" t="s">
        <v>65</v>
      </c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9"/>
    </row>
    <row r="137" spans="1:16">
      <c r="A137" s="254">
        <v>579</v>
      </c>
      <c r="B137" s="255" t="s">
        <v>323</v>
      </c>
      <c r="C137" s="255" t="s">
        <v>324</v>
      </c>
      <c r="D137" s="255" t="s">
        <v>48</v>
      </c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9"/>
    </row>
    <row r="138" spans="1:16">
      <c r="A138" s="254">
        <v>101</v>
      </c>
      <c r="B138" s="255" t="s">
        <v>325</v>
      </c>
      <c r="C138" s="255" t="s">
        <v>326</v>
      </c>
      <c r="D138" s="255" t="s">
        <v>48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9"/>
    </row>
    <row r="139" spans="1:16">
      <c r="A139" s="254">
        <v>331</v>
      </c>
      <c r="B139" s="255" t="s">
        <v>327</v>
      </c>
      <c r="C139" s="255" t="s">
        <v>328</v>
      </c>
      <c r="D139" s="255" t="s">
        <v>48</v>
      </c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9"/>
    </row>
    <row r="140" spans="1:16">
      <c r="A140" s="254">
        <v>448</v>
      </c>
      <c r="B140" s="255" t="s">
        <v>329</v>
      </c>
      <c r="C140" s="255" t="s">
        <v>330</v>
      </c>
      <c r="D140" s="255" t="s">
        <v>48</v>
      </c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9"/>
    </row>
    <row r="141" spans="1:16">
      <c r="A141" s="254">
        <v>95</v>
      </c>
      <c r="B141" s="255" t="s">
        <v>331</v>
      </c>
      <c r="C141" s="255" t="s">
        <v>332</v>
      </c>
      <c r="D141" s="255" t="s">
        <v>48</v>
      </c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9"/>
    </row>
    <row r="142" spans="1:16">
      <c r="A142" s="254">
        <v>641</v>
      </c>
      <c r="B142" s="255" t="s">
        <v>333</v>
      </c>
      <c r="C142" s="255" t="s">
        <v>334</v>
      </c>
      <c r="D142" s="255" t="s">
        <v>65</v>
      </c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9"/>
    </row>
    <row r="143" spans="1:16">
      <c r="A143" s="254">
        <v>15</v>
      </c>
      <c r="B143" s="255" t="s">
        <v>335</v>
      </c>
      <c r="C143" s="255" t="s">
        <v>336</v>
      </c>
      <c r="D143" s="255" t="s">
        <v>48</v>
      </c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9"/>
    </row>
    <row r="144" spans="1:16">
      <c r="A144" s="254">
        <v>592</v>
      </c>
      <c r="B144" s="255" t="s">
        <v>337</v>
      </c>
      <c r="C144" s="255" t="s">
        <v>338</v>
      </c>
      <c r="D144" s="255" t="s">
        <v>34</v>
      </c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9"/>
    </row>
    <row r="145" spans="1:16">
      <c r="A145" s="254" t="s">
        <v>339</v>
      </c>
      <c r="B145" s="255" t="s">
        <v>340</v>
      </c>
      <c r="C145" s="255" t="s">
        <v>338</v>
      </c>
      <c r="D145" s="255" t="s">
        <v>34</v>
      </c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9"/>
    </row>
    <row r="146" spans="1:16">
      <c r="A146" s="254" t="s">
        <v>341</v>
      </c>
      <c r="B146" s="255" t="s">
        <v>342</v>
      </c>
      <c r="C146" s="255" t="s">
        <v>338</v>
      </c>
      <c r="D146" s="255" t="s">
        <v>34</v>
      </c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9"/>
    </row>
    <row r="147" spans="1:16">
      <c r="A147" s="254">
        <v>575</v>
      </c>
      <c r="B147" s="255" t="s">
        <v>343</v>
      </c>
      <c r="C147" s="255" t="s">
        <v>344</v>
      </c>
      <c r="D147" s="255" t="s">
        <v>57</v>
      </c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9"/>
    </row>
    <row r="148" spans="1:16">
      <c r="A148" s="254">
        <v>467</v>
      </c>
      <c r="B148" s="255" t="s">
        <v>345</v>
      </c>
      <c r="C148" s="255" t="s">
        <v>346</v>
      </c>
      <c r="D148" s="255" t="s">
        <v>70</v>
      </c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9"/>
    </row>
    <row r="149" spans="1:16">
      <c r="A149" s="254">
        <v>599</v>
      </c>
      <c r="B149" s="255" t="s">
        <v>347</v>
      </c>
      <c r="C149" s="255" t="s">
        <v>348</v>
      </c>
      <c r="D149" s="255" t="s">
        <v>57</v>
      </c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9"/>
    </row>
    <row r="150" spans="1:16">
      <c r="A150" s="254">
        <v>391</v>
      </c>
      <c r="B150" s="255" t="s">
        <v>349</v>
      </c>
      <c r="C150" s="255" t="s">
        <v>350</v>
      </c>
      <c r="D150" s="255" t="s">
        <v>34</v>
      </c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9"/>
    </row>
    <row r="151" spans="1:16">
      <c r="A151" s="254">
        <v>571</v>
      </c>
      <c r="B151" s="255" t="s">
        <v>351</v>
      </c>
      <c r="C151" s="255" t="s">
        <v>352</v>
      </c>
      <c r="D151" s="255" t="s">
        <v>70</v>
      </c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9"/>
    </row>
    <row r="152" spans="1:16">
      <c r="A152" s="254">
        <v>603</v>
      </c>
      <c r="B152" s="255" t="s">
        <v>353</v>
      </c>
      <c r="C152" s="255" t="s">
        <v>354</v>
      </c>
      <c r="D152" s="255" t="s">
        <v>34</v>
      </c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9"/>
    </row>
    <row r="153" spans="1:16">
      <c r="A153" s="254">
        <v>601</v>
      </c>
      <c r="B153" s="255" t="s">
        <v>355</v>
      </c>
      <c r="C153" s="255" t="s">
        <v>356</v>
      </c>
      <c r="D153" s="255" t="s">
        <v>34</v>
      </c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9"/>
    </row>
    <row r="154" spans="1:16">
      <c r="A154" s="254">
        <v>133</v>
      </c>
      <c r="B154" s="255" t="s">
        <v>357</v>
      </c>
      <c r="C154" s="255" t="s">
        <v>358</v>
      </c>
      <c r="D154" s="255" t="s">
        <v>57</v>
      </c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9"/>
    </row>
    <row r="155" spans="1:16">
      <c r="A155" s="254">
        <v>229</v>
      </c>
      <c r="B155" s="255" t="s">
        <v>360</v>
      </c>
      <c r="C155" s="255" t="s">
        <v>361</v>
      </c>
      <c r="D155" s="255" t="s">
        <v>65</v>
      </c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9"/>
    </row>
    <row r="156" spans="1:16">
      <c r="A156" s="254">
        <v>439</v>
      </c>
      <c r="B156" s="255" t="s">
        <v>362</v>
      </c>
      <c r="C156" s="255" t="s">
        <v>363</v>
      </c>
      <c r="D156" s="255" t="s">
        <v>57</v>
      </c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9"/>
    </row>
    <row r="157" spans="1:16">
      <c r="A157" s="254">
        <v>558</v>
      </c>
      <c r="B157" s="255" t="s">
        <v>364</v>
      </c>
      <c r="C157" s="255" t="s">
        <v>365</v>
      </c>
      <c r="D157" s="255" t="s">
        <v>34</v>
      </c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9"/>
    </row>
    <row r="158" spans="1:16">
      <c r="A158" s="254">
        <v>610</v>
      </c>
      <c r="B158" s="255" t="s">
        <v>366</v>
      </c>
      <c r="C158" s="255" t="s">
        <v>367</v>
      </c>
      <c r="D158" s="255" t="s">
        <v>65</v>
      </c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9"/>
    </row>
    <row r="159" spans="1:16">
      <c r="A159" s="254">
        <v>478</v>
      </c>
      <c r="B159" s="255" t="s">
        <v>368</v>
      </c>
      <c r="C159" s="255" t="s">
        <v>369</v>
      </c>
      <c r="D159" s="255" t="s">
        <v>70</v>
      </c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9"/>
    </row>
    <row r="160" spans="1:16">
      <c r="A160" s="254">
        <v>121</v>
      </c>
      <c r="B160" s="255" t="s">
        <v>370</v>
      </c>
      <c r="C160" s="255" t="s">
        <v>371</v>
      </c>
      <c r="D160" s="255" t="s">
        <v>73</v>
      </c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9"/>
    </row>
    <row r="161" spans="1:16">
      <c r="A161" s="254">
        <v>515</v>
      </c>
      <c r="B161" s="255" t="s">
        <v>372</v>
      </c>
      <c r="C161" s="255" t="s">
        <v>373</v>
      </c>
      <c r="D161" s="255" t="s">
        <v>73</v>
      </c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9"/>
    </row>
    <row r="162" spans="1:16">
      <c r="A162" s="254">
        <v>634</v>
      </c>
      <c r="B162" s="255" t="s">
        <v>374</v>
      </c>
      <c r="C162" s="255" t="s">
        <v>375</v>
      </c>
      <c r="D162" s="255" t="s">
        <v>62</v>
      </c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9"/>
    </row>
    <row r="163" spans="1:16">
      <c r="A163" s="254">
        <v>224</v>
      </c>
      <c r="B163" s="255" t="s">
        <v>376</v>
      </c>
      <c r="C163" s="255" t="s">
        <v>377</v>
      </c>
      <c r="D163" s="255" t="s">
        <v>65</v>
      </c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9"/>
    </row>
    <row r="164" spans="1:16">
      <c r="A164" s="254">
        <v>192</v>
      </c>
      <c r="B164" s="255" t="s">
        <v>378</v>
      </c>
      <c r="C164" s="255" t="s">
        <v>379</v>
      </c>
      <c r="D164" s="255" t="s">
        <v>62</v>
      </c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9"/>
    </row>
    <row r="165" spans="1:16">
      <c r="A165" s="254">
        <v>637</v>
      </c>
      <c r="B165" s="255" t="s">
        <v>381</v>
      </c>
      <c r="C165" s="255" t="s">
        <v>382</v>
      </c>
      <c r="D165" s="255" t="s">
        <v>73</v>
      </c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9"/>
    </row>
    <row r="166" spans="1:16">
      <c r="A166" s="254">
        <v>513</v>
      </c>
      <c r="B166" s="255" t="s">
        <v>383</v>
      </c>
      <c r="C166" s="255" t="s">
        <v>384</v>
      </c>
      <c r="D166" s="255" t="s">
        <v>73</v>
      </c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9"/>
    </row>
    <row r="167" spans="1:16">
      <c r="A167" s="254">
        <v>518</v>
      </c>
      <c r="B167" s="255" t="s">
        <v>385</v>
      </c>
      <c r="C167" s="255" t="s">
        <v>386</v>
      </c>
      <c r="D167" s="255" t="s">
        <v>73</v>
      </c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9"/>
    </row>
    <row r="168" spans="1:16">
      <c r="A168" s="254">
        <v>488</v>
      </c>
      <c r="B168" s="255" t="s">
        <v>387</v>
      </c>
      <c r="C168" s="255" t="s">
        <v>388</v>
      </c>
      <c r="D168" s="255" t="s">
        <v>48</v>
      </c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9"/>
    </row>
    <row r="169" spans="1:16">
      <c r="A169" s="254">
        <v>156</v>
      </c>
      <c r="B169" s="255" t="s">
        <v>389</v>
      </c>
      <c r="C169" s="255" t="s">
        <v>390</v>
      </c>
      <c r="D169" s="255" t="s">
        <v>34</v>
      </c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9"/>
    </row>
    <row r="170" spans="1:16">
      <c r="A170" s="254">
        <v>369</v>
      </c>
      <c r="B170" s="255" t="s">
        <v>391</v>
      </c>
      <c r="C170" s="255" t="s">
        <v>392</v>
      </c>
      <c r="D170" s="255" t="s">
        <v>70</v>
      </c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9"/>
    </row>
    <row r="171" spans="1:16">
      <c r="A171" s="254">
        <v>162</v>
      </c>
      <c r="B171" s="255" t="s">
        <v>393</v>
      </c>
      <c r="C171" s="255" t="s">
        <v>394</v>
      </c>
      <c r="D171" s="255" t="s">
        <v>70</v>
      </c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9"/>
    </row>
    <row r="172" spans="1:16">
      <c r="A172" s="254">
        <v>606</v>
      </c>
      <c r="B172" s="255" t="s">
        <v>395</v>
      </c>
      <c r="C172" s="255" t="s">
        <v>396</v>
      </c>
      <c r="D172" s="255" t="s">
        <v>70</v>
      </c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9"/>
    </row>
    <row r="173" spans="1:16">
      <c r="A173" s="254">
        <v>110</v>
      </c>
      <c r="B173" s="255" t="s">
        <v>397</v>
      </c>
      <c r="C173" s="255" t="s">
        <v>398</v>
      </c>
      <c r="D173" s="255" t="s">
        <v>70</v>
      </c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9"/>
    </row>
    <row r="174" spans="1:16">
      <c r="A174" s="254">
        <v>65</v>
      </c>
      <c r="B174" s="255" t="s">
        <v>400</v>
      </c>
      <c r="C174" s="255" t="s">
        <v>401</v>
      </c>
      <c r="D174" s="255" t="s">
        <v>57</v>
      </c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9"/>
    </row>
    <row r="175" spans="1:16">
      <c r="A175" s="254">
        <v>107</v>
      </c>
      <c r="B175" s="255" t="s">
        <v>403</v>
      </c>
      <c r="C175" s="255" t="s">
        <v>404</v>
      </c>
      <c r="D175" s="255" t="s">
        <v>48</v>
      </c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9"/>
    </row>
    <row r="176" spans="1:16">
      <c r="A176" s="254">
        <v>385</v>
      </c>
      <c r="B176" s="255" t="s">
        <v>405</v>
      </c>
      <c r="C176" s="255" t="s">
        <v>406</v>
      </c>
      <c r="D176" s="255" t="s">
        <v>73</v>
      </c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9"/>
    </row>
    <row r="177" spans="1:16">
      <c r="A177" s="254">
        <v>311</v>
      </c>
      <c r="B177" s="255" t="s">
        <v>407</v>
      </c>
      <c r="C177" s="255" t="s">
        <v>408</v>
      </c>
      <c r="D177" s="255" t="s">
        <v>65</v>
      </c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9"/>
    </row>
    <row r="178" spans="1:16">
      <c r="A178" s="254">
        <v>426</v>
      </c>
      <c r="B178" s="255" t="s">
        <v>409</v>
      </c>
      <c r="C178" s="255" t="s">
        <v>410</v>
      </c>
      <c r="D178" s="255" t="s">
        <v>57</v>
      </c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9"/>
    </row>
    <row r="179" spans="1:16">
      <c r="A179" s="254">
        <v>430</v>
      </c>
      <c r="B179" s="255" t="s">
        <v>411</v>
      </c>
      <c r="C179" s="255" t="s">
        <v>412</v>
      </c>
      <c r="D179" s="255" t="s">
        <v>45</v>
      </c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9"/>
    </row>
    <row r="180" spans="1:16">
      <c r="A180" s="254" t="s">
        <v>414</v>
      </c>
      <c r="B180" s="255" t="s">
        <v>415</v>
      </c>
      <c r="C180" s="255" t="s">
        <v>412</v>
      </c>
      <c r="D180" s="255" t="s">
        <v>45</v>
      </c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9"/>
    </row>
    <row r="181" spans="1:16">
      <c r="A181" s="254" t="s">
        <v>416</v>
      </c>
      <c r="B181" s="255" t="s">
        <v>417</v>
      </c>
      <c r="C181" s="255" t="s">
        <v>412</v>
      </c>
      <c r="D181" s="255" t="s">
        <v>45</v>
      </c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9"/>
    </row>
    <row r="182" spans="1:16">
      <c r="A182" s="254" t="s">
        <v>419</v>
      </c>
      <c r="B182" s="255" t="s">
        <v>420</v>
      </c>
      <c r="C182" s="255" t="s">
        <v>412</v>
      </c>
      <c r="D182" s="255" t="s">
        <v>45</v>
      </c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9"/>
    </row>
    <row r="183" spans="1:16">
      <c r="A183" s="254" t="s">
        <v>422</v>
      </c>
      <c r="B183" s="255" t="s">
        <v>423</v>
      </c>
      <c r="C183" s="255" t="s">
        <v>412</v>
      </c>
      <c r="D183" s="255" t="s">
        <v>45</v>
      </c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9"/>
    </row>
    <row r="184" spans="1:16">
      <c r="A184" s="254">
        <v>466</v>
      </c>
      <c r="B184" s="255" t="s">
        <v>424</v>
      </c>
      <c r="C184" s="255" t="s">
        <v>425</v>
      </c>
      <c r="D184" s="255" t="s">
        <v>70</v>
      </c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9"/>
    </row>
    <row r="185" spans="1:16">
      <c r="A185" s="254">
        <v>423</v>
      </c>
      <c r="B185" s="255" t="s">
        <v>427</v>
      </c>
      <c r="C185" s="255" t="s">
        <v>428</v>
      </c>
      <c r="D185" s="255" t="s">
        <v>34</v>
      </c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9"/>
    </row>
    <row r="186" spans="1:16">
      <c r="A186" s="254">
        <v>257</v>
      </c>
      <c r="B186" s="255" t="s">
        <v>429</v>
      </c>
      <c r="C186" s="255" t="s">
        <v>430</v>
      </c>
      <c r="D186" s="255" t="s">
        <v>34</v>
      </c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9"/>
    </row>
    <row r="187" spans="1:16">
      <c r="A187" s="254">
        <v>627</v>
      </c>
      <c r="B187" s="255" t="s">
        <v>431</v>
      </c>
      <c r="C187" s="255" t="s">
        <v>432</v>
      </c>
      <c r="D187" s="255" t="s">
        <v>62</v>
      </c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9"/>
    </row>
    <row r="188" spans="1:16">
      <c r="A188" s="254">
        <v>624</v>
      </c>
      <c r="B188" s="255" t="s">
        <v>433</v>
      </c>
      <c r="C188" s="255" t="s">
        <v>434</v>
      </c>
      <c r="D188" s="255" t="s">
        <v>73</v>
      </c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9"/>
    </row>
    <row r="189" spans="1:16">
      <c r="A189" s="254">
        <v>538</v>
      </c>
      <c r="B189" s="255" t="s">
        <v>435</v>
      </c>
      <c r="C189" s="255" t="s">
        <v>436</v>
      </c>
      <c r="D189" s="255" t="s">
        <v>70</v>
      </c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9"/>
    </row>
    <row r="190" spans="1:16">
      <c r="A190" s="254" t="s">
        <v>438</v>
      </c>
      <c r="B190" s="255" t="s">
        <v>439</v>
      </c>
      <c r="C190" s="255" t="s">
        <v>436</v>
      </c>
      <c r="D190" s="255" t="s">
        <v>70</v>
      </c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9"/>
    </row>
    <row r="191" spans="1:16">
      <c r="A191" s="254">
        <v>589</v>
      </c>
      <c r="B191" s="255" t="s">
        <v>441</v>
      </c>
      <c r="C191" s="255" t="s">
        <v>442</v>
      </c>
      <c r="D191" s="255" t="s">
        <v>70</v>
      </c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9"/>
    </row>
    <row r="192" spans="1:16">
      <c r="A192" s="254">
        <v>270</v>
      </c>
      <c r="B192" s="255" t="s">
        <v>443</v>
      </c>
      <c r="C192" s="255" t="s">
        <v>444</v>
      </c>
      <c r="D192" s="255" t="s">
        <v>45</v>
      </c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9"/>
    </row>
    <row r="193" spans="1:16">
      <c r="A193" s="254">
        <v>647</v>
      </c>
      <c r="B193" s="255" t="s">
        <v>445</v>
      </c>
      <c r="C193" s="255" t="s">
        <v>446</v>
      </c>
      <c r="D193" s="255" t="s">
        <v>34</v>
      </c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9"/>
    </row>
    <row r="194" spans="1:16">
      <c r="A194" s="254">
        <v>174</v>
      </c>
      <c r="B194" s="255" t="s">
        <v>447</v>
      </c>
      <c r="C194" s="255" t="s">
        <v>448</v>
      </c>
      <c r="D194" s="255" t="s">
        <v>57</v>
      </c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9"/>
    </row>
    <row r="195" spans="1:16">
      <c r="A195" s="254">
        <v>588</v>
      </c>
      <c r="B195" s="255" t="s">
        <v>449</v>
      </c>
      <c r="C195" s="255" t="s">
        <v>450</v>
      </c>
      <c r="D195" s="255" t="s">
        <v>70</v>
      </c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9"/>
    </row>
    <row r="196" spans="1:16">
      <c r="A196" s="254">
        <v>613</v>
      </c>
      <c r="B196" s="255" t="s">
        <v>451</v>
      </c>
      <c r="C196" s="255" t="s">
        <v>452</v>
      </c>
      <c r="D196" s="255" t="s">
        <v>65</v>
      </c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9"/>
    </row>
    <row r="197" spans="1:16">
      <c r="A197" s="254">
        <v>292</v>
      </c>
      <c r="B197" s="255" t="s">
        <v>453</v>
      </c>
      <c r="C197" s="255" t="s">
        <v>454</v>
      </c>
      <c r="D197" s="255" t="s">
        <v>73</v>
      </c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9"/>
    </row>
    <row r="198" spans="1:16">
      <c r="A198" s="254">
        <v>358</v>
      </c>
      <c r="B198" s="255" t="s">
        <v>455</v>
      </c>
      <c r="C198" s="255" t="s">
        <v>456</v>
      </c>
      <c r="D198" s="255" t="s">
        <v>73</v>
      </c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9"/>
    </row>
    <row r="199" spans="1:16">
      <c r="A199" s="254">
        <v>39</v>
      </c>
      <c r="B199" s="255" t="s">
        <v>457</v>
      </c>
      <c r="C199" s="255" t="s">
        <v>458</v>
      </c>
      <c r="D199" s="255" t="s">
        <v>34</v>
      </c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9"/>
    </row>
    <row r="200" spans="1:16">
      <c r="A200" s="254">
        <v>281</v>
      </c>
      <c r="B200" s="255" t="s">
        <v>459</v>
      </c>
      <c r="C200" s="255" t="s">
        <v>460</v>
      </c>
      <c r="D200" s="255" t="s">
        <v>65</v>
      </c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9"/>
    </row>
    <row r="201" spans="1:16">
      <c r="A201" s="254">
        <v>324</v>
      </c>
      <c r="B201" s="255" t="s">
        <v>462</v>
      </c>
      <c r="C201" s="255" t="s">
        <v>463</v>
      </c>
      <c r="D201" s="255" t="s">
        <v>62</v>
      </c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9"/>
    </row>
    <row r="202" spans="1:16">
      <c r="A202" s="254">
        <v>394</v>
      </c>
      <c r="B202" s="255" t="s">
        <v>464</v>
      </c>
      <c r="C202" s="255" t="s">
        <v>465</v>
      </c>
      <c r="D202" s="255" t="s">
        <v>73</v>
      </c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9"/>
    </row>
    <row r="203" spans="1:16">
      <c r="A203" s="254">
        <v>446</v>
      </c>
      <c r="B203" s="255" t="s">
        <v>466</v>
      </c>
      <c r="C203" s="255" t="s">
        <v>467</v>
      </c>
      <c r="D203" s="255" t="s">
        <v>65</v>
      </c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9"/>
    </row>
    <row r="204" spans="1:16">
      <c r="A204" s="254">
        <v>80</v>
      </c>
      <c r="B204" s="255" t="s">
        <v>468</v>
      </c>
      <c r="C204" s="255" t="s">
        <v>469</v>
      </c>
      <c r="D204" s="255" t="s">
        <v>65</v>
      </c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9"/>
    </row>
    <row r="205" spans="1:16">
      <c r="A205" s="254">
        <v>348</v>
      </c>
      <c r="B205" s="255" t="s">
        <v>470</v>
      </c>
      <c r="C205" s="255" t="s">
        <v>471</v>
      </c>
      <c r="D205" s="255" t="s">
        <v>48</v>
      </c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9"/>
    </row>
    <row r="206" spans="1:16">
      <c r="A206" s="254">
        <v>341</v>
      </c>
      <c r="B206" s="255" t="s">
        <v>473</v>
      </c>
      <c r="C206" s="255" t="s">
        <v>474</v>
      </c>
      <c r="D206" s="255" t="s">
        <v>65</v>
      </c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9"/>
    </row>
    <row r="207" spans="1:16">
      <c r="A207" s="254" t="s">
        <v>475</v>
      </c>
      <c r="B207" s="255" t="s">
        <v>476</v>
      </c>
      <c r="C207" s="255" t="s">
        <v>474</v>
      </c>
      <c r="D207" s="255" t="s">
        <v>65</v>
      </c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9"/>
    </row>
    <row r="208" spans="1:16">
      <c r="A208" s="254">
        <v>406</v>
      </c>
      <c r="B208" s="255" t="s">
        <v>477</v>
      </c>
      <c r="C208" s="255" t="s">
        <v>478</v>
      </c>
      <c r="D208" s="255" t="s">
        <v>73</v>
      </c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9"/>
    </row>
    <row r="209" spans="1:16">
      <c r="A209" s="254">
        <v>629</v>
      </c>
      <c r="B209" s="255" t="s">
        <v>479</v>
      </c>
      <c r="C209" s="255" t="s">
        <v>480</v>
      </c>
      <c r="D209" s="255" t="s">
        <v>62</v>
      </c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9"/>
    </row>
    <row r="210" spans="1:16">
      <c r="A210" s="254">
        <v>395</v>
      </c>
      <c r="B210" s="255" t="s">
        <v>481</v>
      </c>
      <c r="C210" s="255" t="s">
        <v>482</v>
      </c>
      <c r="D210" s="255" t="s">
        <v>73</v>
      </c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9"/>
    </row>
    <row r="211" spans="1:16">
      <c r="A211" s="254">
        <v>559</v>
      </c>
      <c r="B211" s="255" t="s">
        <v>483</v>
      </c>
      <c r="C211" s="255" t="s">
        <v>484</v>
      </c>
      <c r="D211" s="255" t="s">
        <v>62</v>
      </c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9"/>
    </row>
    <row r="212" spans="1:16">
      <c r="A212" s="254">
        <v>310</v>
      </c>
      <c r="B212" s="255" t="s">
        <v>486</v>
      </c>
      <c r="C212" s="255" t="s">
        <v>487</v>
      </c>
      <c r="D212" s="255" t="s">
        <v>65</v>
      </c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9"/>
    </row>
    <row r="213" spans="1:16">
      <c r="A213" s="254">
        <v>639</v>
      </c>
      <c r="B213" s="255" t="s">
        <v>488</v>
      </c>
      <c r="C213" s="255" t="s">
        <v>489</v>
      </c>
      <c r="D213" s="255" t="s">
        <v>62</v>
      </c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9"/>
    </row>
    <row r="214" spans="1:16">
      <c r="A214" s="254">
        <v>632</v>
      </c>
      <c r="B214" s="255" t="s">
        <v>490</v>
      </c>
      <c r="C214" s="255" t="s">
        <v>491</v>
      </c>
      <c r="D214" s="255" t="s">
        <v>62</v>
      </c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9"/>
    </row>
    <row r="215" spans="1:16">
      <c r="A215" s="254">
        <v>507</v>
      </c>
      <c r="B215" s="255" t="s">
        <v>492</v>
      </c>
      <c r="C215" s="255" t="s">
        <v>493</v>
      </c>
      <c r="D215" s="255" t="s">
        <v>48</v>
      </c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9"/>
    </row>
    <row r="216" spans="1:16">
      <c r="A216" s="254">
        <v>482</v>
      </c>
      <c r="B216" s="255" t="s">
        <v>494</v>
      </c>
      <c r="C216" s="255" t="s">
        <v>495</v>
      </c>
      <c r="D216" s="255" t="s">
        <v>73</v>
      </c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9"/>
    </row>
    <row r="217" spans="1:16">
      <c r="A217" s="254">
        <v>214</v>
      </c>
      <c r="B217" s="255" t="s">
        <v>496</v>
      </c>
      <c r="C217" s="255" t="s">
        <v>497</v>
      </c>
      <c r="D217" s="255" t="s">
        <v>57</v>
      </c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9"/>
    </row>
    <row r="218" spans="1:16">
      <c r="A218" s="254">
        <v>614</v>
      </c>
      <c r="B218" s="255" t="s">
        <v>499</v>
      </c>
      <c r="C218" s="255" t="s">
        <v>500</v>
      </c>
      <c r="D218" s="255" t="s">
        <v>73</v>
      </c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9"/>
    </row>
    <row r="219" spans="1:16">
      <c r="A219" s="254">
        <v>611</v>
      </c>
      <c r="B219" s="255" t="s">
        <v>501</v>
      </c>
      <c r="C219" s="255" t="s">
        <v>502</v>
      </c>
      <c r="D219" s="255" t="s">
        <v>34</v>
      </c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9"/>
    </row>
    <row r="220" spans="1:16">
      <c r="A220" s="254">
        <v>366</v>
      </c>
      <c r="B220" s="255" t="s">
        <v>503</v>
      </c>
      <c r="C220" s="255" t="s">
        <v>504</v>
      </c>
      <c r="D220" s="255" t="s">
        <v>73</v>
      </c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9"/>
    </row>
    <row r="221" spans="1:16">
      <c r="A221" s="254">
        <v>248</v>
      </c>
      <c r="B221" s="255" t="s">
        <v>506</v>
      </c>
      <c r="C221" s="255" t="s">
        <v>507</v>
      </c>
      <c r="D221" s="255" t="s">
        <v>73</v>
      </c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9"/>
    </row>
    <row r="222" spans="1:16">
      <c r="A222" s="254">
        <v>32</v>
      </c>
      <c r="B222" s="255" t="s">
        <v>508</v>
      </c>
      <c r="C222" s="255" t="s">
        <v>509</v>
      </c>
      <c r="D222" s="255" t="s">
        <v>62</v>
      </c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9"/>
    </row>
    <row r="223" spans="1:16">
      <c r="A223" s="254">
        <v>600</v>
      </c>
      <c r="B223" s="255" t="s">
        <v>511</v>
      </c>
      <c r="C223" s="255" t="s">
        <v>512</v>
      </c>
      <c r="D223" s="255" t="s">
        <v>34</v>
      </c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9"/>
    </row>
    <row r="224" spans="1:16">
      <c r="A224" s="254">
        <v>301</v>
      </c>
      <c r="B224" s="255" t="s">
        <v>513</v>
      </c>
      <c r="C224" s="255" t="s">
        <v>514</v>
      </c>
      <c r="D224" s="255" t="s">
        <v>48</v>
      </c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9"/>
    </row>
    <row r="225" spans="1:16">
      <c r="A225" s="254">
        <v>620</v>
      </c>
      <c r="B225" s="255" t="s">
        <v>515</v>
      </c>
      <c r="C225" s="255" t="s">
        <v>516</v>
      </c>
      <c r="D225" s="255" t="s">
        <v>34</v>
      </c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9"/>
    </row>
    <row r="226" spans="1:16">
      <c r="A226" s="254">
        <v>375</v>
      </c>
      <c r="B226" s="255" t="s">
        <v>517</v>
      </c>
      <c r="C226" s="255" t="s">
        <v>518</v>
      </c>
      <c r="D226" s="255" t="s">
        <v>62</v>
      </c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9"/>
    </row>
    <row r="227" spans="1:16">
      <c r="A227" s="254">
        <v>146</v>
      </c>
      <c r="B227" s="255" t="s">
        <v>520</v>
      </c>
      <c r="C227" s="255" t="s">
        <v>521</v>
      </c>
      <c r="D227" s="255" t="s">
        <v>73</v>
      </c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9"/>
    </row>
    <row r="228" spans="1:16">
      <c r="A228" s="254">
        <v>484</v>
      </c>
      <c r="B228" s="255" t="s">
        <v>523</v>
      </c>
      <c r="C228" s="255" t="s">
        <v>524</v>
      </c>
      <c r="D228" s="255" t="s">
        <v>65</v>
      </c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9"/>
    </row>
    <row r="229" spans="1:16">
      <c r="A229" s="254">
        <v>569</v>
      </c>
      <c r="B229" s="255" t="s">
        <v>525</v>
      </c>
      <c r="C229" s="255" t="s">
        <v>526</v>
      </c>
      <c r="D229" s="255" t="s">
        <v>57</v>
      </c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9"/>
    </row>
    <row r="230" spans="1:16">
      <c r="A230" s="254">
        <v>605</v>
      </c>
      <c r="B230" s="255" t="s">
        <v>527</v>
      </c>
      <c r="C230" s="255" t="s">
        <v>528</v>
      </c>
      <c r="D230" s="255" t="s">
        <v>65</v>
      </c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9"/>
    </row>
    <row r="231" spans="1:16">
      <c r="A231" s="254">
        <v>24</v>
      </c>
      <c r="B231" s="255" t="s">
        <v>529</v>
      </c>
      <c r="C231" s="255" t="s">
        <v>530</v>
      </c>
      <c r="D231" s="255" t="s">
        <v>34</v>
      </c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9"/>
    </row>
    <row r="232" spans="1:16">
      <c r="A232" s="254">
        <v>142</v>
      </c>
      <c r="B232" s="255" t="s">
        <v>531</v>
      </c>
      <c r="C232" s="255" t="s">
        <v>532</v>
      </c>
      <c r="D232" s="255" t="s">
        <v>34</v>
      </c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9"/>
    </row>
    <row r="233" spans="1:16">
      <c r="A233" s="254">
        <v>371</v>
      </c>
      <c r="B233" s="255" t="s">
        <v>533</v>
      </c>
      <c r="C233" s="255" t="s">
        <v>534</v>
      </c>
      <c r="D233" s="255" t="s">
        <v>34</v>
      </c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9"/>
    </row>
    <row r="234" spans="1:16">
      <c r="A234" s="254">
        <v>444</v>
      </c>
      <c r="B234" s="255" t="s">
        <v>535</v>
      </c>
      <c r="C234" s="255" t="s">
        <v>536</v>
      </c>
      <c r="D234" s="255" t="s">
        <v>48</v>
      </c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9"/>
    </row>
    <row r="235" spans="1:16">
      <c r="A235" s="254">
        <v>185</v>
      </c>
      <c r="B235" s="255" t="s">
        <v>537</v>
      </c>
      <c r="C235" s="255" t="s">
        <v>538</v>
      </c>
      <c r="D235" s="255" t="s">
        <v>34</v>
      </c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9"/>
    </row>
    <row r="236" spans="1:16">
      <c r="A236" s="254">
        <v>565</v>
      </c>
      <c r="B236" s="255" t="s">
        <v>539</v>
      </c>
      <c r="C236" s="255" t="s">
        <v>540</v>
      </c>
      <c r="D236" s="255" t="s">
        <v>48</v>
      </c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9"/>
    </row>
    <row r="237" spans="1:16">
      <c r="A237" s="254">
        <v>251</v>
      </c>
      <c r="B237" s="255" t="s">
        <v>541</v>
      </c>
      <c r="C237" s="255" t="s">
        <v>542</v>
      </c>
      <c r="D237" s="255" t="s">
        <v>70</v>
      </c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9"/>
    </row>
    <row r="238" spans="1:16">
      <c r="A238" s="254">
        <v>459</v>
      </c>
      <c r="B238" s="255" t="s">
        <v>543</v>
      </c>
      <c r="C238" s="255" t="s">
        <v>544</v>
      </c>
      <c r="D238" s="255" t="s">
        <v>65</v>
      </c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9"/>
    </row>
    <row r="239" spans="1:16">
      <c r="A239" s="254">
        <v>387</v>
      </c>
      <c r="B239" s="255" t="s">
        <v>546</v>
      </c>
      <c r="C239" s="255" t="s">
        <v>547</v>
      </c>
      <c r="D239" s="255" t="s">
        <v>34</v>
      </c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9"/>
    </row>
    <row r="240" spans="1:16">
      <c r="A240" s="254">
        <v>159</v>
      </c>
      <c r="B240" s="255" t="s">
        <v>548</v>
      </c>
      <c r="C240" s="255" t="s">
        <v>549</v>
      </c>
      <c r="D240" s="255" t="s">
        <v>65</v>
      </c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9"/>
    </row>
    <row r="241" spans="1:16">
      <c r="A241" s="254">
        <v>247</v>
      </c>
      <c r="B241" s="255" t="s">
        <v>550</v>
      </c>
      <c r="C241" s="255" t="s">
        <v>551</v>
      </c>
      <c r="D241" s="255" t="s">
        <v>62</v>
      </c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9"/>
    </row>
    <row r="242" spans="1:16">
      <c r="A242" s="254">
        <v>349</v>
      </c>
      <c r="B242" s="255" t="s">
        <v>553</v>
      </c>
      <c r="C242" s="255" t="s">
        <v>554</v>
      </c>
      <c r="D242" s="255" t="s">
        <v>48</v>
      </c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9"/>
    </row>
    <row r="243" spans="1:16">
      <c r="A243" s="254">
        <v>380</v>
      </c>
      <c r="B243" s="255" t="s">
        <v>555</v>
      </c>
      <c r="C243" s="255" t="s">
        <v>556</v>
      </c>
      <c r="D243" s="255" t="s">
        <v>62</v>
      </c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9"/>
    </row>
    <row r="244" spans="1:16">
      <c r="A244" s="254">
        <v>241</v>
      </c>
      <c r="B244" s="255" t="s">
        <v>557</v>
      </c>
      <c r="C244" s="255" t="s">
        <v>558</v>
      </c>
      <c r="D244" s="255" t="s">
        <v>62</v>
      </c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9"/>
    </row>
    <row r="245" spans="1:16">
      <c r="A245" s="254">
        <v>173</v>
      </c>
      <c r="B245" s="255" t="s">
        <v>559</v>
      </c>
      <c r="C245" s="255" t="s">
        <v>560</v>
      </c>
      <c r="D245" s="255" t="s">
        <v>62</v>
      </c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9"/>
    </row>
    <row r="246" spans="1:16">
      <c r="A246" s="254">
        <v>516</v>
      </c>
      <c r="B246" s="255" t="s">
        <v>561</v>
      </c>
      <c r="C246" s="255" t="s">
        <v>562</v>
      </c>
      <c r="D246" s="255" t="s">
        <v>73</v>
      </c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9"/>
    </row>
    <row r="247" spans="1:16">
      <c r="A247" s="254">
        <v>570</v>
      </c>
      <c r="B247" s="255" t="s">
        <v>564</v>
      </c>
      <c r="C247" s="255" t="s">
        <v>565</v>
      </c>
      <c r="D247" s="255" t="s">
        <v>34</v>
      </c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9"/>
    </row>
    <row r="248" spans="1:16">
      <c r="A248" s="254">
        <v>457</v>
      </c>
      <c r="B248" s="255" t="s">
        <v>566</v>
      </c>
      <c r="C248" s="255" t="s">
        <v>567</v>
      </c>
      <c r="D248" s="255" t="s">
        <v>65</v>
      </c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9"/>
    </row>
    <row r="249" spans="1:16">
      <c r="A249" s="254">
        <v>595</v>
      </c>
      <c r="B249" s="255" t="s">
        <v>568</v>
      </c>
      <c r="C249" s="255" t="s">
        <v>569</v>
      </c>
      <c r="D249" s="255" t="s">
        <v>65</v>
      </c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9"/>
    </row>
    <row r="250" spans="1:16">
      <c r="A250" s="254">
        <v>168</v>
      </c>
      <c r="B250" s="255" t="s">
        <v>570</v>
      </c>
      <c r="C250" s="255" t="s">
        <v>571</v>
      </c>
      <c r="D250" s="255" t="s">
        <v>65</v>
      </c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9"/>
    </row>
    <row r="251" spans="1:16">
      <c r="A251" s="254">
        <v>51</v>
      </c>
      <c r="B251" s="255" t="s">
        <v>573</v>
      </c>
      <c r="C251" s="255" t="s">
        <v>574</v>
      </c>
      <c r="D251" s="255" t="s">
        <v>73</v>
      </c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9"/>
    </row>
    <row r="252" spans="1:16">
      <c r="A252" s="254">
        <v>163</v>
      </c>
      <c r="B252" s="255" t="s">
        <v>575</v>
      </c>
      <c r="C252" s="255" t="s">
        <v>576</v>
      </c>
      <c r="D252" s="255" t="s">
        <v>57</v>
      </c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9"/>
    </row>
    <row r="253" spans="1:16">
      <c r="A253" s="254">
        <v>43</v>
      </c>
      <c r="B253" s="255" t="s">
        <v>577</v>
      </c>
      <c r="C253" s="255" t="s">
        <v>578</v>
      </c>
      <c r="D253" s="255" t="s">
        <v>65</v>
      </c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9"/>
    </row>
    <row r="254" spans="1:16">
      <c r="A254" s="254">
        <v>79</v>
      </c>
      <c r="B254" s="255" t="s">
        <v>579</v>
      </c>
      <c r="C254" s="255" t="s">
        <v>580</v>
      </c>
      <c r="D254" s="255" t="s">
        <v>62</v>
      </c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9"/>
    </row>
    <row r="255" spans="1:16">
      <c r="A255" s="254">
        <v>405</v>
      </c>
      <c r="B255" s="255" t="s">
        <v>581</v>
      </c>
      <c r="C255" s="255" t="s">
        <v>582</v>
      </c>
      <c r="D255" s="255" t="s">
        <v>34</v>
      </c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9"/>
    </row>
    <row r="256" spans="1:16">
      <c r="A256" s="254">
        <v>564</v>
      </c>
      <c r="B256" s="255" t="s">
        <v>583</v>
      </c>
      <c r="C256" s="255" t="s">
        <v>584</v>
      </c>
      <c r="D256" s="255" t="s">
        <v>34</v>
      </c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9"/>
    </row>
    <row r="257" spans="1:16">
      <c r="A257" s="254">
        <v>94</v>
      </c>
      <c r="B257" s="255" t="s">
        <v>585</v>
      </c>
      <c r="C257" s="255" t="s">
        <v>586</v>
      </c>
      <c r="D257" s="255" t="s">
        <v>62</v>
      </c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9"/>
    </row>
    <row r="258" spans="1:16">
      <c r="A258" s="254">
        <v>577</v>
      </c>
      <c r="B258" s="255" t="s">
        <v>588</v>
      </c>
      <c r="C258" s="255" t="s">
        <v>589</v>
      </c>
      <c r="D258" s="255" t="s">
        <v>34</v>
      </c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9"/>
    </row>
    <row r="259" spans="1:16">
      <c r="A259" s="254">
        <v>573</v>
      </c>
      <c r="B259" s="255" t="s">
        <v>590</v>
      </c>
      <c r="C259" s="255" t="s">
        <v>591</v>
      </c>
      <c r="D259" s="255" t="s">
        <v>57</v>
      </c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9"/>
    </row>
    <row r="260" spans="1:16">
      <c r="A260" s="254">
        <v>90</v>
      </c>
      <c r="B260" s="255" t="s">
        <v>592</v>
      </c>
      <c r="C260" s="255" t="s">
        <v>593</v>
      </c>
      <c r="D260" s="255" t="s">
        <v>48</v>
      </c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9"/>
    </row>
    <row r="261" spans="1:16">
      <c r="A261" s="254">
        <v>636</v>
      </c>
      <c r="B261" s="255" t="s">
        <v>595</v>
      </c>
      <c r="C261" s="255" t="s">
        <v>596</v>
      </c>
      <c r="D261" s="255" t="s">
        <v>65</v>
      </c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9"/>
    </row>
    <row r="262" spans="1:16">
      <c r="A262" s="254">
        <v>152</v>
      </c>
      <c r="B262" s="255" t="s">
        <v>597</v>
      </c>
      <c r="C262" s="255" t="s">
        <v>598</v>
      </c>
      <c r="D262" s="255" t="s">
        <v>65</v>
      </c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9"/>
    </row>
    <row r="263" spans="1:16">
      <c r="A263" s="254">
        <v>87</v>
      </c>
      <c r="B263" s="255" t="s">
        <v>599</v>
      </c>
      <c r="C263" s="255" t="s">
        <v>600</v>
      </c>
      <c r="D263" s="255" t="s">
        <v>70</v>
      </c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9"/>
    </row>
    <row r="264" spans="1:16">
      <c r="A264" s="254">
        <v>566</v>
      </c>
      <c r="B264" s="255" t="s">
        <v>601</v>
      </c>
      <c r="C264" s="255" t="s">
        <v>602</v>
      </c>
      <c r="D264" s="255" t="s">
        <v>48</v>
      </c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9"/>
    </row>
    <row r="265" spans="1:16">
      <c r="A265" s="254">
        <v>428</v>
      </c>
      <c r="B265" s="255" t="s">
        <v>603</v>
      </c>
      <c r="C265" s="255" t="s">
        <v>604</v>
      </c>
      <c r="D265" s="255" t="s">
        <v>48</v>
      </c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9"/>
    </row>
    <row r="266" spans="1:16">
      <c r="A266" s="254">
        <v>487</v>
      </c>
      <c r="B266" s="255" t="s">
        <v>605</v>
      </c>
      <c r="C266" s="255" t="s">
        <v>606</v>
      </c>
      <c r="D266" s="255" t="s">
        <v>48</v>
      </c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9"/>
    </row>
    <row r="267" spans="1:16">
      <c r="A267" s="254">
        <v>623</v>
      </c>
      <c r="B267" s="255" t="s">
        <v>607</v>
      </c>
      <c r="C267" s="255" t="s">
        <v>608</v>
      </c>
      <c r="D267" s="255" t="s">
        <v>73</v>
      </c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9"/>
    </row>
    <row r="268" spans="1:16">
      <c r="A268" s="254">
        <v>235</v>
      </c>
      <c r="B268" s="255" t="s">
        <v>609</v>
      </c>
      <c r="C268" s="255" t="s">
        <v>610</v>
      </c>
      <c r="D268" s="255" t="s">
        <v>34</v>
      </c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9"/>
    </row>
    <row r="269" spans="1:16">
      <c r="A269" s="254">
        <v>238</v>
      </c>
      <c r="B269" s="255" t="s">
        <v>611</v>
      </c>
      <c r="C269" s="255" t="s">
        <v>612</v>
      </c>
      <c r="D269" s="255" t="s">
        <v>34</v>
      </c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9"/>
    </row>
    <row r="270" spans="1:16">
      <c r="A270" s="254">
        <v>234</v>
      </c>
      <c r="B270" s="255" t="s">
        <v>613</v>
      </c>
      <c r="C270" s="255" t="s">
        <v>614</v>
      </c>
      <c r="D270" s="255" t="s">
        <v>34</v>
      </c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9"/>
    </row>
    <row r="271" spans="1:16">
      <c r="A271" s="254">
        <v>283</v>
      </c>
      <c r="B271" s="255" t="s">
        <v>615</v>
      </c>
      <c r="C271" s="255" t="s">
        <v>616</v>
      </c>
      <c r="D271" s="255" t="s">
        <v>73</v>
      </c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9"/>
    </row>
    <row r="272" spans="1:16">
      <c r="A272" s="254">
        <v>633</v>
      </c>
      <c r="B272" s="255" t="s">
        <v>618</v>
      </c>
      <c r="C272" s="255" t="s">
        <v>619</v>
      </c>
      <c r="D272" s="255" t="s">
        <v>70</v>
      </c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9"/>
    </row>
    <row r="273" spans="1:16">
      <c r="A273" s="254">
        <v>474</v>
      </c>
      <c r="B273" s="255" t="s">
        <v>620</v>
      </c>
      <c r="C273" s="255" t="s">
        <v>621</v>
      </c>
      <c r="D273" s="255" t="s">
        <v>65</v>
      </c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9"/>
    </row>
    <row r="274" spans="1:16">
      <c r="A274" s="254">
        <v>485</v>
      </c>
      <c r="B274" s="255" t="s">
        <v>622</v>
      </c>
      <c r="C274" s="255" t="s">
        <v>623</v>
      </c>
      <c r="D274" s="255" t="s">
        <v>48</v>
      </c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9"/>
    </row>
    <row r="275" spans="1:16">
      <c r="A275" s="254">
        <v>464</v>
      </c>
      <c r="B275" s="255" t="s">
        <v>624</v>
      </c>
      <c r="C275" s="255" t="s">
        <v>625</v>
      </c>
      <c r="D275" s="255" t="s">
        <v>73</v>
      </c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9"/>
    </row>
    <row r="276" spans="1:16">
      <c r="A276" s="254">
        <v>378</v>
      </c>
      <c r="B276" s="255" t="s">
        <v>626</v>
      </c>
      <c r="C276" s="255" t="s">
        <v>627</v>
      </c>
      <c r="D276" s="255" t="s">
        <v>73</v>
      </c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9"/>
    </row>
    <row r="277" spans="1:16">
      <c r="A277" s="254">
        <v>296</v>
      </c>
      <c r="B277" s="255" t="s">
        <v>628</v>
      </c>
      <c r="C277" s="255" t="s">
        <v>629</v>
      </c>
      <c r="D277" s="255" t="s">
        <v>62</v>
      </c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9"/>
    </row>
    <row r="278" spans="1:16">
      <c r="A278" s="254">
        <v>108</v>
      </c>
      <c r="B278" s="255" t="s">
        <v>630</v>
      </c>
      <c r="C278" s="255" t="s">
        <v>631</v>
      </c>
      <c r="D278" s="255" t="s">
        <v>48</v>
      </c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9"/>
    </row>
    <row r="279" spans="1:16">
      <c r="A279" s="254">
        <v>205</v>
      </c>
      <c r="B279" s="255" t="s">
        <v>632</v>
      </c>
      <c r="C279" s="255" t="s">
        <v>633</v>
      </c>
      <c r="D279" s="255" t="s">
        <v>57</v>
      </c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9"/>
    </row>
    <row r="280" spans="1:16">
      <c r="A280" s="254">
        <v>339</v>
      </c>
      <c r="B280" s="255" t="s">
        <v>635</v>
      </c>
      <c r="C280" s="255" t="s">
        <v>636</v>
      </c>
      <c r="D280" s="255" t="s">
        <v>48</v>
      </c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9"/>
    </row>
    <row r="281" spans="1:16">
      <c r="A281" s="254">
        <v>193</v>
      </c>
      <c r="B281" s="255" t="s">
        <v>637</v>
      </c>
      <c r="C281" s="255" t="s">
        <v>638</v>
      </c>
      <c r="D281" s="255" t="s">
        <v>62</v>
      </c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9"/>
    </row>
    <row r="282" spans="1:16">
      <c r="A282" s="254">
        <v>264</v>
      </c>
      <c r="B282" s="255" t="s">
        <v>639</v>
      </c>
      <c r="C282" s="255" t="s">
        <v>640</v>
      </c>
      <c r="D282" s="255" t="s">
        <v>57</v>
      </c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9"/>
    </row>
    <row r="283" spans="1:16">
      <c r="A283" s="254">
        <v>7</v>
      </c>
      <c r="B283" s="255" t="s">
        <v>641</v>
      </c>
      <c r="C283" s="255" t="s">
        <v>642</v>
      </c>
      <c r="D283" s="255" t="s">
        <v>48</v>
      </c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9"/>
    </row>
    <row r="284" spans="1:16">
      <c r="A284" s="254">
        <v>297</v>
      </c>
      <c r="B284" s="255" t="s">
        <v>643</v>
      </c>
      <c r="C284" s="255" t="s">
        <v>644</v>
      </c>
      <c r="D284" s="255" t="s">
        <v>34</v>
      </c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9"/>
    </row>
    <row r="285" spans="1:16">
      <c r="A285" s="254">
        <v>473</v>
      </c>
      <c r="B285" s="255" t="s">
        <v>645</v>
      </c>
      <c r="C285" s="255" t="s">
        <v>646</v>
      </c>
      <c r="D285" s="255" t="s">
        <v>34</v>
      </c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9"/>
    </row>
    <row r="286" spans="1:16">
      <c r="A286" s="254">
        <v>612</v>
      </c>
      <c r="B286" s="255" t="s">
        <v>647</v>
      </c>
      <c r="C286" s="255" t="s">
        <v>648</v>
      </c>
      <c r="D286" s="255" t="s">
        <v>48</v>
      </c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9"/>
    </row>
    <row r="287" spans="1:16">
      <c r="A287" s="254">
        <v>471</v>
      </c>
      <c r="B287" s="255" t="s">
        <v>649</v>
      </c>
      <c r="C287" s="255" t="s">
        <v>650</v>
      </c>
      <c r="D287" s="255" t="s">
        <v>57</v>
      </c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9"/>
    </row>
    <row r="288" spans="1:16">
      <c r="A288" s="254">
        <v>604</v>
      </c>
      <c r="B288" s="255" t="s">
        <v>651</v>
      </c>
      <c r="C288" s="255" t="s">
        <v>652</v>
      </c>
      <c r="D288" s="255" t="s">
        <v>65</v>
      </c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9"/>
    </row>
    <row r="289" spans="1:16">
      <c r="A289" s="254">
        <v>618</v>
      </c>
      <c r="B289" s="255" t="s">
        <v>653</v>
      </c>
      <c r="C289" s="255" t="s">
        <v>654</v>
      </c>
      <c r="D289" s="255" t="s">
        <v>65</v>
      </c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9"/>
    </row>
    <row r="290" spans="1:16">
      <c r="A290" s="254">
        <v>581</v>
      </c>
      <c r="B290" s="255" t="s">
        <v>655</v>
      </c>
      <c r="C290" s="255" t="s">
        <v>656</v>
      </c>
      <c r="D290" s="255" t="s">
        <v>70</v>
      </c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9"/>
    </row>
    <row r="291" spans="1:16">
      <c r="A291" s="254">
        <v>66</v>
      </c>
      <c r="B291" s="255" t="s">
        <v>657</v>
      </c>
      <c r="C291" s="255" t="s">
        <v>658</v>
      </c>
      <c r="D291" s="255" t="s">
        <v>62</v>
      </c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9"/>
    </row>
    <row r="292" spans="1:16">
      <c r="A292" s="254">
        <v>497</v>
      </c>
      <c r="B292" s="255" t="s">
        <v>659</v>
      </c>
      <c r="C292" s="255" t="s">
        <v>660</v>
      </c>
      <c r="D292" s="255" t="s">
        <v>70</v>
      </c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9"/>
    </row>
    <row r="293" spans="1:16">
      <c r="A293" s="254">
        <v>144</v>
      </c>
      <c r="B293" s="255" t="s">
        <v>661</v>
      </c>
      <c r="C293" s="255" t="s">
        <v>662</v>
      </c>
      <c r="D293" s="255" t="s">
        <v>34</v>
      </c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9"/>
    </row>
    <row r="294" spans="1:16">
      <c r="A294" s="254">
        <v>99</v>
      </c>
      <c r="B294" s="255" t="s">
        <v>663</v>
      </c>
      <c r="C294" s="255" t="s">
        <v>664</v>
      </c>
      <c r="D294" s="255" t="s">
        <v>73</v>
      </c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9"/>
    </row>
    <row r="295" spans="1:16">
      <c r="A295" s="254">
        <v>502</v>
      </c>
      <c r="B295" s="255" t="s">
        <v>665</v>
      </c>
      <c r="C295" s="255" t="s">
        <v>666</v>
      </c>
      <c r="D295" s="255" t="s">
        <v>70</v>
      </c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9"/>
    </row>
    <row r="296" spans="1:16">
      <c r="A296" s="254">
        <v>498</v>
      </c>
      <c r="B296" s="255" t="s">
        <v>667</v>
      </c>
      <c r="C296" s="255" t="s">
        <v>668</v>
      </c>
      <c r="D296" s="255" t="s">
        <v>70</v>
      </c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9"/>
    </row>
    <row r="297" spans="1:16">
      <c r="A297" s="254">
        <v>504</v>
      </c>
      <c r="B297" s="255" t="s">
        <v>669</v>
      </c>
      <c r="C297" s="255" t="s">
        <v>670</v>
      </c>
      <c r="D297" s="255" t="s">
        <v>70</v>
      </c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9"/>
    </row>
    <row r="298" spans="1:16">
      <c r="A298" s="254">
        <v>198</v>
      </c>
      <c r="B298" s="255" t="s">
        <v>671</v>
      </c>
      <c r="C298" s="255" t="s">
        <v>672</v>
      </c>
      <c r="D298" s="255" t="s">
        <v>57</v>
      </c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9"/>
    </row>
    <row r="299" spans="1:16">
      <c r="A299" s="254">
        <v>266</v>
      </c>
      <c r="B299" s="255" t="s">
        <v>674</v>
      </c>
      <c r="C299" s="255" t="s">
        <v>675</v>
      </c>
      <c r="D299" s="255" t="s">
        <v>57</v>
      </c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9"/>
    </row>
    <row r="300" spans="1:16">
      <c r="A300" s="254">
        <v>452</v>
      </c>
      <c r="B300" s="255" t="s">
        <v>676</v>
      </c>
      <c r="C300" s="255" t="s">
        <v>677</v>
      </c>
      <c r="D300" s="255" t="s">
        <v>65</v>
      </c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9"/>
    </row>
    <row r="301" spans="1:16">
      <c r="A301" s="254">
        <v>56</v>
      </c>
      <c r="B301" s="255" t="s">
        <v>678</v>
      </c>
      <c r="C301" s="255" t="s">
        <v>679</v>
      </c>
      <c r="D301" s="255" t="s">
        <v>65</v>
      </c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9"/>
    </row>
    <row r="302" spans="1:16">
      <c r="A302" s="254">
        <v>389</v>
      </c>
      <c r="B302" s="255" t="s">
        <v>680</v>
      </c>
      <c r="C302" s="255" t="s">
        <v>681</v>
      </c>
      <c r="D302" s="255" t="s">
        <v>57</v>
      </c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9"/>
    </row>
    <row r="303" spans="1:16">
      <c r="A303" s="254">
        <v>519</v>
      </c>
      <c r="B303" s="255" t="s">
        <v>682</v>
      </c>
      <c r="C303" s="255" t="s">
        <v>683</v>
      </c>
      <c r="D303" s="255" t="s">
        <v>57</v>
      </c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9"/>
    </row>
    <row r="304" spans="1:16">
      <c r="A304" s="254">
        <v>336</v>
      </c>
      <c r="B304" s="255" t="s">
        <v>684</v>
      </c>
      <c r="C304" s="255" t="s">
        <v>685</v>
      </c>
      <c r="D304" s="255" t="s">
        <v>65</v>
      </c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9"/>
    </row>
    <row r="305" spans="1:16">
      <c r="A305" s="254">
        <v>244</v>
      </c>
      <c r="B305" s="255" t="s">
        <v>686</v>
      </c>
      <c r="C305" s="255" t="s">
        <v>687</v>
      </c>
      <c r="D305" s="255" t="s">
        <v>65</v>
      </c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9"/>
    </row>
    <row r="306" spans="1:16">
      <c r="A306" s="254">
        <v>443</v>
      </c>
      <c r="B306" s="255" t="s">
        <v>688</v>
      </c>
      <c r="C306" s="255" t="s">
        <v>689</v>
      </c>
      <c r="D306" s="255" t="s">
        <v>45</v>
      </c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9"/>
    </row>
    <row r="307" spans="1:16">
      <c r="A307" s="254">
        <v>182</v>
      </c>
      <c r="B307" s="255" t="s">
        <v>690</v>
      </c>
      <c r="C307" s="255" t="s">
        <v>691</v>
      </c>
      <c r="D307" s="255" t="s">
        <v>73</v>
      </c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9"/>
    </row>
    <row r="308" spans="1:16">
      <c r="A308" s="254">
        <v>475</v>
      </c>
      <c r="B308" s="255" t="s">
        <v>692</v>
      </c>
      <c r="C308" s="255" t="s">
        <v>693</v>
      </c>
      <c r="D308" s="255" t="s">
        <v>73</v>
      </c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9"/>
    </row>
    <row r="309" spans="1:16">
      <c r="A309" s="254">
        <v>160</v>
      </c>
      <c r="B309" s="255" t="s">
        <v>694</v>
      </c>
      <c r="C309" s="255" t="s">
        <v>695</v>
      </c>
      <c r="D309" s="255" t="s">
        <v>62</v>
      </c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9"/>
    </row>
    <row r="310" spans="1:16">
      <c r="A310" s="254">
        <v>291</v>
      </c>
      <c r="B310" s="255" t="s">
        <v>697</v>
      </c>
      <c r="C310" s="255" t="s">
        <v>698</v>
      </c>
      <c r="D310" s="255" t="s">
        <v>62</v>
      </c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9"/>
    </row>
    <row r="311" spans="1:16">
      <c r="A311" s="254">
        <v>568</v>
      </c>
      <c r="B311" s="255" t="s">
        <v>700</v>
      </c>
      <c r="C311" s="255" t="s">
        <v>701</v>
      </c>
      <c r="D311" s="255" t="s">
        <v>34</v>
      </c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9"/>
    </row>
    <row r="312" spans="1:16">
      <c r="A312" s="254">
        <v>583</v>
      </c>
      <c r="B312" s="255" t="s">
        <v>702</v>
      </c>
      <c r="C312" s="255" t="s">
        <v>703</v>
      </c>
      <c r="D312" s="255" t="s">
        <v>57</v>
      </c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9"/>
    </row>
    <row r="313" spans="1:16">
      <c r="A313" s="254">
        <v>493</v>
      </c>
      <c r="B313" s="255" t="s">
        <v>704</v>
      </c>
      <c r="C313" s="255" t="s">
        <v>705</v>
      </c>
      <c r="D313" s="255" t="s">
        <v>70</v>
      </c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9"/>
    </row>
    <row r="314" spans="1:16">
      <c r="A314" s="254">
        <v>404</v>
      </c>
      <c r="B314" s="255" t="s">
        <v>706</v>
      </c>
      <c r="C314" s="255" t="s">
        <v>707</v>
      </c>
      <c r="D314" s="255" t="s">
        <v>57</v>
      </c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9"/>
    </row>
    <row r="315" spans="1:16">
      <c r="A315" s="254" t="s">
        <v>708</v>
      </c>
      <c r="B315" s="255" t="s">
        <v>709</v>
      </c>
      <c r="C315" s="255" t="s">
        <v>707</v>
      </c>
      <c r="D315" s="255" t="s">
        <v>57</v>
      </c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9"/>
    </row>
    <row r="316" spans="1:16">
      <c r="A316" s="254" t="s">
        <v>710</v>
      </c>
      <c r="B316" s="255" t="s">
        <v>711</v>
      </c>
      <c r="C316" s="255" t="s">
        <v>712</v>
      </c>
      <c r="D316" s="255" t="s">
        <v>57</v>
      </c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9"/>
    </row>
    <row r="317" spans="1:16">
      <c r="A317" s="254">
        <v>397</v>
      </c>
      <c r="B317" s="255" t="s">
        <v>713</v>
      </c>
      <c r="C317" s="255" t="s">
        <v>714</v>
      </c>
      <c r="D317" s="255" t="s">
        <v>57</v>
      </c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9"/>
    </row>
    <row r="318" spans="1:16">
      <c r="A318" s="254">
        <v>202</v>
      </c>
      <c r="B318" s="255" t="s">
        <v>715</v>
      </c>
      <c r="C318" s="255" t="s">
        <v>716</v>
      </c>
      <c r="D318" s="255" t="s">
        <v>62</v>
      </c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9"/>
    </row>
    <row r="319" spans="1:16">
      <c r="A319" s="254">
        <v>204</v>
      </c>
      <c r="B319" s="255" t="s">
        <v>717</v>
      </c>
      <c r="C319" s="255" t="s">
        <v>718</v>
      </c>
      <c r="D319" s="255" t="s">
        <v>65</v>
      </c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9"/>
    </row>
    <row r="320" spans="1:16">
      <c r="A320" s="254">
        <v>438</v>
      </c>
      <c r="B320" s="255" t="s">
        <v>719</v>
      </c>
      <c r="C320" s="255" t="s">
        <v>720</v>
      </c>
      <c r="D320" s="255" t="s">
        <v>65</v>
      </c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9"/>
    </row>
    <row r="321" spans="1:16">
      <c r="A321" s="254">
        <v>57</v>
      </c>
      <c r="B321" s="255" t="s">
        <v>721</v>
      </c>
      <c r="C321" s="255" t="s">
        <v>722</v>
      </c>
      <c r="D321" s="255" t="s">
        <v>73</v>
      </c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9"/>
    </row>
    <row r="322" spans="1:16">
      <c r="A322" s="254" t="s">
        <v>723</v>
      </c>
      <c r="B322" s="255" t="s">
        <v>724</v>
      </c>
      <c r="C322" s="255" t="s">
        <v>722</v>
      </c>
      <c r="D322" s="255" t="s">
        <v>73</v>
      </c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9"/>
    </row>
    <row r="323" spans="1:16">
      <c r="A323" s="254">
        <v>31</v>
      </c>
      <c r="B323" s="255" t="s">
        <v>725</v>
      </c>
      <c r="C323" s="255" t="s">
        <v>726</v>
      </c>
      <c r="D323" s="255" t="s">
        <v>65</v>
      </c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9"/>
    </row>
    <row r="324" spans="1:16">
      <c r="A324" s="254">
        <v>223</v>
      </c>
      <c r="B324" s="255" t="s">
        <v>727</v>
      </c>
      <c r="C324" s="255" t="s">
        <v>728</v>
      </c>
      <c r="D324" s="255" t="s">
        <v>65</v>
      </c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9"/>
    </row>
    <row r="325" spans="1:16">
      <c r="A325" s="254">
        <v>62</v>
      </c>
      <c r="B325" s="255" t="s">
        <v>729</v>
      </c>
      <c r="C325" s="255" t="s">
        <v>730</v>
      </c>
      <c r="D325" s="255" t="s">
        <v>65</v>
      </c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9"/>
    </row>
    <row r="326" spans="1:16">
      <c r="A326" s="254">
        <v>222</v>
      </c>
      <c r="B326" s="255" t="s">
        <v>731</v>
      </c>
      <c r="C326" s="255" t="s">
        <v>732</v>
      </c>
      <c r="D326" s="255" t="s">
        <v>65</v>
      </c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9"/>
    </row>
    <row r="327" spans="1:16">
      <c r="A327" s="254">
        <v>536</v>
      </c>
      <c r="B327" s="255" t="s">
        <v>733</v>
      </c>
      <c r="C327" s="255" t="s">
        <v>734</v>
      </c>
      <c r="D327" s="255" t="s">
        <v>65</v>
      </c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9"/>
    </row>
    <row r="328" spans="1:16">
      <c r="A328" s="254">
        <v>58</v>
      </c>
      <c r="B328" s="255" t="s">
        <v>735</v>
      </c>
      <c r="C328" s="255" t="s">
        <v>736</v>
      </c>
      <c r="D328" s="255" t="s">
        <v>65</v>
      </c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9"/>
    </row>
    <row r="329" spans="1:16">
      <c r="A329" s="254">
        <v>433</v>
      </c>
      <c r="B329" s="255" t="s">
        <v>737</v>
      </c>
      <c r="C329" s="255" t="s">
        <v>738</v>
      </c>
      <c r="D329" s="255" t="s">
        <v>65</v>
      </c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9"/>
    </row>
    <row r="330" spans="1:16">
      <c r="A330" s="254">
        <v>472</v>
      </c>
      <c r="B330" s="255" t="s">
        <v>739</v>
      </c>
      <c r="C330" s="255" t="s">
        <v>740</v>
      </c>
      <c r="D330" s="255" t="s">
        <v>48</v>
      </c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9"/>
    </row>
    <row r="331" spans="1:16">
      <c r="A331" s="254">
        <v>553</v>
      </c>
      <c r="B331" s="255" t="s">
        <v>741</v>
      </c>
      <c r="C331" s="255" t="s">
        <v>742</v>
      </c>
      <c r="D331" s="255" t="s">
        <v>34</v>
      </c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9"/>
    </row>
    <row r="332" spans="1:16">
      <c r="A332" s="254">
        <v>396</v>
      </c>
      <c r="B332" s="255" t="s">
        <v>743</v>
      </c>
      <c r="C332" s="255" t="s">
        <v>744</v>
      </c>
      <c r="D332" s="255" t="s">
        <v>48</v>
      </c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9"/>
    </row>
    <row r="333" spans="1:16">
      <c r="A333" s="254">
        <v>602</v>
      </c>
      <c r="B333" s="255" t="s">
        <v>745</v>
      </c>
      <c r="C333" s="255" t="s">
        <v>746</v>
      </c>
      <c r="D333" s="255" t="s">
        <v>34</v>
      </c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9"/>
    </row>
    <row r="334" spans="1:16">
      <c r="A334" s="254">
        <v>245</v>
      </c>
      <c r="B334" s="255" t="s">
        <v>747</v>
      </c>
      <c r="C334" s="255" t="s">
        <v>748</v>
      </c>
      <c r="D334" s="255" t="s">
        <v>65</v>
      </c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9"/>
    </row>
    <row r="335" spans="1:16">
      <c r="A335" s="254">
        <v>442</v>
      </c>
      <c r="B335" s="255" t="s">
        <v>749</v>
      </c>
      <c r="C335" s="255" t="s">
        <v>750</v>
      </c>
      <c r="D335" s="255" t="s">
        <v>70</v>
      </c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9"/>
    </row>
    <row r="336" spans="1:16">
      <c r="A336" s="254" t="s">
        <v>752</v>
      </c>
      <c r="B336" s="255" t="s">
        <v>753</v>
      </c>
      <c r="C336" s="255" t="s">
        <v>750</v>
      </c>
      <c r="D336" s="255" t="s">
        <v>70</v>
      </c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9"/>
    </row>
    <row r="337" spans="1:16">
      <c r="A337" s="254" t="s">
        <v>754</v>
      </c>
      <c r="B337" s="255" t="s">
        <v>755</v>
      </c>
      <c r="C337" s="255" t="s">
        <v>750</v>
      </c>
      <c r="D337" s="255" t="s">
        <v>70</v>
      </c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9"/>
    </row>
    <row r="338" spans="1:16">
      <c r="A338" s="254">
        <v>596</v>
      </c>
      <c r="B338" s="255" t="s">
        <v>756</v>
      </c>
      <c r="C338" s="255" t="s">
        <v>757</v>
      </c>
      <c r="D338" s="255" t="s">
        <v>70</v>
      </c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9"/>
    </row>
    <row r="339" spans="1:16">
      <c r="A339" s="254">
        <v>1</v>
      </c>
      <c r="B339" s="255" t="s">
        <v>758</v>
      </c>
      <c r="C339" s="255" t="s">
        <v>759</v>
      </c>
      <c r="D339" s="255" t="s">
        <v>73</v>
      </c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9"/>
    </row>
    <row r="340" spans="1:16">
      <c r="A340" s="254">
        <v>276</v>
      </c>
      <c r="B340" s="255" t="s">
        <v>760</v>
      </c>
      <c r="C340" s="255" t="s">
        <v>761</v>
      </c>
      <c r="D340" s="255" t="s">
        <v>65</v>
      </c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9"/>
    </row>
    <row r="341" spans="1:16">
      <c r="A341" s="254">
        <v>166</v>
      </c>
      <c r="B341" s="255" t="s">
        <v>762</v>
      </c>
      <c r="C341" s="255" t="s">
        <v>763</v>
      </c>
      <c r="D341" s="255" t="s">
        <v>62</v>
      </c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9"/>
    </row>
    <row r="342" spans="1:16">
      <c r="A342" s="254">
        <v>434</v>
      </c>
      <c r="B342" s="255" t="s">
        <v>764</v>
      </c>
      <c r="C342" s="255" t="s">
        <v>765</v>
      </c>
      <c r="D342" s="255" t="s">
        <v>62</v>
      </c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9"/>
    </row>
    <row r="343" spans="1:16">
      <c r="A343" s="254">
        <v>203</v>
      </c>
      <c r="B343" s="255" t="s">
        <v>766</v>
      </c>
      <c r="C343" s="255" t="s">
        <v>767</v>
      </c>
      <c r="D343" s="255" t="s">
        <v>65</v>
      </c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9"/>
    </row>
    <row r="344" spans="1:16">
      <c r="A344" s="254" t="s">
        <v>769</v>
      </c>
      <c r="B344" s="255" t="s">
        <v>770</v>
      </c>
      <c r="C344" s="255" t="s">
        <v>767</v>
      </c>
      <c r="D344" s="255" t="s">
        <v>65</v>
      </c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9"/>
    </row>
    <row r="345" spans="1:16">
      <c r="A345" s="254">
        <v>282</v>
      </c>
      <c r="B345" s="255" t="s">
        <v>771</v>
      </c>
      <c r="C345" s="255" t="s">
        <v>772</v>
      </c>
      <c r="D345" s="255" t="s">
        <v>62</v>
      </c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9"/>
    </row>
    <row r="346" spans="1:16">
      <c r="A346" s="254">
        <v>284</v>
      </c>
      <c r="B346" s="255" t="s">
        <v>773</v>
      </c>
      <c r="C346" s="255" t="s">
        <v>774</v>
      </c>
      <c r="D346" s="255" t="s">
        <v>34</v>
      </c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9"/>
    </row>
    <row r="347" spans="1:16">
      <c r="A347" s="254">
        <v>285</v>
      </c>
      <c r="B347" s="255" t="s">
        <v>775</v>
      </c>
      <c r="C347" s="255" t="s">
        <v>776</v>
      </c>
      <c r="D347" s="255" t="s">
        <v>34</v>
      </c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9"/>
    </row>
    <row r="348" spans="1:16">
      <c r="A348" s="254">
        <v>483</v>
      </c>
      <c r="B348" s="255" t="s">
        <v>777</v>
      </c>
      <c r="C348" s="255" t="s">
        <v>778</v>
      </c>
      <c r="D348" s="255" t="s">
        <v>34</v>
      </c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9"/>
    </row>
    <row r="349" spans="1:16">
      <c r="A349" s="254">
        <v>644</v>
      </c>
      <c r="B349" s="255" t="s">
        <v>779</v>
      </c>
      <c r="C349" s="255" t="s">
        <v>780</v>
      </c>
      <c r="D349" s="255" t="s">
        <v>48</v>
      </c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9"/>
    </row>
    <row r="350" spans="1:16">
      <c r="A350" s="254">
        <v>383</v>
      </c>
      <c r="B350" s="255" t="s">
        <v>781</v>
      </c>
      <c r="C350" s="255" t="s">
        <v>782</v>
      </c>
      <c r="D350" s="255" t="s">
        <v>48</v>
      </c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9"/>
    </row>
    <row r="351" spans="1:16">
      <c r="A351" s="254">
        <v>635</v>
      </c>
      <c r="B351" s="255" t="s">
        <v>783</v>
      </c>
      <c r="C351" s="255" t="s">
        <v>784</v>
      </c>
      <c r="D351" s="255" t="s">
        <v>62</v>
      </c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9"/>
    </row>
    <row r="352" spans="1:16">
      <c r="A352" s="254">
        <v>593</v>
      </c>
      <c r="B352" s="255" t="s">
        <v>785</v>
      </c>
      <c r="C352" s="255" t="s">
        <v>786</v>
      </c>
      <c r="D352" s="255" t="s">
        <v>62</v>
      </c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9"/>
    </row>
    <row r="353" spans="1:16">
      <c r="A353" s="254">
        <v>598</v>
      </c>
      <c r="B353" s="255" t="s">
        <v>787</v>
      </c>
      <c r="C353" s="255" t="s">
        <v>788</v>
      </c>
      <c r="D353" s="255" t="s">
        <v>65</v>
      </c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9"/>
    </row>
    <row r="354" spans="1:16">
      <c r="A354" s="254">
        <v>69</v>
      </c>
      <c r="B354" s="255" t="s">
        <v>789</v>
      </c>
      <c r="C354" s="255" t="s">
        <v>790</v>
      </c>
      <c r="D354" s="255" t="s">
        <v>48</v>
      </c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9"/>
    </row>
    <row r="355" spans="1:16">
      <c r="A355" s="254">
        <v>70</v>
      </c>
      <c r="B355" s="255" t="s">
        <v>791</v>
      </c>
      <c r="C355" s="255" t="s">
        <v>792</v>
      </c>
      <c r="D355" s="255" t="s">
        <v>48</v>
      </c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9"/>
    </row>
    <row r="356" spans="1:16">
      <c r="A356" s="254">
        <v>511</v>
      </c>
      <c r="B356" s="255" t="s">
        <v>793</v>
      </c>
      <c r="C356" s="255" t="s">
        <v>794</v>
      </c>
      <c r="D356" s="255" t="s">
        <v>34</v>
      </c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9"/>
    </row>
    <row r="357" spans="1:16">
      <c r="A357" s="254">
        <v>98</v>
      </c>
      <c r="B357" s="255" t="s">
        <v>795</v>
      </c>
      <c r="C357" s="255" t="s">
        <v>796</v>
      </c>
      <c r="D357" s="255" t="s">
        <v>70</v>
      </c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9"/>
    </row>
    <row r="358" spans="1:16">
      <c r="A358" s="254">
        <v>338</v>
      </c>
      <c r="B358" s="255" t="s">
        <v>797</v>
      </c>
      <c r="C358" s="255" t="s">
        <v>798</v>
      </c>
      <c r="D358" s="255" t="s">
        <v>48</v>
      </c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9"/>
    </row>
    <row r="359" spans="1:16">
      <c r="A359" s="254">
        <v>543</v>
      </c>
      <c r="B359" s="255" t="s">
        <v>799</v>
      </c>
      <c r="C359" s="255" t="s">
        <v>800</v>
      </c>
      <c r="D359" s="255" t="s">
        <v>73</v>
      </c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9"/>
    </row>
    <row r="360" spans="1:16">
      <c r="A360" s="254">
        <v>209</v>
      </c>
      <c r="B360" s="255" t="s">
        <v>801</v>
      </c>
      <c r="C360" s="255" t="s">
        <v>802</v>
      </c>
      <c r="D360" s="255" t="s">
        <v>65</v>
      </c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9"/>
    </row>
    <row r="361" spans="1:16">
      <c r="A361" s="254">
        <v>642</v>
      </c>
      <c r="B361" s="255" t="s">
        <v>803</v>
      </c>
      <c r="C361" s="255" t="s">
        <v>804</v>
      </c>
      <c r="D361" s="255" t="s">
        <v>48</v>
      </c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9"/>
    </row>
    <row r="362" spans="1:16">
      <c r="A362" s="254">
        <v>307</v>
      </c>
      <c r="B362" s="255" t="s">
        <v>805</v>
      </c>
      <c r="C362" s="255" t="s">
        <v>806</v>
      </c>
      <c r="D362" s="255" t="s">
        <v>57</v>
      </c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9"/>
    </row>
    <row r="363" spans="1:16">
      <c r="A363" s="254">
        <v>648</v>
      </c>
      <c r="B363" s="255" t="s">
        <v>807</v>
      </c>
      <c r="C363" s="255" t="s">
        <v>808</v>
      </c>
      <c r="D363" s="255" t="s">
        <v>34</v>
      </c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9"/>
    </row>
    <row r="364" spans="1:16">
      <c r="A364" s="234">
        <v>616</v>
      </c>
      <c r="B364" s="234" t="s">
        <v>2678</v>
      </c>
      <c r="C364" s="235" t="s">
        <v>2685</v>
      </c>
      <c r="D364" s="255" t="s">
        <v>70</v>
      </c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9"/>
    </row>
    <row r="365" spans="1:16">
      <c r="A365" s="234" t="s">
        <v>2681</v>
      </c>
      <c r="B365" s="234" t="s">
        <v>2679</v>
      </c>
      <c r="C365" s="235" t="s">
        <v>2686</v>
      </c>
      <c r="D365" s="255" t="s">
        <v>70</v>
      </c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9"/>
    </row>
    <row r="366" spans="1:16">
      <c r="A366" s="234" t="s">
        <v>2682</v>
      </c>
      <c r="B366" s="234" t="s">
        <v>2680</v>
      </c>
      <c r="C366" s="235" t="s">
        <v>2687</v>
      </c>
      <c r="D366" s="255" t="s">
        <v>70</v>
      </c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9"/>
    </row>
    <row r="367" spans="1:16">
      <c r="A367" s="297">
        <v>619</v>
      </c>
      <c r="B367" s="242" t="s">
        <v>809</v>
      </c>
      <c r="C367" s="242" t="s">
        <v>810</v>
      </c>
      <c r="D367" s="255" t="s">
        <v>73</v>
      </c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9"/>
    </row>
    <row r="368" spans="1:16">
      <c r="A368" s="254">
        <v>645</v>
      </c>
      <c r="B368" s="255" t="s">
        <v>812</v>
      </c>
      <c r="C368" s="255" t="s">
        <v>813</v>
      </c>
      <c r="D368" s="255" t="s">
        <v>34</v>
      </c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9"/>
    </row>
    <row r="369" spans="1:16">
      <c r="A369" s="254">
        <v>650</v>
      </c>
      <c r="B369" s="255" t="s">
        <v>814</v>
      </c>
      <c r="C369" s="255" t="s">
        <v>815</v>
      </c>
      <c r="D369" s="255" t="s">
        <v>48</v>
      </c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9"/>
    </row>
    <row r="370" spans="1:16">
      <c r="A370" s="254">
        <v>253</v>
      </c>
      <c r="B370" s="255" t="s">
        <v>816</v>
      </c>
      <c r="C370" s="255" t="s">
        <v>817</v>
      </c>
      <c r="D370" s="255" t="s">
        <v>57</v>
      </c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9"/>
    </row>
    <row r="371" spans="1:16" ht="16.5" thickBot="1">
      <c r="A371" s="256">
        <v>649</v>
      </c>
      <c r="B371" s="257" t="s">
        <v>818</v>
      </c>
      <c r="C371" s="257" t="s">
        <v>819</v>
      </c>
      <c r="D371" s="257" t="s">
        <v>48</v>
      </c>
      <c r="E371" s="226"/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7"/>
    </row>
  </sheetData>
  <sheetProtection algorithmName="SHA-512" hashValue="8J3zr5wYKOoOSrMPeE/6W2NypwbnG4qQttYKAyxWQDgR1zqzHVRIhhG5OOf6iyCnrbzeyYZ/TjNTFeGsPEu9og==" saltValue="un8oxfDNFo38j+bnDdk+ow==" spinCount="100000" sheet="1" objects="1" scenarios="1" sort="0" autoFilter="0" pivotTables="0"/>
  <autoFilter ref="A1:P1" xr:uid="{B11EED43-7398-4FBE-912A-5EB4F9AB88CA}"/>
  <customSheetViews>
    <customSheetView guid="{AFB08797-B428-474D-8229-9D72F71EC262}" scale="70" showAutoFilter="1">
      <pane ySplit="1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B11EED43-7398-4FBE-912A-5EB4F9AB88CA}"/>
    </customSheetView>
    <customSheetView guid="{1DA47232-F491-4096-A80C-F7E244AF06A6}" scale="70" showAutoFilter="1">
      <pane ySplit="0.78260869565217395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BCAB055E-21A4-4867-A1BB-8244B7A369A4}"/>
    </customSheetView>
    <customSheetView guid="{B7EA7FEC-A2EF-4DE3-8E68-1BAB934B7F1E}" scale="70" showAutoFilter="1">
      <pane ySplit="1" topLeftCell="A2" activePane="bottomLeft" state="frozen"/>
      <selection pane="bottomLeft"/>
      <pageMargins left="0.511811024" right="0.511811024" top="0.78740157499999996" bottom="0.78740157499999996" header="0.31496062000000002" footer="0.31496062000000002"/>
      <autoFilter ref="A1:P1" xr:uid="{FFDFC448-D79D-413D-8645-C41FEA207E24}"/>
    </customSheetView>
    <customSheetView guid="{4BCF48EE-0E16-4C61-824B-DDCBB971B3DD}" scale="70" showAutoFilter="1">
      <pane ySplit="1" topLeftCell="A2" activePane="bottomLeft" state="frozen"/>
      <selection pane="bottomLeft"/>
      <pageMargins left="0.511811024" right="0.511811024" top="0.78740157499999996" bottom="0.78740157499999996" header="0.31496062000000002" footer="0.31496062000000002"/>
      <autoFilter ref="A1:P1" xr:uid="{636F2595-E3CE-4A76-8BD6-B88E928C937F}"/>
    </customSheetView>
    <customSheetView guid="{2E3555E6-9EE5-421D-A94D-C94458D6D2C9}" scale="70" showAutoFilter="1">
      <pane ySplit="1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86B73B3A-01B7-439B-BBA6-6835E32FE11A}"/>
    </customSheetView>
    <customSheetView guid="{5350BE6B-1A3A-476A-B04D-198C11313F24}" scale="70" showAutoFilter="1">
      <pane ySplit="1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E9FBD9EB-7B7C-40E7-BB08-1AB6337DBD0E}"/>
    </customSheetView>
    <customSheetView guid="{D76BA947-8A2F-451E-B854-67A11B56F5ED}" scale="70" showAutoFilter="1">
      <pane ySplit="1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6B048B09-AD88-42E9-9871-85F3E726FE56}"/>
    </customSheetView>
    <customSheetView guid="{A6FBC0DC-A19A-4037-80FE-83E24AD9E190}" scale="70" showAutoFilter="1">
      <pane ySplit="1.2222222222222223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463478F7-8071-4417-BFF8-5E3D1FC867F3}"/>
    </customSheetView>
    <customSheetView guid="{C3B6491F-CB1B-4DDA-A350-D2ADB6ADBAA8}" scale="70" showAutoFilter="1">
      <pane ySplit="1" topLeftCell="A2" activePane="bottomLeft" state="frozen"/>
      <selection pane="bottomLeft" activeCell="G23" sqref="G23"/>
      <pageMargins left="0.511811024" right="0.511811024" top="0.78740157499999996" bottom="0.78740157499999996" header="0.31496062000000002" footer="0.31496062000000002"/>
      <autoFilter ref="A1:P1" xr:uid="{4B9C6057-C57C-4349-A609-4510A49BEEC4}"/>
    </customSheetView>
  </customSheetView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66BB3A-2F88-41C8-9F1F-3B32AC8A720D}">
          <x14:formula1>
            <xm:f>Base!$J$2:$J$4</xm:f>
          </x14:formula1>
          <xm:sqref>E2:P371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41A5-24FA-4B78-BC63-524C3F2EC01A}">
  <dimension ref="A1:AMK92"/>
  <sheetViews>
    <sheetView zoomScale="55" zoomScaleNormal="55" workbookViewId="0">
      <selection activeCell="D1" sqref="D1"/>
    </sheetView>
  </sheetViews>
  <sheetFormatPr defaultColWidth="9.42578125" defaultRowHeight="18"/>
  <cols>
    <col min="1" max="1" width="20.42578125" style="49" bestFit="1" customWidth="1"/>
    <col min="2" max="2" width="66.5703125" style="49" bestFit="1" customWidth="1"/>
    <col min="3" max="3" width="16.42578125" style="49" bestFit="1" customWidth="1"/>
    <col min="4" max="4" width="14" style="49" bestFit="1" customWidth="1"/>
    <col min="5" max="5" width="21.5703125" style="97" bestFit="1" customWidth="1"/>
    <col min="6" max="6" width="18.42578125" style="49" bestFit="1" customWidth="1"/>
    <col min="7" max="7" width="9" style="49" bestFit="1" customWidth="1"/>
    <col min="8" max="8" width="9.42578125" style="49" bestFit="1"/>
    <col min="9" max="9" width="20" style="49" bestFit="1" customWidth="1"/>
    <col min="10" max="10" width="15.42578125" style="49" bestFit="1" customWidth="1"/>
    <col min="11" max="11" width="16.42578125" style="49" bestFit="1" customWidth="1"/>
    <col min="12" max="12" width="12.42578125" style="49" bestFit="1" customWidth="1"/>
    <col min="13" max="13" width="6.42578125" style="49" bestFit="1" customWidth="1"/>
    <col min="14" max="14" width="6.5703125" style="49" bestFit="1" customWidth="1"/>
    <col min="15" max="15" width="18.42578125" style="49" bestFit="1" customWidth="1"/>
    <col min="16" max="16" width="19.5703125" style="49" bestFit="1" customWidth="1"/>
    <col min="17" max="17" width="9.42578125" style="49" bestFit="1"/>
    <col min="18" max="18" width="176.42578125" style="49" bestFit="1" customWidth="1"/>
    <col min="19" max="16384" width="9.42578125" style="49"/>
  </cols>
  <sheetData>
    <row r="1" spans="1:18" s="44" customFormat="1" ht="18.75" thickBot="1">
      <c r="A1" s="43" t="s">
        <v>28</v>
      </c>
      <c r="B1" s="43" t="s">
        <v>1509</v>
      </c>
      <c r="C1" s="43" t="s">
        <v>1510</v>
      </c>
      <c r="D1" s="43" t="s">
        <v>1511</v>
      </c>
      <c r="E1" s="43" t="s">
        <v>1512</v>
      </c>
      <c r="F1" s="43" t="s">
        <v>1104</v>
      </c>
      <c r="G1" s="43" t="s">
        <v>1513</v>
      </c>
      <c r="H1" s="43" t="s">
        <v>1514</v>
      </c>
      <c r="I1" s="43" t="s">
        <v>1515</v>
      </c>
      <c r="J1" s="43" t="s">
        <v>1516</v>
      </c>
      <c r="K1" s="43" t="s">
        <v>1517</v>
      </c>
      <c r="L1" s="43" t="s">
        <v>1518</v>
      </c>
      <c r="M1" s="43" t="s">
        <v>1519</v>
      </c>
      <c r="N1" s="43" t="s">
        <v>1520</v>
      </c>
      <c r="O1" s="43" t="s">
        <v>1521</v>
      </c>
      <c r="P1" s="43" t="s">
        <v>1522</v>
      </c>
      <c r="Q1" s="43" t="s">
        <v>1523</v>
      </c>
      <c r="R1" s="43" t="s">
        <v>1524</v>
      </c>
    </row>
    <row r="2" spans="1:18">
      <c r="A2" s="45" t="s">
        <v>837</v>
      </c>
      <c r="B2" s="46" t="s">
        <v>1525</v>
      </c>
      <c r="C2" s="45" t="s">
        <v>1526</v>
      </c>
      <c r="D2" s="47" t="s">
        <v>1527</v>
      </c>
      <c r="E2" s="45" t="s">
        <v>1528</v>
      </c>
      <c r="F2" s="48" t="s">
        <v>1529</v>
      </c>
      <c r="G2" s="48"/>
      <c r="H2" s="48"/>
      <c r="I2" s="48"/>
      <c r="J2" s="48"/>
      <c r="K2" s="48"/>
      <c r="L2" s="48"/>
      <c r="M2" s="48" t="s">
        <v>1529</v>
      </c>
      <c r="N2" s="48"/>
      <c r="O2" s="48"/>
      <c r="P2" s="48"/>
      <c r="Q2" s="48"/>
      <c r="R2" s="45" t="s">
        <v>1530</v>
      </c>
    </row>
    <row r="3" spans="1:18">
      <c r="A3" s="50" t="s">
        <v>46</v>
      </c>
      <c r="B3" s="51" t="s">
        <v>1531</v>
      </c>
      <c r="C3" s="50" t="s">
        <v>1532</v>
      </c>
      <c r="D3" s="52" t="s">
        <v>48</v>
      </c>
      <c r="E3" s="53" t="s">
        <v>1528</v>
      </c>
      <c r="F3" s="54" t="s">
        <v>1529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3" t="s">
        <v>1533</v>
      </c>
    </row>
    <row r="4" spans="1:18">
      <c r="A4" s="50" t="s">
        <v>60</v>
      </c>
      <c r="B4" s="51" t="s">
        <v>1534</v>
      </c>
      <c r="C4" s="50" t="s">
        <v>1526</v>
      </c>
      <c r="D4" s="47" t="s">
        <v>62</v>
      </c>
      <c r="E4" s="50" t="s">
        <v>1528</v>
      </c>
      <c r="F4" s="54" t="s">
        <v>1529</v>
      </c>
      <c r="G4" s="54"/>
      <c r="H4" s="54"/>
      <c r="I4" s="54"/>
      <c r="J4" s="54"/>
      <c r="K4" s="54"/>
      <c r="L4" s="54"/>
      <c r="M4" s="54" t="s">
        <v>1529</v>
      </c>
      <c r="N4" s="54"/>
      <c r="O4" s="54" t="s">
        <v>1529</v>
      </c>
      <c r="P4" s="54"/>
      <c r="Q4" s="54"/>
      <c r="R4" s="50" t="s">
        <v>1535</v>
      </c>
    </row>
    <row r="5" spans="1:18" s="59" customFormat="1">
      <c r="A5" s="55" t="s">
        <v>1536</v>
      </c>
      <c r="B5" s="56" t="s">
        <v>1537</v>
      </c>
      <c r="C5" s="55" t="s">
        <v>1526</v>
      </c>
      <c r="D5" s="57" t="s">
        <v>1538</v>
      </c>
      <c r="E5" s="55" t="s">
        <v>1539</v>
      </c>
      <c r="F5" s="58" t="s">
        <v>940</v>
      </c>
      <c r="G5" s="58" t="s">
        <v>940</v>
      </c>
      <c r="H5" s="58" t="s">
        <v>940</v>
      </c>
      <c r="I5" s="58" t="s">
        <v>940</v>
      </c>
      <c r="J5" s="58" t="s">
        <v>940</v>
      </c>
      <c r="K5" s="58"/>
      <c r="L5" s="58" t="s">
        <v>940</v>
      </c>
      <c r="M5" s="58" t="s">
        <v>940</v>
      </c>
      <c r="N5" s="58" t="s">
        <v>940</v>
      </c>
      <c r="O5" s="58" t="s">
        <v>940</v>
      </c>
      <c r="P5" s="58" t="s">
        <v>940</v>
      </c>
      <c r="Q5" s="58" t="s">
        <v>940</v>
      </c>
      <c r="R5" s="55" t="s">
        <v>1540</v>
      </c>
    </row>
    <row r="6" spans="1:18">
      <c r="A6" s="50" t="s">
        <v>68</v>
      </c>
      <c r="B6" s="51" t="s">
        <v>1541</v>
      </c>
      <c r="C6" s="50" t="s">
        <v>850</v>
      </c>
      <c r="D6" s="52" t="s">
        <v>70</v>
      </c>
      <c r="E6" s="53" t="s">
        <v>1542</v>
      </c>
      <c r="F6" s="54" t="s">
        <v>1529</v>
      </c>
      <c r="G6" s="54"/>
      <c r="H6" s="54"/>
      <c r="I6" s="54"/>
      <c r="J6" s="54"/>
      <c r="K6" s="54"/>
      <c r="L6" s="54"/>
      <c r="M6" s="54" t="s">
        <v>1529</v>
      </c>
      <c r="N6" s="54"/>
      <c r="O6" s="54"/>
      <c r="P6" s="54"/>
      <c r="Q6" s="54"/>
      <c r="R6" s="53" t="s">
        <v>1543</v>
      </c>
    </row>
    <row r="7" spans="1:18">
      <c r="A7" s="50" t="s">
        <v>1544</v>
      </c>
      <c r="B7" s="51" t="s">
        <v>1545</v>
      </c>
      <c r="C7" s="50" t="s">
        <v>1526</v>
      </c>
      <c r="D7" s="47" t="s">
        <v>70</v>
      </c>
      <c r="E7" s="58" t="s">
        <v>1546</v>
      </c>
      <c r="F7" s="54"/>
      <c r="G7" s="54"/>
      <c r="H7" s="54"/>
      <c r="I7" s="54"/>
      <c r="J7" s="54"/>
      <c r="K7" s="54"/>
      <c r="L7" s="54"/>
      <c r="M7" s="54"/>
      <c r="N7" s="54"/>
      <c r="O7" s="54" t="s">
        <v>1529</v>
      </c>
      <c r="P7" s="54"/>
      <c r="Q7" s="54"/>
      <c r="R7" s="50" t="s">
        <v>1547</v>
      </c>
    </row>
    <row r="8" spans="1:18">
      <c r="A8" s="50" t="s">
        <v>76</v>
      </c>
      <c r="B8" s="51" t="s">
        <v>77</v>
      </c>
      <c r="C8" s="50" t="s">
        <v>1526</v>
      </c>
      <c r="D8" s="47" t="s">
        <v>65</v>
      </c>
      <c r="E8" s="50" t="s">
        <v>1528</v>
      </c>
      <c r="F8" s="60" t="s">
        <v>1529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0" t="s">
        <v>1548</v>
      </c>
    </row>
    <row r="9" spans="1:18">
      <c r="A9" s="50" t="s">
        <v>78</v>
      </c>
      <c r="B9" s="51" t="s">
        <v>1549</v>
      </c>
      <c r="C9" s="50" t="s">
        <v>1550</v>
      </c>
      <c r="D9" s="47" t="s">
        <v>73</v>
      </c>
      <c r="E9" s="61" t="s">
        <v>1551</v>
      </c>
      <c r="F9" s="54" t="s">
        <v>1529</v>
      </c>
      <c r="G9" s="54" t="s">
        <v>1529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0" t="s">
        <v>1552</v>
      </c>
    </row>
    <row r="10" spans="1:18">
      <c r="A10" s="50" t="s">
        <v>85</v>
      </c>
      <c r="B10" s="62" t="s">
        <v>1553</v>
      </c>
      <c r="C10" s="50" t="s">
        <v>850</v>
      </c>
      <c r="D10" s="47" t="s">
        <v>65</v>
      </c>
      <c r="E10" s="50" t="s">
        <v>1542</v>
      </c>
      <c r="F10" s="54"/>
      <c r="G10" s="54" t="s">
        <v>1529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0" t="s">
        <v>1554</v>
      </c>
    </row>
    <row r="11" spans="1:18">
      <c r="A11" s="50" t="s">
        <v>39</v>
      </c>
      <c r="B11" s="51" t="s">
        <v>1555</v>
      </c>
      <c r="C11" s="50" t="s">
        <v>1532</v>
      </c>
      <c r="D11" s="52" t="s">
        <v>1527</v>
      </c>
      <c r="E11" s="53" t="s">
        <v>1528</v>
      </c>
      <c r="F11" s="54" t="s">
        <v>1529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63" t="s">
        <v>1556</v>
      </c>
    </row>
    <row r="12" spans="1:18">
      <c r="A12" s="50" t="s">
        <v>1557</v>
      </c>
      <c r="B12" s="51" t="s">
        <v>1558</v>
      </c>
      <c r="C12" s="50" t="s">
        <v>850</v>
      </c>
      <c r="D12" s="47" t="s">
        <v>65</v>
      </c>
      <c r="E12" s="54" t="s">
        <v>1559</v>
      </c>
      <c r="F12" s="54"/>
      <c r="G12" s="54"/>
      <c r="H12" s="54"/>
      <c r="I12" s="54"/>
      <c r="J12" s="54" t="s">
        <v>1529</v>
      </c>
      <c r="K12" s="54"/>
      <c r="L12" s="54"/>
      <c r="M12" s="54"/>
      <c r="N12" s="54"/>
      <c r="O12" s="54"/>
      <c r="P12" s="54"/>
      <c r="Q12" s="54"/>
      <c r="R12" s="64" t="s">
        <v>1560</v>
      </c>
    </row>
    <row r="13" spans="1:18" ht="18.75">
      <c r="A13" s="50" t="s">
        <v>118</v>
      </c>
      <c r="B13" s="51" t="s">
        <v>119</v>
      </c>
      <c r="C13" s="50" t="s">
        <v>850</v>
      </c>
      <c r="D13" s="47" t="s">
        <v>48</v>
      </c>
      <c r="E13" s="54" t="s">
        <v>1528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65" t="s">
        <v>1561</v>
      </c>
    </row>
    <row r="14" spans="1:18">
      <c r="A14" s="66" t="s">
        <v>146</v>
      </c>
      <c r="B14" s="67" t="s">
        <v>147</v>
      </c>
      <c r="C14" s="50" t="s">
        <v>903</v>
      </c>
      <c r="D14" s="47" t="s">
        <v>73</v>
      </c>
      <c r="E14" s="50" t="s">
        <v>1528</v>
      </c>
      <c r="F14" s="60" t="s">
        <v>1529</v>
      </c>
      <c r="G14" s="60"/>
      <c r="H14" s="60"/>
      <c r="I14" s="60"/>
      <c r="J14" s="60"/>
      <c r="K14" s="60"/>
      <c r="L14" s="60"/>
      <c r="M14" s="60" t="s">
        <v>1529</v>
      </c>
      <c r="N14" s="60"/>
      <c r="O14" s="60"/>
      <c r="P14" s="60"/>
      <c r="Q14" s="60"/>
      <c r="R14" s="66" t="s">
        <v>1562</v>
      </c>
    </row>
    <row r="15" spans="1:18">
      <c r="A15" s="50" t="s">
        <v>1563</v>
      </c>
      <c r="B15" s="51" t="s">
        <v>151</v>
      </c>
      <c r="C15" s="50" t="s">
        <v>1550</v>
      </c>
      <c r="D15" s="47" t="s">
        <v>65</v>
      </c>
      <c r="E15" s="50" t="s">
        <v>1542</v>
      </c>
      <c r="F15" s="54"/>
      <c r="G15" s="54"/>
      <c r="H15" s="54"/>
      <c r="I15" s="54"/>
      <c r="J15" s="54"/>
      <c r="K15" s="54"/>
      <c r="L15" s="54"/>
      <c r="M15" s="54"/>
      <c r="N15" s="54"/>
      <c r="O15" s="54" t="s">
        <v>1529</v>
      </c>
      <c r="P15" s="54"/>
      <c r="Q15" s="54"/>
      <c r="R15" s="50" t="s">
        <v>1564</v>
      </c>
    </row>
    <row r="16" spans="1:18">
      <c r="A16" s="50" t="s">
        <v>1565</v>
      </c>
      <c r="B16" s="51" t="s">
        <v>1566</v>
      </c>
      <c r="C16" s="50" t="s">
        <v>844</v>
      </c>
      <c r="D16" s="47" t="s">
        <v>70</v>
      </c>
      <c r="E16" s="50" t="s">
        <v>1542</v>
      </c>
      <c r="F16" s="54"/>
      <c r="G16" s="54"/>
      <c r="H16" s="54"/>
      <c r="I16" s="54"/>
      <c r="J16" s="54" t="s">
        <v>1529</v>
      </c>
      <c r="K16" s="54"/>
      <c r="L16" s="54"/>
      <c r="M16" s="54" t="s">
        <v>1529</v>
      </c>
      <c r="N16" s="54"/>
      <c r="O16" s="54"/>
      <c r="P16" s="54"/>
      <c r="Q16" s="54"/>
      <c r="R16" s="50" t="s">
        <v>1567</v>
      </c>
    </row>
    <row r="17" spans="1:1025">
      <c r="A17" s="50" t="s">
        <v>161</v>
      </c>
      <c r="B17" s="51" t="s">
        <v>1568</v>
      </c>
      <c r="C17" s="50" t="s">
        <v>1526</v>
      </c>
      <c r="D17" s="47" t="s">
        <v>48</v>
      </c>
      <c r="E17" s="50" t="s">
        <v>1528</v>
      </c>
      <c r="F17" s="54" t="s">
        <v>1529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0" t="s">
        <v>1569</v>
      </c>
    </row>
    <row r="18" spans="1:1025">
      <c r="A18" s="50" t="s">
        <v>176</v>
      </c>
      <c r="B18" s="62" t="s">
        <v>1570</v>
      </c>
      <c r="C18" s="50" t="s">
        <v>850</v>
      </c>
      <c r="D18" s="47" t="s">
        <v>57</v>
      </c>
      <c r="E18" s="50" t="s">
        <v>1528</v>
      </c>
      <c r="F18" s="54"/>
      <c r="G18" s="54"/>
      <c r="H18" s="54"/>
      <c r="I18" s="54"/>
      <c r="J18" s="54"/>
      <c r="K18" s="54"/>
      <c r="L18" s="54"/>
      <c r="M18" s="54" t="s">
        <v>1529</v>
      </c>
      <c r="N18" s="54"/>
      <c r="O18" s="54" t="s">
        <v>1529</v>
      </c>
      <c r="P18" s="54"/>
      <c r="Q18" s="54"/>
      <c r="R18" s="50" t="s">
        <v>1571</v>
      </c>
    </row>
    <row r="19" spans="1:1025">
      <c r="A19" s="50" t="s">
        <v>178</v>
      </c>
      <c r="B19" s="51" t="s">
        <v>1572</v>
      </c>
      <c r="C19" s="50" t="s">
        <v>1550</v>
      </c>
      <c r="D19" s="47" t="s">
        <v>57</v>
      </c>
      <c r="E19" s="50" t="s">
        <v>1528</v>
      </c>
      <c r="F19" s="54"/>
      <c r="G19" s="54"/>
      <c r="H19" s="54"/>
      <c r="I19" s="54"/>
      <c r="J19" s="54" t="s">
        <v>1529</v>
      </c>
      <c r="K19" s="54"/>
      <c r="L19" s="54"/>
      <c r="M19" s="54"/>
      <c r="N19" s="54"/>
      <c r="O19" s="54"/>
      <c r="P19" s="54"/>
      <c r="Q19" s="54"/>
      <c r="R19" s="54" t="s">
        <v>1573</v>
      </c>
    </row>
    <row r="20" spans="1:1025">
      <c r="A20" s="50" t="s">
        <v>1574</v>
      </c>
      <c r="B20" s="51" t="s">
        <v>1575</v>
      </c>
      <c r="C20" s="50" t="s">
        <v>1532</v>
      </c>
      <c r="D20" s="47" t="s">
        <v>1538</v>
      </c>
      <c r="E20" s="50" t="s">
        <v>1528</v>
      </c>
      <c r="F20" s="54"/>
      <c r="G20" s="54"/>
      <c r="H20" s="54"/>
      <c r="I20" s="54"/>
      <c r="J20" s="54"/>
      <c r="K20" s="54"/>
      <c r="L20" s="54"/>
      <c r="M20" s="54" t="s">
        <v>1529</v>
      </c>
      <c r="N20" s="54"/>
      <c r="O20" s="54"/>
      <c r="P20" s="54"/>
      <c r="Q20" s="54"/>
      <c r="R20" s="50" t="s">
        <v>1576</v>
      </c>
    </row>
    <row r="21" spans="1:1025" s="59" customFormat="1">
      <c r="A21" s="50" t="s">
        <v>182</v>
      </c>
      <c r="B21" s="51" t="s">
        <v>1577</v>
      </c>
      <c r="C21" s="50" t="s">
        <v>1526</v>
      </c>
      <c r="D21" s="47" t="s">
        <v>48</v>
      </c>
      <c r="E21" s="50" t="s">
        <v>1578</v>
      </c>
      <c r="F21" s="54" t="s">
        <v>1529</v>
      </c>
      <c r="G21" s="54"/>
      <c r="H21" s="54"/>
      <c r="I21" s="54"/>
      <c r="J21" s="54" t="s">
        <v>1529</v>
      </c>
      <c r="K21" s="54"/>
      <c r="L21" s="54"/>
      <c r="M21" s="54"/>
      <c r="N21" s="54"/>
      <c r="O21" s="54"/>
      <c r="P21" s="54"/>
      <c r="Q21" s="54"/>
      <c r="R21" s="64" t="s">
        <v>1579</v>
      </c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</row>
    <row r="22" spans="1:1025">
      <c r="A22" s="66" t="s">
        <v>188</v>
      </c>
      <c r="B22" s="68" t="s">
        <v>189</v>
      </c>
      <c r="C22" s="50" t="s">
        <v>1526</v>
      </c>
      <c r="D22" s="47" t="s">
        <v>1580</v>
      </c>
      <c r="E22" s="61" t="s">
        <v>1581</v>
      </c>
      <c r="F22" s="60" t="s">
        <v>1529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6" t="s">
        <v>1582</v>
      </c>
    </row>
    <row r="23" spans="1:1025">
      <c r="A23" s="66" t="s">
        <v>1583</v>
      </c>
      <c r="B23" s="68" t="s">
        <v>1584</v>
      </c>
      <c r="C23" s="66" t="s">
        <v>1585</v>
      </c>
      <c r="D23" s="47" t="s">
        <v>73</v>
      </c>
      <c r="E23" s="50"/>
      <c r="F23" s="60" t="s">
        <v>1529</v>
      </c>
      <c r="G23" s="60"/>
      <c r="H23" s="60"/>
      <c r="I23" s="60"/>
      <c r="J23" s="60"/>
      <c r="K23" s="60"/>
      <c r="L23" s="60"/>
      <c r="M23" s="54" t="s">
        <v>1529</v>
      </c>
      <c r="N23" s="60"/>
      <c r="O23" s="54" t="s">
        <v>1529</v>
      </c>
      <c r="P23" s="60"/>
      <c r="Q23" s="54" t="s">
        <v>1529</v>
      </c>
      <c r="R23" s="66" t="s">
        <v>1586</v>
      </c>
    </row>
    <row r="24" spans="1:1025">
      <c r="A24" s="66" t="s">
        <v>195</v>
      </c>
      <c r="B24" s="68" t="s">
        <v>196</v>
      </c>
      <c r="C24" s="66" t="s">
        <v>844</v>
      </c>
      <c r="D24" s="47" t="s">
        <v>1527</v>
      </c>
      <c r="E24" s="50" t="s">
        <v>1528</v>
      </c>
      <c r="F24" s="60"/>
      <c r="G24" s="60"/>
      <c r="H24" s="60"/>
      <c r="I24" s="60"/>
      <c r="J24" s="60"/>
      <c r="K24" s="60" t="s">
        <v>1529</v>
      </c>
      <c r="L24" s="60"/>
      <c r="M24" s="54"/>
      <c r="N24" s="60"/>
      <c r="O24" s="54"/>
      <c r="P24" s="60"/>
      <c r="Q24" s="54"/>
      <c r="R24" s="63" t="s">
        <v>1587</v>
      </c>
    </row>
    <row r="25" spans="1:1025">
      <c r="A25" s="55" t="s">
        <v>1588</v>
      </c>
      <c r="B25" s="56" t="s">
        <v>1589</v>
      </c>
      <c r="C25" s="55" t="s">
        <v>1526</v>
      </c>
      <c r="D25" s="57" t="s">
        <v>1538</v>
      </c>
      <c r="E25" s="55" t="s">
        <v>1539</v>
      </c>
      <c r="F25" s="58" t="s">
        <v>1529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5" t="s">
        <v>1590</v>
      </c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  <c r="EF25" s="59"/>
      <c r="EG25" s="59"/>
      <c r="EH25" s="59"/>
      <c r="EI25" s="59"/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59"/>
      <c r="FU25" s="59"/>
      <c r="FV25" s="59"/>
      <c r="FW25" s="59"/>
      <c r="FX25" s="59"/>
      <c r="FY25" s="59"/>
      <c r="FZ25" s="59"/>
      <c r="GA25" s="59"/>
      <c r="GB25" s="59"/>
      <c r="GC25" s="59"/>
      <c r="GD25" s="59"/>
      <c r="GE25" s="59"/>
      <c r="GF25" s="59"/>
      <c r="GG25" s="59"/>
      <c r="GH25" s="59"/>
      <c r="GI25" s="59"/>
      <c r="GJ25" s="59"/>
      <c r="GK25" s="59"/>
      <c r="GL25" s="59"/>
      <c r="GM25" s="59"/>
      <c r="GN25" s="59"/>
      <c r="GO25" s="59"/>
      <c r="GP25" s="59"/>
      <c r="GQ25" s="59"/>
      <c r="GR25" s="59"/>
      <c r="GS25" s="59"/>
      <c r="GT25" s="59"/>
      <c r="GU25" s="59"/>
      <c r="GV25" s="59"/>
      <c r="GW25" s="59"/>
      <c r="GX25" s="59"/>
      <c r="GY25" s="59"/>
      <c r="GZ25" s="59"/>
      <c r="HA25" s="59"/>
      <c r="HB25" s="59"/>
      <c r="HC25" s="59"/>
      <c r="HD25" s="59"/>
      <c r="HE25" s="59"/>
      <c r="HF25" s="59"/>
      <c r="HG25" s="59"/>
      <c r="HH25" s="59"/>
      <c r="HI25" s="59"/>
      <c r="HJ25" s="59"/>
      <c r="HK25" s="59"/>
      <c r="HL25" s="59"/>
      <c r="HM25" s="59"/>
      <c r="HN25" s="59"/>
      <c r="HO25" s="59"/>
      <c r="HP25" s="59"/>
      <c r="HQ25" s="59"/>
      <c r="HR25" s="59"/>
      <c r="HS25" s="59"/>
      <c r="HT25" s="59"/>
      <c r="HU25" s="59"/>
      <c r="HV25" s="59"/>
      <c r="HW25" s="59"/>
      <c r="HX25" s="59"/>
      <c r="HY25" s="59"/>
      <c r="HZ25" s="59"/>
      <c r="IA25" s="59"/>
      <c r="IB25" s="59"/>
      <c r="IC25" s="59"/>
      <c r="ID25" s="59"/>
      <c r="IE25" s="59"/>
      <c r="IF25" s="59"/>
      <c r="IG25" s="59"/>
      <c r="IH25" s="59"/>
      <c r="II25" s="59"/>
      <c r="IJ25" s="59"/>
      <c r="IK25" s="59"/>
      <c r="IL25" s="59"/>
      <c r="IM25" s="59"/>
      <c r="IN25" s="59"/>
      <c r="IO25" s="59"/>
      <c r="IP25" s="59"/>
      <c r="IQ25" s="59"/>
      <c r="IR25" s="59"/>
      <c r="IS25" s="59"/>
      <c r="IT25" s="59"/>
      <c r="IU25" s="59"/>
      <c r="IV25" s="59"/>
      <c r="IW25" s="59"/>
      <c r="IX25" s="59"/>
      <c r="IY25" s="59"/>
      <c r="IZ25" s="59"/>
      <c r="JA25" s="59"/>
      <c r="JB25" s="59"/>
      <c r="JC25" s="59"/>
      <c r="JD25" s="59"/>
      <c r="JE25" s="59"/>
      <c r="JF25" s="59"/>
      <c r="JG25" s="59"/>
      <c r="JH25" s="59"/>
      <c r="JI25" s="59"/>
      <c r="JJ25" s="59"/>
      <c r="JK25" s="59"/>
      <c r="JL25" s="59"/>
      <c r="JM25" s="59"/>
      <c r="JN25" s="59"/>
      <c r="JO25" s="59"/>
      <c r="JP25" s="59"/>
      <c r="JQ25" s="59"/>
      <c r="JR25" s="59"/>
      <c r="JS25" s="59"/>
      <c r="JT25" s="59"/>
      <c r="JU25" s="59"/>
      <c r="JV25" s="59"/>
      <c r="JW25" s="59"/>
      <c r="JX25" s="59"/>
      <c r="JY25" s="59"/>
      <c r="JZ25" s="59"/>
      <c r="KA25" s="59"/>
      <c r="KB25" s="59"/>
      <c r="KC25" s="59"/>
      <c r="KD25" s="59"/>
      <c r="KE25" s="59"/>
      <c r="KF25" s="59"/>
      <c r="KG25" s="59"/>
      <c r="KH25" s="59"/>
      <c r="KI25" s="59"/>
      <c r="KJ25" s="59"/>
      <c r="KK25" s="59"/>
      <c r="KL25" s="59"/>
      <c r="KM25" s="59"/>
      <c r="KN25" s="59"/>
      <c r="KO25" s="59"/>
      <c r="KP25" s="59"/>
      <c r="KQ25" s="59"/>
      <c r="KR25" s="59"/>
      <c r="KS25" s="59"/>
      <c r="KT25" s="59"/>
      <c r="KU25" s="59"/>
      <c r="KV25" s="59"/>
      <c r="KW25" s="59"/>
      <c r="KX25" s="59"/>
      <c r="KY25" s="59"/>
      <c r="KZ25" s="59"/>
      <c r="LA25" s="59"/>
      <c r="LB25" s="59"/>
      <c r="LC25" s="59"/>
      <c r="LD25" s="59"/>
      <c r="LE25" s="59"/>
      <c r="LF25" s="59"/>
      <c r="LG25" s="59"/>
      <c r="LH25" s="59"/>
      <c r="LI25" s="59"/>
      <c r="LJ25" s="59"/>
      <c r="LK25" s="59"/>
      <c r="LL25" s="59"/>
      <c r="LM25" s="59"/>
      <c r="LN25" s="59"/>
      <c r="LO25" s="59"/>
      <c r="LP25" s="59"/>
      <c r="LQ25" s="59"/>
      <c r="LR25" s="59"/>
      <c r="LS25" s="59"/>
      <c r="LT25" s="59"/>
      <c r="LU25" s="59"/>
      <c r="LV25" s="59"/>
      <c r="LW25" s="59"/>
      <c r="LX25" s="59"/>
      <c r="LY25" s="59"/>
      <c r="LZ25" s="59"/>
      <c r="MA25" s="59"/>
      <c r="MB25" s="59"/>
      <c r="MC25" s="59"/>
      <c r="MD25" s="59"/>
      <c r="ME25" s="59"/>
      <c r="MF25" s="59"/>
      <c r="MG25" s="59"/>
      <c r="MH25" s="59"/>
      <c r="MI25" s="59"/>
      <c r="MJ25" s="59"/>
      <c r="MK25" s="59"/>
      <c r="ML25" s="59"/>
      <c r="MM25" s="59"/>
      <c r="MN25" s="59"/>
      <c r="MO25" s="59"/>
      <c r="MP25" s="59"/>
      <c r="MQ25" s="59"/>
      <c r="MR25" s="59"/>
      <c r="MS25" s="59"/>
      <c r="MT25" s="59"/>
      <c r="MU25" s="59"/>
      <c r="MV25" s="59"/>
      <c r="MW25" s="59"/>
      <c r="MX25" s="59"/>
      <c r="MY25" s="59"/>
      <c r="MZ25" s="59"/>
      <c r="NA25" s="59"/>
      <c r="NB25" s="59"/>
      <c r="NC25" s="59"/>
      <c r="ND25" s="59"/>
      <c r="NE25" s="59"/>
      <c r="NF25" s="59"/>
      <c r="NG25" s="59"/>
      <c r="NH25" s="59"/>
      <c r="NI25" s="59"/>
      <c r="NJ25" s="59"/>
      <c r="NK25" s="59"/>
      <c r="NL25" s="59"/>
      <c r="NM25" s="59"/>
      <c r="NN25" s="59"/>
      <c r="NO25" s="59"/>
      <c r="NP25" s="59"/>
      <c r="NQ25" s="59"/>
      <c r="NR25" s="59"/>
      <c r="NS25" s="59"/>
      <c r="NT25" s="59"/>
      <c r="NU25" s="59"/>
      <c r="NV25" s="59"/>
      <c r="NW25" s="59"/>
      <c r="NX25" s="59"/>
      <c r="NY25" s="59"/>
      <c r="NZ25" s="59"/>
      <c r="OA25" s="59"/>
      <c r="OB25" s="59"/>
      <c r="OC25" s="59"/>
      <c r="OD25" s="59"/>
      <c r="OE25" s="59"/>
      <c r="OF25" s="59"/>
      <c r="OG25" s="59"/>
      <c r="OH25" s="59"/>
      <c r="OI25" s="59"/>
      <c r="OJ25" s="59"/>
      <c r="OK25" s="59"/>
      <c r="OL25" s="59"/>
      <c r="OM25" s="59"/>
      <c r="ON25" s="59"/>
      <c r="OO25" s="59"/>
      <c r="OP25" s="59"/>
      <c r="OQ25" s="59"/>
      <c r="OR25" s="59"/>
      <c r="OS25" s="59"/>
      <c r="OT25" s="59"/>
      <c r="OU25" s="59"/>
      <c r="OV25" s="59"/>
      <c r="OW25" s="59"/>
      <c r="OX25" s="59"/>
      <c r="OY25" s="59"/>
      <c r="OZ25" s="59"/>
      <c r="PA25" s="59"/>
      <c r="PB25" s="59"/>
      <c r="PC25" s="59"/>
      <c r="PD25" s="59"/>
      <c r="PE25" s="59"/>
      <c r="PF25" s="59"/>
      <c r="PG25" s="59"/>
      <c r="PH25" s="59"/>
      <c r="PI25" s="59"/>
      <c r="PJ25" s="59"/>
      <c r="PK25" s="59"/>
      <c r="PL25" s="59"/>
      <c r="PM25" s="59"/>
      <c r="PN25" s="59"/>
      <c r="PO25" s="59"/>
      <c r="PP25" s="59"/>
      <c r="PQ25" s="59"/>
      <c r="PR25" s="59"/>
      <c r="PS25" s="59"/>
      <c r="PT25" s="59"/>
      <c r="PU25" s="59"/>
      <c r="PV25" s="59"/>
      <c r="PW25" s="59"/>
      <c r="PX25" s="59"/>
      <c r="PY25" s="59"/>
      <c r="PZ25" s="59"/>
      <c r="QA25" s="59"/>
      <c r="QB25" s="59"/>
      <c r="QC25" s="59"/>
      <c r="QD25" s="59"/>
      <c r="QE25" s="59"/>
      <c r="QF25" s="59"/>
      <c r="QG25" s="59"/>
      <c r="QH25" s="59"/>
      <c r="QI25" s="59"/>
      <c r="QJ25" s="59"/>
      <c r="QK25" s="59"/>
      <c r="QL25" s="59"/>
      <c r="QM25" s="59"/>
      <c r="QN25" s="59"/>
      <c r="QO25" s="59"/>
      <c r="QP25" s="59"/>
      <c r="QQ25" s="59"/>
      <c r="QR25" s="59"/>
      <c r="QS25" s="59"/>
      <c r="QT25" s="59"/>
      <c r="QU25" s="59"/>
      <c r="QV25" s="59"/>
      <c r="QW25" s="59"/>
      <c r="QX25" s="59"/>
      <c r="QY25" s="59"/>
      <c r="QZ25" s="59"/>
      <c r="RA25" s="59"/>
      <c r="RB25" s="59"/>
      <c r="RC25" s="59"/>
      <c r="RD25" s="59"/>
      <c r="RE25" s="59"/>
      <c r="RF25" s="59"/>
      <c r="RG25" s="59"/>
      <c r="RH25" s="59"/>
      <c r="RI25" s="59"/>
      <c r="RJ25" s="59"/>
      <c r="RK25" s="59"/>
      <c r="RL25" s="59"/>
      <c r="RM25" s="59"/>
      <c r="RN25" s="59"/>
      <c r="RO25" s="59"/>
      <c r="RP25" s="59"/>
      <c r="RQ25" s="59"/>
      <c r="RR25" s="59"/>
      <c r="RS25" s="59"/>
      <c r="RT25" s="59"/>
      <c r="RU25" s="59"/>
      <c r="RV25" s="59"/>
      <c r="RW25" s="59"/>
      <c r="RX25" s="59"/>
      <c r="RY25" s="59"/>
      <c r="RZ25" s="59"/>
      <c r="SA25" s="59"/>
      <c r="SB25" s="59"/>
      <c r="SC25" s="59"/>
      <c r="SD25" s="59"/>
      <c r="SE25" s="59"/>
      <c r="SF25" s="59"/>
      <c r="SG25" s="59"/>
      <c r="SH25" s="59"/>
      <c r="SI25" s="59"/>
      <c r="SJ25" s="59"/>
      <c r="SK25" s="59"/>
      <c r="SL25" s="59"/>
      <c r="SM25" s="59"/>
      <c r="SN25" s="59"/>
      <c r="SO25" s="59"/>
      <c r="SP25" s="59"/>
      <c r="SQ25" s="59"/>
      <c r="SR25" s="59"/>
      <c r="SS25" s="59"/>
      <c r="ST25" s="59"/>
      <c r="SU25" s="59"/>
      <c r="SV25" s="59"/>
      <c r="SW25" s="59"/>
      <c r="SX25" s="59"/>
      <c r="SY25" s="59"/>
      <c r="SZ25" s="59"/>
      <c r="TA25" s="59"/>
      <c r="TB25" s="59"/>
      <c r="TC25" s="59"/>
      <c r="TD25" s="59"/>
      <c r="TE25" s="59"/>
      <c r="TF25" s="59"/>
      <c r="TG25" s="59"/>
      <c r="TH25" s="59"/>
      <c r="TI25" s="59"/>
      <c r="TJ25" s="59"/>
      <c r="TK25" s="59"/>
      <c r="TL25" s="59"/>
      <c r="TM25" s="59"/>
      <c r="TN25" s="59"/>
      <c r="TO25" s="59"/>
      <c r="TP25" s="59"/>
      <c r="TQ25" s="59"/>
      <c r="TR25" s="59"/>
      <c r="TS25" s="59"/>
      <c r="TT25" s="59"/>
      <c r="TU25" s="59"/>
      <c r="TV25" s="59"/>
      <c r="TW25" s="59"/>
      <c r="TX25" s="59"/>
      <c r="TY25" s="59"/>
      <c r="TZ25" s="59"/>
      <c r="UA25" s="59"/>
      <c r="UB25" s="59"/>
      <c r="UC25" s="59"/>
      <c r="UD25" s="59"/>
      <c r="UE25" s="59"/>
      <c r="UF25" s="59"/>
      <c r="UG25" s="59"/>
      <c r="UH25" s="59"/>
      <c r="UI25" s="59"/>
      <c r="UJ25" s="59"/>
      <c r="UK25" s="59"/>
      <c r="UL25" s="59"/>
      <c r="UM25" s="59"/>
      <c r="UN25" s="59"/>
      <c r="UO25" s="59"/>
      <c r="UP25" s="59"/>
      <c r="UQ25" s="59"/>
      <c r="UR25" s="59"/>
      <c r="US25" s="59"/>
      <c r="UT25" s="59"/>
      <c r="UU25" s="59"/>
      <c r="UV25" s="59"/>
      <c r="UW25" s="59"/>
      <c r="UX25" s="59"/>
      <c r="UY25" s="59"/>
      <c r="UZ25" s="59"/>
      <c r="VA25" s="59"/>
      <c r="VB25" s="59"/>
      <c r="VC25" s="59"/>
      <c r="VD25" s="59"/>
      <c r="VE25" s="59"/>
      <c r="VF25" s="59"/>
      <c r="VG25" s="59"/>
      <c r="VH25" s="59"/>
      <c r="VI25" s="59"/>
      <c r="VJ25" s="59"/>
      <c r="VK25" s="59"/>
      <c r="VL25" s="59"/>
      <c r="VM25" s="59"/>
      <c r="VN25" s="59"/>
      <c r="VO25" s="59"/>
      <c r="VP25" s="59"/>
      <c r="VQ25" s="59"/>
      <c r="VR25" s="59"/>
      <c r="VS25" s="59"/>
      <c r="VT25" s="59"/>
      <c r="VU25" s="59"/>
      <c r="VV25" s="59"/>
      <c r="VW25" s="59"/>
      <c r="VX25" s="59"/>
      <c r="VY25" s="59"/>
      <c r="VZ25" s="59"/>
      <c r="WA25" s="59"/>
      <c r="WB25" s="59"/>
      <c r="WC25" s="59"/>
      <c r="WD25" s="59"/>
      <c r="WE25" s="59"/>
      <c r="WF25" s="59"/>
      <c r="WG25" s="59"/>
      <c r="WH25" s="59"/>
      <c r="WI25" s="59"/>
      <c r="WJ25" s="59"/>
      <c r="WK25" s="59"/>
      <c r="WL25" s="59"/>
      <c r="WM25" s="59"/>
      <c r="WN25" s="59"/>
      <c r="WO25" s="59"/>
      <c r="WP25" s="59"/>
      <c r="WQ25" s="59"/>
      <c r="WR25" s="59"/>
      <c r="WS25" s="59"/>
      <c r="WT25" s="59"/>
      <c r="WU25" s="59"/>
      <c r="WV25" s="59"/>
      <c r="WW25" s="59"/>
      <c r="WX25" s="59"/>
      <c r="WY25" s="59"/>
      <c r="WZ25" s="59"/>
      <c r="XA25" s="59"/>
      <c r="XB25" s="59"/>
      <c r="XC25" s="59"/>
      <c r="XD25" s="59"/>
      <c r="XE25" s="59"/>
      <c r="XF25" s="59"/>
      <c r="XG25" s="59"/>
      <c r="XH25" s="59"/>
      <c r="XI25" s="59"/>
      <c r="XJ25" s="59"/>
      <c r="XK25" s="59"/>
      <c r="XL25" s="59"/>
      <c r="XM25" s="59"/>
      <c r="XN25" s="59"/>
      <c r="XO25" s="59"/>
      <c r="XP25" s="59"/>
      <c r="XQ25" s="59"/>
      <c r="XR25" s="59"/>
      <c r="XS25" s="59"/>
      <c r="XT25" s="59"/>
      <c r="XU25" s="59"/>
      <c r="XV25" s="59"/>
      <c r="XW25" s="59"/>
      <c r="XX25" s="59"/>
      <c r="XY25" s="59"/>
      <c r="XZ25" s="59"/>
      <c r="YA25" s="59"/>
      <c r="YB25" s="59"/>
      <c r="YC25" s="59"/>
      <c r="YD25" s="59"/>
      <c r="YE25" s="59"/>
      <c r="YF25" s="59"/>
      <c r="YG25" s="59"/>
      <c r="YH25" s="59"/>
      <c r="YI25" s="59"/>
      <c r="YJ25" s="59"/>
      <c r="YK25" s="59"/>
      <c r="YL25" s="59"/>
      <c r="YM25" s="59"/>
      <c r="YN25" s="59"/>
      <c r="YO25" s="59"/>
      <c r="YP25" s="59"/>
      <c r="YQ25" s="59"/>
      <c r="YR25" s="59"/>
      <c r="YS25" s="59"/>
      <c r="YT25" s="59"/>
      <c r="YU25" s="59"/>
      <c r="YV25" s="59"/>
      <c r="YW25" s="59"/>
      <c r="YX25" s="59"/>
      <c r="YY25" s="59"/>
      <c r="YZ25" s="59"/>
      <c r="ZA25" s="59"/>
      <c r="ZB25" s="59"/>
      <c r="ZC25" s="59"/>
      <c r="ZD25" s="59"/>
      <c r="ZE25" s="59"/>
      <c r="ZF25" s="59"/>
      <c r="ZG25" s="59"/>
      <c r="ZH25" s="59"/>
      <c r="ZI25" s="59"/>
      <c r="ZJ25" s="59"/>
      <c r="ZK25" s="59"/>
      <c r="ZL25" s="59"/>
      <c r="ZM25" s="59"/>
      <c r="ZN25" s="59"/>
      <c r="ZO25" s="59"/>
      <c r="ZP25" s="59"/>
      <c r="ZQ25" s="59"/>
      <c r="ZR25" s="59"/>
      <c r="ZS25" s="59"/>
      <c r="ZT25" s="59"/>
      <c r="ZU25" s="59"/>
      <c r="ZV25" s="59"/>
      <c r="ZW25" s="59"/>
      <c r="ZX25" s="59"/>
      <c r="ZY25" s="59"/>
      <c r="ZZ25" s="59"/>
      <c r="AAA25" s="59"/>
      <c r="AAB25" s="59"/>
      <c r="AAC25" s="59"/>
      <c r="AAD25" s="59"/>
      <c r="AAE25" s="59"/>
      <c r="AAF25" s="59"/>
      <c r="AAG25" s="59"/>
      <c r="AAH25" s="59"/>
      <c r="AAI25" s="59"/>
      <c r="AAJ25" s="59"/>
      <c r="AAK25" s="59"/>
      <c r="AAL25" s="59"/>
      <c r="AAM25" s="59"/>
      <c r="AAN25" s="59"/>
      <c r="AAO25" s="59"/>
      <c r="AAP25" s="59"/>
      <c r="AAQ25" s="59"/>
      <c r="AAR25" s="59"/>
      <c r="AAS25" s="59"/>
      <c r="AAT25" s="59"/>
      <c r="AAU25" s="59"/>
      <c r="AAV25" s="59"/>
      <c r="AAW25" s="59"/>
      <c r="AAX25" s="59"/>
      <c r="AAY25" s="59"/>
      <c r="AAZ25" s="59"/>
      <c r="ABA25" s="59"/>
      <c r="ABB25" s="59"/>
      <c r="ABC25" s="59"/>
      <c r="ABD25" s="59"/>
      <c r="ABE25" s="59"/>
      <c r="ABF25" s="59"/>
      <c r="ABG25" s="59"/>
      <c r="ABH25" s="59"/>
      <c r="ABI25" s="59"/>
      <c r="ABJ25" s="59"/>
      <c r="ABK25" s="59"/>
      <c r="ABL25" s="59"/>
      <c r="ABM25" s="59"/>
      <c r="ABN25" s="59"/>
      <c r="ABO25" s="59"/>
      <c r="ABP25" s="59"/>
      <c r="ABQ25" s="59"/>
      <c r="ABR25" s="59"/>
      <c r="ABS25" s="59"/>
      <c r="ABT25" s="59"/>
      <c r="ABU25" s="59"/>
      <c r="ABV25" s="59"/>
      <c r="ABW25" s="59"/>
      <c r="ABX25" s="59"/>
      <c r="ABY25" s="59"/>
      <c r="ABZ25" s="59"/>
      <c r="ACA25" s="59"/>
      <c r="ACB25" s="59"/>
      <c r="ACC25" s="59"/>
      <c r="ACD25" s="59"/>
      <c r="ACE25" s="59"/>
      <c r="ACF25" s="59"/>
      <c r="ACG25" s="59"/>
      <c r="ACH25" s="59"/>
      <c r="ACI25" s="59"/>
      <c r="ACJ25" s="59"/>
      <c r="ACK25" s="59"/>
      <c r="ACL25" s="59"/>
      <c r="ACM25" s="59"/>
      <c r="ACN25" s="59"/>
      <c r="ACO25" s="59"/>
      <c r="ACP25" s="59"/>
      <c r="ACQ25" s="59"/>
      <c r="ACR25" s="59"/>
      <c r="ACS25" s="59"/>
      <c r="ACT25" s="59"/>
      <c r="ACU25" s="59"/>
      <c r="ACV25" s="59"/>
      <c r="ACW25" s="59"/>
      <c r="ACX25" s="59"/>
      <c r="ACY25" s="59"/>
      <c r="ACZ25" s="59"/>
      <c r="ADA25" s="59"/>
      <c r="ADB25" s="59"/>
      <c r="ADC25" s="59"/>
      <c r="ADD25" s="59"/>
      <c r="ADE25" s="59"/>
      <c r="ADF25" s="59"/>
      <c r="ADG25" s="59"/>
      <c r="ADH25" s="59"/>
      <c r="ADI25" s="59"/>
      <c r="ADJ25" s="59"/>
      <c r="ADK25" s="59"/>
      <c r="ADL25" s="59"/>
      <c r="ADM25" s="59"/>
      <c r="ADN25" s="59"/>
      <c r="ADO25" s="59"/>
      <c r="ADP25" s="59"/>
      <c r="ADQ25" s="59"/>
      <c r="ADR25" s="59"/>
      <c r="ADS25" s="59"/>
      <c r="ADT25" s="59"/>
      <c r="ADU25" s="59"/>
      <c r="ADV25" s="59"/>
      <c r="ADW25" s="59"/>
      <c r="ADX25" s="59"/>
      <c r="ADY25" s="59"/>
      <c r="ADZ25" s="59"/>
      <c r="AEA25" s="59"/>
      <c r="AEB25" s="59"/>
      <c r="AEC25" s="59"/>
      <c r="AED25" s="59"/>
      <c r="AEE25" s="59"/>
      <c r="AEF25" s="59"/>
      <c r="AEG25" s="59"/>
      <c r="AEH25" s="59"/>
      <c r="AEI25" s="59"/>
      <c r="AEJ25" s="59"/>
      <c r="AEK25" s="59"/>
      <c r="AEL25" s="59"/>
      <c r="AEM25" s="59"/>
      <c r="AEN25" s="59"/>
      <c r="AEO25" s="59"/>
      <c r="AEP25" s="59"/>
      <c r="AEQ25" s="59"/>
      <c r="AER25" s="59"/>
      <c r="AES25" s="59"/>
      <c r="AET25" s="59"/>
      <c r="AEU25" s="59"/>
      <c r="AEV25" s="59"/>
      <c r="AEW25" s="59"/>
      <c r="AEX25" s="59"/>
      <c r="AEY25" s="59"/>
      <c r="AEZ25" s="59"/>
      <c r="AFA25" s="59"/>
      <c r="AFB25" s="59"/>
      <c r="AFC25" s="59"/>
      <c r="AFD25" s="59"/>
      <c r="AFE25" s="59"/>
      <c r="AFF25" s="59"/>
      <c r="AFG25" s="59"/>
      <c r="AFH25" s="59"/>
      <c r="AFI25" s="59"/>
      <c r="AFJ25" s="59"/>
      <c r="AFK25" s="59"/>
      <c r="AFL25" s="59"/>
      <c r="AFM25" s="59"/>
      <c r="AFN25" s="59"/>
      <c r="AFO25" s="59"/>
      <c r="AFP25" s="59"/>
      <c r="AFQ25" s="59"/>
      <c r="AFR25" s="59"/>
      <c r="AFS25" s="59"/>
      <c r="AFT25" s="59"/>
      <c r="AFU25" s="59"/>
      <c r="AFV25" s="59"/>
      <c r="AFW25" s="59"/>
      <c r="AFX25" s="59"/>
      <c r="AFY25" s="59"/>
      <c r="AFZ25" s="59"/>
      <c r="AGA25" s="59"/>
      <c r="AGB25" s="59"/>
      <c r="AGC25" s="59"/>
      <c r="AGD25" s="59"/>
      <c r="AGE25" s="59"/>
      <c r="AGF25" s="59"/>
      <c r="AGG25" s="59"/>
      <c r="AGH25" s="59"/>
      <c r="AGI25" s="59"/>
      <c r="AGJ25" s="59"/>
      <c r="AGK25" s="59"/>
      <c r="AGL25" s="59"/>
      <c r="AGM25" s="59"/>
      <c r="AGN25" s="59"/>
      <c r="AGO25" s="59"/>
      <c r="AGP25" s="59"/>
      <c r="AGQ25" s="59"/>
      <c r="AGR25" s="59"/>
      <c r="AGS25" s="59"/>
      <c r="AGT25" s="59"/>
      <c r="AGU25" s="59"/>
      <c r="AGV25" s="59"/>
      <c r="AGW25" s="59"/>
      <c r="AGX25" s="59"/>
      <c r="AGY25" s="59"/>
      <c r="AGZ25" s="59"/>
      <c r="AHA25" s="59"/>
      <c r="AHB25" s="59"/>
      <c r="AHC25" s="59"/>
      <c r="AHD25" s="59"/>
      <c r="AHE25" s="59"/>
      <c r="AHF25" s="59"/>
      <c r="AHG25" s="59"/>
      <c r="AHH25" s="59"/>
      <c r="AHI25" s="59"/>
      <c r="AHJ25" s="59"/>
      <c r="AHK25" s="59"/>
      <c r="AHL25" s="59"/>
      <c r="AHM25" s="59"/>
      <c r="AHN25" s="59"/>
      <c r="AHO25" s="59"/>
      <c r="AHP25" s="59"/>
      <c r="AHQ25" s="59"/>
      <c r="AHR25" s="59"/>
      <c r="AHS25" s="59"/>
      <c r="AHT25" s="59"/>
      <c r="AHU25" s="59"/>
      <c r="AHV25" s="59"/>
      <c r="AHW25" s="59"/>
      <c r="AHX25" s="59"/>
      <c r="AHY25" s="59"/>
      <c r="AHZ25" s="59"/>
      <c r="AIA25" s="59"/>
      <c r="AIB25" s="59"/>
      <c r="AIC25" s="59"/>
      <c r="AID25" s="59"/>
      <c r="AIE25" s="59"/>
      <c r="AIF25" s="59"/>
      <c r="AIG25" s="59"/>
      <c r="AIH25" s="59"/>
      <c r="AII25" s="59"/>
      <c r="AIJ25" s="59"/>
      <c r="AIK25" s="59"/>
      <c r="AIL25" s="59"/>
      <c r="AIM25" s="59"/>
      <c r="AIN25" s="59"/>
      <c r="AIO25" s="59"/>
      <c r="AIP25" s="59"/>
      <c r="AIQ25" s="59"/>
      <c r="AIR25" s="59"/>
      <c r="AIS25" s="59"/>
      <c r="AIT25" s="59"/>
      <c r="AIU25" s="59"/>
      <c r="AIV25" s="59"/>
      <c r="AIW25" s="59"/>
      <c r="AIX25" s="59"/>
      <c r="AIY25" s="59"/>
      <c r="AIZ25" s="59"/>
      <c r="AJA25" s="59"/>
      <c r="AJB25" s="59"/>
      <c r="AJC25" s="59"/>
      <c r="AJD25" s="59"/>
      <c r="AJE25" s="59"/>
      <c r="AJF25" s="59"/>
      <c r="AJG25" s="59"/>
      <c r="AJH25" s="59"/>
      <c r="AJI25" s="59"/>
      <c r="AJJ25" s="59"/>
      <c r="AJK25" s="59"/>
      <c r="AJL25" s="59"/>
      <c r="AJM25" s="59"/>
      <c r="AJN25" s="59"/>
      <c r="AJO25" s="59"/>
      <c r="AJP25" s="59"/>
      <c r="AJQ25" s="59"/>
      <c r="AJR25" s="59"/>
      <c r="AJS25" s="59"/>
      <c r="AJT25" s="59"/>
      <c r="AJU25" s="59"/>
      <c r="AJV25" s="59"/>
      <c r="AJW25" s="59"/>
      <c r="AJX25" s="59"/>
      <c r="AJY25" s="59"/>
      <c r="AJZ25" s="59"/>
      <c r="AKA25" s="59"/>
      <c r="AKB25" s="59"/>
      <c r="AKC25" s="59"/>
      <c r="AKD25" s="59"/>
      <c r="AKE25" s="59"/>
      <c r="AKF25" s="59"/>
      <c r="AKG25" s="59"/>
      <c r="AKH25" s="59"/>
      <c r="AKI25" s="59"/>
      <c r="AKJ25" s="59"/>
      <c r="AKK25" s="59"/>
      <c r="AKL25" s="59"/>
      <c r="AKM25" s="59"/>
      <c r="AKN25" s="59"/>
      <c r="AKO25" s="59"/>
      <c r="AKP25" s="59"/>
      <c r="AKQ25" s="59"/>
      <c r="AKR25" s="59"/>
      <c r="AKS25" s="59"/>
      <c r="AKT25" s="59"/>
      <c r="AKU25" s="59"/>
      <c r="AKV25" s="59"/>
      <c r="AKW25" s="59"/>
      <c r="AKX25" s="59"/>
      <c r="AKY25" s="59"/>
      <c r="AKZ25" s="59"/>
      <c r="ALA25" s="59"/>
      <c r="ALB25" s="59"/>
      <c r="ALC25" s="59"/>
      <c r="ALD25" s="59"/>
      <c r="ALE25" s="59"/>
      <c r="ALF25" s="59"/>
      <c r="ALG25" s="59"/>
      <c r="ALH25" s="59"/>
      <c r="ALI25" s="59"/>
      <c r="ALJ25" s="59"/>
      <c r="ALK25" s="59"/>
      <c r="ALL25" s="59"/>
      <c r="ALM25" s="59"/>
      <c r="ALN25" s="59"/>
      <c r="ALO25" s="59"/>
      <c r="ALP25" s="59"/>
      <c r="ALQ25" s="59"/>
      <c r="ALR25" s="59"/>
      <c r="ALS25" s="59"/>
      <c r="ALT25" s="59"/>
      <c r="ALU25" s="59"/>
      <c r="ALV25" s="59"/>
      <c r="ALW25" s="59"/>
      <c r="ALX25" s="59"/>
      <c r="ALY25" s="59"/>
      <c r="ALZ25" s="59"/>
      <c r="AMA25" s="59"/>
      <c r="AMB25" s="59"/>
      <c r="AMC25" s="59"/>
      <c r="AMD25" s="59"/>
      <c r="AME25" s="59"/>
      <c r="AMF25" s="59"/>
      <c r="AMG25" s="59"/>
      <c r="AMH25" s="59"/>
      <c r="AMI25" s="59"/>
      <c r="AMJ25" s="59"/>
      <c r="AMK25" s="59"/>
    </row>
    <row r="26" spans="1:1025">
      <c r="A26" s="50" t="s">
        <v>208</v>
      </c>
      <c r="B26" s="51" t="s">
        <v>209</v>
      </c>
      <c r="C26" s="50" t="s">
        <v>1550</v>
      </c>
      <c r="D26" s="47" t="s">
        <v>57</v>
      </c>
      <c r="E26" s="50" t="s">
        <v>1528</v>
      </c>
      <c r="F26" s="54"/>
      <c r="G26" s="54"/>
      <c r="H26" s="54"/>
      <c r="I26" s="54"/>
      <c r="J26" s="54"/>
      <c r="K26" s="54"/>
      <c r="L26" s="54"/>
      <c r="M26" s="54" t="s">
        <v>1529</v>
      </c>
      <c r="N26" s="54"/>
      <c r="O26" s="54"/>
      <c r="P26" s="54"/>
      <c r="Q26" s="54"/>
      <c r="R26" s="50" t="s">
        <v>1591</v>
      </c>
    </row>
    <row r="27" spans="1:1025">
      <c r="A27" s="50" t="s">
        <v>210</v>
      </c>
      <c r="B27" s="51" t="s">
        <v>211</v>
      </c>
      <c r="C27" s="50" t="s">
        <v>1550</v>
      </c>
      <c r="D27" s="47" t="s">
        <v>73</v>
      </c>
      <c r="E27" s="50" t="s">
        <v>1528</v>
      </c>
      <c r="F27" s="54" t="s">
        <v>1529</v>
      </c>
      <c r="G27" s="54"/>
      <c r="H27" s="54"/>
      <c r="I27" s="54"/>
      <c r="J27" s="54"/>
      <c r="K27" s="54"/>
      <c r="L27" s="54"/>
      <c r="M27" s="54" t="s">
        <v>1529</v>
      </c>
      <c r="N27" s="54"/>
      <c r="O27" s="54" t="s">
        <v>1529</v>
      </c>
      <c r="P27" s="54"/>
      <c r="Q27" s="54"/>
      <c r="R27" s="50" t="s">
        <v>1592</v>
      </c>
    </row>
    <row r="28" spans="1:1025">
      <c r="A28" s="50" t="s">
        <v>218</v>
      </c>
      <c r="B28" s="51" t="s">
        <v>1593</v>
      </c>
      <c r="C28" s="50" t="s">
        <v>850</v>
      </c>
      <c r="D28" s="47" t="s">
        <v>70</v>
      </c>
      <c r="E28" s="50" t="s">
        <v>1542</v>
      </c>
      <c r="F28" s="54"/>
      <c r="G28" s="54"/>
      <c r="H28" s="54"/>
      <c r="I28" s="54"/>
      <c r="J28" s="54"/>
      <c r="K28" s="54"/>
      <c r="L28" s="54"/>
      <c r="M28" s="54" t="s">
        <v>1529</v>
      </c>
      <c r="N28" s="54"/>
      <c r="O28" s="54"/>
      <c r="P28" s="54"/>
      <c r="Q28" s="54"/>
      <c r="R28" s="50" t="s">
        <v>1594</v>
      </c>
    </row>
    <row r="29" spans="1:1025">
      <c r="A29" s="50" t="s">
        <v>224</v>
      </c>
      <c r="B29" s="51" t="s">
        <v>225</v>
      </c>
      <c r="C29" s="50" t="s">
        <v>850</v>
      </c>
      <c r="D29" s="47" t="s">
        <v>57</v>
      </c>
      <c r="E29" s="58" t="s">
        <v>1546</v>
      </c>
      <c r="F29" s="54" t="s">
        <v>1529</v>
      </c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 t="s">
        <v>1595</v>
      </c>
    </row>
    <row r="30" spans="1:1025" s="59" customFormat="1">
      <c r="A30" s="50" t="s">
        <v>226</v>
      </c>
      <c r="B30" s="51" t="s">
        <v>227</v>
      </c>
      <c r="C30" s="50" t="s">
        <v>850</v>
      </c>
      <c r="D30" s="47" t="s">
        <v>57</v>
      </c>
      <c r="E30" s="50" t="s">
        <v>1528</v>
      </c>
      <c r="F30" s="54" t="s">
        <v>1529</v>
      </c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 t="s">
        <v>1596</v>
      </c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</row>
    <row r="31" spans="1:1025">
      <c r="A31" s="50" t="s">
        <v>230</v>
      </c>
      <c r="B31" s="51" t="s">
        <v>1597</v>
      </c>
      <c r="C31" s="50" t="s">
        <v>1526</v>
      </c>
      <c r="D31" s="47" t="s">
        <v>62</v>
      </c>
      <c r="E31" s="50" t="s">
        <v>1551</v>
      </c>
      <c r="F31" s="54" t="s">
        <v>1529</v>
      </c>
      <c r="G31" s="54"/>
      <c r="H31" s="54"/>
      <c r="I31" s="54"/>
      <c r="J31" s="54"/>
      <c r="K31" s="54"/>
      <c r="L31" s="54"/>
      <c r="M31" s="54"/>
      <c r="N31" s="54"/>
      <c r="O31" s="60"/>
      <c r="P31" s="60"/>
      <c r="Q31" s="54"/>
      <c r="R31" s="50" t="s">
        <v>1598</v>
      </c>
    </row>
    <row r="32" spans="1:1025">
      <c r="A32" s="50" t="s">
        <v>234</v>
      </c>
      <c r="B32" s="51" t="s">
        <v>235</v>
      </c>
      <c r="C32" s="50" t="s">
        <v>850</v>
      </c>
      <c r="D32" s="47" t="s">
        <v>57</v>
      </c>
      <c r="E32" s="50" t="s">
        <v>1528</v>
      </c>
      <c r="F32" s="54" t="s">
        <v>1529</v>
      </c>
      <c r="G32" s="54"/>
      <c r="H32" s="54"/>
      <c r="I32" s="54"/>
      <c r="J32" s="54" t="s">
        <v>1529</v>
      </c>
      <c r="K32" s="54" t="s">
        <v>1529</v>
      </c>
      <c r="L32" s="54"/>
      <c r="M32" s="54"/>
      <c r="N32" s="54"/>
      <c r="O32" s="60"/>
      <c r="P32" s="60"/>
      <c r="Q32" s="54"/>
      <c r="R32" s="50"/>
    </row>
    <row r="33" spans="1:1025">
      <c r="A33" s="50" t="s">
        <v>271</v>
      </c>
      <c r="B33" s="51" t="s">
        <v>1599</v>
      </c>
      <c r="C33" s="50" t="s">
        <v>1600</v>
      </c>
      <c r="D33" s="47" t="s">
        <v>65</v>
      </c>
      <c r="E33" s="50" t="s">
        <v>1542</v>
      </c>
      <c r="F33" s="54" t="s">
        <v>1529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 t="s">
        <v>1601</v>
      </c>
      <c r="R33" s="50" t="s">
        <v>1602</v>
      </c>
    </row>
    <row r="34" spans="1:1025">
      <c r="A34" s="55" t="s">
        <v>1603</v>
      </c>
      <c r="B34" s="56" t="s">
        <v>1604</v>
      </c>
      <c r="C34" s="55" t="s">
        <v>850</v>
      </c>
      <c r="D34" s="57" t="s">
        <v>1538</v>
      </c>
      <c r="E34" s="55" t="s">
        <v>1539</v>
      </c>
      <c r="F34" s="58" t="s">
        <v>1529</v>
      </c>
      <c r="G34" s="58"/>
      <c r="H34" s="58"/>
      <c r="I34" s="58"/>
      <c r="J34" s="58"/>
      <c r="K34" s="58"/>
      <c r="L34" s="58"/>
      <c r="M34" s="58" t="s">
        <v>1529</v>
      </c>
      <c r="N34" s="58"/>
      <c r="O34" s="58"/>
      <c r="P34" s="58"/>
      <c r="Q34" s="58"/>
      <c r="R34" s="55" t="s">
        <v>1605</v>
      </c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59"/>
      <c r="KM34" s="59"/>
      <c r="KN34" s="59"/>
      <c r="KO34" s="59"/>
      <c r="KP34" s="59"/>
      <c r="KQ34" s="59"/>
      <c r="KR34" s="59"/>
      <c r="KS34" s="59"/>
      <c r="KT34" s="59"/>
      <c r="KU34" s="59"/>
      <c r="KV34" s="59"/>
      <c r="KW34" s="59"/>
      <c r="KX34" s="59"/>
      <c r="KY34" s="59"/>
      <c r="KZ34" s="59"/>
      <c r="LA34" s="59"/>
      <c r="LB34" s="59"/>
      <c r="LC34" s="59"/>
      <c r="LD34" s="59"/>
      <c r="LE34" s="59"/>
      <c r="LF34" s="59"/>
      <c r="LG34" s="59"/>
      <c r="LH34" s="59"/>
      <c r="LI34" s="59"/>
      <c r="LJ34" s="59"/>
      <c r="LK34" s="59"/>
      <c r="LL34" s="59"/>
      <c r="LM34" s="59"/>
      <c r="LN34" s="59"/>
      <c r="LO34" s="59"/>
      <c r="LP34" s="59"/>
      <c r="LQ34" s="59"/>
      <c r="LR34" s="59"/>
      <c r="LS34" s="59"/>
      <c r="LT34" s="59"/>
      <c r="LU34" s="59"/>
      <c r="LV34" s="59"/>
      <c r="LW34" s="59"/>
      <c r="LX34" s="59"/>
      <c r="LY34" s="59"/>
      <c r="LZ34" s="59"/>
      <c r="MA34" s="59"/>
      <c r="MB34" s="59"/>
      <c r="MC34" s="59"/>
      <c r="MD34" s="59"/>
      <c r="ME34" s="59"/>
      <c r="MF34" s="59"/>
      <c r="MG34" s="59"/>
      <c r="MH34" s="59"/>
      <c r="MI34" s="59"/>
      <c r="MJ34" s="59"/>
      <c r="MK34" s="59"/>
      <c r="ML34" s="59"/>
      <c r="MM34" s="59"/>
      <c r="MN34" s="59"/>
      <c r="MO34" s="59"/>
      <c r="MP34" s="59"/>
      <c r="MQ34" s="59"/>
      <c r="MR34" s="59"/>
      <c r="MS34" s="59"/>
      <c r="MT34" s="59"/>
      <c r="MU34" s="59"/>
      <c r="MV34" s="59"/>
      <c r="MW34" s="59"/>
      <c r="MX34" s="59"/>
      <c r="MY34" s="59"/>
      <c r="MZ34" s="59"/>
      <c r="NA34" s="59"/>
      <c r="NB34" s="59"/>
      <c r="NC34" s="59"/>
      <c r="ND34" s="59"/>
      <c r="NE34" s="59"/>
      <c r="NF34" s="59"/>
      <c r="NG34" s="59"/>
      <c r="NH34" s="59"/>
      <c r="NI34" s="59"/>
      <c r="NJ34" s="59"/>
      <c r="NK34" s="59"/>
      <c r="NL34" s="59"/>
      <c r="NM34" s="59"/>
      <c r="NN34" s="59"/>
      <c r="NO34" s="59"/>
      <c r="NP34" s="59"/>
      <c r="NQ34" s="59"/>
      <c r="NR34" s="59"/>
      <c r="NS34" s="59"/>
      <c r="NT34" s="59"/>
      <c r="NU34" s="59"/>
      <c r="NV34" s="59"/>
      <c r="NW34" s="59"/>
      <c r="NX34" s="59"/>
      <c r="NY34" s="59"/>
      <c r="NZ34" s="59"/>
      <c r="OA34" s="59"/>
      <c r="OB34" s="59"/>
      <c r="OC34" s="59"/>
      <c r="OD34" s="59"/>
      <c r="OE34" s="59"/>
      <c r="OF34" s="59"/>
      <c r="OG34" s="59"/>
      <c r="OH34" s="59"/>
      <c r="OI34" s="59"/>
      <c r="OJ34" s="59"/>
      <c r="OK34" s="59"/>
      <c r="OL34" s="59"/>
      <c r="OM34" s="59"/>
      <c r="ON34" s="59"/>
      <c r="OO34" s="59"/>
      <c r="OP34" s="59"/>
      <c r="OQ34" s="59"/>
      <c r="OR34" s="59"/>
      <c r="OS34" s="59"/>
      <c r="OT34" s="59"/>
      <c r="OU34" s="59"/>
      <c r="OV34" s="59"/>
      <c r="OW34" s="59"/>
      <c r="OX34" s="59"/>
      <c r="OY34" s="59"/>
      <c r="OZ34" s="59"/>
      <c r="PA34" s="59"/>
      <c r="PB34" s="59"/>
      <c r="PC34" s="59"/>
      <c r="PD34" s="59"/>
      <c r="PE34" s="59"/>
      <c r="PF34" s="59"/>
      <c r="PG34" s="59"/>
      <c r="PH34" s="59"/>
      <c r="PI34" s="59"/>
      <c r="PJ34" s="59"/>
      <c r="PK34" s="59"/>
      <c r="PL34" s="59"/>
      <c r="PM34" s="59"/>
      <c r="PN34" s="59"/>
      <c r="PO34" s="59"/>
      <c r="PP34" s="59"/>
      <c r="PQ34" s="59"/>
      <c r="PR34" s="59"/>
      <c r="PS34" s="59"/>
      <c r="PT34" s="59"/>
      <c r="PU34" s="59"/>
      <c r="PV34" s="59"/>
      <c r="PW34" s="59"/>
      <c r="PX34" s="59"/>
      <c r="PY34" s="59"/>
      <c r="PZ34" s="59"/>
      <c r="QA34" s="59"/>
      <c r="QB34" s="59"/>
      <c r="QC34" s="59"/>
      <c r="QD34" s="59"/>
      <c r="QE34" s="59"/>
      <c r="QF34" s="59"/>
      <c r="QG34" s="59"/>
      <c r="QH34" s="59"/>
      <c r="QI34" s="59"/>
      <c r="QJ34" s="59"/>
      <c r="QK34" s="59"/>
      <c r="QL34" s="59"/>
      <c r="QM34" s="59"/>
      <c r="QN34" s="59"/>
      <c r="QO34" s="59"/>
      <c r="QP34" s="59"/>
      <c r="QQ34" s="59"/>
      <c r="QR34" s="59"/>
      <c r="QS34" s="59"/>
      <c r="QT34" s="59"/>
      <c r="QU34" s="59"/>
      <c r="QV34" s="59"/>
      <c r="QW34" s="59"/>
      <c r="QX34" s="59"/>
      <c r="QY34" s="59"/>
      <c r="QZ34" s="59"/>
      <c r="RA34" s="59"/>
      <c r="RB34" s="59"/>
      <c r="RC34" s="59"/>
      <c r="RD34" s="59"/>
      <c r="RE34" s="59"/>
      <c r="RF34" s="59"/>
      <c r="RG34" s="59"/>
      <c r="RH34" s="59"/>
      <c r="RI34" s="59"/>
      <c r="RJ34" s="59"/>
      <c r="RK34" s="59"/>
      <c r="RL34" s="59"/>
      <c r="RM34" s="59"/>
      <c r="RN34" s="59"/>
      <c r="RO34" s="59"/>
      <c r="RP34" s="59"/>
      <c r="RQ34" s="59"/>
      <c r="RR34" s="59"/>
      <c r="RS34" s="59"/>
      <c r="RT34" s="59"/>
      <c r="RU34" s="59"/>
      <c r="RV34" s="59"/>
      <c r="RW34" s="59"/>
      <c r="RX34" s="59"/>
      <c r="RY34" s="59"/>
      <c r="RZ34" s="59"/>
      <c r="SA34" s="59"/>
      <c r="SB34" s="59"/>
      <c r="SC34" s="59"/>
      <c r="SD34" s="59"/>
      <c r="SE34" s="59"/>
      <c r="SF34" s="59"/>
      <c r="SG34" s="59"/>
      <c r="SH34" s="59"/>
      <c r="SI34" s="59"/>
      <c r="SJ34" s="59"/>
      <c r="SK34" s="59"/>
      <c r="SL34" s="59"/>
      <c r="SM34" s="59"/>
      <c r="SN34" s="59"/>
      <c r="SO34" s="59"/>
      <c r="SP34" s="59"/>
      <c r="SQ34" s="59"/>
      <c r="SR34" s="59"/>
      <c r="SS34" s="59"/>
      <c r="ST34" s="59"/>
      <c r="SU34" s="59"/>
      <c r="SV34" s="59"/>
      <c r="SW34" s="59"/>
      <c r="SX34" s="59"/>
      <c r="SY34" s="59"/>
      <c r="SZ34" s="59"/>
      <c r="TA34" s="59"/>
      <c r="TB34" s="59"/>
      <c r="TC34" s="59"/>
      <c r="TD34" s="59"/>
      <c r="TE34" s="59"/>
      <c r="TF34" s="59"/>
      <c r="TG34" s="59"/>
      <c r="TH34" s="59"/>
      <c r="TI34" s="59"/>
      <c r="TJ34" s="59"/>
      <c r="TK34" s="59"/>
      <c r="TL34" s="59"/>
      <c r="TM34" s="59"/>
      <c r="TN34" s="59"/>
      <c r="TO34" s="59"/>
      <c r="TP34" s="59"/>
      <c r="TQ34" s="59"/>
      <c r="TR34" s="59"/>
      <c r="TS34" s="59"/>
      <c r="TT34" s="59"/>
      <c r="TU34" s="59"/>
      <c r="TV34" s="59"/>
      <c r="TW34" s="59"/>
      <c r="TX34" s="59"/>
      <c r="TY34" s="59"/>
      <c r="TZ34" s="59"/>
      <c r="UA34" s="59"/>
      <c r="UB34" s="59"/>
      <c r="UC34" s="59"/>
      <c r="UD34" s="59"/>
      <c r="UE34" s="59"/>
      <c r="UF34" s="59"/>
      <c r="UG34" s="59"/>
      <c r="UH34" s="59"/>
      <c r="UI34" s="59"/>
      <c r="UJ34" s="59"/>
      <c r="UK34" s="59"/>
      <c r="UL34" s="59"/>
      <c r="UM34" s="59"/>
      <c r="UN34" s="59"/>
      <c r="UO34" s="59"/>
      <c r="UP34" s="59"/>
      <c r="UQ34" s="59"/>
      <c r="UR34" s="59"/>
      <c r="US34" s="59"/>
      <c r="UT34" s="59"/>
      <c r="UU34" s="59"/>
      <c r="UV34" s="59"/>
      <c r="UW34" s="59"/>
      <c r="UX34" s="59"/>
      <c r="UY34" s="59"/>
      <c r="UZ34" s="59"/>
      <c r="VA34" s="59"/>
      <c r="VB34" s="59"/>
      <c r="VC34" s="59"/>
      <c r="VD34" s="59"/>
      <c r="VE34" s="59"/>
      <c r="VF34" s="59"/>
      <c r="VG34" s="59"/>
      <c r="VH34" s="59"/>
      <c r="VI34" s="59"/>
      <c r="VJ34" s="59"/>
      <c r="VK34" s="59"/>
      <c r="VL34" s="59"/>
      <c r="VM34" s="59"/>
      <c r="VN34" s="59"/>
      <c r="VO34" s="59"/>
      <c r="VP34" s="59"/>
      <c r="VQ34" s="59"/>
      <c r="VR34" s="59"/>
      <c r="VS34" s="59"/>
      <c r="VT34" s="59"/>
      <c r="VU34" s="59"/>
      <c r="VV34" s="59"/>
      <c r="VW34" s="59"/>
      <c r="VX34" s="59"/>
      <c r="VY34" s="59"/>
      <c r="VZ34" s="59"/>
      <c r="WA34" s="59"/>
      <c r="WB34" s="59"/>
      <c r="WC34" s="59"/>
      <c r="WD34" s="59"/>
      <c r="WE34" s="59"/>
      <c r="WF34" s="59"/>
      <c r="WG34" s="59"/>
      <c r="WH34" s="59"/>
      <c r="WI34" s="59"/>
      <c r="WJ34" s="59"/>
      <c r="WK34" s="59"/>
      <c r="WL34" s="59"/>
      <c r="WM34" s="59"/>
      <c r="WN34" s="59"/>
      <c r="WO34" s="59"/>
      <c r="WP34" s="59"/>
      <c r="WQ34" s="59"/>
      <c r="WR34" s="59"/>
      <c r="WS34" s="59"/>
      <c r="WT34" s="59"/>
      <c r="WU34" s="59"/>
      <c r="WV34" s="59"/>
      <c r="WW34" s="59"/>
      <c r="WX34" s="59"/>
      <c r="WY34" s="59"/>
      <c r="WZ34" s="59"/>
      <c r="XA34" s="59"/>
      <c r="XB34" s="59"/>
      <c r="XC34" s="59"/>
      <c r="XD34" s="59"/>
      <c r="XE34" s="59"/>
      <c r="XF34" s="59"/>
      <c r="XG34" s="59"/>
      <c r="XH34" s="59"/>
      <c r="XI34" s="59"/>
      <c r="XJ34" s="59"/>
      <c r="XK34" s="59"/>
      <c r="XL34" s="59"/>
      <c r="XM34" s="59"/>
      <c r="XN34" s="59"/>
      <c r="XO34" s="59"/>
      <c r="XP34" s="59"/>
      <c r="XQ34" s="59"/>
      <c r="XR34" s="59"/>
      <c r="XS34" s="59"/>
      <c r="XT34" s="59"/>
      <c r="XU34" s="59"/>
      <c r="XV34" s="59"/>
      <c r="XW34" s="59"/>
      <c r="XX34" s="59"/>
      <c r="XY34" s="59"/>
      <c r="XZ34" s="59"/>
      <c r="YA34" s="59"/>
      <c r="YB34" s="59"/>
      <c r="YC34" s="59"/>
      <c r="YD34" s="59"/>
      <c r="YE34" s="59"/>
      <c r="YF34" s="59"/>
      <c r="YG34" s="59"/>
      <c r="YH34" s="59"/>
      <c r="YI34" s="59"/>
      <c r="YJ34" s="59"/>
      <c r="YK34" s="59"/>
      <c r="YL34" s="59"/>
      <c r="YM34" s="59"/>
      <c r="YN34" s="59"/>
      <c r="YO34" s="59"/>
      <c r="YP34" s="59"/>
      <c r="YQ34" s="59"/>
      <c r="YR34" s="59"/>
      <c r="YS34" s="59"/>
      <c r="YT34" s="59"/>
      <c r="YU34" s="59"/>
      <c r="YV34" s="59"/>
      <c r="YW34" s="59"/>
      <c r="YX34" s="59"/>
      <c r="YY34" s="59"/>
      <c r="YZ34" s="59"/>
      <c r="ZA34" s="59"/>
      <c r="ZB34" s="59"/>
      <c r="ZC34" s="59"/>
      <c r="ZD34" s="59"/>
      <c r="ZE34" s="59"/>
      <c r="ZF34" s="59"/>
      <c r="ZG34" s="59"/>
      <c r="ZH34" s="59"/>
      <c r="ZI34" s="59"/>
      <c r="ZJ34" s="59"/>
      <c r="ZK34" s="59"/>
      <c r="ZL34" s="59"/>
      <c r="ZM34" s="59"/>
      <c r="ZN34" s="59"/>
      <c r="ZO34" s="59"/>
      <c r="ZP34" s="59"/>
      <c r="ZQ34" s="59"/>
      <c r="ZR34" s="59"/>
      <c r="ZS34" s="59"/>
      <c r="ZT34" s="59"/>
      <c r="ZU34" s="59"/>
      <c r="ZV34" s="59"/>
      <c r="ZW34" s="59"/>
      <c r="ZX34" s="59"/>
      <c r="ZY34" s="59"/>
      <c r="ZZ34" s="59"/>
      <c r="AAA34" s="59"/>
      <c r="AAB34" s="59"/>
      <c r="AAC34" s="59"/>
      <c r="AAD34" s="59"/>
      <c r="AAE34" s="59"/>
      <c r="AAF34" s="59"/>
      <c r="AAG34" s="59"/>
      <c r="AAH34" s="59"/>
      <c r="AAI34" s="59"/>
      <c r="AAJ34" s="59"/>
      <c r="AAK34" s="59"/>
      <c r="AAL34" s="59"/>
      <c r="AAM34" s="59"/>
      <c r="AAN34" s="59"/>
      <c r="AAO34" s="59"/>
      <c r="AAP34" s="59"/>
      <c r="AAQ34" s="59"/>
      <c r="AAR34" s="59"/>
      <c r="AAS34" s="59"/>
      <c r="AAT34" s="59"/>
      <c r="AAU34" s="59"/>
      <c r="AAV34" s="59"/>
      <c r="AAW34" s="59"/>
      <c r="AAX34" s="59"/>
      <c r="AAY34" s="59"/>
      <c r="AAZ34" s="59"/>
      <c r="ABA34" s="59"/>
      <c r="ABB34" s="59"/>
      <c r="ABC34" s="59"/>
      <c r="ABD34" s="59"/>
      <c r="ABE34" s="59"/>
      <c r="ABF34" s="59"/>
      <c r="ABG34" s="59"/>
      <c r="ABH34" s="59"/>
      <c r="ABI34" s="59"/>
      <c r="ABJ34" s="59"/>
      <c r="ABK34" s="59"/>
      <c r="ABL34" s="59"/>
      <c r="ABM34" s="59"/>
      <c r="ABN34" s="59"/>
      <c r="ABO34" s="59"/>
      <c r="ABP34" s="59"/>
      <c r="ABQ34" s="59"/>
      <c r="ABR34" s="59"/>
      <c r="ABS34" s="59"/>
      <c r="ABT34" s="59"/>
      <c r="ABU34" s="59"/>
      <c r="ABV34" s="59"/>
      <c r="ABW34" s="59"/>
      <c r="ABX34" s="59"/>
      <c r="ABY34" s="59"/>
      <c r="ABZ34" s="59"/>
      <c r="ACA34" s="59"/>
      <c r="ACB34" s="59"/>
      <c r="ACC34" s="59"/>
      <c r="ACD34" s="59"/>
      <c r="ACE34" s="59"/>
      <c r="ACF34" s="59"/>
      <c r="ACG34" s="59"/>
      <c r="ACH34" s="59"/>
      <c r="ACI34" s="59"/>
      <c r="ACJ34" s="59"/>
      <c r="ACK34" s="59"/>
      <c r="ACL34" s="59"/>
      <c r="ACM34" s="59"/>
      <c r="ACN34" s="59"/>
      <c r="ACO34" s="59"/>
      <c r="ACP34" s="59"/>
      <c r="ACQ34" s="59"/>
      <c r="ACR34" s="59"/>
      <c r="ACS34" s="59"/>
      <c r="ACT34" s="59"/>
      <c r="ACU34" s="59"/>
      <c r="ACV34" s="59"/>
      <c r="ACW34" s="59"/>
      <c r="ACX34" s="59"/>
      <c r="ACY34" s="59"/>
      <c r="ACZ34" s="59"/>
      <c r="ADA34" s="59"/>
      <c r="ADB34" s="59"/>
      <c r="ADC34" s="59"/>
      <c r="ADD34" s="59"/>
      <c r="ADE34" s="59"/>
      <c r="ADF34" s="59"/>
      <c r="ADG34" s="59"/>
      <c r="ADH34" s="59"/>
      <c r="ADI34" s="59"/>
      <c r="ADJ34" s="59"/>
      <c r="ADK34" s="59"/>
      <c r="ADL34" s="59"/>
      <c r="ADM34" s="59"/>
      <c r="ADN34" s="59"/>
      <c r="ADO34" s="59"/>
      <c r="ADP34" s="59"/>
      <c r="ADQ34" s="59"/>
      <c r="ADR34" s="59"/>
      <c r="ADS34" s="59"/>
      <c r="ADT34" s="59"/>
      <c r="ADU34" s="59"/>
      <c r="ADV34" s="59"/>
      <c r="ADW34" s="59"/>
      <c r="ADX34" s="59"/>
      <c r="ADY34" s="59"/>
      <c r="ADZ34" s="59"/>
      <c r="AEA34" s="59"/>
      <c r="AEB34" s="59"/>
      <c r="AEC34" s="59"/>
      <c r="AED34" s="59"/>
      <c r="AEE34" s="59"/>
      <c r="AEF34" s="59"/>
      <c r="AEG34" s="59"/>
      <c r="AEH34" s="59"/>
      <c r="AEI34" s="59"/>
      <c r="AEJ34" s="59"/>
      <c r="AEK34" s="59"/>
      <c r="AEL34" s="59"/>
      <c r="AEM34" s="59"/>
      <c r="AEN34" s="59"/>
      <c r="AEO34" s="59"/>
      <c r="AEP34" s="59"/>
      <c r="AEQ34" s="59"/>
      <c r="AER34" s="59"/>
      <c r="AES34" s="59"/>
      <c r="AET34" s="59"/>
      <c r="AEU34" s="59"/>
      <c r="AEV34" s="59"/>
      <c r="AEW34" s="59"/>
      <c r="AEX34" s="59"/>
      <c r="AEY34" s="59"/>
      <c r="AEZ34" s="59"/>
      <c r="AFA34" s="59"/>
      <c r="AFB34" s="59"/>
      <c r="AFC34" s="59"/>
      <c r="AFD34" s="59"/>
      <c r="AFE34" s="59"/>
      <c r="AFF34" s="59"/>
      <c r="AFG34" s="59"/>
      <c r="AFH34" s="59"/>
      <c r="AFI34" s="59"/>
      <c r="AFJ34" s="59"/>
      <c r="AFK34" s="59"/>
      <c r="AFL34" s="59"/>
      <c r="AFM34" s="59"/>
      <c r="AFN34" s="59"/>
      <c r="AFO34" s="59"/>
      <c r="AFP34" s="59"/>
      <c r="AFQ34" s="59"/>
      <c r="AFR34" s="59"/>
      <c r="AFS34" s="59"/>
      <c r="AFT34" s="59"/>
      <c r="AFU34" s="59"/>
      <c r="AFV34" s="59"/>
      <c r="AFW34" s="59"/>
      <c r="AFX34" s="59"/>
      <c r="AFY34" s="59"/>
      <c r="AFZ34" s="59"/>
      <c r="AGA34" s="59"/>
      <c r="AGB34" s="59"/>
      <c r="AGC34" s="59"/>
      <c r="AGD34" s="59"/>
      <c r="AGE34" s="59"/>
      <c r="AGF34" s="59"/>
      <c r="AGG34" s="59"/>
      <c r="AGH34" s="59"/>
      <c r="AGI34" s="59"/>
      <c r="AGJ34" s="59"/>
      <c r="AGK34" s="59"/>
      <c r="AGL34" s="59"/>
      <c r="AGM34" s="59"/>
      <c r="AGN34" s="59"/>
      <c r="AGO34" s="59"/>
      <c r="AGP34" s="59"/>
      <c r="AGQ34" s="59"/>
      <c r="AGR34" s="59"/>
      <c r="AGS34" s="59"/>
      <c r="AGT34" s="59"/>
      <c r="AGU34" s="59"/>
      <c r="AGV34" s="59"/>
      <c r="AGW34" s="59"/>
      <c r="AGX34" s="59"/>
      <c r="AGY34" s="59"/>
      <c r="AGZ34" s="59"/>
      <c r="AHA34" s="59"/>
      <c r="AHB34" s="59"/>
      <c r="AHC34" s="59"/>
      <c r="AHD34" s="59"/>
      <c r="AHE34" s="59"/>
      <c r="AHF34" s="59"/>
      <c r="AHG34" s="59"/>
      <c r="AHH34" s="59"/>
      <c r="AHI34" s="59"/>
      <c r="AHJ34" s="59"/>
      <c r="AHK34" s="59"/>
      <c r="AHL34" s="59"/>
      <c r="AHM34" s="59"/>
      <c r="AHN34" s="59"/>
      <c r="AHO34" s="59"/>
      <c r="AHP34" s="59"/>
      <c r="AHQ34" s="59"/>
      <c r="AHR34" s="59"/>
      <c r="AHS34" s="59"/>
      <c r="AHT34" s="59"/>
      <c r="AHU34" s="59"/>
      <c r="AHV34" s="59"/>
      <c r="AHW34" s="59"/>
      <c r="AHX34" s="59"/>
      <c r="AHY34" s="59"/>
      <c r="AHZ34" s="59"/>
      <c r="AIA34" s="59"/>
      <c r="AIB34" s="59"/>
      <c r="AIC34" s="59"/>
      <c r="AID34" s="59"/>
      <c r="AIE34" s="59"/>
      <c r="AIF34" s="59"/>
      <c r="AIG34" s="59"/>
      <c r="AIH34" s="59"/>
      <c r="AII34" s="59"/>
      <c r="AIJ34" s="59"/>
      <c r="AIK34" s="59"/>
      <c r="AIL34" s="59"/>
      <c r="AIM34" s="59"/>
      <c r="AIN34" s="59"/>
      <c r="AIO34" s="59"/>
      <c r="AIP34" s="59"/>
      <c r="AIQ34" s="59"/>
      <c r="AIR34" s="59"/>
      <c r="AIS34" s="59"/>
      <c r="AIT34" s="59"/>
      <c r="AIU34" s="59"/>
      <c r="AIV34" s="59"/>
      <c r="AIW34" s="59"/>
      <c r="AIX34" s="59"/>
      <c r="AIY34" s="59"/>
      <c r="AIZ34" s="59"/>
      <c r="AJA34" s="59"/>
      <c r="AJB34" s="59"/>
      <c r="AJC34" s="59"/>
      <c r="AJD34" s="59"/>
      <c r="AJE34" s="59"/>
      <c r="AJF34" s="59"/>
      <c r="AJG34" s="59"/>
      <c r="AJH34" s="59"/>
      <c r="AJI34" s="59"/>
      <c r="AJJ34" s="59"/>
      <c r="AJK34" s="59"/>
      <c r="AJL34" s="59"/>
      <c r="AJM34" s="59"/>
      <c r="AJN34" s="59"/>
      <c r="AJO34" s="59"/>
      <c r="AJP34" s="59"/>
      <c r="AJQ34" s="59"/>
      <c r="AJR34" s="59"/>
      <c r="AJS34" s="59"/>
      <c r="AJT34" s="59"/>
      <c r="AJU34" s="59"/>
      <c r="AJV34" s="59"/>
      <c r="AJW34" s="59"/>
      <c r="AJX34" s="59"/>
      <c r="AJY34" s="59"/>
      <c r="AJZ34" s="59"/>
      <c r="AKA34" s="59"/>
      <c r="AKB34" s="59"/>
      <c r="AKC34" s="59"/>
      <c r="AKD34" s="59"/>
      <c r="AKE34" s="59"/>
      <c r="AKF34" s="59"/>
      <c r="AKG34" s="59"/>
      <c r="AKH34" s="59"/>
      <c r="AKI34" s="59"/>
      <c r="AKJ34" s="59"/>
      <c r="AKK34" s="59"/>
      <c r="AKL34" s="59"/>
      <c r="AKM34" s="59"/>
      <c r="AKN34" s="59"/>
      <c r="AKO34" s="59"/>
      <c r="AKP34" s="59"/>
      <c r="AKQ34" s="59"/>
      <c r="AKR34" s="59"/>
      <c r="AKS34" s="59"/>
      <c r="AKT34" s="59"/>
      <c r="AKU34" s="59"/>
      <c r="AKV34" s="59"/>
      <c r="AKW34" s="59"/>
      <c r="AKX34" s="59"/>
      <c r="AKY34" s="59"/>
      <c r="AKZ34" s="59"/>
      <c r="ALA34" s="59"/>
      <c r="ALB34" s="59"/>
      <c r="ALC34" s="59"/>
      <c r="ALD34" s="59"/>
      <c r="ALE34" s="59"/>
      <c r="ALF34" s="59"/>
      <c r="ALG34" s="59"/>
      <c r="ALH34" s="59"/>
      <c r="ALI34" s="59"/>
      <c r="ALJ34" s="59"/>
      <c r="ALK34" s="59"/>
      <c r="ALL34" s="59"/>
      <c r="ALM34" s="59"/>
      <c r="ALN34" s="59"/>
      <c r="ALO34" s="59"/>
      <c r="ALP34" s="59"/>
      <c r="ALQ34" s="59"/>
      <c r="ALR34" s="59"/>
      <c r="ALS34" s="59"/>
      <c r="ALT34" s="59"/>
      <c r="ALU34" s="59"/>
      <c r="ALV34" s="59"/>
      <c r="ALW34" s="59"/>
      <c r="ALX34" s="59"/>
      <c r="ALY34" s="59"/>
      <c r="ALZ34" s="59"/>
      <c r="AMA34" s="59"/>
      <c r="AMB34" s="59"/>
      <c r="AMC34" s="59"/>
      <c r="AMD34" s="59"/>
      <c r="AME34" s="59"/>
      <c r="AMF34" s="59"/>
      <c r="AMG34" s="59"/>
      <c r="AMH34" s="59"/>
      <c r="AMI34" s="59"/>
      <c r="AMJ34" s="59"/>
      <c r="AMK34" s="59"/>
    </row>
    <row r="35" spans="1:1025">
      <c r="A35" s="50" t="s">
        <v>281</v>
      </c>
      <c r="B35" s="51" t="s">
        <v>282</v>
      </c>
      <c r="C35" s="50" t="s">
        <v>850</v>
      </c>
      <c r="D35" s="47" t="s">
        <v>65</v>
      </c>
      <c r="E35" s="58" t="s">
        <v>1606</v>
      </c>
      <c r="F35" s="54" t="s">
        <v>1529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64" t="s">
        <v>1607</v>
      </c>
    </row>
    <row r="36" spans="1:1025" s="59" customFormat="1">
      <c r="A36" s="66" t="s">
        <v>285</v>
      </c>
      <c r="B36" s="68" t="s">
        <v>1608</v>
      </c>
      <c r="C36" s="66" t="s">
        <v>1526</v>
      </c>
      <c r="D36" s="47" t="s">
        <v>62</v>
      </c>
      <c r="E36" s="66" t="s">
        <v>1528</v>
      </c>
      <c r="F36" s="60" t="s">
        <v>1529</v>
      </c>
      <c r="G36" s="66"/>
      <c r="H36" s="66"/>
      <c r="I36" s="66"/>
      <c r="J36" s="66"/>
      <c r="K36" s="66"/>
      <c r="L36" s="66"/>
      <c r="M36" s="60" t="s">
        <v>1529</v>
      </c>
      <c r="N36" s="66"/>
      <c r="O36" s="66"/>
      <c r="P36" s="66"/>
      <c r="Q36" s="66"/>
      <c r="R36" s="66" t="s">
        <v>1609</v>
      </c>
    </row>
    <row r="37" spans="1:1025">
      <c r="A37" s="50" t="s">
        <v>287</v>
      </c>
      <c r="B37" s="51" t="s">
        <v>1610</v>
      </c>
      <c r="C37" s="50" t="s">
        <v>1550</v>
      </c>
      <c r="D37" s="47" t="s">
        <v>45</v>
      </c>
      <c r="E37" s="50"/>
      <c r="F37" s="54"/>
      <c r="G37" s="54"/>
      <c r="H37" s="54"/>
      <c r="I37" s="54"/>
      <c r="J37" s="54"/>
      <c r="K37" s="54"/>
      <c r="L37" s="54"/>
      <c r="M37" s="54" t="s">
        <v>1529</v>
      </c>
      <c r="N37" s="54"/>
      <c r="O37" s="54"/>
      <c r="P37" s="54"/>
      <c r="Q37" s="54"/>
      <c r="R37" s="50" t="s">
        <v>1611</v>
      </c>
    </row>
    <row r="38" spans="1:1025">
      <c r="A38" s="50" t="s">
        <v>291</v>
      </c>
      <c r="B38" s="51" t="s">
        <v>292</v>
      </c>
      <c r="C38" s="50" t="s">
        <v>844</v>
      </c>
      <c r="D38" s="47" t="s">
        <v>70</v>
      </c>
      <c r="E38" s="50" t="s">
        <v>1542</v>
      </c>
      <c r="F38" s="54"/>
      <c r="G38" s="54"/>
      <c r="H38" s="54"/>
      <c r="I38" s="54"/>
      <c r="J38" s="54"/>
      <c r="K38" s="54"/>
      <c r="L38" s="54"/>
      <c r="M38" s="54"/>
      <c r="N38" s="54" t="s">
        <v>1529</v>
      </c>
      <c r="O38" s="54"/>
      <c r="P38" s="54"/>
      <c r="Q38" s="54"/>
      <c r="R38" s="50" t="s">
        <v>1612</v>
      </c>
    </row>
    <row r="39" spans="1:1025">
      <c r="A39" s="50" t="s">
        <v>296</v>
      </c>
      <c r="B39" s="51" t="s">
        <v>1613</v>
      </c>
      <c r="C39" s="50" t="s">
        <v>1526</v>
      </c>
      <c r="D39" s="47" t="s">
        <v>62</v>
      </c>
      <c r="E39" s="50" t="s">
        <v>1528</v>
      </c>
      <c r="F39" s="54"/>
      <c r="G39" s="54"/>
      <c r="H39" s="54"/>
      <c r="I39" s="54"/>
      <c r="J39" s="54"/>
      <c r="K39" s="54"/>
      <c r="L39" s="54"/>
      <c r="M39" s="54" t="s">
        <v>1529</v>
      </c>
      <c r="N39" s="54"/>
      <c r="O39" s="54"/>
      <c r="P39" s="54"/>
      <c r="Q39" s="54"/>
      <c r="R39" s="50" t="s">
        <v>1614</v>
      </c>
    </row>
    <row r="40" spans="1:1025">
      <c r="A40" s="50" t="s">
        <v>306</v>
      </c>
      <c r="B40" s="69" t="s">
        <v>1615</v>
      </c>
      <c r="C40" s="50" t="s">
        <v>850</v>
      </c>
      <c r="D40" s="47" t="s">
        <v>45</v>
      </c>
      <c r="E40" s="50" t="s">
        <v>1542</v>
      </c>
      <c r="F40" s="54"/>
      <c r="G40" s="54"/>
      <c r="H40" s="54"/>
      <c r="I40" s="54"/>
      <c r="J40" s="54"/>
      <c r="K40" s="54"/>
      <c r="L40" s="54"/>
      <c r="M40" s="54" t="s">
        <v>1529</v>
      </c>
      <c r="N40" s="54"/>
      <c r="O40" s="54"/>
      <c r="P40" s="54"/>
      <c r="Q40" s="54" t="s">
        <v>1529</v>
      </c>
      <c r="R40" s="50" t="s">
        <v>1616</v>
      </c>
    </row>
    <row r="41" spans="1:1025" s="59" customFormat="1">
      <c r="A41" s="50" t="s">
        <v>1617</v>
      </c>
      <c r="B41" s="51" t="s">
        <v>1618</v>
      </c>
      <c r="C41" s="50" t="s">
        <v>1526</v>
      </c>
      <c r="D41" s="47" t="s">
        <v>70</v>
      </c>
      <c r="E41" s="58" t="s">
        <v>1619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0" t="s">
        <v>1620</v>
      </c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  <c r="KV41" s="49"/>
      <c r="KW41" s="49"/>
      <c r="KX41" s="49"/>
      <c r="KY41" s="49"/>
      <c r="KZ41" s="49"/>
      <c r="LA41" s="49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49"/>
      <c r="NH41" s="49"/>
      <c r="NI41" s="49"/>
      <c r="NJ41" s="49"/>
      <c r="NK41" s="49"/>
      <c r="NL41" s="49"/>
      <c r="NM41" s="49"/>
      <c r="NN41" s="49"/>
      <c r="NO41" s="49"/>
      <c r="NP41" s="49"/>
      <c r="NQ41" s="49"/>
      <c r="NR41" s="49"/>
      <c r="NS41" s="49"/>
      <c r="NT41" s="49"/>
      <c r="NU41" s="49"/>
      <c r="NV41" s="49"/>
      <c r="NW41" s="49"/>
      <c r="NX41" s="49"/>
      <c r="NY41" s="49"/>
      <c r="NZ41" s="49"/>
      <c r="OA41" s="49"/>
      <c r="OB41" s="49"/>
      <c r="OC41" s="49"/>
      <c r="OD41" s="49"/>
      <c r="OE41" s="49"/>
      <c r="OF41" s="49"/>
      <c r="OG41" s="49"/>
      <c r="OH41" s="49"/>
      <c r="OI41" s="49"/>
      <c r="OJ41" s="49"/>
      <c r="OK41" s="49"/>
      <c r="OL41" s="49"/>
      <c r="OM41" s="49"/>
      <c r="ON41" s="49"/>
      <c r="OO41" s="49"/>
      <c r="OP41" s="49"/>
      <c r="OQ41" s="49"/>
      <c r="OR41" s="49"/>
      <c r="OS41" s="49"/>
      <c r="OT41" s="49"/>
      <c r="OU41" s="49"/>
      <c r="OV41" s="49"/>
      <c r="OW41" s="49"/>
      <c r="OX41" s="49"/>
      <c r="OY41" s="49"/>
      <c r="OZ41" s="49"/>
      <c r="PA41" s="49"/>
      <c r="PB41" s="49"/>
      <c r="PC41" s="49"/>
      <c r="PD41" s="49"/>
      <c r="PE41" s="49"/>
      <c r="PF41" s="49"/>
      <c r="PG41" s="49"/>
      <c r="PH41" s="49"/>
      <c r="PI41" s="49"/>
      <c r="PJ41" s="49"/>
      <c r="PK41" s="49"/>
      <c r="PL41" s="49"/>
      <c r="PM41" s="49"/>
      <c r="PN41" s="49"/>
      <c r="PO41" s="49"/>
      <c r="PP41" s="49"/>
      <c r="PQ41" s="49"/>
      <c r="PR41" s="49"/>
      <c r="PS41" s="49"/>
      <c r="PT41" s="49"/>
      <c r="PU41" s="49"/>
      <c r="PV41" s="49"/>
      <c r="PW41" s="49"/>
      <c r="PX41" s="49"/>
      <c r="PY41" s="49"/>
      <c r="PZ41" s="49"/>
      <c r="QA41" s="49"/>
      <c r="QB41" s="49"/>
      <c r="QC41" s="49"/>
      <c r="QD41" s="49"/>
      <c r="QE41" s="49"/>
      <c r="QF41" s="49"/>
      <c r="QG41" s="49"/>
      <c r="QH41" s="49"/>
      <c r="QI41" s="49"/>
      <c r="QJ41" s="49"/>
      <c r="QK41" s="49"/>
      <c r="QL41" s="49"/>
      <c r="QM41" s="49"/>
      <c r="QN41" s="49"/>
      <c r="QO41" s="49"/>
      <c r="QP41" s="49"/>
      <c r="QQ41" s="49"/>
      <c r="QR41" s="49"/>
      <c r="QS41" s="49"/>
      <c r="QT41" s="49"/>
      <c r="QU41" s="49"/>
      <c r="QV41" s="49"/>
      <c r="QW41" s="49"/>
      <c r="QX41" s="49"/>
      <c r="QY41" s="49"/>
      <c r="QZ41" s="49"/>
      <c r="RA41" s="49"/>
      <c r="RB41" s="49"/>
      <c r="RC41" s="49"/>
      <c r="RD41" s="49"/>
      <c r="RE41" s="49"/>
      <c r="RF41" s="49"/>
      <c r="RG41" s="49"/>
      <c r="RH41" s="49"/>
      <c r="RI41" s="49"/>
      <c r="RJ41" s="49"/>
      <c r="RK41" s="49"/>
      <c r="RL41" s="49"/>
      <c r="RM41" s="49"/>
      <c r="RN41" s="49"/>
      <c r="RO41" s="49"/>
      <c r="RP41" s="49"/>
      <c r="RQ41" s="49"/>
      <c r="RR41" s="49"/>
      <c r="RS41" s="49"/>
      <c r="RT41" s="49"/>
      <c r="RU41" s="49"/>
      <c r="RV41" s="49"/>
      <c r="RW41" s="49"/>
      <c r="RX41" s="49"/>
      <c r="RY41" s="49"/>
      <c r="RZ41" s="49"/>
      <c r="SA41" s="49"/>
      <c r="SB41" s="49"/>
      <c r="SC41" s="49"/>
      <c r="SD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S41" s="49"/>
      <c r="TT41" s="49"/>
      <c r="TU41" s="49"/>
      <c r="TV41" s="49"/>
      <c r="TW41" s="49"/>
      <c r="TX41" s="49"/>
      <c r="TY41" s="49"/>
      <c r="TZ41" s="49"/>
      <c r="UA41" s="49"/>
      <c r="UB41" s="49"/>
      <c r="UC41" s="49"/>
      <c r="UD41" s="49"/>
      <c r="UE41" s="49"/>
      <c r="UF41" s="49"/>
      <c r="UG41" s="49"/>
      <c r="UH41" s="49"/>
      <c r="UI41" s="49"/>
      <c r="UJ41" s="49"/>
      <c r="UK41" s="49"/>
      <c r="UL41" s="49"/>
      <c r="UM41" s="49"/>
      <c r="UN41" s="49"/>
      <c r="UO41" s="49"/>
      <c r="UP41" s="49"/>
      <c r="UQ41" s="49"/>
      <c r="UR41" s="49"/>
      <c r="US41" s="49"/>
      <c r="UT41" s="49"/>
      <c r="UU41" s="49"/>
      <c r="UV41" s="49"/>
      <c r="UW41" s="49"/>
      <c r="UX41" s="49"/>
      <c r="UY41" s="49"/>
      <c r="UZ41" s="49"/>
      <c r="VA41" s="49"/>
      <c r="VB41" s="49"/>
      <c r="VC41" s="49"/>
      <c r="VD41" s="49"/>
      <c r="VE41" s="49"/>
      <c r="VF41" s="49"/>
      <c r="VG41" s="49"/>
      <c r="VH41" s="49"/>
      <c r="VI41" s="49"/>
      <c r="VJ41" s="49"/>
      <c r="VK41" s="49"/>
      <c r="VL41" s="49"/>
      <c r="VM41" s="49"/>
      <c r="VN41" s="49"/>
      <c r="VO41" s="49"/>
      <c r="VP41" s="49"/>
      <c r="VQ41" s="49"/>
      <c r="VR41" s="49"/>
      <c r="VS41" s="49"/>
      <c r="VT41" s="49"/>
      <c r="VU41" s="49"/>
      <c r="VV41" s="49"/>
      <c r="VW41" s="49"/>
      <c r="VX41" s="49"/>
      <c r="VY41" s="49"/>
      <c r="VZ41" s="49"/>
      <c r="WA41" s="49"/>
      <c r="WB41" s="49"/>
      <c r="WC41" s="49"/>
      <c r="WD41" s="49"/>
      <c r="WE41" s="49"/>
      <c r="WF41" s="49"/>
      <c r="WG41" s="49"/>
      <c r="WH41" s="49"/>
      <c r="WI41" s="49"/>
      <c r="WJ41" s="49"/>
      <c r="WK41" s="49"/>
      <c r="WL41" s="49"/>
      <c r="WM41" s="49"/>
      <c r="WN41" s="49"/>
      <c r="WO41" s="49"/>
      <c r="WP41" s="49"/>
      <c r="WQ41" s="49"/>
      <c r="WR41" s="49"/>
      <c r="WS41" s="49"/>
      <c r="WT41" s="49"/>
      <c r="WU41" s="49"/>
      <c r="WV41" s="49"/>
      <c r="WW41" s="49"/>
      <c r="WX41" s="49"/>
      <c r="WY41" s="49"/>
      <c r="WZ41" s="49"/>
      <c r="XA41" s="49"/>
      <c r="XB41" s="49"/>
      <c r="XC41" s="49"/>
      <c r="XD41" s="49"/>
      <c r="XE41" s="49"/>
      <c r="XF41" s="49"/>
      <c r="XG41" s="49"/>
      <c r="XH41" s="49"/>
      <c r="XI41" s="49"/>
      <c r="XJ41" s="49"/>
      <c r="XK41" s="49"/>
      <c r="XL41" s="49"/>
      <c r="XM41" s="49"/>
      <c r="XN41" s="49"/>
      <c r="XO41" s="49"/>
      <c r="XP41" s="49"/>
      <c r="XQ41" s="49"/>
      <c r="XR41" s="49"/>
      <c r="XS41" s="49"/>
      <c r="XT41" s="49"/>
      <c r="XU41" s="49"/>
      <c r="XV41" s="49"/>
      <c r="XW41" s="49"/>
      <c r="XX41" s="49"/>
      <c r="XY41" s="49"/>
      <c r="XZ41" s="49"/>
      <c r="YA41" s="49"/>
      <c r="YB41" s="49"/>
      <c r="YC41" s="49"/>
      <c r="YD41" s="49"/>
      <c r="YE41" s="49"/>
      <c r="YF41" s="49"/>
      <c r="YG41" s="49"/>
      <c r="YH41" s="49"/>
      <c r="YI41" s="49"/>
      <c r="YJ41" s="49"/>
      <c r="YK41" s="49"/>
      <c r="YL41" s="49"/>
      <c r="YM41" s="49"/>
      <c r="YN41" s="49"/>
      <c r="YO41" s="49"/>
      <c r="YP41" s="49"/>
      <c r="YQ41" s="49"/>
      <c r="YR41" s="49"/>
      <c r="YS41" s="49"/>
      <c r="YT41" s="49"/>
      <c r="YU41" s="49"/>
      <c r="YV41" s="49"/>
      <c r="YW41" s="49"/>
      <c r="YX41" s="49"/>
      <c r="YY41" s="49"/>
      <c r="YZ41" s="49"/>
      <c r="ZA41" s="49"/>
      <c r="ZB41" s="49"/>
      <c r="ZC41" s="49"/>
      <c r="ZD41" s="49"/>
      <c r="ZE41" s="49"/>
      <c r="ZF41" s="49"/>
      <c r="ZG41" s="49"/>
      <c r="ZH41" s="49"/>
      <c r="ZI41" s="49"/>
      <c r="ZJ41" s="49"/>
      <c r="ZK41" s="49"/>
      <c r="ZL41" s="49"/>
      <c r="ZM41" s="49"/>
      <c r="ZN41" s="49"/>
      <c r="ZO41" s="49"/>
      <c r="ZP41" s="49"/>
      <c r="ZQ41" s="49"/>
      <c r="ZR41" s="49"/>
      <c r="ZS41" s="49"/>
      <c r="ZT41" s="49"/>
      <c r="ZU41" s="49"/>
      <c r="ZV41" s="49"/>
      <c r="ZW41" s="49"/>
      <c r="ZX41" s="49"/>
      <c r="ZY41" s="49"/>
      <c r="ZZ41" s="49"/>
      <c r="AAA41" s="49"/>
      <c r="AAB41" s="49"/>
      <c r="AAC41" s="49"/>
      <c r="AAD41" s="49"/>
      <c r="AAE41" s="49"/>
      <c r="AAF41" s="49"/>
      <c r="AAG41" s="49"/>
      <c r="AAH41" s="49"/>
      <c r="AAI41" s="49"/>
      <c r="AAJ41" s="49"/>
      <c r="AAK41" s="49"/>
      <c r="AAL41" s="49"/>
      <c r="AAM41" s="49"/>
      <c r="AAN41" s="49"/>
      <c r="AAO41" s="49"/>
      <c r="AAP41" s="49"/>
      <c r="AAQ41" s="49"/>
      <c r="AAR41" s="49"/>
      <c r="AAS41" s="49"/>
      <c r="AAT41" s="49"/>
      <c r="AAU41" s="49"/>
      <c r="AAV41" s="49"/>
      <c r="AAW41" s="49"/>
      <c r="AAX41" s="49"/>
      <c r="AAY41" s="49"/>
      <c r="AAZ41" s="49"/>
      <c r="ABA41" s="49"/>
      <c r="ABB41" s="49"/>
      <c r="ABC41" s="49"/>
      <c r="ABD41" s="49"/>
      <c r="ABE41" s="49"/>
      <c r="ABF41" s="49"/>
      <c r="ABG41" s="49"/>
      <c r="ABH41" s="49"/>
      <c r="ABI41" s="49"/>
      <c r="ABJ41" s="49"/>
      <c r="ABK41" s="49"/>
      <c r="ABL41" s="49"/>
      <c r="ABM41" s="49"/>
      <c r="ABN41" s="49"/>
      <c r="ABO41" s="49"/>
      <c r="ABP41" s="49"/>
      <c r="ABQ41" s="49"/>
      <c r="ABR41" s="49"/>
      <c r="ABS41" s="49"/>
      <c r="ABT41" s="49"/>
      <c r="ABU41" s="49"/>
      <c r="ABV41" s="49"/>
      <c r="ABW41" s="49"/>
      <c r="ABX41" s="49"/>
      <c r="ABY41" s="49"/>
      <c r="ABZ41" s="49"/>
      <c r="ACA41" s="49"/>
      <c r="ACB41" s="49"/>
      <c r="ACC41" s="49"/>
      <c r="ACD41" s="49"/>
      <c r="ACE41" s="49"/>
      <c r="ACF41" s="49"/>
      <c r="ACG41" s="49"/>
      <c r="ACH41" s="49"/>
      <c r="ACI41" s="49"/>
      <c r="ACJ41" s="49"/>
      <c r="ACK41" s="49"/>
      <c r="ACL41" s="49"/>
      <c r="ACM41" s="49"/>
      <c r="ACN41" s="49"/>
      <c r="ACO41" s="49"/>
      <c r="ACP41" s="49"/>
      <c r="ACQ41" s="49"/>
      <c r="ACR41" s="49"/>
      <c r="ACS41" s="49"/>
      <c r="ACT41" s="49"/>
      <c r="ACU41" s="49"/>
      <c r="ACV41" s="49"/>
      <c r="ACW41" s="49"/>
      <c r="ACX41" s="49"/>
      <c r="ACY41" s="49"/>
      <c r="ACZ41" s="49"/>
      <c r="ADA41" s="49"/>
      <c r="ADB41" s="49"/>
      <c r="ADC41" s="49"/>
      <c r="ADD41" s="49"/>
      <c r="ADE41" s="49"/>
      <c r="ADF41" s="49"/>
      <c r="ADG41" s="49"/>
      <c r="ADH41" s="49"/>
      <c r="ADI41" s="49"/>
      <c r="ADJ41" s="49"/>
      <c r="ADK41" s="49"/>
      <c r="ADL41" s="49"/>
      <c r="ADM41" s="49"/>
      <c r="ADN41" s="49"/>
      <c r="ADO41" s="49"/>
      <c r="ADP41" s="49"/>
      <c r="ADQ41" s="49"/>
      <c r="ADR41" s="49"/>
      <c r="ADS41" s="49"/>
      <c r="ADT41" s="49"/>
      <c r="ADU41" s="49"/>
      <c r="ADV41" s="49"/>
      <c r="ADW41" s="49"/>
      <c r="ADX41" s="49"/>
      <c r="ADY41" s="49"/>
      <c r="ADZ41" s="49"/>
      <c r="AEA41" s="49"/>
      <c r="AEB41" s="49"/>
      <c r="AEC41" s="49"/>
      <c r="AED41" s="49"/>
      <c r="AEE41" s="49"/>
      <c r="AEF41" s="49"/>
      <c r="AEG41" s="49"/>
      <c r="AEH41" s="49"/>
      <c r="AEI41" s="49"/>
      <c r="AEJ41" s="49"/>
      <c r="AEK41" s="49"/>
      <c r="AEL41" s="49"/>
      <c r="AEM41" s="49"/>
      <c r="AEN41" s="49"/>
      <c r="AEO41" s="49"/>
      <c r="AEP41" s="49"/>
      <c r="AEQ41" s="49"/>
      <c r="AER41" s="49"/>
      <c r="AES41" s="49"/>
      <c r="AET41" s="49"/>
      <c r="AEU41" s="49"/>
      <c r="AEV41" s="49"/>
      <c r="AEW41" s="49"/>
      <c r="AEX41" s="49"/>
      <c r="AEY41" s="49"/>
      <c r="AEZ41" s="49"/>
      <c r="AFA41" s="49"/>
      <c r="AFB41" s="49"/>
      <c r="AFC41" s="49"/>
      <c r="AFD41" s="49"/>
      <c r="AFE41" s="49"/>
      <c r="AFF41" s="49"/>
      <c r="AFG41" s="49"/>
      <c r="AFH41" s="49"/>
      <c r="AFI41" s="49"/>
      <c r="AFJ41" s="49"/>
      <c r="AFK41" s="49"/>
      <c r="AFL41" s="49"/>
      <c r="AFM41" s="49"/>
      <c r="AFN41" s="49"/>
      <c r="AFO41" s="49"/>
      <c r="AFP41" s="49"/>
      <c r="AFQ41" s="49"/>
      <c r="AFR41" s="49"/>
      <c r="AFS41" s="49"/>
      <c r="AFT41" s="49"/>
      <c r="AFU41" s="49"/>
      <c r="AFV41" s="49"/>
      <c r="AFW41" s="49"/>
      <c r="AFX41" s="49"/>
      <c r="AFY41" s="49"/>
      <c r="AFZ41" s="49"/>
      <c r="AGA41" s="49"/>
      <c r="AGB41" s="49"/>
      <c r="AGC41" s="49"/>
      <c r="AGD41" s="49"/>
      <c r="AGE41" s="49"/>
      <c r="AGF41" s="49"/>
      <c r="AGG41" s="49"/>
      <c r="AGH41" s="49"/>
      <c r="AGI41" s="49"/>
      <c r="AGJ41" s="49"/>
      <c r="AGK41" s="49"/>
      <c r="AGL41" s="49"/>
      <c r="AGM41" s="49"/>
      <c r="AGN41" s="49"/>
      <c r="AGO41" s="49"/>
      <c r="AGP41" s="49"/>
      <c r="AGQ41" s="49"/>
      <c r="AGR41" s="49"/>
      <c r="AGS41" s="49"/>
      <c r="AGT41" s="49"/>
      <c r="AGU41" s="49"/>
      <c r="AGV41" s="49"/>
      <c r="AGW41" s="49"/>
      <c r="AGX41" s="49"/>
      <c r="AGY41" s="49"/>
      <c r="AGZ41" s="49"/>
      <c r="AHA41" s="49"/>
      <c r="AHB41" s="49"/>
      <c r="AHC41" s="49"/>
      <c r="AHD41" s="49"/>
      <c r="AHE41" s="49"/>
      <c r="AHF41" s="49"/>
      <c r="AHG41" s="49"/>
      <c r="AHH41" s="49"/>
      <c r="AHI41" s="49"/>
      <c r="AHJ41" s="49"/>
      <c r="AHK41" s="49"/>
      <c r="AHL41" s="49"/>
      <c r="AHM41" s="49"/>
      <c r="AHN41" s="49"/>
      <c r="AHO41" s="49"/>
      <c r="AHP41" s="49"/>
      <c r="AHQ41" s="49"/>
      <c r="AHR41" s="49"/>
      <c r="AHS41" s="49"/>
      <c r="AHT41" s="49"/>
      <c r="AHU41" s="49"/>
      <c r="AHV41" s="49"/>
      <c r="AHW41" s="49"/>
      <c r="AHX41" s="49"/>
      <c r="AHY41" s="49"/>
      <c r="AHZ41" s="49"/>
      <c r="AIA41" s="49"/>
      <c r="AIB41" s="49"/>
      <c r="AIC41" s="49"/>
      <c r="AID41" s="49"/>
      <c r="AIE41" s="49"/>
      <c r="AIF41" s="49"/>
      <c r="AIG41" s="49"/>
      <c r="AIH41" s="49"/>
      <c r="AII41" s="49"/>
      <c r="AIJ41" s="49"/>
      <c r="AIK41" s="49"/>
      <c r="AIL41" s="49"/>
      <c r="AIM41" s="49"/>
      <c r="AIN41" s="49"/>
      <c r="AIO41" s="49"/>
      <c r="AIP41" s="49"/>
      <c r="AIQ41" s="49"/>
      <c r="AIR41" s="49"/>
      <c r="AIS41" s="49"/>
      <c r="AIT41" s="49"/>
      <c r="AIU41" s="49"/>
      <c r="AIV41" s="49"/>
      <c r="AIW41" s="49"/>
      <c r="AIX41" s="49"/>
      <c r="AIY41" s="49"/>
      <c r="AIZ41" s="49"/>
      <c r="AJA41" s="49"/>
      <c r="AJB41" s="49"/>
      <c r="AJC41" s="49"/>
      <c r="AJD41" s="49"/>
      <c r="AJE41" s="49"/>
      <c r="AJF41" s="49"/>
      <c r="AJG41" s="49"/>
      <c r="AJH41" s="49"/>
      <c r="AJI41" s="49"/>
      <c r="AJJ41" s="49"/>
      <c r="AJK41" s="49"/>
      <c r="AJL41" s="49"/>
      <c r="AJM41" s="49"/>
      <c r="AJN41" s="49"/>
      <c r="AJO41" s="49"/>
      <c r="AJP41" s="49"/>
      <c r="AJQ41" s="49"/>
      <c r="AJR41" s="49"/>
      <c r="AJS41" s="49"/>
      <c r="AJT41" s="49"/>
      <c r="AJU41" s="49"/>
      <c r="AJV41" s="49"/>
      <c r="AJW41" s="49"/>
      <c r="AJX41" s="49"/>
      <c r="AJY41" s="49"/>
      <c r="AJZ41" s="49"/>
      <c r="AKA41" s="49"/>
      <c r="AKB41" s="49"/>
      <c r="AKC41" s="49"/>
      <c r="AKD41" s="49"/>
      <c r="AKE41" s="49"/>
      <c r="AKF41" s="49"/>
      <c r="AKG41" s="49"/>
      <c r="AKH41" s="49"/>
      <c r="AKI41" s="49"/>
      <c r="AKJ41" s="49"/>
      <c r="AKK41" s="49"/>
      <c r="AKL41" s="49"/>
      <c r="AKM41" s="49"/>
      <c r="AKN41" s="49"/>
      <c r="AKO41" s="49"/>
      <c r="AKP41" s="49"/>
      <c r="AKQ41" s="49"/>
      <c r="AKR41" s="49"/>
      <c r="AKS41" s="49"/>
      <c r="AKT41" s="49"/>
      <c r="AKU41" s="49"/>
      <c r="AKV41" s="49"/>
      <c r="AKW41" s="49"/>
      <c r="AKX41" s="49"/>
      <c r="AKY41" s="49"/>
      <c r="AKZ41" s="49"/>
      <c r="ALA41" s="49"/>
      <c r="ALB41" s="49"/>
      <c r="ALC41" s="49"/>
      <c r="ALD41" s="49"/>
      <c r="ALE41" s="49"/>
      <c r="ALF41" s="49"/>
      <c r="ALG41" s="49"/>
      <c r="ALH41" s="49"/>
      <c r="ALI41" s="49"/>
      <c r="ALJ41" s="49"/>
      <c r="ALK41" s="49"/>
      <c r="ALL41" s="49"/>
      <c r="ALM41" s="49"/>
      <c r="ALN41" s="49"/>
      <c r="ALO41" s="49"/>
      <c r="ALP41" s="49"/>
      <c r="ALQ41" s="49"/>
      <c r="ALR41" s="49"/>
      <c r="ALS41" s="49"/>
      <c r="ALT41" s="49"/>
      <c r="ALU41" s="49"/>
      <c r="ALV41" s="49"/>
      <c r="ALW41" s="49"/>
      <c r="ALX41" s="49"/>
      <c r="ALY41" s="49"/>
      <c r="ALZ41" s="49"/>
      <c r="AMA41" s="49"/>
      <c r="AMB41" s="49"/>
      <c r="AMC41" s="49"/>
      <c r="AMD41" s="49"/>
      <c r="AME41" s="49"/>
      <c r="AMF41" s="49"/>
      <c r="AMG41" s="49"/>
      <c r="AMH41" s="49"/>
      <c r="AMI41" s="49"/>
      <c r="AMJ41" s="49"/>
      <c r="AMK41" s="49"/>
    </row>
    <row r="42" spans="1:1025" s="59" customFormat="1">
      <c r="A42" s="50" t="s">
        <v>329</v>
      </c>
      <c r="B42" s="51" t="s">
        <v>1621</v>
      </c>
      <c r="C42" s="50" t="s">
        <v>1622</v>
      </c>
      <c r="D42" s="47" t="s">
        <v>48</v>
      </c>
      <c r="E42" s="66" t="s">
        <v>1528</v>
      </c>
      <c r="F42" s="54" t="s">
        <v>1623</v>
      </c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0" t="s">
        <v>1624</v>
      </c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49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49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49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49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49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49"/>
      <c r="PE42" s="49"/>
      <c r="PF42" s="49"/>
      <c r="PG42" s="49"/>
      <c r="PH42" s="49"/>
      <c r="PI42" s="49"/>
      <c r="PJ42" s="49"/>
      <c r="PK42" s="49"/>
      <c r="PL42" s="49"/>
      <c r="PM42" s="49"/>
      <c r="PN42" s="49"/>
      <c r="PO42" s="49"/>
      <c r="PP42" s="49"/>
      <c r="PQ42" s="49"/>
      <c r="PR42" s="49"/>
      <c r="PS42" s="49"/>
      <c r="PT42" s="49"/>
      <c r="PU42" s="49"/>
      <c r="PV42" s="49"/>
      <c r="PW42" s="49"/>
      <c r="PX42" s="49"/>
      <c r="PY42" s="49"/>
      <c r="PZ42" s="49"/>
      <c r="QA42" s="49"/>
      <c r="QB42" s="49"/>
      <c r="QC42" s="49"/>
      <c r="QD42" s="49"/>
      <c r="QE42" s="49"/>
      <c r="QF42" s="49"/>
      <c r="QG42" s="49"/>
      <c r="QH42" s="49"/>
      <c r="QI42" s="49"/>
      <c r="QJ42" s="49"/>
      <c r="QK42" s="49"/>
      <c r="QL42" s="49"/>
      <c r="QM42" s="49"/>
      <c r="QN42" s="49"/>
      <c r="QO42" s="49"/>
      <c r="QP42" s="49"/>
      <c r="QQ42" s="49"/>
      <c r="QR42" s="49"/>
      <c r="QS42" s="49"/>
      <c r="QT42" s="49"/>
      <c r="QU42" s="49"/>
      <c r="QV42" s="49"/>
      <c r="QW42" s="49"/>
      <c r="QX42" s="49"/>
      <c r="QY42" s="49"/>
      <c r="QZ42" s="49"/>
      <c r="RA42" s="49"/>
      <c r="RB42" s="49"/>
      <c r="RC42" s="49"/>
      <c r="RD42" s="49"/>
      <c r="RE42" s="49"/>
      <c r="RF42" s="49"/>
      <c r="RG42" s="49"/>
      <c r="RH42" s="49"/>
      <c r="RI42" s="49"/>
      <c r="RJ42" s="49"/>
      <c r="RK42" s="49"/>
      <c r="RL42" s="49"/>
      <c r="RM42" s="49"/>
      <c r="RN42" s="49"/>
      <c r="RO42" s="49"/>
      <c r="RP42" s="49"/>
      <c r="RQ42" s="49"/>
      <c r="RR42" s="49"/>
      <c r="RS42" s="49"/>
      <c r="RT42" s="49"/>
      <c r="RU42" s="49"/>
      <c r="RV42" s="49"/>
      <c r="RW42" s="49"/>
      <c r="RX42" s="49"/>
      <c r="RY42" s="49"/>
      <c r="RZ42" s="49"/>
      <c r="SA42" s="49"/>
      <c r="SB42" s="49"/>
      <c r="SC42" s="49"/>
      <c r="SD42" s="49"/>
      <c r="SE42" s="49"/>
      <c r="SF42" s="49"/>
      <c r="SG42" s="49"/>
      <c r="SH42" s="49"/>
      <c r="SI42" s="49"/>
      <c r="SJ42" s="49"/>
      <c r="SK42" s="49"/>
      <c r="SL42" s="49"/>
      <c r="SM42" s="49"/>
      <c r="SN42" s="49"/>
      <c r="SO42" s="49"/>
      <c r="SP42" s="49"/>
      <c r="SQ42" s="49"/>
      <c r="SR42" s="49"/>
      <c r="SS42" s="49"/>
      <c r="ST42" s="49"/>
      <c r="SU42" s="49"/>
      <c r="SV42" s="49"/>
      <c r="SW42" s="49"/>
      <c r="SX42" s="49"/>
      <c r="SY42" s="49"/>
      <c r="SZ42" s="49"/>
      <c r="TA42" s="49"/>
      <c r="TB42" s="49"/>
      <c r="TC42" s="49"/>
      <c r="TD42" s="49"/>
      <c r="TE42" s="49"/>
      <c r="TF42" s="49"/>
      <c r="TG42" s="49"/>
      <c r="TH42" s="49"/>
      <c r="TI42" s="49"/>
      <c r="TJ42" s="49"/>
      <c r="TK42" s="49"/>
      <c r="TL42" s="49"/>
      <c r="TM42" s="49"/>
      <c r="TN42" s="49"/>
      <c r="TO42" s="49"/>
      <c r="TP42" s="49"/>
      <c r="TQ42" s="49"/>
      <c r="TR42" s="49"/>
      <c r="TS42" s="49"/>
      <c r="TT42" s="49"/>
      <c r="TU42" s="49"/>
      <c r="TV42" s="49"/>
      <c r="TW42" s="49"/>
      <c r="TX42" s="49"/>
      <c r="TY42" s="49"/>
      <c r="TZ42" s="49"/>
      <c r="UA42" s="49"/>
      <c r="UB42" s="49"/>
      <c r="UC42" s="49"/>
      <c r="UD42" s="49"/>
      <c r="UE42" s="49"/>
      <c r="UF42" s="49"/>
      <c r="UG42" s="49"/>
      <c r="UH42" s="49"/>
      <c r="UI42" s="49"/>
      <c r="UJ42" s="49"/>
      <c r="UK42" s="49"/>
      <c r="UL42" s="49"/>
      <c r="UM42" s="49"/>
      <c r="UN42" s="49"/>
      <c r="UO42" s="49"/>
      <c r="UP42" s="49"/>
      <c r="UQ42" s="49"/>
      <c r="UR42" s="49"/>
      <c r="US42" s="49"/>
      <c r="UT42" s="49"/>
      <c r="UU42" s="49"/>
      <c r="UV42" s="49"/>
      <c r="UW42" s="49"/>
      <c r="UX42" s="49"/>
      <c r="UY42" s="49"/>
      <c r="UZ42" s="49"/>
      <c r="VA42" s="49"/>
      <c r="VB42" s="49"/>
      <c r="VC42" s="49"/>
      <c r="VD42" s="49"/>
      <c r="VE42" s="49"/>
      <c r="VF42" s="49"/>
      <c r="VG42" s="49"/>
      <c r="VH42" s="49"/>
      <c r="VI42" s="49"/>
      <c r="VJ42" s="49"/>
      <c r="VK42" s="49"/>
      <c r="VL42" s="49"/>
      <c r="VM42" s="49"/>
      <c r="VN42" s="49"/>
      <c r="VO42" s="49"/>
      <c r="VP42" s="49"/>
      <c r="VQ42" s="49"/>
      <c r="VR42" s="49"/>
      <c r="VS42" s="49"/>
      <c r="VT42" s="49"/>
      <c r="VU42" s="49"/>
      <c r="VV42" s="49"/>
      <c r="VW42" s="49"/>
      <c r="VX42" s="49"/>
      <c r="VY42" s="49"/>
      <c r="VZ42" s="49"/>
      <c r="WA42" s="49"/>
      <c r="WB42" s="49"/>
      <c r="WC42" s="49"/>
      <c r="WD42" s="49"/>
      <c r="WE42" s="49"/>
      <c r="WF42" s="49"/>
      <c r="WG42" s="49"/>
      <c r="WH42" s="49"/>
      <c r="WI42" s="49"/>
      <c r="WJ42" s="49"/>
      <c r="WK42" s="49"/>
      <c r="WL42" s="49"/>
      <c r="WM42" s="49"/>
      <c r="WN42" s="49"/>
      <c r="WO42" s="49"/>
      <c r="WP42" s="49"/>
      <c r="WQ42" s="49"/>
      <c r="WR42" s="49"/>
      <c r="WS42" s="49"/>
      <c r="WT42" s="49"/>
      <c r="WU42" s="49"/>
      <c r="WV42" s="49"/>
      <c r="WW42" s="49"/>
      <c r="WX42" s="49"/>
      <c r="WY42" s="49"/>
      <c r="WZ42" s="49"/>
      <c r="XA42" s="49"/>
      <c r="XB42" s="49"/>
      <c r="XC42" s="49"/>
      <c r="XD42" s="49"/>
      <c r="XE42" s="49"/>
      <c r="XF42" s="49"/>
      <c r="XG42" s="49"/>
      <c r="XH42" s="49"/>
      <c r="XI42" s="49"/>
      <c r="XJ42" s="49"/>
      <c r="XK42" s="49"/>
      <c r="XL42" s="49"/>
      <c r="XM42" s="49"/>
      <c r="XN42" s="49"/>
      <c r="XO42" s="49"/>
      <c r="XP42" s="49"/>
      <c r="XQ42" s="49"/>
      <c r="XR42" s="49"/>
      <c r="XS42" s="49"/>
      <c r="XT42" s="49"/>
      <c r="XU42" s="49"/>
      <c r="XV42" s="49"/>
      <c r="XW42" s="49"/>
      <c r="XX42" s="49"/>
      <c r="XY42" s="49"/>
      <c r="XZ42" s="49"/>
      <c r="YA42" s="49"/>
      <c r="YB42" s="49"/>
      <c r="YC42" s="49"/>
      <c r="YD42" s="49"/>
      <c r="YE42" s="49"/>
      <c r="YF42" s="49"/>
      <c r="YG42" s="49"/>
      <c r="YH42" s="49"/>
      <c r="YI42" s="49"/>
      <c r="YJ42" s="49"/>
      <c r="YK42" s="49"/>
      <c r="YL42" s="49"/>
      <c r="YM42" s="49"/>
      <c r="YN42" s="49"/>
      <c r="YO42" s="49"/>
      <c r="YP42" s="49"/>
      <c r="YQ42" s="49"/>
      <c r="YR42" s="49"/>
      <c r="YS42" s="49"/>
      <c r="YT42" s="49"/>
      <c r="YU42" s="49"/>
      <c r="YV42" s="49"/>
      <c r="YW42" s="49"/>
      <c r="YX42" s="49"/>
      <c r="YY42" s="49"/>
      <c r="YZ42" s="49"/>
      <c r="ZA42" s="49"/>
      <c r="ZB42" s="49"/>
      <c r="ZC42" s="49"/>
      <c r="ZD42" s="49"/>
      <c r="ZE42" s="49"/>
      <c r="ZF42" s="49"/>
      <c r="ZG42" s="49"/>
      <c r="ZH42" s="49"/>
      <c r="ZI42" s="49"/>
      <c r="ZJ42" s="49"/>
      <c r="ZK42" s="49"/>
      <c r="ZL42" s="49"/>
      <c r="ZM42" s="49"/>
      <c r="ZN42" s="49"/>
      <c r="ZO42" s="49"/>
      <c r="ZP42" s="49"/>
      <c r="ZQ42" s="49"/>
      <c r="ZR42" s="49"/>
      <c r="ZS42" s="49"/>
      <c r="ZT42" s="49"/>
      <c r="ZU42" s="49"/>
      <c r="ZV42" s="49"/>
      <c r="ZW42" s="49"/>
      <c r="ZX42" s="49"/>
      <c r="ZY42" s="49"/>
      <c r="ZZ42" s="49"/>
      <c r="AAA42" s="49"/>
      <c r="AAB42" s="49"/>
      <c r="AAC42" s="49"/>
      <c r="AAD42" s="49"/>
      <c r="AAE42" s="49"/>
      <c r="AAF42" s="49"/>
      <c r="AAG42" s="49"/>
      <c r="AAH42" s="49"/>
      <c r="AAI42" s="49"/>
      <c r="AAJ42" s="49"/>
      <c r="AAK42" s="49"/>
      <c r="AAL42" s="49"/>
      <c r="AAM42" s="49"/>
      <c r="AAN42" s="49"/>
      <c r="AAO42" s="49"/>
      <c r="AAP42" s="49"/>
      <c r="AAQ42" s="49"/>
      <c r="AAR42" s="49"/>
      <c r="AAS42" s="49"/>
      <c r="AAT42" s="49"/>
      <c r="AAU42" s="49"/>
      <c r="AAV42" s="49"/>
      <c r="AAW42" s="49"/>
      <c r="AAX42" s="49"/>
      <c r="AAY42" s="49"/>
      <c r="AAZ42" s="49"/>
      <c r="ABA42" s="49"/>
      <c r="ABB42" s="49"/>
      <c r="ABC42" s="49"/>
      <c r="ABD42" s="49"/>
      <c r="ABE42" s="49"/>
      <c r="ABF42" s="49"/>
      <c r="ABG42" s="49"/>
      <c r="ABH42" s="49"/>
      <c r="ABI42" s="49"/>
      <c r="ABJ42" s="49"/>
      <c r="ABK42" s="49"/>
      <c r="ABL42" s="49"/>
      <c r="ABM42" s="49"/>
      <c r="ABN42" s="49"/>
      <c r="ABO42" s="49"/>
      <c r="ABP42" s="49"/>
      <c r="ABQ42" s="49"/>
      <c r="ABR42" s="49"/>
      <c r="ABS42" s="49"/>
      <c r="ABT42" s="49"/>
      <c r="ABU42" s="49"/>
      <c r="ABV42" s="49"/>
      <c r="ABW42" s="49"/>
      <c r="ABX42" s="49"/>
      <c r="ABY42" s="49"/>
      <c r="ABZ42" s="49"/>
      <c r="ACA42" s="49"/>
      <c r="ACB42" s="49"/>
      <c r="ACC42" s="49"/>
      <c r="ACD42" s="49"/>
      <c r="ACE42" s="49"/>
      <c r="ACF42" s="49"/>
      <c r="ACG42" s="49"/>
      <c r="ACH42" s="49"/>
      <c r="ACI42" s="49"/>
      <c r="ACJ42" s="49"/>
      <c r="ACK42" s="49"/>
      <c r="ACL42" s="49"/>
      <c r="ACM42" s="49"/>
      <c r="ACN42" s="49"/>
      <c r="ACO42" s="49"/>
      <c r="ACP42" s="49"/>
      <c r="ACQ42" s="49"/>
      <c r="ACR42" s="49"/>
      <c r="ACS42" s="49"/>
      <c r="ACT42" s="49"/>
      <c r="ACU42" s="49"/>
      <c r="ACV42" s="49"/>
      <c r="ACW42" s="49"/>
      <c r="ACX42" s="49"/>
      <c r="ACY42" s="49"/>
      <c r="ACZ42" s="49"/>
      <c r="ADA42" s="49"/>
      <c r="ADB42" s="49"/>
      <c r="ADC42" s="49"/>
      <c r="ADD42" s="49"/>
      <c r="ADE42" s="49"/>
      <c r="ADF42" s="49"/>
      <c r="ADG42" s="49"/>
      <c r="ADH42" s="49"/>
      <c r="ADI42" s="49"/>
      <c r="ADJ42" s="49"/>
      <c r="ADK42" s="49"/>
      <c r="ADL42" s="49"/>
      <c r="ADM42" s="49"/>
      <c r="ADN42" s="49"/>
      <c r="ADO42" s="49"/>
      <c r="ADP42" s="49"/>
      <c r="ADQ42" s="49"/>
      <c r="ADR42" s="49"/>
      <c r="ADS42" s="49"/>
      <c r="ADT42" s="49"/>
      <c r="ADU42" s="49"/>
      <c r="ADV42" s="49"/>
      <c r="ADW42" s="49"/>
      <c r="ADX42" s="49"/>
      <c r="ADY42" s="49"/>
      <c r="ADZ42" s="49"/>
      <c r="AEA42" s="49"/>
      <c r="AEB42" s="49"/>
      <c r="AEC42" s="49"/>
      <c r="AED42" s="49"/>
      <c r="AEE42" s="49"/>
      <c r="AEF42" s="49"/>
      <c r="AEG42" s="49"/>
      <c r="AEH42" s="49"/>
      <c r="AEI42" s="49"/>
      <c r="AEJ42" s="49"/>
      <c r="AEK42" s="49"/>
      <c r="AEL42" s="49"/>
      <c r="AEM42" s="49"/>
      <c r="AEN42" s="49"/>
      <c r="AEO42" s="49"/>
      <c r="AEP42" s="49"/>
      <c r="AEQ42" s="49"/>
      <c r="AER42" s="49"/>
      <c r="AES42" s="49"/>
      <c r="AET42" s="49"/>
      <c r="AEU42" s="49"/>
      <c r="AEV42" s="49"/>
      <c r="AEW42" s="49"/>
      <c r="AEX42" s="49"/>
      <c r="AEY42" s="49"/>
      <c r="AEZ42" s="49"/>
      <c r="AFA42" s="49"/>
      <c r="AFB42" s="49"/>
      <c r="AFC42" s="49"/>
      <c r="AFD42" s="49"/>
      <c r="AFE42" s="49"/>
      <c r="AFF42" s="49"/>
      <c r="AFG42" s="49"/>
      <c r="AFH42" s="49"/>
      <c r="AFI42" s="49"/>
      <c r="AFJ42" s="49"/>
      <c r="AFK42" s="49"/>
      <c r="AFL42" s="49"/>
      <c r="AFM42" s="49"/>
      <c r="AFN42" s="49"/>
      <c r="AFO42" s="49"/>
      <c r="AFP42" s="49"/>
      <c r="AFQ42" s="49"/>
      <c r="AFR42" s="49"/>
      <c r="AFS42" s="49"/>
      <c r="AFT42" s="49"/>
      <c r="AFU42" s="49"/>
      <c r="AFV42" s="49"/>
      <c r="AFW42" s="49"/>
      <c r="AFX42" s="49"/>
      <c r="AFY42" s="49"/>
      <c r="AFZ42" s="49"/>
      <c r="AGA42" s="49"/>
      <c r="AGB42" s="49"/>
      <c r="AGC42" s="49"/>
      <c r="AGD42" s="49"/>
      <c r="AGE42" s="49"/>
      <c r="AGF42" s="49"/>
      <c r="AGG42" s="49"/>
      <c r="AGH42" s="49"/>
      <c r="AGI42" s="49"/>
      <c r="AGJ42" s="49"/>
      <c r="AGK42" s="49"/>
      <c r="AGL42" s="49"/>
      <c r="AGM42" s="49"/>
      <c r="AGN42" s="49"/>
      <c r="AGO42" s="49"/>
      <c r="AGP42" s="49"/>
      <c r="AGQ42" s="49"/>
      <c r="AGR42" s="49"/>
      <c r="AGS42" s="49"/>
      <c r="AGT42" s="49"/>
      <c r="AGU42" s="49"/>
      <c r="AGV42" s="49"/>
      <c r="AGW42" s="49"/>
      <c r="AGX42" s="49"/>
      <c r="AGY42" s="49"/>
      <c r="AGZ42" s="49"/>
      <c r="AHA42" s="49"/>
      <c r="AHB42" s="49"/>
      <c r="AHC42" s="49"/>
      <c r="AHD42" s="49"/>
      <c r="AHE42" s="49"/>
      <c r="AHF42" s="49"/>
      <c r="AHG42" s="49"/>
      <c r="AHH42" s="49"/>
      <c r="AHI42" s="49"/>
      <c r="AHJ42" s="49"/>
      <c r="AHK42" s="49"/>
      <c r="AHL42" s="49"/>
      <c r="AHM42" s="49"/>
      <c r="AHN42" s="49"/>
      <c r="AHO42" s="49"/>
      <c r="AHP42" s="49"/>
      <c r="AHQ42" s="49"/>
      <c r="AHR42" s="49"/>
      <c r="AHS42" s="49"/>
      <c r="AHT42" s="49"/>
      <c r="AHU42" s="49"/>
      <c r="AHV42" s="49"/>
      <c r="AHW42" s="49"/>
      <c r="AHX42" s="49"/>
      <c r="AHY42" s="49"/>
      <c r="AHZ42" s="49"/>
      <c r="AIA42" s="49"/>
      <c r="AIB42" s="49"/>
      <c r="AIC42" s="49"/>
      <c r="AID42" s="49"/>
      <c r="AIE42" s="49"/>
      <c r="AIF42" s="49"/>
      <c r="AIG42" s="49"/>
      <c r="AIH42" s="49"/>
      <c r="AII42" s="49"/>
      <c r="AIJ42" s="49"/>
      <c r="AIK42" s="49"/>
      <c r="AIL42" s="49"/>
      <c r="AIM42" s="49"/>
      <c r="AIN42" s="49"/>
      <c r="AIO42" s="49"/>
      <c r="AIP42" s="49"/>
      <c r="AIQ42" s="49"/>
      <c r="AIR42" s="49"/>
      <c r="AIS42" s="49"/>
      <c r="AIT42" s="49"/>
      <c r="AIU42" s="49"/>
      <c r="AIV42" s="49"/>
      <c r="AIW42" s="49"/>
      <c r="AIX42" s="49"/>
      <c r="AIY42" s="49"/>
      <c r="AIZ42" s="49"/>
      <c r="AJA42" s="49"/>
      <c r="AJB42" s="49"/>
      <c r="AJC42" s="49"/>
      <c r="AJD42" s="49"/>
      <c r="AJE42" s="49"/>
      <c r="AJF42" s="49"/>
      <c r="AJG42" s="49"/>
      <c r="AJH42" s="49"/>
      <c r="AJI42" s="49"/>
      <c r="AJJ42" s="49"/>
      <c r="AJK42" s="49"/>
      <c r="AJL42" s="49"/>
      <c r="AJM42" s="49"/>
      <c r="AJN42" s="49"/>
      <c r="AJO42" s="49"/>
      <c r="AJP42" s="49"/>
      <c r="AJQ42" s="49"/>
      <c r="AJR42" s="49"/>
      <c r="AJS42" s="49"/>
      <c r="AJT42" s="49"/>
      <c r="AJU42" s="49"/>
      <c r="AJV42" s="49"/>
      <c r="AJW42" s="49"/>
      <c r="AJX42" s="49"/>
      <c r="AJY42" s="49"/>
      <c r="AJZ42" s="49"/>
      <c r="AKA42" s="49"/>
      <c r="AKB42" s="49"/>
      <c r="AKC42" s="49"/>
      <c r="AKD42" s="49"/>
      <c r="AKE42" s="49"/>
      <c r="AKF42" s="49"/>
      <c r="AKG42" s="49"/>
      <c r="AKH42" s="49"/>
      <c r="AKI42" s="49"/>
      <c r="AKJ42" s="49"/>
      <c r="AKK42" s="49"/>
      <c r="AKL42" s="49"/>
      <c r="AKM42" s="49"/>
      <c r="AKN42" s="49"/>
      <c r="AKO42" s="49"/>
      <c r="AKP42" s="49"/>
      <c r="AKQ42" s="49"/>
      <c r="AKR42" s="49"/>
      <c r="AKS42" s="49"/>
      <c r="AKT42" s="49"/>
      <c r="AKU42" s="49"/>
      <c r="AKV42" s="49"/>
      <c r="AKW42" s="49"/>
      <c r="AKX42" s="49"/>
      <c r="AKY42" s="49"/>
      <c r="AKZ42" s="49"/>
      <c r="ALA42" s="49"/>
      <c r="ALB42" s="49"/>
      <c r="ALC42" s="49"/>
      <c r="ALD42" s="49"/>
      <c r="ALE42" s="49"/>
      <c r="ALF42" s="49"/>
      <c r="ALG42" s="49"/>
      <c r="ALH42" s="49"/>
      <c r="ALI42" s="49"/>
      <c r="ALJ42" s="49"/>
      <c r="ALK42" s="49"/>
      <c r="ALL42" s="49"/>
      <c r="ALM42" s="49"/>
      <c r="ALN42" s="49"/>
      <c r="ALO42" s="49"/>
      <c r="ALP42" s="49"/>
      <c r="ALQ42" s="49"/>
      <c r="ALR42" s="49"/>
      <c r="ALS42" s="49"/>
      <c r="ALT42" s="49"/>
      <c r="ALU42" s="49"/>
      <c r="ALV42" s="49"/>
      <c r="ALW42" s="49"/>
      <c r="ALX42" s="49"/>
      <c r="ALY42" s="49"/>
      <c r="ALZ42" s="49"/>
      <c r="AMA42" s="49"/>
      <c r="AMB42" s="49"/>
      <c r="AMC42" s="49"/>
      <c r="AMD42" s="49"/>
      <c r="AME42" s="49"/>
      <c r="AMF42" s="49"/>
      <c r="AMG42" s="49"/>
      <c r="AMH42" s="49"/>
      <c r="AMI42" s="49"/>
      <c r="AMJ42" s="49"/>
      <c r="AMK42" s="49"/>
    </row>
    <row r="43" spans="1:1025">
      <c r="A43" s="50" t="s">
        <v>319</v>
      </c>
      <c r="B43" s="51" t="s">
        <v>1625</v>
      </c>
      <c r="C43" s="50" t="s">
        <v>850</v>
      </c>
      <c r="D43" s="47" t="s">
        <v>1580</v>
      </c>
      <c r="E43" s="50" t="s">
        <v>1542</v>
      </c>
      <c r="F43" s="54" t="s">
        <v>1529</v>
      </c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0" t="s">
        <v>1626</v>
      </c>
    </row>
    <row r="44" spans="1:1025">
      <c r="A44" s="50" t="s">
        <v>335</v>
      </c>
      <c r="B44" s="51" t="s">
        <v>1627</v>
      </c>
      <c r="C44" s="50" t="s">
        <v>1550</v>
      </c>
      <c r="D44" s="47" t="s">
        <v>48</v>
      </c>
      <c r="E44" s="50" t="s">
        <v>1528</v>
      </c>
      <c r="F44" s="54" t="s">
        <v>1529</v>
      </c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0" t="s">
        <v>1628</v>
      </c>
    </row>
    <row r="45" spans="1:1025">
      <c r="A45" s="55" t="s">
        <v>1629</v>
      </c>
      <c r="B45" s="56" t="s">
        <v>1630</v>
      </c>
      <c r="C45" s="55" t="s">
        <v>1526</v>
      </c>
      <c r="D45" s="57" t="s">
        <v>1538</v>
      </c>
      <c r="E45" s="55" t="s">
        <v>1539</v>
      </c>
      <c r="F45" s="58" t="s">
        <v>1529</v>
      </c>
      <c r="G45" s="58" t="s">
        <v>1529</v>
      </c>
      <c r="H45" s="58" t="s">
        <v>1529</v>
      </c>
      <c r="I45" s="58"/>
      <c r="J45" s="58"/>
      <c r="K45" s="58"/>
      <c r="L45" s="58"/>
      <c r="M45" s="58"/>
      <c r="N45" s="58"/>
      <c r="O45" s="58"/>
      <c r="P45" s="58"/>
      <c r="Q45" s="58"/>
      <c r="R45" s="55" t="s">
        <v>1631</v>
      </c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  <c r="IT45" s="59"/>
      <c r="IU45" s="59"/>
      <c r="IV45" s="59"/>
      <c r="IW45" s="59"/>
      <c r="IX45" s="59"/>
      <c r="IY45" s="59"/>
      <c r="IZ45" s="59"/>
      <c r="JA45" s="59"/>
      <c r="JB45" s="59"/>
      <c r="JC45" s="59"/>
      <c r="JD45" s="59"/>
      <c r="JE45" s="59"/>
      <c r="JF45" s="59"/>
      <c r="JG45" s="59"/>
      <c r="JH45" s="59"/>
      <c r="JI45" s="59"/>
      <c r="JJ45" s="59"/>
      <c r="JK45" s="59"/>
      <c r="JL45" s="59"/>
      <c r="JM45" s="59"/>
      <c r="JN45" s="59"/>
      <c r="JO45" s="59"/>
      <c r="JP45" s="59"/>
      <c r="JQ45" s="59"/>
      <c r="JR45" s="59"/>
      <c r="JS45" s="59"/>
      <c r="JT45" s="59"/>
      <c r="JU45" s="59"/>
      <c r="JV45" s="59"/>
      <c r="JW45" s="59"/>
      <c r="JX45" s="59"/>
      <c r="JY45" s="59"/>
      <c r="JZ45" s="59"/>
      <c r="KA45" s="59"/>
      <c r="KB45" s="59"/>
      <c r="KC45" s="59"/>
      <c r="KD45" s="59"/>
      <c r="KE45" s="59"/>
      <c r="KF45" s="59"/>
      <c r="KG45" s="59"/>
      <c r="KH45" s="59"/>
      <c r="KI45" s="59"/>
      <c r="KJ45" s="59"/>
      <c r="KK45" s="59"/>
      <c r="KL45" s="59"/>
      <c r="KM45" s="59"/>
      <c r="KN45" s="59"/>
      <c r="KO45" s="59"/>
      <c r="KP45" s="59"/>
      <c r="KQ45" s="59"/>
      <c r="KR45" s="59"/>
      <c r="KS45" s="59"/>
      <c r="KT45" s="59"/>
      <c r="KU45" s="59"/>
      <c r="KV45" s="59"/>
      <c r="KW45" s="59"/>
      <c r="KX45" s="59"/>
      <c r="KY45" s="59"/>
      <c r="KZ45" s="59"/>
      <c r="LA45" s="59"/>
      <c r="LB45" s="59"/>
      <c r="LC45" s="59"/>
      <c r="LD45" s="59"/>
      <c r="LE45" s="59"/>
      <c r="LF45" s="59"/>
      <c r="LG45" s="59"/>
      <c r="LH45" s="59"/>
      <c r="LI45" s="59"/>
      <c r="LJ45" s="59"/>
      <c r="LK45" s="59"/>
      <c r="LL45" s="59"/>
      <c r="LM45" s="59"/>
      <c r="LN45" s="59"/>
      <c r="LO45" s="59"/>
      <c r="LP45" s="59"/>
      <c r="LQ45" s="59"/>
      <c r="LR45" s="59"/>
      <c r="LS45" s="59"/>
      <c r="LT45" s="59"/>
      <c r="LU45" s="59"/>
      <c r="LV45" s="59"/>
      <c r="LW45" s="59"/>
      <c r="LX45" s="59"/>
      <c r="LY45" s="59"/>
      <c r="LZ45" s="59"/>
      <c r="MA45" s="59"/>
      <c r="MB45" s="59"/>
      <c r="MC45" s="59"/>
      <c r="MD45" s="59"/>
      <c r="ME45" s="59"/>
      <c r="MF45" s="59"/>
      <c r="MG45" s="59"/>
      <c r="MH45" s="59"/>
      <c r="MI45" s="59"/>
      <c r="MJ45" s="59"/>
      <c r="MK45" s="59"/>
      <c r="ML45" s="59"/>
      <c r="MM45" s="59"/>
      <c r="MN45" s="59"/>
      <c r="MO45" s="59"/>
      <c r="MP45" s="59"/>
      <c r="MQ45" s="59"/>
      <c r="MR45" s="59"/>
      <c r="MS45" s="59"/>
      <c r="MT45" s="59"/>
      <c r="MU45" s="59"/>
      <c r="MV45" s="59"/>
      <c r="MW45" s="59"/>
      <c r="MX45" s="59"/>
      <c r="MY45" s="59"/>
      <c r="MZ45" s="59"/>
      <c r="NA45" s="59"/>
      <c r="NB45" s="59"/>
      <c r="NC45" s="59"/>
      <c r="ND45" s="59"/>
      <c r="NE45" s="59"/>
      <c r="NF45" s="59"/>
      <c r="NG45" s="59"/>
      <c r="NH45" s="59"/>
      <c r="NI45" s="59"/>
      <c r="NJ45" s="59"/>
      <c r="NK45" s="59"/>
      <c r="NL45" s="59"/>
      <c r="NM45" s="59"/>
      <c r="NN45" s="59"/>
      <c r="NO45" s="59"/>
      <c r="NP45" s="59"/>
      <c r="NQ45" s="59"/>
      <c r="NR45" s="59"/>
      <c r="NS45" s="59"/>
      <c r="NT45" s="59"/>
      <c r="NU45" s="59"/>
      <c r="NV45" s="59"/>
      <c r="NW45" s="59"/>
      <c r="NX45" s="59"/>
      <c r="NY45" s="59"/>
      <c r="NZ45" s="59"/>
      <c r="OA45" s="59"/>
      <c r="OB45" s="59"/>
      <c r="OC45" s="59"/>
      <c r="OD45" s="59"/>
      <c r="OE45" s="59"/>
      <c r="OF45" s="59"/>
      <c r="OG45" s="59"/>
      <c r="OH45" s="59"/>
      <c r="OI45" s="59"/>
      <c r="OJ45" s="59"/>
      <c r="OK45" s="59"/>
      <c r="OL45" s="59"/>
      <c r="OM45" s="59"/>
      <c r="ON45" s="59"/>
      <c r="OO45" s="59"/>
      <c r="OP45" s="59"/>
      <c r="OQ45" s="59"/>
      <c r="OR45" s="59"/>
      <c r="OS45" s="59"/>
      <c r="OT45" s="59"/>
      <c r="OU45" s="59"/>
      <c r="OV45" s="59"/>
      <c r="OW45" s="59"/>
      <c r="OX45" s="59"/>
      <c r="OY45" s="59"/>
      <c r="OZ45" s="59"/>
      <c r="PA45" s="59"/>
      <c r="PB45" s="59"/>
      <c r="PC45" s="59"/>
      <c r="PD45" s="59"/>
      <c r="PE45" s="59"/>
      <c r="PF45" s="59"/>
      <c r="PG45" s="59"/>
      <c r="PH45" s="59"/>
      <c r="PI45" s="59"/>
      <c r="PJ45" s="59"/>
      <c r="PK45" s="59"/>
      <c r="PL45" s="59"/>
      <c r="PM45" s="59"/>
      <c r="PN45" s="59"/>
      <c r="PO45" s="59"/>
      <c r="PP45" s="59"/>
      <c r="PQ45" s="59"/>
      <c r="PR45" s="59"/>
      <c r="PS45" s="59"/>
      <c r="PT45" s="59"/>
      <c r="PU45" s="59"/>
      <c r="PV45" s="59"/>
      <c r="PW45" s="59"/>
      <c r="PX45" s="59"/>
      <c r="PY45" s="59"/>
      <c r="PZ45" s="59"/>
      <c r="QA45" s="59"/>
      <c r="QB45" s="59"/>
      <c r="QC45" s="59"/>
      <c r="QD45" s="59"/>
      <c r="QE45" s="59"/>
      <c r="QF45" s="59"/>
      <c r="QG45" s="59"/>
      <c r="QH45" s="59"/>
      <c r="QI45" s="59"/>
      <c r="QJ45" s="59"/>
      <c r="QK45" s="59"/>
      <c r="QL45" s="59"/>
      <c r="QM45" s="59"/>
      <c r="QN45" s="59"/>
      <c r="QO45" s="59"/>
      <c r="QP45" s="59"/>
      <c r="QQ45" s="59"/>
      <c r="QR45" s="59"/>
      <c r="QS45" s="59"/>
      <c r="QT45" s="59"/>
      <c r="QU45" s="59"/>
      <c r="QV45" s="59"/>
      <c r="QW45" s="59"/>
      <c r="QX45" s="59"/>
      <c r="QY45" s="59"/>
      <c r="QZ45" s="59"/>
      <c r="RA45" s="59"/>
      <c r="RB45" s="59"/>
      <c r="RC45" s="59"/>
      <c r="RD45" s="59"/>
      <c r="RE45" s="59"/>
      <c r="RF45" s="59"/>
      <c r="RG45" s="59"/>
      <c r="RH45" s="59"/>
      <c r="RI45" s="59"/>
      <c r="RJ45" s="59"/>
      <c r="RK45" s="59"/>
      <c r="RL45" s="59"/>
      <c r="RM45" s="59"/>
      <c r="RN45" s="59"/>
      <c r="RO45" s="59"/>
      <c r="RP45" s="59"/>
      <c r="RQ45" s="59"/>
      <c r="RR45" s="59"/>
      <c r="RS45" s="59"/>
      <c r="RT45" s="59"/>
      <c r="RU45" s="59"/>
      <c r="RV45" s="59"/>
      <c r="RW45" s="59"/>
      <c r="RX45" s="59"/>
      <c r="RY45" s="59"/>
      <c r="RZ45" s="59"/>
      <c r="SA45" s="59"/>
      <c r="SB45" s="59"/>
      <c r="SC45" s="59"/>
      <c r="SD45" s="59"/>
      <c r="SE45" s="59"/>
      <c r="SF45" s="59"/>
      <c r="SG45" s="59"/>
      <c r="SH45" s="59"/>
      <c r="SI45" s="59"/>
      <c r="SJ45" s="59"/>
      <c r="SK45" s="59"/>
      <c r="SL45" s="59"/>
      <c r="SM45" s="59"/>
      <c r="SN45" s="59"/>
      <c r="SO45" s="59"/>
      <c r="SP45" s="59"/>
      <c r="SQ45" s="59"/>
      <c r="SR45" s="59"/>
      <c r="SS45" s="59"/>
      <c r="ST45" s="59"/>
      <c r="SU45" s="59"/>
      <c r="SV45" s="59"/>
      <c r="SW45" s="59"/>
      <c r="SX45" s="59"/>
      <c r="SY45" s="59"/>
      <c r="SZ45" s="59"/>
      <c r="TA45" s="59"/>
      <c r="TB45" s="59"/>
      <c r="TC45" s="59"/>
      <c r="TD45" s="59"/>
      <c r="TE45" s="59"/>
      <c r="TF45" s="59"/>
      <c r="TG45" s="59"/>
      <c r="TH45" s="59"/>
      <c r="TI45" s="59"/>
      <c r="TJ45" s="59"/>
      <c r="TK45" s="59"/>
      <c r="TL45" s="59"/>
      <c r="TM45" s="59"/>
      <c r="TN45" s="59"/>
      <c r="TO45" s="59"/>
      <c r="TP45" s="59"/>
      <c r="TQ45" s="59"/>
      <c r="TR45" s="59"/>
      <c r="TS45" s="59"/>
      <c r="TT45" s="59"/>
      <c r="TU45" s="59"/>
      <c r="TV45" s="59"/>
      <c r="TW45" s="59"/>
      <c r="TX45" s="59"/>
      <c r="TY45" s="59"/>
      <c r="TZ45" s="59"/>
      <c r="UA45" s="59"/>
      <c r="UB45" s="59"/>
      <c r="UC45" s="59"/>
      <c r="UD45" s="59"/>
      <c r="UE45" s="59"/>
      <c r="UF45" s="59"/>
      <c r="UG45" s="59"/>
      <c r="UH45" s="59"/>
      <c r="UI45" s="59"/>
      <c r="UJ45" s="59"/>
      <c r="UK45" s="59"/>
      <c r="UL45" s="59"/>
      <c r="UM45" s="59"/>
      <c r="UN45" s="59"/>
      <c r="UO45" s="59"/>
      <c r="UP45" s="59"/>
      <c r="UQ45" s="59"/>
      <c r="UR45" s="59"/>
      <c r="US45" s="59"/>
      <c r="UT45" s="59"/>
      <c r="UU45" s="59"/>
      <c r="UV45" s="59"/>
      <c r="UW45" s="59"/>
      <c r="UX45" s="59"/>
      <c r="UY45" s="59"/>
      <c r="UZ45" s="59"/>
      <c r="VA45" s="59"/>
      <c r="VB45" s="59"/>
      <c r="VC45" s="59"/>
      <c r="VD45" s="59"/>
      <c r="VE45" s="59"/>
      <c r="VF45" s="59"/>
      <c r="VG45" s="59"/>
      <c r="VH45" s="59"/>
      <c r="VI45" s="59"/>
      <c r="VJ45" s="59"/>
      <c r="VK45" s="59"/>
      <c r="VL45" s="59"/>
      <c r="VM45" s="59"/>
      <c r="VN45" s="59"/>
      <c r="VO45" s="59"/>
      <c r="VP45" s="59"/>
      <c r="VQ45" s="59"/>
      <c r="VR45" s="59"/>
      <c r="VS45" s="59"/>
      <c r="VT45" s="59"/>
      <c r="VU45" s="59"/>
      <c r="VV45" s="59"/>
      <c r="VW45" s="59"/>
      <c r="VX45" s="59"/>
      <c r="VY45" s="59"/>
      <c r="VZ45" s="59"/>
      <c r="WA45" s="59"/>
      <c r="WB45" s="59"/>
      <c r="WC45" s="59"/>
      <c r="WD45" s="59"/>
      <c r="WE45" s="59"/>
      <c r="WF45" s="59"/>
      <c r="WG45" s="59"/>
      <c r="WH45" s="59"/>
      <c r="WI45" s="59"/>
      <c r="WJ45" s="59"/>
      <c r="WK45" s="59"/>
      <c r="WL45" s="59"/>
      <c r="WM45" s="59"/>
      <c r="WN45" s="59"/>
      <c r="WO45" s="59"/>
      <c r="WP45" s="59"/>
      <c r="WQ45" s="59"/>
      <c r="WR45" s="59"/>
      <c r="WS45" s="59"/>
      <c r="WT45" s="59"/>
      <c r="WU45" s="59"/>
      <c r="WV45" s="59"/>
      <c r="WW45" s="59"/>
      <c r="WX45" s="59"/>
      <c r="WY45" s="59"/>
      <c r="WZ45" s="59"/>
      <c r="XA45" s="59"/>
      <c r="XB45" s="59"/>
      <c r="XC45" s="59"/>
      <c r="XD45" s="59"/>
      <c r="XE45" s="59"/>
      <c r="XF45" s="59"/>
      <c r="XG45" s="59"/>
      <c r="XH45" s="59"/>
      <c r="XI45" s="59"/>
      <c r="XJ45" s="59"/>
      <c r="XK45" s="59"/>
      <c r="XL45" s="59"/>
      <c r="XM45" s="59"/>
      <c r="XN45" s="59"/>
      <c r="XO45" s="59"/>
      <c r="XP45" s="59"/>
      <c r="XQ45" s="59"/>
      <c r="XR45" s="59"/>
      <c r="XS45" s="59"/>
      <c r="XT45" s="59"/>
      <c r="XU45" s="59"/>
      <c r="XV45" s="59"/>
      <c r="XW45" s="59"/>
      <c r="XX45" s="59"/>
      <c r="XY45" s="59"/>
      <c r="XZ45" s="59"/>
      <c r="YA45" s="59"/>
      <c r="YB45" s="59"/>
      <c r="YC45" s="59"/>
      <c r="YD45" s="59"/>
      <c r="YE45" s="59"/>
      <c r="YF45" s="59"/>
      <c r="YG45" s="59"/>
      <c r="YH45" s="59"/>
      <c r="YI45" s="59"/>
      <c r="YJ45" s="59"/>
      <c r="YK45" s="59"/>
      <c r="YL45" s="59"/>
      <c r="YM45" s="59"/>
      <c r="YN45" s="59"/>
      <c r="YO45" s="59"/>
      <c r="YP45" s="59"/>
      <c r="YQ45" s="59"/>
      <c r="YR45" s="59"/>
      <c r="YS45" s="59"/>
      <c r="YT45" s="59"/>
      <c r="YU45" s="59"/>
      <c r="YV45" s="59"/>
      <c r="YW45" s="59"/>
      <c r="YX45" s="59"/>
      <c r="YY45" s="59"/>
      <c r="YZ45" s="59"/>
      <c r="ZA45" s="59"/>
      <c r="ZB45" s="59"/>
      <c r="ZC45" s="59"/>
      <c r="ZD45" s="59"/>
      <c r="ZE45" s="59"/>
      <c r="ZF45" s="59"/>
      <c r="ZG45" s="59"/>
      <c r="ZH45" s="59"/>
      <c r="ZI45" s="59"/>
      <c r="ZJ45" s="59"/>
      <c r="ZK45" s="59"/>
      <c r="ZL45" s="59"/>
      <c r="ZM45" s="59"/>
      <c r="ZN45" s="59"/>
      <c r="ZO45" s="59"/>
      <c r="ZP45" s="59"/>
      <c r="ZQ45" s="59"/>
      <c r="ZR45" s="59"/>
      <c r="ZS45" s="59"/>
      <c r="ZT45" s="59"/>
      <c r="ZU45" s="59"/>
      <c r="ZV45" s="59"/>
      <c r="ZW45" s="59"/>
      <c r="ZX45" s="59"/>
      <c r="ZY45" s="59"/>
      <c r="ZZ45" s="59"/>
      <c r="AAA45" s="59"/>
      <c r="AAB45" s="59"/>
      <c r="AAC45" s="59"/>
      <c r="AAD45" s="59"/>
      <c r="AAE45" s="59"/>
      <c r="AAF45" s="59"/>
      <c r="AAG45" s="59"/>
      <c r="AAH45" s="59"/>
      <c r="AAI45" s="59"/>
      <c r="AAJ45" s="59"/>
      <c r="AAK45" s="59"/>
      <c r="AAL45" s="59"/>
      <c r="AAM45" s="59"/>
      <c r="AAN45" s="59"/>
      <c r="AAO45" s="59"/>
      <c r="AAP45" s="59"/>
      <c r="AAQ45" s="59"/>
      <c r="AAR45" s="59"/>
      <c r="AAS45" s="59"/>
      <c r="AAT45" s="59"/>
      <c r="AAU45" s="59"/>
      <c r="AAV45" s="59"/>
      <c r="AAW45" s="59"/>
      <c r="AAX45" s="59"/>
      <c r="AAY45" s="59"/>
      <c r="AAZ45" s="59"/>
      <c r="ABA45" s="59"/>
      <c r="ABB45" s="59"/>
      <c r="ABC45" s="59"/>
      <c r="ABD45" s="59"/>
      <c r="ABE45" s="59"/>
      <c r="ABF45" s="59"/>
      <c r="ABG45" s="59"/>
      <c r="ABH45" s="59"/>
      <c r="ABI45" s="59"/>
      <c r="ABJ45" s="59"/>
      <c r="ABK45" s="59"/>
      <c r="ABL45" s="59"/>
      <c r="ABM45" s="59"/>
      <c r="ABN45" s="59"/>
      <c r="ABO45" s="59"/>
      <c r="ABP45" s="59"/>
      <c r="ABQ45" s="59"/>
      <c r="ABR45" s="59"/>
      <c r="ABS45" s="59"/>
      <c r="ABT45" s="59"/>
      <c r="ABU45" s="59"/>
      <c r="ABV45" s="59"/>
      <c r="ABW45" s="59"/>
      <c r="ABX45" s="59"/>
      <c r="ABY45" s="59"/>
      <c r="ABZ45" s="59"/>
      <c r="ACA45" s="59"/>
      <c r="ACB45" s="59"/>
      <c r="ACC45" s="59"/>
      <c r="ACD45" s="59"/>
      <c r="ACE45" s="59"/>
      <c r="ACF45" s="59"/>
      <c r="ACG45" s="59"/>
      <c r="ACH45" s="59"/>
      <c r="ACI45" s="59"/>
      <c r="ACJ45" s="59"/>
      <c r="ACK45" s="59"/>
      <c r="ACL45" s="59"/>
      <c r="ACM45" s="59"/>
      <c r="ACN45" s="59"/>
      <c r="ACO45" s="59"/>
      <c r="ACP45" s="59"/>
      <c r="ACQ45" s="59"/>
      <c r="ACR45" s="59"/>
      <c r="ACS45" s="59"/>
      <c r="ACT45" s="59"/>
      <c r="ACU45" s="59"/>
      <c r="ACV45" s="59"/>
      <c r="ACW45" s="59"/>
      <c r="ACX45" s="59"/>
      <c r="ACY45" s="59"/>
      <c r="ACZ45" s="59"/>
      <c r="ADA45" s="59"/>
      <c r="ADB45" s="59"/>
      <c r="ADC45" s="59"/>
      <c r="ADD45" s="59"/>
      <c r="ADE45" s="59"/>
      <c r="ADF45" s="59"/>
      <c r="ADG45" s="59"/>
      <c r="ADH45" s="59"/>
      <c r="ADI45" s="59"/>
      <c r="ADJ45" s="59"/>
      <c r="ADK45" s="59"/>
      <c r="ADL45" s="59"/>
      <c r="ADM45" s="59"/>
      <c r="ADN45" s="59"/>
      <c r="ADO45" s="59"/>
      <c r="ADP45" s="59"/>
      <c r="ADQ45" s="59"/>
      <c r="ADR45" s="59"/>
      <c r="ADS45" s="59"/>
      <c r="ADT45" s="59"/>
      <c r="ADU45" s="59"/>
      <c r="ADV45" s="59"/>
      <c r="ADW45" s="59"/>
      <c r="ADX45" s="59"/>
      <c r="ADY45" s="59"/>
      <c r="ADZ45" s="59"/>
      <c r="AEA45" s="59"/>
      <c r="AEB45" s="59"/>
      <c r="AEC45" s="59"/>
      <c r="AED45" s="59"/>
      <c r="AEE45" s="59"/>
      <c r="AEF45" s="59"/>
      <c r="AEG45" s="59"/>
      <c r="AEH45" s="59"/>
      <c r="AEI45" s="59"/>
      <c r="AEJ45" s="59"/>
      <c r="AEK45" s="59"/>
      <c r="AEL45" s="59"/>
      <c r="AEM45" s="59"/>
      <c r="AEN45" s="59"/>
      <c r="AEO45" s="59"/>
      <c r="AEP45" s="59"/>
      <c r="AEQ45" s="59"/>
      <c r="AER45" s="59"/>
      <c r="AES45" s="59"/>
      <c r="AET45" s="59"/>
      <c r="AEU45" s="59"/>
      <c r="AEV45" s="59"/>
      <c r="AEW45" s="59"/>
      <c r="AEX45" s="59"/>
      <c r="AEY45" s="59"/>
      <c r="AEZ45" s="59"/>
      <c r="AFA45" s="59"/>
      <c r="AFB45" s="59"/>
      <c r="AFC45" s="59"/>
      <c r="AFD45" s="59"/>
      <c r="AFE45" s="59"/>
      <c r="AFF45" s="59"/>
      <c r="AFG45" s="59"/>
      <c r="AFH45" s="59"/>
      <c r="AFI45" s="59"/>
      <c r="AFJ45" s="59"/>
      <c r="AFK45" s="59"/>
      <c r="AFL45" s="59"/>
      <c r="AFM45" s="59"/>
      <c r="AFN45" s="59"/>
      <c r="AFO45" s="59"/>
      <c r="AFP45" s="59"/>
      <c r="AFQ45" s="59"/>
      <c r="AFR45" s="59"/>
      <c r="AFS45" s="59"/>
      <c r="AFT45" s="59"/>
      <c r="AFU45" s="59"/>
      <c r="AFV45" s="59"/>
      <c r="AFW45" s="59"/>
      <c r="AFX45" s="59"/>
      <c r="AFY45" s="59"/>
      <c r="AFZ45" s="59"/>
      <c r="AGA45" s="59"/>
      <c r="AGB45" s="59"/>
      <c r="AGC45" s="59"/>
      <c r="AGD45" s="59"/>
      <c r="AGE45" s="59"/>
      <c r="AGF45" s="59"/>
      <c r="AGG45" s="59"/>
      <c r="AGH45" s="59"/>
      <c r="AGI45" s="59"/>
      <c r="AGJ45" s="59"/>
      <c r="AGK45" s="59"/>
      <c r="AGL45" s="59"/>
      <c r="AGM45" s="59"/>
      <c r="AGN45" s="59"/>
      <c r="AGO45" s="59"/>
      <c r="AGP45" s="59"/>
      <c r="AGQ45" s="59"/>
      <c r="AGR45" s="59"/>
      <c r="AGS45" s="59"/>
      <c r="AGT45" s="59"/>
      <c r="AGU45" s="59"/>
      <c r="AGV45" s="59"/>
      <c r="AGW45" s="59"/>
      <c r="AGX45" s="59"/>
      <c r="AGY45" s="59"/>
      <c r="AGZ45" s="59"/>
      <c r="AHA45" s="59"/>
      <c r="AHB45" s="59"/>
      <c r="AHC45" s="59"/>
      <c r="AHD45" s="59"/>
      <c r="AHE45" s="59"/>
      <c r="AHF45" s="59"/>
      <c r="AHG45" s="59"/>
      <c r="AHH45" s="59"/>
      <c r="AHI45" s="59"/>
      <c r="AHJ45" s="59"/>
      <c r="AHK45" s="59"/>
      <c r="AHL45" s="59"/>
      <c r="AHM45" s="59"/>
      <c r="AHN45" s="59"/>
      <c r="AHO45" s="59"/>
      <c r="AHP45" s="59"/>
      <c r="AHQ45" s="59"/>
      <c r="AHR45" s="59"/>
      <c r="AHS45" s="59"/>
      <c r="AHT45" s="59"/>
      <c r="AHU45" s="59"/>
      <c r="AHV45" s="59"/>
      <c r="AHW45" s="59"/>
      <c r="AHX45" s="59"/>
      <c r="AHY45" s="59"/>
      <c r="AHZ45" s="59"/>
      <c r="AIA45" s="59"/>
      <c r="AIB45" s="59"/>
      <c r="AIC45" s="59"/>
      <c r="AID45" s="59"/>
      <c r="AIE45" s="59"/>
      <c r="AIF45" s="59"/>
      <c r="AIG45" s="59"/>
      <c r="AIH45" s="59"/>
      <c r="AII45" s="59"/>
      <c r="AIJ45" s="59"/>
      <c r="AIK45" s="59"/>
      <c r="AIL45" s="59"/>
      <c r="AIM45" s="59"/>
      <c r="AIN45" s="59"/>
      <c r="AIO45" s="59"/>
      <c r="AIP45" s="59"/>
      <c r="AIQ45" s="59"/>
      <c r="AIR45" s="59"/>
      <c r="AIS45" s="59"/>
      <c r="AIT45" s="59"/>
      <c r="AIU45" s="59"/>
      <c r="AIV45" s="59"/>
      <c r="AIW45" s="59"/>
      <c r="AIX45" s="59"/>
      <c r="AIY45" s="59"/>
      <c r="AIZ45" s="59"/>
      <c r="AJA45" s="59"/>
      <c r="AJB45" s="59"/>
      <c r="AJC45" s="59"/>
      <c r="AJD45" s="59"/>
      <c r="AJE45" s="59"/>
      <c r="AJF45" s="59"/>
      <c r="AJG45" s="59"/>
      <c r="AJH45" s="59"/>
      <c r="AJI45" s="59"/>
      <c r="AJJ45" s="59"/>
      <c r="AJK45" s="59"/>
      <c r="AJL45" s="59"/>
      <c r="AJM45" s="59"/>
      <c r="AJN45" s="59"/>
      <c r="AJO45" s="59"/>
      <c r="AJP45" s="59"/>
      <c r="AJQ45" s="59"/>
      <c r="AJR45" s="59"/>
      <c r="AJS45" s="59"/>
      <c r="AJT45" s="59"/>
      <c r="AJU45" s="59"/>
      <c r="AJV45" s="59"/>
      <c r="AJW45" s="59"/>
      <c r="AJX45" s="59"/>
      <c r="AJY45" s="59"/>
      <c r="AJZ45" s="59"/>
      <c r="AKA45" s="59"/>
      <c r="AKB45" s="59"/>
      <c r="AKC45" s="59"/>
      <c r="AKD45" s="59"/>
      <c r="AKE45" s="59"/>
      <c r="AKF45" s="59"/>
      <c r="AKG45" s="59"/>
      <c r="AKH45" s="59"/>
      <c r="AKI45" s="59"/>
      <c r="AKJ45" s="59"/>
      <c r="AKK45" s="59"/>
      <c r="AKL45" s="59"/>
      <c r="AKM45" s="59"/>
      <c r="AKN45" s="59"/>
      <c r="AKO45" s="59"/>
      <c r="AKP45" s="59"/>
      <c r="AKQ45" s="59"/>
      <c r="AKR45" s="59"/>
      <c r="AKS45" s="59"/>
      <c r="AKT45" s="59"/>
      <c r="AKU45" s="59"/>
      <c r="AKV45" s="59"/>
      <c r="AKW45" s="59"/>
      <c r="AKX45" s="59"/>
      <c r="AKY45" s="59"/>
      <c r="AKZ45" s="59"/>
      <c r="ALA45" s="59"/>
      <c r="ALB45" s="59"/>
      <c r="ALC45" s="59"/>
      <c r="ALD45" s="59"/>
      <c r="ALE45" s="59"/>
      <c r="ALF45" s="59"/>
      <c r="ALG45" s="59"/>
      <c r="ALH45" s="59"/>
      <c r="ALI45" s="59"/>
      <c r="ALJ45" s="59"/>
      <c r="ALK45" s="59"/>
      <c r="ALL45" s="59"/>
      <c r="ALM45" s="59"/>
      <c r="ALN45" s="59"/>
      <c r="ALO45" s="59"/>
      <c r="ALP45" s="59"/>
      <c r="ALQ45" s="59"/>
      <c r="ALR45" s="59"/>
      <c r="ALS45" s="59"/>
      <c r="ALT45" s="59"/>
      <c r="ALU45" s="59"/>
      <c r="ALV45" s="59"/>
      <c r="ALW45" s="59"/>
      <c r="ALX45" s="59"/>
      <c r="ALY45" s="59"/>
      <c r="ALZ45" s="59"/>
      <c r="AMA45" s="59"/>
      <c r="AMB45" s="59"/>
      <c r="AMC45" s="59"/>
      <c r="AMD45" s="59"/>
      <c r="AME45" s="59"/>
      <c r="AMF45" s="59"/>
      <c r="AMG45" s="59"/>
      <c r="AMH45" s="59"/>
      <c r="AMI45" s="59"/>
      <c r="AMJ45" s="59"/>
      <c r="AMK45" s="59"/>
    </row>
    <row r="46" spans="1:1025">
      <c r="A46" s="50" t="s">
        <v>351</v>
      </c>
      <c r="B46" s="51" t="s">
        <v>352</v>
      </c>
      <c r="C46" s="50" t="s">
        <v>850</v>
      </c>
      <c r="D46" s="52" t="s">
        <v>70</v>
      </c>
      <c r="E46" s="53" t="s">
        <v>1542</v>
      </c>
      <c r="F46" s="54" t="s">
        <v>1529</v>
      </c>
      <c r="G46" s="54"/>
      <c r="H46" s="54"/>
      <c r="I46" s="54"/>
      <c r="J46" s="54"/>
      <c r="K46" s="54"/>
      <c r="L46" s="54"/>
      <c r="M46" s="54" t="s">
        <v>1529</v>
      </c>
      <c r="N46" s="54"/>
      <c r="O46" s="54"/>
      <c r="P46" s="54"/>
      <c r="Q46" s="54"/>
      <c r="R46" s="53" t="s">
        <v>1632</v>
      </c>
    </row>
    <row r="47" spans="1:1025">
      <c r="A47" s="50" t="s">
        <v>368</v>
      </c>
      <c r="B47" s="51" t="s">
        <v>1633</v>
      </c>
      <c r="C47" s="50" t="s">
        <v>1550</v>
      </c>
      <c r="D47" s="47" t="s">
        <v>70</v>
      </c>
      <c r="E47" s="50" t="s">
        <v>1542</v>
      </c>
      <c r="F47" s="54"/>
      <c r="G47" s="54"/>
      <c r="H47" s="54"/>
      <c r="I47" s="54"/>
      <c r="J47" s="54" t="s">
        <v>1529</v>
      </c>
      <c r="K47" s="54"/>
      <c r="L47" s="54"/>
      <c r="M47" s="54"/>
      <c r="N47" s="54"/>
      <c r="O47" s="54"/>
      <c r="P47" s="54"/>
      <c r="Q47" s="60"/>
      <c r="R47" s="50" t="s">
        <v>1634</v>
      </c>
    </row>
    <row r="48" spans="1:1025">
      <c r="A48" s="50" t="s">
        <v>400</v>
      </c>
      <c r="B48" s="51" t="s">
        <v>1635</v>
      </c>
      <c r="C48" s="50" t="s">
        <v>850</v>
      </c>
      <c r="D48" s="47" t="s">
        <v>57</v>
      </c>
      <c r="E48" s="50" t="s">
        <v>1528</v>
      </c>
      <c r="F48" s="54"/>
      <c r="G48" s="54"/>
      <c r="H48" s="54"/>
      <c r="I48" s="54"/>
      <c r="J48" s="54"/>
      <c r="K48" s="54"/>
      <c r="L48" s="54" t="s">
        <v>1636</v>
      </c>
      <c r="M48" s="54"/>
      <c r="N48" s="54"/>
      <c r="O48" s="54"/>
      <c r="P48" s="54"/>
      <c r="Q48" s="54"/>
      <c r="R48" s="50" t="s">
        <v>1637</v>
      </c>
    </row>
    <row r="49" spans="1:18">
      <c r="A49" s="50" t="s">
        <v>409</v>
      </c>
      <c r="B49" s="51" t="s">
        <v>1638</v>
      </c>
      <c r="C49" s="50" t="s">
        <v>844</v>
      </c>
      <c r="D49" s="47" t="s">
        <v>45</v>
      </c>
      <c r="E49" s="50"/>
      <c r="F49" s="54" t="s">
        <v>1529</v>
      </c>
      <c r="G49" s="54"/>
      <c r="H49" s="54"/>
      <c r="I49" s="54"/>
      <c r="J49" s="60" t="s">
        <v>1529</v>
      </c>
      <c r="K49" s="60"/>
      <c r="L49" s="54"/>
      <c r="M49" s="70"/>
      <c r="N49" s="54"/>
      <c r="O49" s="54"/>
      <c r="P49" s="54"/>
      <c r="Q49" s="54"/>
      <c r="R49" s="50" t="s">
        <v>1639</v>
      </c>
    </row>
    <row r="50" spans="1:18">
      <c r="A50" s="50" t="s">
        <v>411</v>
      </c>
      <c r="B50" s="51" t="s">
        <v>1640</v>
      </c>
      <c r="C50" s="50" t="s">
        <v>844</v>
      </c>
      <c r="D50" s="47" t="s">
        <v>45</v>
      </c>
      <c r="E50" s="50" t="s">
        <v>1542</v>
      </c>
      <c r="F50" s="54" t="s">
        <v>1529</v>
      </c>
      <c r="G50" s="54"/>
      <c r="H50" s="54"/>
      <c r="I50" s="54"/>
      <c r="J50" s="54"/>
      <c r="K50" s="54"/>
      <c r="L50" s="54"/>
      <c r="M50" s="60" t="s">
        <v>1529</v>
      </c>
      <c r="N50" s="54"/>
      <c r="O50" s="54"/>
      <c r="P50" s="54"/>
      <c r="Q50" s="54" t="s">
        <v>1529</v>
      </c>
      <c r="R50" s="50" t="s">
        <v>1641</v>
      </c>
    </row>
    <row r="51" spans="1:18">
      <c r="A51" s="50" t="s">
        <v>424</v>
      </c>
      <c r="B51" s="62" t="s">
        <v>1642</v>
      </c>
      <c r="C51" s="50" t="s">
        <v>850</v>
      </c>
      <c r="D51" s="47" t="s">
        <v>70</v>
      </c>
      <c r="E51" s="50" t="s">
        <v>1542</v>
      </c>
      <c r="F51" s="54"/>
      <c r="G51" s="54"/>
      <c r="H51" s="54"/>
      <c r="I51" s="54"/>
      <c r="J51" s="54"/>
      <c r="K51" s="54"/>
      <c r="L51" s="54"/>
      <c r="M51" s="54" t="s">
        <v>1529</v>
      </c>
      <c r="N51" s="51"/>
      <c r="O51" s="54"/>
      <c r="P51" s="54"/>
      <c r="Q51" s="54" t="s">
        <v>1529</v>
      </c>
      <c r="R51" s="50" t="s">
        <v>1643</v>
      </c>
    </row>
    <row r="52" spans="1:18">
      <c r="A52" s="50" t="s">
        <v>435</v>
      </c>
      <c r="B52" s="62" t="s">
        <v>436</v>
      </c>
      <c r="C52" s="50" t="s">
        <v>1622</v>
      </c>
      <c r="D52" s="47" t="s">
        <v>70</v>
      </c>
      <c r="E52" s="50" t="s">
        <v>1542</v>
      </c>
      <c r="F52" s="54"/>
      <c r="G52" s="54"/>
      <c r="H52" s="54"/>
      <c r="I52" s="54"/>
      <c r="J52" s="54" t="s">
        <v>1529</v>
      </c>
      <c r="K52" s="54"/>
      <c r="L52" s="54"/>
      <c r="M52" s="54"/>
      <c r="N52" s="51"/>
      <c r="O52" s="54"/>
      <c r="P52" s="54"/>
      <c r="Q52" s="54"/>
      <c r="R52" s="50" t="s">
        <v>2693</v>
      </c>
    </row>
    <row r="53" spans="1:18">
      <c r="A53" s="50" t="s">
        <v>449</v>
      </c>
      <c r="B53" s="71" t="s">
        <v>450</v>
      </c>
      <c r="C53" s="50" t="s">
        <v>1622</v>
      </c>
      <c r="D53" s="47" t="s">
        <v>70</v>
      </c>
      <c r="E53" s="50" t="s">
        <v>1542</v>
      </c>
      <c r="F53" s="54" t="s">
        <v>1529</v>
      </c>
      <c r="G53" s="54"/>
      <c r="H53" s="54"/>
      <c r="I53" s="54"/>
      <c r="J53" s="54" t="s">
        <v>1529</v>
      </c>
      <c r="K53" s="54"/>
      <c r="L53" s="54"/>
      <c r="M53" s="54" t="s">
        <v>1529</v>
      </c>
      <c r="N53" s="51"/>
      <c r="O53" s="54"/>
      <c r="P53" s="54"/>
      <c r="Q53" s="54"/>
      <c r="R53" s="50" t="s">
        <v>1644</v>
      </c>
    </row>
    <row r="54" spans="1:18">
      <c r="A54" s="50" t="s">
        <v>441</v>
      </c>
      <c r="B54" s="71" t="s">
        <v>1645</v>
      </c>
      <c r="C54" s="50" t="s">
        <v>1622</v>
      </c>
      <c r="D54" s="47" t="s">
        <v>70</v>
      </c>
      <c r="E54" s="50" t="s">
        <v>1528</v>
      </c>
      <c r="F54" s="54" t="s">
        <v>1529</v>
      </c>
      <c r="G54" s="54"/>
      <c r="H54" s="54"/>
      <c r="I54" s="54"/>
      <c r="J54" s="54" t="s">
        <v>1529</v>
      </c>
      <c r="K54" s="54"/>
      <c r="L54" s="54"/>
      <c r="M54" s="54"/>
      <c r="N54" s="51"/>
      <c r="O54" s="54"/>
      <c r="P54" s="54"/>
      <c r="Q54" s="54"/>
      <c r="R54" s="72" t="s">
        <v>1646</v>
      </c>
    </row>
    <row r="55" spans="1:18">
      <c r="A55" s="50" t="s">
        <v>1647</v>
      </c>
      <c r="B55" s="62" t="s">
        <v>1648</v>
      </c>
      <c r="C55" s="50" t="s">
        <v>1532</v>
      </c>
      <c r="D55" s="50" t="s">
        <v>1538</v>
      </c>
      <c r="E55" s="50" t="s">
        <v>1546</v>
      </c>
      <c r="F55" s="54"/>
      <c r="G55" s="54"/>
      <c r="H55" s="54"/>
      <c r="I55" s="54"/>
      <c r="J55" s="54"/>
      <c r="K55" s="54"/>
      <c r="L55" s="54"/>
      <c r="M55" s="54" t="s">
        <v>1529</v>
      </c>
      <c r="N55" s="54"/>
      <c r="O55" s="54"/>
      <c r="P55" s="54"/>
      <c r="Q55" s="54"/>
      <c r="R55" s="55" t="s">
        <v>1649</v>
      </c>
    </row>
    <row r="56" spans="1:18">
      <c r="A56" s="50" t="s">
        <v>464</v>
      </c>
      <c r="B56" s="51" t="s">
        <v>1650</v>
      </c>
      <c r="C56" s="50" t="s">
        <v>1550</v>
      </c>
      <c r="D56" s="52" t="s">
        <v>73</v>
      </c>
      <c r="E56" s="50" t="s">
        <v>1528</v>
      </c>
      <c r="F56" s="54" t="s">
        <v>1529</v>
      </c>
      <c r="G56" s="54"/>
      <c r="H56" s="54"/>
      <c r="I56" s="54"/>
      <c r="J56" s="54" t="s">
        <v>1529</v>
      </c>
      <c r="K56" s="54"/>
      <c r="L56" s="54"/>
      <c r="M56" s="54" t="s">
        <v>1529</v>
      </c>
      <c r="N56" s="54"/>
      <c r="O56" s="54" t="s">
        <v>1529</v>
      </c>
      <c r="P56" s="54"/>
      <c r="Q56" s="54" t="s">
        <v>1529</v>
      </c>
      <c r="R56" s="50" t="s">
        <v>1651</v>
      </c>
    </row>
    <row r="57" spans="1:18">
      <c r="A57" s="50" t="s">
        <v>468</v>
      </c>
      <c r="B57" s="51" t="s">
        <v>1652</v>
      </c>
      <c r="C57" s="50" t="s">
        <v>844</v>
      </c>
      <c r="D57" s="52" t="s">
        <v>65</v>
      </c>
      <c r="E57" s="58" t="s">
        <v>1653</v>
      </c>
      <c r="F57" s="54"/>
      <c r="G57" s="54"/>
      <c r="H57" s="54"/>
      <c r="I57" s="60" t="s">
        <v>1529</v>
      </c>
      <c r="J57" s="54"/>
      <c r="K57" s="54"/>
      <c r="L57" s="54"/>
      <c r="M57" s="54"/>
      <c r="N57" s="51"/>
      <c r="O57" s="54"/>
      <c r="P57" s="54"/>
      <c r="Q57" s="54"/>
      <c r="R57" s="50" t="s">
        <v>1654</v>
      </c>
    </row>
    <row r="58" spans="1:18">
      <c r="A58" s="50" t="s">
        <v>473</v>
      </c>
      <c r="B58" s="51" t="s">
        <v>1655</v>
      </c>
      <c r="C58" s="50" t="s">
        <v>850</v>
      </c>
      <c r="D58" s="52" t="s">
        <v>65</v>
      </c>
      <c r="E58" s="50" t="s">
        <v>1542</v>
      </c>
      <c r="F58" s="54"/>
      <c r="G58" s="54" t="s">
        <v>1529</v>
      </c>
      <c r="H58" s="54"/>
      <c r="I58" s="54"/>
      <c r="J58" s="54"/>
      <c r="K58" s="54"/>
      <c r="L58" s="54"/>
      <c r="M58" s="54"/>
      <c r="N58" s="51"/>
      <c r="O58" s="54"/>
      <c r="P58" s="54"/>
      <c r="Q58" s="54"/>
      <c r="R58" s="50" t="s">
        <v>1656</v>
      </c>
    </row>
    <row r="59" spans="1:18">
      <c r="A59" s="50" t="s">
        <v>1657</v>
      </c>
      <c r="B59" s="51" t="s">
        <v>1658</v>
      </c>
      <c r="C59" s="50" t="s">
        <v>1526</v>
      </c>
      <c r="D59" s="52" t="s">
        <v>70</v>
      </c>
      <c r="E59" s="58" t="s">
        <v>1546</v>
      </c>
      <c r="F59" s="54"/>
      <c r="G59" s="54"/>
      <c r="H59" s="54"/>
      <c r="I59" s="54"/>
      <c r="J59" s="54"/>
      <c r="K59" s="54"/>
      <c r="L59" s="54"/>
      <c r="M59" s="54"/>
      <c r="N59" s="54"/>
      <c r="O59" s="54" t="s">
        <v>1529</v>
      </c>
      <c r="P59" s="54"/>
      <c r="Q59" s="54"/>
      <c r="R59" s="50" t="s">
        <v>1547</v>
      </c>
    </row>
    <row r="60" spans="1:18" ht="15.75" customHeight="1">
      <c r="A60" s="50" t="s">
        <v>486</v>
      </c>
      <c r="B60" s="68" t="s">
        <v>1659</v>
      </c>
      <c r="C60" s="66" t="s">
        <v>850</v>
      </c>
      <c r="D60" s="66" t="s">
        <v>45</v>
      </c>
      <c r="E60" s="50" t="s">
        <v>1528</v>
      </c>
      <c r="F60" s="54" t="s">
        <v>1529</v>
      </c>
      <c r="G60" s="54"/>
      <c r="H60" s="54"/>
      <c r="I60" s="54"/>
      <c r="J60" s="54"/>
      <c r="K60" s="54"/>
      <c r="L60" s="54"/>
      <c r="M60" s="54" t="s">
        <v>1529</v>
      </c>
      <c r="N60" s="54"/>
      <c r="O60" s="54"/>
      <c r="P60" s="54"/>
      <c r="Q60" s="54"/>
      <c r="R60" s="66" t="s">
        <v>1660</v>
      </c>
    </row>
    <row r="61" spans="1:18" ht="15.75" customHeight="1">
      <c r="A61" s="50" t="s">
        <v>517</v>
      </c>
      <c r="B61" s="68" t="s">
        <v>1661</v>
      </c>
      <c r="C61" s="66" t="s">
        <v>844</v>
      </c>
      <c r="D61" s="66" t="s">
        <v>45</v>
      </c>
      <c r="E61" s="54"/>
      <c r="F61" s="54" t="s">
        <v>1662</v>
      </c>
      <c r="G61" s="54"/>
      <c r="H61" s="54"/>
      <c r="I61" s="54"/>
      <c r="J61" s="54" t="s">
        <v>1662</v>
      </c>
      <c r="K61" s="54"/>
      <c r="L61" s="54"/>
      <c r="M61" s="54" t="s">
        <v>1529</v>
      </c>
      <c r="N61" s="54"/>
      <c r="O61" s="54"/>
      <c r="P61" s="54"/>
      <c r="Q61" s="54"/>
      <c r="R61" s="66" t="s">
        <v>1663</v>
      </c>
    </row>
    <row r="62" spans="1:18">
      <c r="A62" s="50" t="s">
        <v>1664</v>
      </c>
      <c r="B62" s="51" t="s">
        <v>1665</v>
      </c>
      <c r="C62" s="50" t="s">
        <v>844</v>
      </c>
      <c r="D62" s="52" t="s">
        <v>57</v>
      </c>
      <c r="E62" s="50" t="s">
        <v>1528</v>
      </c>
      <c r="F62" s="54"/>
      <c r="G62" s="54"/>
      <c r="H62" s="54"/>
      <c r="I62" s="54"/>
      <c r="J62" s="54"/>
      <c r="K62" s="54"/>
      <c r="L62" s="54"/>
      <c r="M62" s="54" t="s">
        <v>1601</v>
      </c>
      <c r="N62" s="51"/>
      <c r="O62" s="54"/>
      <c r="P62" s="54"/>
      <c r="Q62" s="54"/>
      <c r="R62" s="50" t="s">
        <v>1666</v>
      </c>
    </row>
    <row r="63" spans="1:18">
      <c r="A63" s="50" t="s">
        <v>1667</v>
      </c>
      <c r="B63" s="51" t="s">
        <v>542</v>
      </c>
      <c r="C63" s="50" t="s">
        <v>1668</v>
      </c>
      <c r="D63" s="52" t="s">
        <v>57</v>
      </c>
      <c r="E63" s="50" t="s">
        <v>1528</v>
      </c>
      <c r="F63" s="54" t="s">
        <v>1601</v>
      </c>
      <c r="G63" s="54"/>
      <c r="H63" s="54"/>
      <c r="I63" s="54"/>
      <c r="J63" s="54"/>
      <c r="K63" s="54"/>
      <c r="L63" s="54"/>
      <c r="M63" s="54" t="s">
        <v>1529</v>
      </c>
      <c r="N63" s="51"/>
      <c r="O63" s="54" t="s">
        <v>1529</v>
      </c>
      <c r="P63" s="54"/>
      <c r="Q63" s="54"/>
      <c r="R63" s="50" t="s">
        <v>1669</v>
      </c>
    </row>
    <row r="64" spans="1:18">
      <c r="A64" s="50" t="s">
        <v>543</v>
      </c>
      <c r="B64" s="68" t="s">
        <v>544</v>
      </c>
      <c r="C64" s="66" t="s">
        <v>1550</v>
      </c>
      <c r="D64" s="52" t="s">
        <v>65</v>
      </c>
      <c r="E64" s="50" t="s">
        <v>1542</v>
      </c>
      <c r="F64" s="54"/>
      <c r="G64" s="54" t="s">
        <v>1529</v>
      </c>
      <c r="H64" s="54"/>
      <c r="I64" s="54"/>
      <c r="J64" s="54"/>
      <c r="K64" s="54"/>
      <c r="L64" s="54"/>
      <c r="M64" s="54" t="s">
        <v>1529</v>
      </c>
      <c r="N64" s="51"/>
      <c r="O64" s="54" t="s">
        <v>1529</v>
      </c>
      <c r="P64" s="54"/>
      <c r="Q64" s="54"/>
      <c r="R64" s="50" t="s">
        <v>1670</v>
      </c>
    </row>
    <row r="65" spans="1:18">
      <c r="A65" s="50" t="s">
        <v>1671</v>
      </c>
      <c r="B65" s="51" t="s">
        <v>1672</v>
      </c>
      <c r="C65" s="50" t="s">
        <v>1526</v>
      </c>
      <c r="D65" s="52" t="s">
        <v>70</v>
      </c>
      <c r="E65" s="50" t="s">
        <v>1528</v>
      </c>
      <c r="F65" s="54"/>
      <c r="G65" s="54"/>
      <c r="H65" s="54"/>
      <c r="I65" s="54"/>
      <c r="J65" s="54" t="s">
        <v>1529</v>
      </c>
      <c r="K65" s="54"/>
      <c r="L65" s="54"/>
      <c r="M65" s="54"/>
      <c r="N65" s="54"/>
      <c r="O65" s="54"/>
      <c r="P65" s="54"/>
      <c r="Q65" s="54"/>
      <c r="R65" s="50" t="s">
        <v>1673</v>
      </c>
    </row>
    <row r="66" spans="1:18">
      <c r="A66" s="50" t="s">
        <v>561</v>
      </c>
      <c r="B66" s="51" t="s">
        <v>562</v>
      </c>
      <c r="C66" s="50" t="s">
        <v>1550</v>
      </c>
      <c r="D66" s="52" t="s">
        <v>73</v>
      </c>
      <c r="E66" s="50" t="s">
        <v>1528</v>
      </c>
      <c r="F66" s="54"/>
      <c r="G66" s="54"/>
      <c r="H66" s="54"/>
      <c r="I66" s="54"/>
      <c r="J66" s="54"/>
      <c r="K66" s="54"/>
      <c r="L66" s="54"/>
      <c r="M66" s="54"/>
      <c r="N66" s="54"/>
      <c r="O66" s="54" t="s">
        <v>1529</v>
      </c>
      <c r="P66" s="54"/>
      <c r="Q66" s="54"/>
      <c r="R66" s="50" t="s">
        <v>1674</v>
      </c>
    </row>
    <row r="67" spans="1:18">
      <c r="A67" s="50" t="s">
        <v>1675</v>
      </c>
      <c r="B67" s="51" t="s">
        <v>1676</v>
      </c>
      <c r="C67" s="50" t="s">
        <v>1526</v>
      </c>
      <c r="D67" s="52" t="s">
        <v>70</v>
      </c>
      <c r="E67" s="50" t="s">
        <v>1528</v>
      </c>
      <c r="F67" s="54"/>
      <c r="G67" s="54"/>
      <c r="H67" s="54"/>
      <c r="I67" s="54"/>
      <c r="J67" s="54"/>
      <c r="K67" s="54"/>
      <c r="L67" s="54"/>
      <c r="M67" s="54" t="s">
        <v>1529</v>
      </c>
      <c r="N67" s="54"/>
      <c r="O67" s="54"/>
      <c r="P67" s="54"/>
      <c r="Q67" s="54"/>
      <c r="R67" s="50" t="s">
        <v>1677</v>
      </c>
    </row>
    <row r="68" spans="1:18">
      <c r="A68" s="50" t="s">
        <v>1678</v>
      </c>
      <c r="B68" s="51" t="s">
        <v>1679</v>
      </c>
      <c r="C68" s="50" t="s">
        <v>1526</v>
      </c>
      <c r="D68" s="52" t="s">
        <v>1538</v>
      </c>
      <c r="E68" s="50" t="s">
        <v>1680</v>
      </c>
      <c r="F68" s="54"/>
      <c r="G68" s="54"/>
      <c r="H68" s="54"/>
      <c r="I68" s="54"/>
      <c r="J68" s="54"/>
      <c r="K68" s="54"/>
      <c r="L68" s="54"/>
      <c r="M68" s="54" t="s">
        <v>1529</v>
      </c>
      <c r="N68" s="54"/>
      <c r="O68" s="54" t="s">
        <v>1529</v>
      </c>
      <c r="P68" s="54"/>
      <c r="Q68" s="54"/>
      <c r="R68" s="50" t="s">
        <v>1681</v>
      </c>
    </row>
    <row r="69" spans="1:18">
      <c r="A69" s="50" t="s">
        <v>597</v>
      </c>
      <c r="B69" s="51" t="s">
        <v>598</v>
      </c>
      <c r="C69" s="50" t="s">
        <v>1585</v>
      </c>
      <c r="D69" s="52" t="s">
        <v>65</v>
      </c>
      <c r="E69" s="50" t="s">
        <v>1542</v>
      </c>
      <c r="F69" s="54" t="s">
        <v>1529</v>
      </c>
      <c r="G69" s="54"/>
      <c r="H69" s="54"/>
      <c r="I69" s="54"/>
      <c r="J69" s="54" t="s">
        <v>1529</v>
      </c>
      <c r="K69" s="54"/>
      <c r="L69" s="54" t="s">
        <v>1529</v>
      </c>
      <c r="M69" s="54" t="s">
        <v>1529</v>
      </c>
      <c r="N69" s="54"/>
      <c r="O69" s="54"/>
      <c r="P69" s="54"/>
      <c r="Q69" s="54"/>
      <c r="R69" s="50" t="s">
        <v>1682</v>
      </c>
    </row>
    <row r="70" spans="1:18">
      <c r="A70" s="50" t="s">
        <v>603</v>
      </c>
      <c r="B70" s="68" t="s">
        <v>1683</v>
      </c>
      <c r="C70" s="66" t="s">
        <v>844</v>
      </c>
      <c r="D70" s="52" t="s">
        <v>45</v>
      </c>
      <c r="E70" s="50"/>
      <c r="F70" s="54"/>
      <c r="G70" s="54"/>
      <c r="H70" s="54"/>
      <c r="I70" s="54"/>
      <c r="J70" s="54" t="s">
        <v>1529</v>
      </c>
      <c r="K70" s="54"/>
      <c r="L70" s="54"/>
      <c r="M70" s="54" t="s">
        <v>1529</v>
      </c>
      <c r="N70" s="54"/>
      <c r="O70" s="54"/>
      <c r="P70" s="54"/>
      <c r="Q70" s="54"/>
      <c r="R70" s="50" t="s">
        <v>1684</v>
      </c>
    </row>
    <row r="71" spans="1:18" ht="15.75" customHeight="1">
      <c r="A71" s="50" t="s">
        <v>609</v>
      </c>
      <c r="B71" s="68" t="s">
        <v>1685</v>
      </c>
      <c r="C71" s="66" t="s">
        <v>850</v>
      </c>
      <c r="D71" s="66" t="s">
        <v>1527</v>
      </c>
      <c r="E71" s="50" t="s">
        <v>1528</v>
      </c>
      <c r="F71" s="54"/>
      <c r="G71" s="54"/>
      <c r="H71" s="54"/>
      <c r="I71" s="54"/>
      <c r="J71" s="54"/>
      <c r="K71" s="54"/>
      <c r="L71" s="54"/>
      <c r="M71" s="54" t="s">
        <v>1529</v>
      </c>
      <c r="N71" s="54"/>
      <c r="O71" s="54" t="s">
        <v>1529</v>
      </c>
      <c r="P71" s="54"/>
      <c r="Q71" s="54"/>
      <c r="R71" s="73" t="s">
        <v>1686</v>
      </c>
    </row>
    <row r="72" spans="1:18" ht="15.75" customHeight="1">
      <c r="A72" s="74" t="s">
        <v>613</v>
      </c>
      <c r="B72" s="75" t="s">
        <v>614</v>
      </c>
      <c r="C72" s="66" t="s">
        <v>850</v>
      </c>
      <c r="D72" s="66" t="s">
        <v>1527</v>
      </c>
      <c r="E72" s="50" t="s">
        <v>1528</v>
      </c>
      <c r="F72" s="54"/>
      <c r="G72" s="54"/>
      <c r="H72" s="54"/>
      <c r="I72" s="54"/>
      <c r="J72" s="54"/>
      <c r="K72" s="54"/>
      <c r="L72" s="54"/>
      <c r="M72" s="54" t="s">
        <v>1529</v>
      </c>
      <c r="N72" s="54"/>
      <c r="O72" s="54"/>
      <c r="P72" s="54"/>
      <c r="Q72" s="54"/>
      <c r="R72" s="73" t="s">
        <v>1687</v>
      </c>
    </row>
    <row r="73" spans="1:18">
      <c r="A73" s="50" t="s">
        <v>620</v>
      </c>
      <c r="B73" s="51" t="s">
        <v>1688</v>
      </c>
      <c r="C73" s="50" t="s">
        <v>844</v>
      </c>
      <c r="D73" s="52" t="s">
        <v>65</v>
      </c>
      <c r="E73" s="66" t="s">
        <v>1528</v>
      </c>
      <c r="F73" s="58" t="s">
        <v>1653</v>
      </c>
      <c r="G73" s="54"/>
      <c r="H73" s="54"/>
      <c r="I73" s="54"/>
      <c r="J73" s="54" t="s">
        <v>1529</v>
      </c>
      <c r="K73" s="54"/>
      <c r="L73" s="54"/>
      <c r="M73" s="60" t="s">
        <v>1529</v>
      </c>
      <c r="N73" s="54"/>
      <c r="O73" s="54"/>
      <c r="P73" s="54"/>
      <c r="Q73" s="54"/>
      <c r="R73" s="76" t="s">
        <v>1689</v>
      </c>
    </row>
    <row r="74" spans="1:18">
      <c r="A74" s="50" t="s">
        <v>626</v>
      </c>
      <c r="B74" s="51" t="s">
        <v>1690</v>
      </c>
      <c r="C74" s="50" t="s">
        <v>850</v>
      </c>
      <c r="D74" s="52" t="s">
        <v>73</v>
      </c>
      <c r="E74" s="50" t="s">
        <v>1528</v>
      </c>
      <c r="F74" s="54" t="s">
        <v>1529</v>
      </c>
      <c r="G74" s="54"/>
      <c r="H74" s="54"/>
      <c r="I74" s="54"/>
      <c r="J74" s="54" t="s">
        <v>1691</v>
      </c>
      <c r="K74" s="54"/>
      <c r="L74" s="54"/>
      <c r="M74" s="54"/>
      <c r="N74" s="54"/>
      <c r="O74" s="54"/>
      <c r="P74" s="54"/>
      <c r="Q74" s="54"/>
      <c r="R74" s="50" t="s">
        <v>1692</v>
      </c>
    </row>
    <row r="75" spans="1:18">
      <c r="A75" s="50" t="s">
        <v>657</v>
      </c>
      <c r="B75" s="51" t="s">
        <v>1693</v>
      </c>
      <c r="C75" s="50" t="s">
        <v>850</v>
      </c>
      <c r="D75" s="77" t="s">
        <v>62</v>
      </c>
      <c r="E75" s="53" t="s">
        <v>1528</v>
      </c>
      <c r="F75" s="61" t="s">
        <v>1691</v>
      </c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70"/>
    </row>
    <row r="76" spans="1:18">
      <c r="A76" s="50" t="s">
        <v>1694</v>
      </c>
      <c r="B76" s="51" t="s">
        <v>1695</v>
      </c>
      <c r="C76" s="50" t="s">
        <v>1526</v>
      </c>
      <c r="D76" s="78" t="s">
        <v>1538</v>
      </c>
      <c r="E76" s="50" t="s">
        <v>1680</v>
      </c>
      <c r="F76" s="54" t="s">
        <v>1529</v>
      </c>
      <c r="G76" s="54"/>
      <c r="H76" s="54"/>
      <c r="I76" s="54"/>
      <c r="J76" s="54"/>
      <c r="K76" s="54"/>
      <c r="L76" s="54"/>
      <c r="M76" s="54" t="s">
        <v>1529</v>
      </c>
      <c r="N76" s="54"/>
      <c r="O76" s="54" t="s">
        <v>1529</v>
      </c>
      <c r="P76" s="54"/>
      <c r="Q76" s="54"/>
      <c r="R76" s="50" t="s">
        <v>1696</v>
      </c>
    </row>
    <row r="77" spans="1:18" s="59" customFormat="1">
      <c r="A77" s="55" t="s">
        <v>1697</v>
      </c>
      <c r="B77" s="56" t="s">
        <v>1698</v>
      </c>
      <c r="C77" s="55" t="s">
        <v>1526</v>
      </c>
      <c r="D77" s="55" t="s">
        <v>73</v>
      </c>
      <c r="E77" s="55" t="s">
        <v>1539</v>
      </c>
      <c r="F77" s="58" t="s">
        <v>1691</v>
      </c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5" t="s">
        <v>1699</v>
      </c>
    </row>
    <row r="78" spans="1:18" ht="18.75">
      <c r="A78" s="79" t="s">
        <v>678</v>
      </c>
      <c r="B78" s="80" t="s">
        <v>679</v>
      </c>
      <c r="C78" s="81" t="s">
        <v>850</v>
      </c>
      <c r="D78" s="81" t="s">
        <v>65</v>
      </c>
      <c r="E78" s="81" t="s">
        <v>1542</v>
      </c>
      <c r="F78" s="82" t="s">
        <v>1529</v>
      </c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1" t="s">
        <v>1700</v>
      </c>
    </row>
    <row r="79" spans="1:18">
      <c r="A79" s="50" t="s">
        <v>684</v>
      </c>
      <c r="B79" s="51" t="s">
        <v>1701</v>
      </c>
      <c r="C79" s="50" t="s">
        <v>850</v>
      </c>
      <c r="D79" s="52" t="s">
        <v>65</v>
      </c>
      <c r="E79" s="50" t="s">
        <v>1542</v>
      </c>
      <c r="F79" s="54"/>
      <c r="G79" s="54"/>
      <c r="H79" s="54"/>
      <c r="I79" s="54"/>
      <c r="J79" s="54"/>
      <c r="K79" s="54"/>
      <c r="L79" s="54"/>
      <c r="M79" s="54" t="s">
        <v>1529</v>
      </c>
      <c r="N79" s="54"/>
      <c r="O79" s="54" t="s">
        <v>1529</v>
      </c>
      <c r="P79" s="54"/>
      <c r="Q79" s="54"/>
      <c r="R79" s="50" t="s">
        <v>1702</v>
      </c>
    </row>
    <row r="80" spans="1:18">
      <c r="A80" s="50" t="s">
        <v>697</v>
      </c>
      <c r="B80" s="51" t="s">
        <v>698</v>
      </c>
      <c r="C80" s="50" t="s">
        <v>850</v>
      </c>
      <c r="D80" s="52" t="s">
        <v>62</v>
      </c>
      <c r="E80" s="50" t="s">
        <v>1528</v>
      </c>
      <c r="F80" s="54"/>
      <c r="G80" s="54"/>
      <c r="H80" s="54"/>
      <c r="I80" s="54"/>
      <c r="J80" s="54" t="s">
        <v>1529</v>
      </c>
      <c r="K80" s="54"/>
      <c r="L80" s="54"/>
      <c r="M80" s="54"/>
      <c r="N80" s="54"/>
      <c r="O80" s="54"/>
      <c r="P80" s="54"/>
      <c r="Q80" s="54"/>
      <c r="R80" s="50" t="s">
        <v>1703</v>
      </c>
    </row>
    <row r="81" spans="1:18">
      <c r="A81" s="50" t="s">
        <v>702</v>
      </c>
      <c r="B81" s="51" t="s">
        <v>703</v>
      </c>
      <c r="C81" s="50" t="s">
        <v>850</v>
      </c>
      <c r="D81" s="52" t="s">
        <v>45</v>
      </c>
      <c r="E81" s="50" t="s">
        <v>1542</v>
      </c>
      <c r="F81" s="54" t="s">
        <v>1529</v>
      </c>
      <c r="G81" s="54"/>
      <c r="H81" s="54"/>
      <c r="I81" s="54"/>
      <c r="J81" s="54" t="s">
        <v>1529</v>
      </c>
      <c r="K81" s="54"/>
      <c r="L81" s="54"/>
      <c r="M81" s="54" t="s">
        <v>1529</v>
      </c>
      <c r="N81" s="54"/>
      <c r="O81" s="54"/>
      <c r="P81" s="54"/>
      <c r="Q81" s="54"/>
      <c r="R81" s="50" t="s">
        <v>1704</v>
      </c>
    </row>
    <row r="82" spans="1:18">
      <c r="A82" s="50" t="s">
        <v>1705</v>
      </c>
      <c r="B82" s="51" t="s">
        <v>1706</v>
      </c>
      <c r="C82" s="50" t="s">
        <v>1526</v>
      </c>
      <c r="D82" s="52" t="s">
        <v>70</v>
      </c>
      <c r="E82" s="50" t="s">
        <v>1542</v>
      </c>
      <c r="F82" s="54"/>
      <c r="G82" s="54"/>
      <c r="H82" s="54"/>
      <c r="I82" s="54"/>
      <c r="J82" s="54"/>
      <c r="K82" s="54"/>
      <c r="L82" s="54"/>
      <c r="M82" s="54"/>
      <c r="N82" s="54"/>
      <c r="O82" s="54" t="s">
        <v>1529</v>
      </c>
      <c r="P82" s="54"/>
      <c r="Q82" s="54"/>
      <c r="R82" s="50" t="s">
        <v>1547</v>
      </c>
    </row>
    <row r="83" spans="1:18">
      <c r="A83" s="50" t="s">
        <v>727</v>
      </c>
      <c r="B83" s="51" t="s">
        <v>1707</v>
      </c>
      <c r="C83" s="50" t="s">
        <v>850</v>
      </c>
      <c r="D83" s="52" t="s">
        <v>65</v>
      </c>
      <c r="E83" s="50" t="s">
        <v>1542</v>
      </c>
      <c r="F83" s="54"/>
      <c r="G83" s="54"/>
      <c r="H83" s="54"/>
      <c r="I83" s="54"/>
      <c r="J83" s="54"/>
      <c r="K83" s="54"/>
      <c r="L83" s="54"/>
      <c r="M83" s="83" t="s">
        <v>1529</v>
      </c>
      <c r="N83" s="54"/>
      <c r="O83" s="54"/>
      <c r="P83" s="54"/>
      <c r="Q83" s="54"/>
      <c r="R83" s="50" t="s">
        <v>1708</v>
      </c>
    </row>
    <row r="84" spans="1:18" ht="16.5" customHeight="1">
      <c r="A84" s="50" t="s">
        <v>731</v>
      </c>
      <c r="B84" s="51" t="s">
        <v>1709</v>
      </c>
      <c r="C84" s="50" t="s">
        <v>850</v>
      </c>
      <c r="D84" s="52" t="s">
        <v>65</v>
      </c>
      <c r="E84" s="50" t="s">
        <v>1542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 t="s">
        <v>1529</v>
      </c>
      <c r="R84" s="50" t="s">
        <v>1710</v>
      </c>
    </row>
    <row r="85" spans="1:18" ht="16.5" customHeight="1">
      <c r="A85" s="50" t="s">
        <v>1711</v>
      </c>
      <c r="B85" s="51" t="s">
        <v>1712</v>
      </c>
      <c r="C85" s="50" t="s">
        <v>1526</v>
      </c>
      <c r="D85" s="84" t="s">
        <v>65</v>
      </c>
      <c r="E85" s="85" t="s">
        <v>1542</v>
      </c>
      <c r="F85" s="60" t="s">
        <v>1529</v>
      </c>
      <c r="G85" s="54"/>
      <c r="H85" s="54"/>
      <c r="I85" s="54"/>
      <c r="J85" s="54" t="s">
        <v>1529</v>
      </c>
      <c r="K85" s="54"/>
      <c r="L85" s="54"/>
      <c r="M85" s="54"/>
      <c r="N85" s="54"/>
      <c r="O85" s="54"/>
      <c r="P85" s="54"/>
      <c r="Q85" s="54"/>
      <c r="R85" s="64" t="s">
        <v>1713</v>
      </c>
    </row>
    <row r="86" spans="1:18" s="89" customFormat="1" ht="16.5" customHeight="1">
      <c r="A86" s="86" t="s">
        <v>1714</v>
      </c>
      <c r="B86" s="87" t="s">
        <v>1715</v>
      </c>
      <c r="C86" s="86" t="s">
        <v>1550</v>
      </c>
      <c r="D86" s="77" t="s">
        <v>1538</v>
      </c>
      <c r="E86" s="86" t="s">
        <v>1528</v>
      </c>
      <c r="F86" s="88"/>
      <c r="G86" s="88"/>
      <c r="H86" s="88"/>
      <c r="I86" s="88"/>
      <c r="J86" s="88" t="s">
        <v>1529</v>
      </c>
      <c r="K86" s="88"/>
      <c r="L86" s="88"/>
      <c r="M86" s="88" t="s">
        <v>1529</v>
      </c>
      <c r="N86" s="88"/>
      <c r="O86" s="88"/>
      <c r="P86" s="88"/>
      <c r="Q86" s="88"/>
      <c r="R86" s="86" t="s">
        <v>1716</v>
      </c>
    </row>
    <row r="87" spans="1:18" s="89" customFormat="1">
      <c r="A87" s="90" t="s">
        <v>719</v>
      </c>
      <c r="B87" s="91" t="s">
        <v>720</v>
      </c>
      <c r="C87" s="92" t="s">
        <v>850</v>
      </c>
      <c r="D87" s="93" t="s">
        <v>65</v>
      </c>
      <c r="E87" s="92" t="s">
        <v>1542</v>
      </c>
      <c r="F87" s="94" t="s">
        <v>1529</v>
      </c>
      <c r="G87" s="94"/>
      <c r="H87" s="94"/>
      <c r="I87" s="94"/>
      <c r="J87" s="94"/>
      <c r="K87" s="94"/>
      <c r="L87" s="94"/>
      <c r="M87" s="94" t="s">
        <v>1529</v>
      </c>
      <c r="N87" s="94"/>
      <c r="O87" s="94"/>
      <c r="P87" s="94"/>
      <c r="Q87" s="94"/>
      <c r="R87" s="95" t="s">
        <v>1717</v>
      </c>
    </row>
    <row r="92" spans="1:18">
      <c r="D92" s="96"/>
    </row>
  </sheetData>
  <autoFilter ref="A1:R87" xr:uid="{75C641A5-24FA-4B78-BC63-524C3F2EC01A}"/>
  <customSheetViews>
    <customSheetView guid="{AFB08797-B428-474D-8229-9D72F71EC262}" scale="55" showAutoFilter="1">
      <selection activeCell="D1" sqref="D1"/>
      <pageMargins left="0.511811024" right="0.511811024" top="0.78740157499999996" bottom="0.78740157499999996" header="0.31496062000000002" footer="0.31496062000000002"/>
      <autoFilter ref="A1:R87" xr:uid="{75C641A5-24FA-4B78-BC63-524C3F2EC01A}"/>
    </customSheetView>
    <customSheetView guid="{1DA47232-F491-4096-A80C-F7E244AF06A6}" scale="55">
      <pageMargins left="0.511811024" right="0.511811024" top="0.78740157499999996" bottom="0.78740157499999996" header="0.31496062000000002" footer="0.31496062000000002"/>
    </customSheetView>
    <customSheetView guid="{B7EA7FEC-A2EF-4DE3-8E68-1BAB934B7F1E}" scale="55">
      <pageMargins left="0.511811024" right="0.511811024" top="0.78740157499999996" bottom="0.78740157499999996" header="0.31496062000000002" footer="0.31496062000000002"/>
    </customSheetView>
    <customSheetView guid="{4BCF48EE-0E16-4C61-824B-DDCBB971B3DD}" scale="55">
      <pageMargins left="0.511811024" right="0.511811024" top="0.78740157499999996" bottom="0.78740157499999996" header="0.31496062000000002" footer="0.31496062000000002"/>
    </customSheetView>
    <customSheetView guid="{2E3555E6-9EE5-421D-A94D-C94458D6D2C9}" scale="55">
      <pageMargins left="0.511811024" right="0.511811024" top="0.78740157499999996" bottom="0.78740157499999996" header="0.31496062000000002" footer="0.31496062000000002"/>
    </customSheetView>
    <customSheetView guid="{5350BE6B-1A3A-476A-B04D-198C11313F24}" scale="55">
      <pageMargins left="0.511811024" right="0.511811024" top="0.78740157499999996" bottom="0.78740157499999996" header="0.31496062000000002" footer="0.31496062000000002"/>
    </customSheetView>
    <customSheetView guid="{D76BA947-8A2F-451E-B854-67A11B56F5ED}" scale="55">
      <pageMargins left="0.511811024" right="0.511811024" top="0.78740157499999996" bottom="0.78740157499999996" header="0.31496062000000002" footer="0.31496062000000002"/>
    </customSheetView>
    <customSheetView guid="{A6FBC0DC-A19A-4037-80FE-83E24AD9E190}" scale="55">
      <pageMargins left="0.511811024" right="0.511811024" top="0.78740157499999996" bottom="0.78740157499999996" header="0.31496062000000002" footer="0.31496062000000002"/>
    </customSheetView>
    <customSheetView guid="{C3B6491F-CB1B-4DDA-A350-D2ADB6ADBAA8}" scale="55" showAutoFilter="1">
      <selection activeCell="D1" sqref="D1"/>
      <pageMargins left="0.511811024" right="0.511811024" top="0.78740157499999996" bottom="0.78740157499999996" header="0.31496062000000002" footer="0.31496062000000002"/>
      <autoFilter ref="A1:R87" xr:uid="{023C8D59-384C-45F3-B978-8C774A4F35F0}"/>
    </customSheetView>
  </customSheetView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1BF4-9894-428E-A6F2-A323407923A0}">
  <sheetPr filterMode="1"/>
  <dimension ref="A1:S377"/>
  <sheetViews>
    <sheetView zoomScaleNormal="100" workbookViewId="0">
      <selection activeCell="M388" sqref="M388"/>
    </sheetView>
  </sheetViews>
  <sheetFormatPr defaultColWidth="8.5703125" defaultRowHeight="15.75"/>
  <cols>
    <col min="1" max="1" width="9.5703125" style="8" customWidth="1"/>
    <col min="2" max="2" width="20.42578125" style="8" bestFit="1" customWidth="1"/>
    <col min="3" max="3" width="80.5703125" style="8" bestFit="1" customWidth="1"/>
    <col min="4" max="4" width="9.140625" style="8" bestFit="1" customWidth="1"/>
    <col min="5" max="5" width="17.85546875" style="8" bestFit="1" customWidth="1"/>
    <col min="6" max="6" width="22.140625" style="26" bestFit="1" customWidth="1"/>
    <col min="7" max="7" width="11.140625" style="26" customWidth="1"/>
    <col min="8" max="8" width="27.140625" style="26" bestFit="1" customWidth="1"/>
    <col min="9" max="9" width="15" style="26" bestFit="1" customWidth="1"/>
    <col min="10" max="10" width="15.85546875" style="26" bestFit="1" customWidth="1"/>
    <col min="11" max="11" width="16.140625" style="26" bestFit="1" customWidth="1"/>
    <col min="12" max="12" width="20.5703125" style="26" bestFit="1" customWidth="1"/>
    <col min="13" max="13" width="23.42578125" style="26" bestFit="1" customWidth="1"/>
    <col min="14" max="15" width="10.5703125" style="26" bestFit="1" customWidth="1"/>
    <col min="16" max="16" width="9" style="26" bestFit="1" customWidth="1"/>
    <col min="17" max="17" width="8.140625" style="26" bestFit="1" customWidth="1"/>
    <col min="18" max="18" width="28.5703125" style="26" customWidth="1"/>
    <col min="19" max="19" width="11.5703125" style="316" bestFit="1" customWidth="1"/>
    <col min="20" max="16384" width="8.5703125" style="26"/>
  </cols>
  <sheetData>
    <row r="1" spans="1:19" ht="31.5" customHeight="1" thickBot="1">
      <c r="A1" s="24" t="s">
        <v>27</v>
      </c>
      <c r="B1" s="16" t="s">
        <v>28</v>
      </c>
      <c r="C1" s="42" t="s">
        <v>29</v>
      </c>
      <c r="D1" s="15" t="s">
        <v>30</v>
      </c>
      <c r="E1" s="16" t="s">
        <v>820</v>
      </c>
      <c r="F1" s="310" t="s">
        <v>1865</v>
      </c>
      <c r="G1" s="310" t="s">
        <v>2697</v>
      </c>
      <c r="H1" s="311" t="s">
        <v>1864</v>
      </c>
      <c r="I1" s="312" t="s">
        <v>1863</v>
      </c>
      <c r="J1" s="313" t="s">
        <v>1862</v>
      </c>
      <c r="K1" s="314" t="s">
        <v>1861</v>
      </c>
      <c r="L1" s="311" t="s">
        <v>1860</v>
      </c>
      <c r="M1" s="311" t="s">
        <v>1859</v>
      </c>
      <c r="N1" s="315" t="s">
        <v>1858</v>
      </c>
      <c r="O1" s="313" t="s">
        <v>1857</v>
      </c>
      <c r="P1" s="313" t="s">
        <v>1856</v>
      </c>
      <c r="Q1" s="314" t="s">
        <v>1855</v>
      </c>
      <c r="R1" s="311" t="s">
        <v>1854</v>
      </c>
    </row>
    <row r="2" spans="1:19">
      <c r="A2" s="280">
        <v>106</v>
      </c>
      <c r="B2" s="142" t="str">
        <f>VLOOKUP(A2,Empresas!A:B,2,0)</f>
        <v>04.431.460/0001-25</v>
      </c>
      <c r="C2" s="142" t="str">
        <f>VLOOKUP(B2,Empresas!B:C,2,0)</f>
        <v>04.431.460 Ramiro Duenas Aranzabal</v>
      </c>
      <c r="D2" s="142" t="str">
        <f>VLOOKUP(A2,Empresas!A:J,10,0)</f>
        <v>Jorge</v>
      </c>
      <c r="E2" s="147" t="str">
        <f>VLOOKUP(A2,Empresas!A:D,4,0)</f>
        <v>MEI</v>
      </c>
      <c r="F2" s="319" t="s">
        <v>1846</v>
      </c>
      <c r="G2" s="319"/>
      <c r="H2" s="319" t="s">
        <v>1846</v>
      </c>
      <c r="I2" s="317">
        <v>10</v>
      </c>
      <c r="J2" s="320"/>
      <c r="K2" s="317">
        <v>20</v>
      </c>
      <c r="L2" s="317">
        <f t="shared" ref="L2:L65" si="0">SUM(I2:K2)</f>
        <v>30</v>
      </c>
      <c r="M2" s="317">
        <f t="shared" ref="M2:M65" si="1">(I2*8%)+(J2*16%)+(K2*32%)</f>
        <v>7.2</v>
      </c>
      <c r="N2" s="317">
        <v>1</v>
      </c>
      <c r="O2" s="317">
        <v>2</v>
      </c>
      <c r="P2" s="317">
        <v>3</v>
      </c>
      <c r="Q2" s="317"/>
      <c r="R2" s="318">
        <f t="shared" ref="R2:R65" si="2">M2-N2-O2-P2-Q2</f>
        <v>1.2000000000000002</v>
      </c>
      <c r="S2" s="26"/>
    </row>
    <row r="3" spans="1:19">
      <c r="A3" s="20">
        <v>119</v>
      </c>
      <c r="B3" s="142" t="s">
        <v>32</v>
      </c>
      <c r="C3" s="142" t="s">
        <v>33</v>
      </c>
      <c r="D3" s="142" t="s">
        <v>34</v>
      </c>
      <c r="E3" s="147" t="s">
        <v>846</v>
      </c>
      <c r="F3" s="319" t="s">
        <v>1846</v>
      </c>
      <c r="G3" s="319"/>
      <c r="H3" s="317" t="s">
        <v>1850</v>
      </c>
      <c r="I3" s="317"/>
      <c r="J3" s="317"/>
      <c r="K3" s="317"/>
      <c r="L3" s="317">
        <f t="shared" si="0"/>
        <v>0</v>
      </c>
      <c r="M3" s="317">
        <f t="shared" si="1"/>
        <v>0</v>
      </c>
      <c r="N3" s="317"/>
      <c r="O3" s="317"/>
      <c r="P3" s="317"/>
      <c r="Q3" s="317"/>
      <c r="R3" s="318">
        <f t="shared" si="2"/>
        <v>0</v>
      </c>
      <c r="S3" s="26"/>
    </row>
    <row r="4" spans="1:19">
      <c r="A4" s="20">
        <v>415</v>
      </c>
      <c r="B4" s="142" t="s">
        <v>35</v>
      </c>
      <c r="C4" s="142" t="s">
        <v>36</v>
      </c>
      <c r="D4" s="142" t="s">
        <v>34</v>
      </c>
      <c r="E4" s="147" t="s">
        <v>839</v>
      </c>
      <c r="F4" s="319" t="s">
        <v>1846</v>
      </c>
      <c r="G4" s="319"/>
      <c r="H4" s="317" t="s">
        <v>1850</v>
      </c>
      <c r="I4" s="317"/>
      <c r="J4" s="317"/>
      <c r="K4" s="317"/>
      <c r="L4" s="317">
        <f t="shared" si="0"/>
        <v>0</v>
      </c>
      <c r="M4" s="317">
        <f t="shared" si="1"/>
        <v>0</v>
      </c>
      <c r="N4" s="317"/>
      <c r="O4" s="317"/>
      <c r="P4" s="317"/>
      <c r="Q4" s="317"/>
      <c r="R4" s="318">
        <f t="shared" si="2"/>
        <v>0</v>
      </c>
      <c r="S4" s="26"/>
    </row>
    <row r="5" spans="1:19">
      <c r="A5" s="20">
        <v>218</v>
      </c>
      <c r="B5" s="142" t="s">
        <v>37</v>
      </c>
      <c r="C5" s="142" t="s">
        <v>38</v>
      </c>
      <c r="D5" s="142" t="s">
        <v>34</v>
      </c>
      <c r="E5" s="147" t="s">
        <v>839</v>
      </c>
      <c r="F5" s="319" t="s">
        <v>1846</v>
      </c>
      <c r="G5" s="319"/>
      <c r="H5" s="319" t="s">
        <v>1846</v>
      </c>
      <c r="I5" s="317"/>
      <c r="J5" s="317"/>
      <c r="K5" s="317"/>
      <c r="L5" s="317">
        <f t="shared" si="0"/>
        <v>0</v>
      </c>
      <c r="M5" s="317">
        <f t="shared" si="1"/>
        <v>0</v>
      </c>
      <c r="N5" s="317"/>
      <c r="O5" s="317"/>
      <c r="P5" s="317"/>
      <c r="Q5" s="317"/>
      <c r="R5" s="318">
        <f t="shared" si="2"/>
        <v>0</v>
      </c>
      <c r="S5" s="26"/>
    </row>
    <row r="6" spans="1:19">
      <c r="A6" s="20">
        <v>628</v>
      </c>
      <c r="B6" s="142" t="s">
        <v>39</v>
      </c>
      <c r="C6" s="142" t="s">
        <v>40</v>
      </c>
      <c r="D6" s="142" t="s">
        <v>34</v>
      </c>
      <c r="E6" s="147" t="s">
        <v>839</v>
      </c>
      <c r="F6" s="319" t="s">
        <v>1846</v>
      </c>
      <c r="G6" s="319"/>
      <c r="H6" s="317" t="s">
        <v>1850</v>
      </c>
      <c r="I6" s="317"/>
      <c r="J6" s="317"/>
      <c r="K6" s="317"/>
      <c r="L6" s="317">
        <f t="shared" si="0"/>
        <v>0</v>
      </c>
      <c r="M6" s="317">
        <f t="shared" si="1"/>
        <v>0</v>
      </c>
      <c r="N6" s="317"/>
      <c r="O6" s="317"/>
      <c r="P6" s="317"/>
      <c r="Q6" s="317"/>
      <c r="R6" s="318">
        <f t="shared" si="2"/>
        <v>0</v>
      </c>
      <c r="S6" s="26"/>
    </row>
    <row r="7" spans="1:19">
      <c r="A7" s="20">
        <v>227</v>
      </c>
      <c r="B7" s="142" t="s">
        <v>41</v>
      </c>
      <c r="C7" s="142" t="s">
        <v>42</v>
      </c>
      <c r="D7" s="142" t="s">
        <v>34</v>
      </c>
      <c r="E7" s="147" t="s">
        <v>839</v>
      </c>
      <c r="F7" s="319" t="s">
        <v>1846</v>
      </c>
      <c r="G7" s="319"/>
      <c r="H7" s="319" t="s">
        <v>1846</v>
      </c>
      <c r="I7" s="317"/>
      <c r="J7" s="317"/>
      <c r="K7" s="317"/>
      <c r="L7" s="317">
        <f t="shared" si="0"/>
        <v>0</v>
      </c>
      <c r="M7" s="317">
        <f t="shared" si="1"/>
        <v>0</v>
      </c>
      <c r="N7" s="317"/>
      <c r="O7" s="317"/>
      <c r="P7" s="317"/>
      <c r="Q7" s="317"/>
      <c r="R7" s="318">
        <f t="shared" si="2"/>
        <v>0</v>
      </c>
      <c r="S7" s="26"/>
    </row>
    <row r="8" spans="1:19" hidden="1">
      <c r="A8" s="20">
        <v>359</v>
      </c>
      <c r="B8" s="142" t="s">
        <v>43</v>
      </c>
      <c r="C8" s="142" t="s">
        <v>44</v>
      </c>
      <c r="D8" s="142" t="s">
        <v>45</v>
      </c>
      <c r="E8" s="147" t="s">
        <v>846</v>
      </c>
      <c r="F8" s="319" t="s">
        <v>1851</v>
      </c>
      <c r="G8" s="319"/>
      <c r="H8" s="317" t="s">
        <v>1847</v>
      </c>
      <c r="I8" s="317"/>
      <c r="J8" s="317"/>
      <c r="K8" s="317"/>
      <c r="L8" s="317">
        <f t="shared" si="0"/>
        <v>0</v>
      </c>
      <c r="M8" s="317">
        <f t="shared" si="1"/>
        <v>0</v>
      </c>
      <c r="N8" s="317"/>
      <c r="O8" s="317"/>
      <c r="P8" s="317"/>
      <c r="Q8" s="317"/>
      <c r="R8" s="318">
        <f t="shared" si="2"/>
        <v>0</v>
      </c>
      <c r="S8" s="26"/>
    </row>
    <row r="9" spans="1:19" hidden="1">
      <c r="A9" s="20">
        <v>638</v>
      </c>
      <c r="B9" s="142" t="s">
        <v>46</v>
      </c>
      <c r="C9" s="142" t="s">
        <v>47</v>
      </c>
      <c r="D9" s="142" t="s">
        <v>48</v>
      </c>
      <c r="E9" s="147" t="s">
        <v>846</v>
      </c>
      <c r="F9" s="319" t="s">
        <v>1851</v>
      </c>
      <c r="G9" s="319"/>
      <c r="H9" s="317" t="s">
        <v>1850</v>
      </c>
      <c r="I9" s="317"/>
      <c r="J9" s="317"/>
      <c r="K9" s="317"/>
      <c r="L9" s="317">
        <f t="shared" si="0"/>
        <v>0</v>
      </c>
      <c r="M9" s="317">
        <f t="shared" si="1"/>
        <v>0</v>
      </c>
      <c r="N9" s="317"/>
      <c r="O9" s="317"/>
      <c r="P9" s="317"/>
      <c r="Q9" s="317"/>
      <c r="R9" s="318">
        <f t="shared" si="2"/>
        <v>0</v>
      </c>
      <c r="S9" s="26"/>
    </row>
    <row r="10" spans="1:19">
      <c r="A10" s="20">
        <v>437</v>
      </c>
      <c r="B10" s="142" t="s">
        <v>49</v>
      </c>
      <c r="C10" s="142" t="s">
        <v>50</v>
      </c>
      <c r="D10" s="142" t="s">
        <v>34</v>
      </c>
      <c r="E10" s="147" t="s">
        <v>839</v>
      </c>
      <c r="F10" s="319" t="s">
        <v>1846</v>
      </c>
      <c r="G10" s="319"/>
      <c r="H10" s="319" t="s">
        <v>1846</v>
      </c>
      <c r="I10" s="317"/>
      <c r="J10" s="317"/>
      <c r="K10" s="317"/>
      <c r="L10" s="317">
        <f t="shared" si="0"/>
        <v>0</v>
      </c>
      <c r="M10" s="317">
        <f t="shared" si="1"/>
        <v>0</v>
      </c>
      <c r="N10" s="317"/>
      <c r="O10" s="317"/>
      <c r="P10" s="317"/>
      <c r="Q10" s="317"/>
      <c r="R10" s="318">
        <f t="shared" si="2"/>
        <v>0</v>
      </c>
      <c r="S10" s="26"/>
    </row>
    <row r="11" spans="1:19" hidden="1">
      <c r="A11" s="20">
        <v>461</v>
      </c>
      <c r="B11" s="142" t="s">
        <v>51</v>
      </c>
      <c r="C11" s="142" t="s">
        <v>52</v>
      </c>
      <c r="D11" s="142" t="s">
        <v>48</v>
      </c>
      <c r="E11" s="147" t="s">
        <v>846</v>
      </c>
      <c r="F11" s="319" t="s">
        <v>1846</v>
      </c>
      <c r="G11" s="319"/>
      <c r="H11" s="319" t="s">
        <v>1846</v>
      </c>
      <c r="I11" s="317"/>
      <c r="J11" s="317"/>
      <c r="K11" s="317"/>
      <c r="L11" s="317">
        <f t="shared" si="0"/>
        <v>0</v>
      </c>
      <c r="M11" s="317">
        <f t="shared" si="1"/>
        <v>0</v>
      </c>
      <c r="N11" s="317"/>
      <c r="O11" s="317"/>
      <c r="P11" s="317"/>
      <c r="Q11" s="317"/>
      <c r="R11" s="318">
        <f t="shared" si="2"/>
        <v>0</v>
      </c>
      <c r="S11" s="26"/>
    </row>
    <row r="12" spans="1:19">
      <c r="A12" s="20">
        <v>525</v>
      </c>
      <c r="B12" s="142" t="s">
        <v>53</v>
      </c>
      <c r="C12" s="142" t="s">
        <v>54</v>
      </c>
      <c r="D12" s="142" t="s">
        <v>34</v>
      </c>
      <c r="E12" s="147" t="s">
        <v>839</v>
      </c>
      <c r="F12" s="319" t="s">
        <v>1846</v>
      </c>
      <c r="G12" s="319"/>
      <c r="H12" s="319" t="s">
        <v>1846</v>
      </c>
      <c r="I12" s="317"/>
      <c r="J12" s="317"/>
      <c r="K12" s="317"/>
      <c r="L12" s="317">
        <f t="shared" si="0"/>
        <v>0</v>
      </c>
      <c r="M12" s="317">
        <f t="shared" si="1"/>
        <v>0</v>
      </c>
      <c r="N12" s="317"/>
      <c r="O12" s="317"/>
      <c r="P12" s="317"/>
      <c r="Q12" s="317"/>
      <c r="R12" s="318">
        <f t="shared" si="2"/>
        <v>0</v>
      </c>
      <c r="S12" s="26"/>
    </row>
    <row r="13" spans="1:19" hidden="1">
      <c r="A13" s="20">
        <v>608</v>
      </c>
      <c r="B13" s="142" t="s">
        <v>55</v>
      </c>
      <c r="C13" s="142" t="s">
        <v>56</v>
      </c>
      <c r="D13" s="142" t="s">
        <v>57</v>
      </c>
      <c r="E13" s="147" t="s">
        <v>846</v>
      </c>
      <c r="F13" s="319" t="s">
        <v>1851</v>
      </c>
      <c r="G13" s="319"/>
      <c r="H13" s="317" t="s">
        <v>1847</v>
      </c>
      <c r="I13" s="317"/>
      <c r="J13" s="317"/>
      <c r="K13" s="317"/>
      <c r="L13" s="317">
        <f t="shared" si="0"/>
        <v>0</v>
      </c>
      <c r="M13" s="317">
        <f t="shared" si="1"/>
        <v>0</v>
      </c>
      <c r="N13" s="317"/>
      <c r="O13" s="317"/>
      <c r="P13" s="317"/>
      <c r="Q13" s="317"/>
      <c r="R13" s="318">
        <f t="shared" si="2"/>
        <v>0</v>
      </c>
      <c r="S13" s="26"/>
    </row>
    <row r="14" spans="1:19">
      <c r="A14" s="20">
        <v>34</v>
      </c>
      <c r="B14" s="142" t="s">
        <v>58</v>
      </c>
      <c r="C14" s="142" t="s">
        <v>59</v>
      </c>
      <c r="D14" s="142" t="s">
        <v>34</v>
      </c>
      <c r="E14" s="147" t="s">
        <v>846</v>
      </c>
      <c r="F14" s="319" t="s">
        <v>1851</v>
      </c>
      <c r="G14" s="319"/>
      <c r="H14" s="319" t="s">
        <v>1846</v>
      </c>
      <c r="I14" s="317"/>
      <c r="J14" s="317"/>
      <c r="K14" s="317"/>
      <c r="L14" s="317">
        <f t="shared" si="0"/>
        <v>0</v>
      </c>
      <c r="M14" s="317">
        <f t="shared" si="1"/>
        <v>0</v>
      </c>
      <c r="N14" s="317"/>
      <c r="O14" s="317"/>
      <c r="P14" s="317"/>
      <c r="Q14" s="317"/>
      <c r="R14" s="318">
        <f t="shared" si="2"/>
        <v>0</v>
      </c>
      <c r="S14" s="26"/>
    </row>
    <row r="15" spans="1:19" hidden="1">
      <c r="A15" s="20">
        <v>523</v>
      </c>
      <c r="B15" s="142" t="s">
        <v>60</v>
      </c>
      <c r="C15" s="142" t="s">
        <v>61</v>
      </c>
      <c r="D15" s="142" t="s">
        <v>62</v>
      </c>
      <c r="E15" s="147" t="s">
        <v>846</v>
      </c>
      <c r="F15" s="319" t="s">
        <v>1846</v>
      </c>
      <c r="G15" s="319"/>
      <c r="H15" s="317" t="s">
        <v>1850</v>
      </c>
      <c r="I15" s="317"/>
      <c r="J15" s="317"/>
      <c r="K15" s="317"/>
      <c r="L15" s="317">
        <f t="shared" si="0"/>
        <v>0</v>
      </c>
      <c r="M15" s="317">
        <f t="shared" si="1"/>
        <v>0</v>
      </c>
      <c r="N15" s="317"/>
      <c r="O15" s="317"/>
      <c r="P15" s="317"/>
      <c r="Q15" s="317"/>
      <c r="R15" s="318">
        <f t="shared" si="2"/>
        <v>0</v>
      </c>
      <c r="S15" s="26"/>
    </row>
    <row r="16" spans="1:19" hidden="1">
      <c r="A16" s="18">
        <v>587</v>
      </c>
      <c r="B16" s="142" t="s">
        <v>63</v>
      </c>
      <c r="C16" s="142" t="s">
        <v>64</v>
      </c>
      <c r="D16" s="142" t="s">
        <v>65</v>
      </c>
      <c r="E16" s="147" t="s">
        <v>868</v>
      </c>
      <c r="F16" s="319" t="s">
        <v>1846</v>
      </c>
      <c r="G16" s="319"/>
      <c r="H16" s="317" t="s">
        <v>1847</v>
      </c>
      <c r="I16" s="317">
        <v>0</v>
      </c>
      <c r="J16" s="317">
        <v>0</v>
      </c>
      <c r="K16" s="317">
        <v>0</v>
      </c>
      <c r="L16" s="317">
        <v>20200</v>
      </c>
      <c r="M16" s="317">
        <f t="shared" si="1"/>
        <v>0</v>
      </c>
      <c r="N16" s="317">
        <v>0</v>
      </c>
      <c r="O16" s="317">
        <v>0</v>
      </c>
      <c r="P16" s="317">
        <v>0</v>
      </c>
      <c r="Q16" s="317">
        <v>0</v>
      </c>
      <c r="R16" s="318">
        <v>20200</v>
      </c>
      <c r="S16" s="26"/>
    </row>
    <row r="17" spans="1:19" hidden="1">
      <c r="A17" s="18">
        <v>225</v>
      </c>
      <c r="B17" s="142" t="s">
        <v>66</v>
      </c>
      <c r="C17" s="142" t="s">
        <v>67</v>
      </c>
      <c r="D17" s="142" t="s">
        <v>57</v>
      </c>
      <c r="E17" s="147" t="s">
        <v>868</v>
      </c>
      <c r="F17" s="319" t="s">
        <v>1849</v>
      </c>
      <c r="G17" s="319"/>
      <c r="H17" s="317" t="s">
        <v>1847</v>
      </c>
      <c r="I17" s="317"/>
      <c r="J17" s="317"/>
      <c r="K17" s="317"/>
      <c r="L17" s="317">
        <f t="shared" si="0"/>
        <v>0</v>
      </c>
      <c r="M17" s="317">
        <f t="shared" si="1"/>
        <v>0</v>
      </c>
      <c r="N17" s="317"/>
      <c r="O17" s="317"/>
      <c r="P17" s="317"/>
      <c r="Q17" s="317"/>
      <c r="R17" s="318">
        <f t="shared" si="2"/>
        <v>0</v>
      </c>
      <c r="S17" s="26"/>
    </row>
    <row r="18" spans="1:19" hidden="1">
      <c r="A18" s="20">
        <v>572</v>
      </c>
      <c r="B18" s="142" t="s">
        <v>68</v>
      </c>
      <c r="C18" s="142" t="s">
        <v>69</v>
      </c>
      <c r="D18" s="142" t="s">
        <v>70</v>
      </c>
      <c r="E18" s="147" t="s">
        <v>846</v>
      </c>
      <c r="F18" s="319" t="s">
        <v>1849</v>
      </c>
      <c r="G18" s="319"/>
      <c r="H18" s="317" t="s">
        <v>1852</v>
      </c>
      <c r="I18" s="317">
        <f>1+5+7</f>
        <v>13</v>
      </c>
      <c r="J18" s="317"/>
      <c r="K18" s="317"/>
      <c r="L18" s="317">
        <f t="shared" si="0"/>
        <v>13</v>
      </c>
      <c r="M18" s="317">
        <f t="shared" si="1"/>
        <v>1.04</v>
      </c>
      <c r="N18" s="317"/>
      <c r="O18" s="317"/>
      <c r="P18" s="317"/>
      <c r="Q18" s="317"/>
      <c r="R18" s="318">
        <f t="shared" si="2"/>
        <v>1.04</v>
      </c>
      <c r="S18" s="26"/>
    </row>
    <row r="19" spans="1:19" hidden="1">
      <c r="A19" s="20">
        <v>597</v>
      </c>
      <c r="B19" s="142" t="s">
        <v>71</v>
      </c>
      <c r="C19" s="142" t="s">
        <v>72</v>
      </c>
      <c r="D19" s="142" t="s">
        <v>73</v>
      </c>
      <c r="E19" s="147" t="s">
        <v>846</v>
      </c>
      <c r="F19" s="319" t="s">
        <v>1851</v>
      </c>
      <c r="G19" s="319"/>
      <c r="H19" s="317" t="s">
        <v>1850</v>
      </c>
      <c r="I19" s="317"/>
      <c r="J19" s="317"/>
      <c r="K19" s="317"/>
      <c r="L19" s="317">
        <f t="shared" si="0"/>
        <v>0</v>
      </c>
      <c r="M19" s="317">
        <f t="shared" si="1"/>
        <v>0</v>
      </c>
      <c r="N19" s="317"/>
      <c r="O19" s="317"/>
      <c r="P19" s="317"/>
      <c r="Q19" s="317"/>
      <c r="R19" s="318">
        <f t="shared" si="2"/>
        <v>0</v>
      </c>
      <c r="S19" s="26"/>
    </row>
    <row r="20" spans="1:19" hidden="1">
      <c r="A20" s="20">
        <v>617</v>
      </c>
      <c r="B20" s="142" t="s">
        <v>74</v>
      </c>
      <c r="C20" s="142" t="s">
        <v>75</v>
      </c>
      <c r="D20" s="142" t="s">
        <v>65</v>
      </c>
      <c r="E20" s="147" t="s">
        <v>868</v>
      </c>
      <c r="F20" s="319" t="s">
        <v>1846</v>
      </c>
      <c r="G20" s="319"/>
      <c r="H20" s="319" t="s">
        <v>1846</v>
      </c>
      <c r="I20" s="317">
        <v>0</v>
      </c>
      <c r="J20" s="317">
        <v>0</v>
      </c>
      <c r="K20" s="317">
        <v>0</v>
      </c>
      <c r="L20" s="317">
        <f t="shared" si="0"/>
        <v>0</v>
      </c>
      <c r="M20" s="317">
        <f t="shared" si="1"/>
        <v>0</v>
      </c>
      <c r="N20" s="317">
        <v>0</v>
      </c>
      <c r="O20" s="317">
        <v>0</v>
      </c>
      <c r="P20" s="317">
        <v>0</v>
      </c>
      <c r="Q20" s="317">
        <v>0</v>
      </c>
      <c r="R20" s="318">
        <f t="shared" si="2"/>
        <v>0</v>
      </c>
      <c r="S20" s="26"/>
    </row>
    <row r="21" spans="1:19" hidden="1">
      <c r="A21" s="20">
        <v>303</v>
      </c>
      <c r="B21" s="142" t="s">
        <v>76</v>
      </c>
      <c r="C21" s="142" t="s">
        <v>77</v>
      </c>
      <c r="D21" s="142" t="s">
        <v>65</v>
      </c>
      <c r="E21" s="147" t="s">
        <v>846</v>
      </c>
      <c r="F21" s="319" t="s">
        <v>1846</v>
      </c>
      <c r="G21" s="319"/>
      <c r="H21" s="317" t="s">
        <v>1850</v>
      </c>
      <c r="I21" s="317">
        <v>0</v>
      </c>
      <c r="J21" s="317">
        <v>0</v>
      </c>
      <c r="K21" s="317">
        <v>0</v>
      </c>
      <c r="L21" s="317">
        <f t="shared" si="0"/>
        <v>0</v>
      </c>
      <c r="M21" s="317">
        <f t="shared" si="1"/>
        <v>0</v>
      </c>
      <c r="N21" s="317">
        <v>0</v>
      </c>
      <c r="O21" s="317">
        <v>0</v>
      </c>
      <c r="P21" s="317">
        <v>0</v>
      </c>
      <c r="Q21" s="317">
        <v>0</v>
      </c>
      <c r="R21" s="318">
        <f t="shared" si="2"/>
        <v>0</v>
      </c>
      <c r="S21" s="26"/>
    </row>
    <row r="22" spans="1:19" hidden="1">
      <c r="A22" s="20">
        <v>230</v>
      </c>
      <c r="B22" s="142" t="s">
        <v>78</v>
      </c>
      <c r="C22" s="142" t="s">
        <v>79</v>
      </c>
      <c r="D22" s="142" t="s">
        <v>70</v>
      </c>
      <c r="E22" s="147" t="s">
        <v>846</v>
      </c>
      <c r="F22" s="319" t="s">
        <v>1849</v>
      </c>
      <c r="G22" s="319"/>
      <c r="H22" s="317" t="s">
        <v>1847</v>
      </c>
      <c r="I22" s="317"/>
      <c r="J22" s="317"/>
      <c r="K22" s="317"/>
      <c r="L22" s="317">
        <f t="shared" si="0"/>
        <v>0</v>
      </c>
      <c r="M22" s="317">
        <f t="shared" si="1"/>
        <v>0</v>
      </c>
      <c r="N22" s="317"/>
      <c r="O22" s="317"/>
      <c r="P22" s="317"/>
      <c r="Q22" s="317"/>
      <c r="R22" s="318">
        <f t="shared" si="2"/>
        <v>0</v>
      </c>
      <c r="S22" s="26"/>
    </row>
    <row r="23" spans="1:19" hidden="1">
      <c r="A23" s="20">
        <v>370</v>
      </c>
      <c r="B23" s="142" t="s">
        <v>80</v>
      </c>
      <c r="C23" s="153" t="s">
        <v>81</v>
      </c>
      <c r="D23" s="142" t="s">
        <v>73</v>
      </c>
      <c r="E23" s="147" t="s">
        <v>868</v>
      </c>
      <c r="F23" s="319" t="s">
        <v>1849</v>
      </c>
      <c r="G23" s="319"/>
      <c r="H23" s="317" t="s">
        <v>1847</v>
      </c>
      <c r="I23" s="317"/>
      <c r="J23" s="317"/>
      <c r="K23" s="317"/>
      <c r="L23" s="317">
        <f t="shared" si="0"/>
        <v>0</v>
      </c>
      <c r="M23" s="317">
        <f t="shared" si="1"/>
        <v>0</v>
      </c>
      <c r="N23" s="317"/>
      <c r="O23" s="317"/>
      <c r="P23" s="317"/>
      <c r="Q23" s="317"/>
      <c r="R23" s="318">
        <f t="shared" si="2"/>
        <v>0</v>
      </c>
      <c r="S23" s="26"/>
    </row>
    <row r="24" spans="1:19" hidden="1">
      <c r="A24" s="20">
        <v>578</v>
      </c>
      <c r="B24" s="142" t="s">
        <v>83</v>
      </c>
      <c r="C24" s="142" t="s">
        <v>84</v>
      </c>
      <c r="D24" s="142" t="s">
        <v>57</v>
      </c>
      <c r="E24" s="147" t="s">
        <v>846</v>
      </c>
      <c r="F24" s="319" t="s">
        <v>1846</v>
      </c>
      <c r="G24" s="319"/>
      <c r="H24" s="319" t="s">
        <v>1846</v>
      </c>
      <c r="I24" s="317"/>
      <c r="J24" s="317"/>
      <c r="K24" s="317"/>
      <c r="L24" s="317">
        <f t="shared" si="0"/>
        <v>0</v>
      </c>
      <c r="M24" s="317">
        <f t="shared" si="1"/>
        <v>0</v>
      </c>
      <c r="N24" s="317"/>
      <c r="O24" s="317"/>
      <c r="P24" s="317"/>
      <c r="Q24" s="317"/>
      <c r="R24" s="318">
        <f t="shared" si="2"/>
        <v>0</v>
      </c>
    </row>
    <row r="25" spans="1:19" hidden="1">
      <c r="A25" s="20">
        <v>302</v>
      </c>
      <c r="B25" s="142" t="s">
        <v>85</v>
      </c>
      <c r="C25" s="142" t="s">
        <v>86</v>
      </c>
      <c r="D25" s="142" t="s">
        <v>65</v>
      </c>
      <c r="E25" s="147" t="s">
        <v>846</v>
      </c>
      <c r="F25" s="319" t="s">
        <v>1849</v>
      </c>
      <c r="G25" s="319"/>
      <c r="H25" s="317" t="s">
        <v>1852</v>
      </c>
      <c r="I25" s="317">
        <v>115896.44</v>
      </c>
      <c r="J25" s="317">
        <v>0</v>
      </c>
      <c r="K25" s="317">
        <v>0</v>
      </c>
      <c r="L25" s="317">
        <f t="shared" si="0"/>
        <v>115896.44</v>
      </c>
      <c r="M25" s="317">
        <f t="shared" si="1"/>
        <v>9271.7152000000006</v>
      </c>
      <c r="N25" s="317">
        <v>0</v>
      </c>
      <c r="O25" s="317">
        <v>0</v>
      </c>
      <c r="P25" s="317">
        <v>588.09</v>
      </c>
      <c r="Q25" s="317">
        <v>0</v>
      </c>
      <c r="R25" s="318">
        <f t="shared" si="2"/>
        <v>8683.6252000000004</v>
      </c>
    </row>
    <row r="26" spans="1:19" hidden="1">
      <c r="A26" s="20">
        <v>376</v>
      </c>
      <c r="B26" s="142" t="s">
        <v>87</v>
      </c>
      <c r="C26" s="142" t="s">
        <v>88</v>
      </c>
      <c r="D26" s="142" t="s">
        <v>70</v>
      </c>
      <c r="E26" s="147" t="s">
        <v>846</v>
      </c>
      <c r="F26" s="319" t="s">
        <v>1851</v>
      </c>
      <c r="G26" s="319"/>
      <c r="H26" s="317" t="s">
        <v>1852</v>
      </c>
      <c r="I26" s="317"/>
      <c r="J26" s="317"/>
      <c r="K26" s="317"/>
      <c r="L26" s="317">
        <f t="shared" si="0"/>
        <v>0</v>
      </c>
      <c r="M26" s="317">
        <f t="shared" si="1"/>
        <v>0</v>
      </c>
      <c r="N26" s="317"/>
      <c r="O26" s="317"/>
      <c r="P26" s="317"/>
      <c r="Q26" s="317"/>
      <c r="R26" s="318">
        <f t="shared" si="2"/>
        <v>0</v>
      </c>
      <c r="S26" s="26"/>
    </row>
    <row r="27" spans="1:19" hidden="1">
      <c r="A27" s="20">
        <v>576</v>
      </c>
      <c r="B27" s="142" t="s">
        <v>89</v>
      </c>
      <c r="C27" s="142" t="s">
        <v>90</v>
      </c>
      <c r="D27" s="142" t="s">
        <v>45</v>
      </c>
      <c r="E27" s="147" t="s">
        <v>882</v>
      </c>
      <c r="F27" s="319" t="s">
        <v>1849</v>
      </c>
      <c r="G27" s="319"/>
      <c r="H27" s="317" t="s">
        <v>1847</v>
      </c>
      <c r="I27" s="317"/>
      <c r="J27" s="317"/>
      <c r="K27" s="317"/>
      <c r="L27" s="317">
        <f t="shared" si="0"/>
        <v>0</v>
      </c>
      <c r="M27" s="317">
        <f t="shared" si="1"/>
        <v>0</v>
      </c>
      <c r="N27" s="317"/>
      <c r="O27" s="317"/>
      <c r="P27" s="317"/>
      <c r="Q27" s="317"/>
      <c r="R27" s="318">
        <f t="shared" si="2"/>
        <v>0</v>
      </c>
      <c r="S27" s="26"/>
    </row>
    <row r="28" spans="1:19" hidden="1">
      <c r="A28" s="20">
        <v>61</v>
      </c>
      <c r="B28" s="142" t="s">
        <v>92</v>
      </c>
      <c r="C28" s="142" t="s">
        <v>93</v>
      </c>
      <c r="D28" s="142" t="s">
        <v>45</v>
      </c>
      <c r="E28" s="147" t="s">
        <v>846</v>
      </c>
      <c r="F28" s="319" t="s">
        <v>1849</v>
      </c>
      <c r="G28" s="319"/>
      <c r="H28" s="317" t="s">
        <v>1847</v>
      </c>
      <c r="I28" s="317"/>
      <c r="J28" s="317"/>
      <c r="K28" s="317"/>
      <c r="L28" s="317">
        <f t="shared" si="0"/>
        <v>0</v>
      </c>
      <c r="M28" s="317">
        <f t="shared" si="1"/>
        <v>0</v>
      </c>
      <c r="N28" s="317"/>
      <c r="O28" s="317"/>
      <c r="P28" s="317"/>
      <c r="Q28" s="317"/>
      <c r="R28" s="318">
        <f t="shared" si="2"/>
        <v>0</v>
      </c>
      <c r="S28" s="26"/>
    </row>
    <row r="29" spans="1:19" hidden="1">
      <c r="A29" s="20">
        <v>972</v>
      </c>
      <c r="B29" s="142" t="s">
        <v>94</v>
      </c>
      <c r="C29" s="142" t="s">
        <v>95</v>
      </c>
      <c r="D29" s="142" t="s">
        <v>45</v>
      </c>
      <c r="E29" s="147" t="s">
        <v>846</v>
      </c>
      <c r="F29" s="319" t="s">
        <v>1849</v>
      </c>
      <c r="G29" s="319"/>
      <c r="H29" s="317" t="s">
        <v>1847</v>
      </c>
      <c r="I29" s="317"/>
      <c r="J29" s="317"/>
      <c r="K29" s="317"/>
      <c r="L29" s="317">
        <f t="shared" si="0"/>
        <v>0</v>
      </c>
      <c r="M29" s="317">
        <f t="shared" si="1"/>
        <v>0</v>
      </c>
      <c r="N29" s="317"/>
      <c r="O29" s="317"/>
      <c r="P29" s="317"/>
      <c r="Q29" s="317"/>
      <c r="R29" s="318">
        <f t="shared" si="2"/>
        <v>0</v>
      </c>
      <c r="S29" s="26"/>
    </row>
    <row r="30" spans="1:19" hidden="1">
      <c r="A30" s="20" t="s">
        <v>97</v>
      </c>
      <c r="B30" s="142" t="s">
        <v>98</v>
      </c>
      <c r="C30" s="142" t="s">
        <v>95</v>
      </c>
      <c r="D30" s="142" t="s">
        <v>45</v>
      </c>
      <c r="E30" s="147" t="s">
        <v>846</v>
      </c>
      <c r="F30" s="321" t="e">
        <v>#N/A</v>
      </c>
      <c r="G30" s="321"/>
      <c r="H30" s="322" t="e">
        <v>#N/A</v>
      </c>
      <c r="I30" s="317"/>
      <c r="J30" s="317"/>
      <c r="K30" s="317"/>
      <c r="L30" s="317">
        <f t="shared" si="0"/>
        <v>0</v>
      </c>
      <c r="M30" s="317">
        <f t="shared" si="1"/>
        <v>0</v>
      </c>
      <c r="N30" s="317"/>
      <c r="O30" s="317"/>
      <c r="P30" s="317"/>
      <c r="Q30" s="317"/>
      <c r="R30" s="318">
        <f t="shared" si="2"/>
        <v>0</v>
      </c>
      <c r="S30" s="26"/>
    </row>
    <row r="31" spans="1:19" hidden="1">
      <c r="A31" s="20">
        <v>440</v>
      </c>
      <c r="B31" s="142" t="s">
        <v>99</v>
      </c>
      <c r="C31" s="142" t="s">
        <v>100</v>
      </c>
      <c r="D31" s="142" t="s">
        <v>57</v>
      </c>
      <c r="E31" s="147" t="s">
        <v>868</v>
      </c>
      <c r="F31" s="319" t="s">
        <v>1846</v>
      </c>
      <c r="G31" s="319"/>
      <c r="H31" s="319" t="s">
        <v>1846</v>
      </c>
      <c r="I31" s="317"/>
      <c r="J31" s="317"/>
      <c r="K31" s="317"/>
      <c r="L31" s="317">
        <f t="shared" si="0"/>
        <v>0</v>
      </c>
      <c r="M31" s="317">
        <f t="shared" si="1"/>
        <v>0</v>
      </c>
      <c r="N31" s="317"/>
      <c r="O31" s="317"/>
      <c r="P31" s="317"/>
      <c r="Q31" s="317"/>
      <c r="R31" s="318">
        <f t="shared" si="2"/>
        <v>0</v>
      </c>
      <c r="S31" s="26"/>
    </row>
    <row r="32" spans="1:19" hidden="1">
      <c r="A32" s="20">
        <v>18</v>
      </c>
      <c r="B32" s="142" t="s">
        <v>101</v>
      </c>
      <c r="C32" s="142" t="s">
        <v>102</v>
      </c>
      <c r="D32" s="142" t="s">
        <v>57</v>
      </c>
      <c r="E32" s="147" t="s">
        <v>868</v>
      </c>
      <c r="F32" s="319" t="s">
        <v>1849</v>
      </c>
      <c r="G32" s="319"/>
      <c r="H32" s="317" t="s">
        <v>1847</v>
      </c>
      <c r="I32" s="317"/>
      <c r="J32" s="317"/>
      <c r="K32" s="317"/>
      <c r="L32" s="317">
        <f t="shared" si="0"/>
        <v>0</v>
      </c>
      <c r="M32" s="317">
        <f t="shared" si="1"/>
        <v>0</v>
      </c>
      <c r="N32" s="317"/>
      <c r="O32" s="317"/>
      <c r="P32" s="317"/>
      <c r="Q32" s="317"/>
      <c r="R32" s="318">
        <f t="shared" si="2"/>
        <v>0</v>
      </c>
      <c r="S32" s="26"/>
    </row>
    <row r="33" spans="1:19">
      <c r="A33" s="20">
        <v>127</v>
      </c>
      <c r="B33" s="142" t="s">
        <v>104</v>
      </c>
      <c r="C33" s="142" t="s">
        <v>105</v>
      </c>
      <c r="D33" s="142" t="s">
        <v>34</v>
      </c>
      <c r="E33" s="147" t="s">
        <v>882</v>
      </c>
      <c r="F33" s="319" t="s">
        <v>1846</v>
      </c>
      <c r="G33" s="319"/>
      <c r="H33" s="317" t="s">
        <v>1848</v>
      </c>
      <c r="I33" s="317"/>
      <c r="J33" s="317"/>
      <c r="K33" s="317"/>
      <c r="L33" s="317">
        <f t="shared" si="0"/>
        <v>0</v>
      </c>
      <c r="M33" s="317">
        <f t="shared" si="1"/>
        <v>0</v>
      </c>
      <c r="N33" s="317"/>
      <c r="O33" s="317"/>
      <c r="P33" s="317"/>
      <c r="Q33" s="317"/>
      <c r="R33" s="318">
        <f t="shared" si="2"/>
        <v>0</v>
      </c>
    </row>
    <row r="34" spans="1:19">
      <c r="A34" s="20">
        <v>208</v>
      </c>
      <c r="B34" s="142" t="s">
        <v>106</v>
      </c>
      <c r="C34" s="142" t="s">
        <v>107</v>
      </c>
      <c r="D34" s="142" t="s">
        <v>34</v>
      </c>
      <c r="E34" s="147" t="s">
        <v>882</v>
      </c>
      <c r="F34" s="319" t="s">
        <v>1849</v>
      </c>
      <c r="G34" s="319"/>
      <c r="H34" s="317" t="s">
        <v>1848</v>
      </c>
      <c r="I34" s="317">
        <v>0</v>
      </c>
      <c r="J34" s="317">
        <v>0</v>
      </c>
      <c r="K34" s="317">
        <v>0</v>
      </c>
      <c r="L34" s="317">
        <f t="shared" si="0"/>
        <v>0</v>
      </c>
      <c r="M34" s="317">
        <f t="shared" si="1"/>
        <v>0</v>
      </c>
      <c r="N34" s="317">
        <v>0</v>
      </c>
      <c r="O34" s="317">
        <v>0</v>
      </c>
      <c r="P34" s="317">
        <v>0</v>
      </c>
      <c r="Q34" s="317">
        <v>0</v>
      </c>
      <c r="R34" s="318">
        <f t="shared" si="2"/>
        <v>0</v>
      </c>
      <c r="S34" s="26"/>
    </row>
    <row r="35" spans="1:19" hidden="1">
      <c r="A35" s="20">
        <v>175</v>
      </c>
      <c r="B35" s="142" t="s">
        <v>108</v>
      </c>
      <c r="C35" s="142" t="s">
        <v>109</v>
      </c>
      <c r="D35" s="142" t="s">
        <v>65</v>
      </c>
      <c r="E35" s="147" t="s">
        <v>846</v>
      </c>
      <c r="F35" s="319" t="s">
        <v>1851</v>
      </c>
      <c r="G35" s="319"/>
      <c r="H35" s="317" t="s">
        <v>1852</v>
      </c>
      <c r="I35" s="317">
        <v>0</v>
      </c>
      <c r="J35" s="317">
        <v>0</v>
      </c>
      <c r="K35" s="317">
        <v>9091.5499999999993</v>
      </c>
      <c r="L35" s="317">
        <f t="shared" si="0"/>
        <v>9091.5499999999993</v>
      </c>
      <c r="M35" s="317">
        <f t="shared" si="1"/>
        <v>2909.2959999999998</v>
      </c>
      <c r="N35" s="317">
        <v>0</v>
      </c>
      <c r="O35" s="317">
        <v>0</v>
      </c>
      <c r="P35" s="317">
        <v>21.82</v>
      </c>
      <c r="Q35" s="317">
        <v>0</v>
      </c>
      <c r="R35" s="318">
        <f t="shared" si="2"/>
        <v>2887.4759999999997</v>
      </c>
      <c r="S35" s="26"/>
    </row>
    <row r="36" spans="1:19" hidden="1">
      <c r="A36" s="20">
        <v>594</v>
      </c>
      <c r="B36" s="142" t="s">
        <v>110</v>
      </c>
      <c r="C36" s="142" t="s">
        <v>111</v>
      </c>
      <c r="D36" s="142" t="s">
        <v>62</v>
      </c>
      <c r="E36" s="147" t="s">
        <v>846</v>
      </c>
      <c r="F36" s="319" t="s">
        <v>1851</v>
      </c>
      <c r="G36" s="319"/>
      <c r="H36" s="317" t="s">
        <v>1847</v>
      </c>
      <c r="I36" s="317"/>
      <c r="J36" s="317"/>
      <c r="K36" s="317"/>
      <c r="L36" s="317">
        <f t="shared" si="0"/>
        <v>0</v>
      </c>
      <c r="M36" s="317">
        <f t="shared" si="1"/>
        <v>0</v>
      </c>
      <c r="N36" s="317"/>
      <c r="O36" s="317"/>
      <c r="P36" s="317"/>
      <c r="Q36" s="317"/>
      <c r="R36" s="318">
        <f t="shared" si="2"/>
        <v>0</v>
      </c>
      <c r="S36" s="26"/>
    </row>
    <row r="37" spans="1:19">
      <c r="A37" s="20">
        <v>556</v>
      </c>
      <c r="B37" s="142" t="s">
        <v>112</v>
      </c>
      <c r="C37" s="142" t="s">
        <v>113</v>
      </c>
      <c r="D37" s="142" t="s">
        <v>34</v>
      </c>
      <c r="E37" s="147" t="s">
        <v>868</v>
      </c>
      <c r="F37" s="319" t="s">
        <v>1846</v>
      </c>
      <c r="G37" s="319"/>
      <c r="H37" s="319" t="s">
        <v>1846</v>
      </c>
      <c r="I37" s="317"/>
      <c r="J37" s="317"/>
      <c r="K37" s="317"/>
      <c r="L37" s="317">
        <f t="shared" si="0"/>
        <v>0</v>
      </c>
      <c r="M37" s="317">
        <f t="shared" si="1"/>
        <v>0</v>
      </c>
      <c r="N37" s="317"/>
      <c r="O37" s="317"/>
      <c r="P37" s="317"/>
      <c r="Q37" s="317"/>
      <c r="R37" s="318">
        <f t="shared" si="2"/>
        <v>0</v>
      </c>
      <c r="S37" s="26"/>
    </row>
    <row r="38" spans="1:19" hidden="1">
      <c r="A38" s="20">
        <v>279</v>
      </c>
      <c r="B38" s="142" t="s">
        <v>114</v>
      </c>
      <c r="C38" s="142" t="s">
        <v>115</v>
      </c>
      <c r="D38" s="142" t="s">
        <v>57</v>
      </c>
      <c r="E38" s="147" t="s">
        <v>882</v>
      </c>
      <c r="F38" s="319" t="s">
        <v>1846</v>
      </c>
      <c r="G38" s="319"/>
      <c r="H38" s="317" t="s">
        <v>1848</v>
      </c>
      <c r="I38" s="317"/>
      <c r="J38" s="317"/>
      <c r="K38" s="317"/>
      <c r="L38" s="317">
        <f t="shared" si="0"/>
        <v>0</v>
      </c>
      <c r="M38" s="317">
        <f t="shared" si="1"/>
        <v>0</v>
      </c>
      <c r="N38" s="317"/>
      <c r="O38" s="317"/>
      <c r="P38" s="317"/>
      <c r="Q38" s="317"/>
      <c r="R38" s="318">
        <f t="shared" si="2"/>
        <v>0</v>
      </c>
      <c r="S38" s="26"/>
    </row>
    <row r="39" spans="1:19" hidden="1">
      <c r="A39" s="20">
        <v>615</v>
      </c>
      <c r="B39" s="142" t="s">
        <v>116</v>
      </c>
      <c r="C39" s="142" t="s">
        <v>117</v>
      </c>
      <c r="D39" s="142" t="s">
        <v>62</v>
      </c>
      <c r="E39" s="147" t="s">
        <v>868</v>
      </c>
      <c r="F39" s="319" t="s">
        <v>1851</v>
      </c>
      <c r="G39" s="319"/>
      <c r="H39" s="317" t="s">
        <v>1847</v>
      </c>
      <c r="I39" s="317"/>
      <c r="J39" s="317"/>
      <c r="K39" s="317"/>
      <c r="L39" s="317">
        <f t="shared" si="0"/>
        <v>0</v>
      </c>
      <c r="M39" s="317">
        <f t="shared" si="1"/>
        <v>0</v>
      </c>
      <c r="N39" s="317"/>
      <c r="O39" s="317"/>
      <c r="P39" s="317"/>
      <c r="Q39" s="317"/>
      <c r="R39" s="318">
        <f t="shared" si="2"/>
        <v>0</v>
      </c>
      <c r="S39" s="26"/>
    </row>
    <row r="40" spans="1:19" hidden="1">
      <c r="A40" s="20">
        <v>586</v>
      </c>
      <c r="B40" s="142" t="s">
        <v>118</v>
      </c>
      <c r="C40" s="142" t="s">
        <v>119</v>
      </c>
      <c r="D40" s="142" t="s">
        <v>48</v>
      </c>
      <c r="E40" s="147" t="s">
        <v>846</v>
      </c>
      <c r="F40" s="319" t="s">
        <v>1851</v>
      </c>
      <c r="G40" s="319"/>
      <c r="H40" s="317" t="s">
        <v>1848</v>
      </c>
      <c r="I40" s="317"/>
      <c r="J40" s="317"/>
      <c r="K40" s="317"/>
      <c r="L40" s="317">
        <f t="shared" si="0"/>
        <v>0</v>
      </c>
      <c r="M40" s="317">
        <f t="shared" si="1"/>
        <v>0</v>
      </c>
      <c r="N40" s="317"/>
      <c r="O40" s="317"/>
      <c r="P40" s="317"/>
      <c r="Q40" s="317"/>
      <c r="R40" s="318">
        <f t="shared" si="2"/>
        <v>0</v>
      </c>
      <c r="S40" s="26"/>
    </row>
    <row r="41" spans="1:19" hidden="1">
      <c r="A41" s="20">
        <v>330</v>
      </c>
      <c r="B41" s="142" t="s">
        <v>120</v>
      </c>
      <c r="C41" s="142" t="s">
        <v>121</v>
      </c>
      <c r="D41" s="142" t="s">
        <v>62</v>
      </c>
      <c r="E41" s="147" t="s">
        <v>846</v>
      </c>
      <c r="F41" s="319" t="s">
        <v>1849</v>
      </c>
      <c r="G41" s="319"/>
      <c r="H41" s="317" t="s">
        <v>1852</v>
      </c>
      <c r="I41" s="317"/>
      <c r="J41" s="317"/>
      <c r="K41" s="317"/>
      <c r="L41" s="317">
        <f t="shared" si="0"/>
        <v>0</v>
      </c>
      <c r="M41" s="317">
        <f t="shared" si="1"/>
        <v>0</v>
      </c>
      <c r="N41" s="317"/>
      <c r="O41" s="317"/>
      <c r="P41" s="317"/>
      <c r="Q41" s="317"/>
      <c r="R41" s="318">
        <f t="shared" si="2"/>
        <v>0</v>
      </c>
    </row>
    <row r="42" spans="1:19">
      <c r="A42" s="20">
        <v>148</v>
      </c>
      <c r="B42" s="142" t="s">
        <v>122</v>
      </c>
      <c r="C42" s="142" t="s">
        <v>123</v>
      </c>
      <c r="D42" s="142" t="s">
        <v>34</v>
      </c>
      <c r="E42" s="147" t="s">
        <v>846</v>
      </c>
      <c r="F42" s="319" t="s">
        <v>1846</v>
      </c>
      <c r="G42" s="319"/>
      <c r="H42" s="319" t="s">
        <v>1846</v>
      </c>
      <c r="I42" s="317"/>
      <c r="J42" s="317"/>
      <c r="K42" s="317"/>
      <c r="L42" s="317">
        <f t="shared" si="0"/>
        <v>0</v>
      </c>
      <c r="M42" s="317">
        <f t="shared" si="1"/>
        <v>0</v>
      </c>
      <c r="N42" s="317"/>
      <c r="O42" s="317"/>
      <c r="P42" s="317"/>
      <c r="Q42" s="317"/>
      <c r="R42" s="318">
        <f t="shared" si="2"/>
        <v>0</v>
      </c>
      <c r="S42" s="26"/>
    </row>
    <row r="43" spans="1:19" hidden="1">
      <c r="A43" s="20">
        <v>512</v>
      </c>
      <c r="B43" s="142" t="s">
        <v>124</v>
      </c>
      <c r="C43" s="142" t="s">
        <v>125</v>
      </c>
      <c r="D43" s="142" t="s">
        <v>62</v>
      </c>
      <c r="E43" s="147" t="s">
        <v>868</v>
      </c>
      <c r="F43" s="319" t="s">
        <v>1846</v>
      </c>
      <c r="G43" s="319"/>
      <c r="H43" s="319" t="s">
        <v>1846</v>
      </c>
      <c r="I43" s="317"/>
      <c r="J43" s="317"/>
      <c r="K43" s="317"/>
      <c r="L43" s="317">
        <f t="shared" si="0"/>
        <v>0</v>
      </c>
      <c r="M43" s="317">
        <f t="shared" si="1"/>
        <v>0</v>
      </c>
      <c r="N43" s="317"/>
      <c r="O43" s="317"/>
      <c r="P43" s="317"/>
      <c r="Q43" s="317"/>
      <c r="R43" s="318">
        <f t="shared" si="2"/>
        <v>0</v>
      </c>
      <c r="S43" s="26"/>
    </row>
    <row r="44" spans="1:19" hidden="1">
      <c r="A44" s="20">
        <v>155</v>
      </c>
      <c r="B44" s="142" t="s">
        <v>126</v>
      </c>
      <c r="C44" s="142" t="s">
        <v>127</v>
      </c>
      <c r="D44" s="142" t="s">
        <v>57</v>
      </c>
      <c r="E44" s="147" t="s">
        <v>839</v>
      </c>
      <c r="F44" s="319" t="s">
        <v>1846</v>
      </c>
      <c r="G44" s="319"/>
      <c r="H44" s="319" t="s">
        <v>1846</v>
      </c>
      <c r="I44" s="317"/>
      <c r="J44" s="317"/>
      <c r="K44" s="317"/>
      <c r="L44" s="317">
        <f t="shared" si="0"/>
        <v>0</v>
      </c>
      <c r="M44" s="317">
        <f t="shared" si="1"/>
        <v>0</v>
      </c>
      <c r="N44" s="317"/>
      <c r="O44" s="317"/>
      <c r="P44" s="317"/>
      <c r="Q44" s="317"/>
      <c r="R44" s="318">
        <f t="shared" si="2"/>
        <v>0</v>
      </c>
      <c r="S44" s="26"/>
    </row>
    <row r="45" spans="1:19" hidden="1">
      <c r="A45" s="20">
        <v>351</v>
      </c>
      <c r="B45" s="142" t="s">
        <v>128</v>
      </c>
      <c r="C45" s="142" t="s">
        <v>129</v>
      </c>
      <c r="D45" s="142" t="s">
        <v>57</v>
      </c>
      <c r="E45" s="147" t="s">
        <v>882</v>
      </c>
      <c r="F45" s="319" t="s">
        <v>1851</v>
      </c>
      <c r="G45" s="319"/>
      <c r="H45" s="317" t="s">
        <v>1848</v>
      </c>
      <c r="I45" s="317"/>
      <c r="J45" s="317"/>
      <c r="K45" s="317"/>
      <c r="L45" s="317">
        <f t="shared" si="0"/>
        <v>0</v>
      </c>
      <c r="M45" s="317">
        <f t="shared" si="1"/>
        <v>0</v>
      </c>
      <c r="N45" s="317"/>
      <c r="O45" s="317"/>
      <c r="P45" s="317"/>
      <c r="Q45" s="317"/>
      <c r="R45" s="318">
        <f t="shared" si="2"/>
        <v>0</v>
      </c>
      <c r="S45" s="26"/>
    </row>
    <row r="46" spans="1:19" hidden="1">
      <c r="A46" s="20">
        <v>510</v>
      </c>
      <c r="B46" s="142" t="s">
        <v>131</v>
      </c>
      <c r="C46" s="142" t="s">
        <v>132</v>
      </c>
      <c r="D46" s="142" t="s">
        <v>62</v>
      </c>
      <c r="E46" s="147" t="s">
        <v>846</v>
      </c>
      <c r="F46" s="319" t="s">
        <v>1846</v>
      </c>
      <c r="G46" s="319"/>
      <c r="H46" s="317" t="s">
        <v>1852</v>
      </c>
      <c r="I46" s="317"/>
      <c r="J46" s="317"/>
      <c r="K46" s="317"/>
      <c r="L46" s="317">
        <f t="shared" si="0"/>
        <v>0</v>
      </c>
      <c r="M46" s="317">
        <f t="shared" si="1"/>
        <v>0</v>
      </c>
      <c r="N46" s="317"/>
      <c r="O46" s="317"/>
      <c r="P46" s="317"/>
      <c r="Q46" s="317"/>
      <c r="R46" s="318">
        <f t="shared" si="2"/>
        <v>0</v>
      </c>
      <c r="S46" s="26"/>
    </row>
    <row r="47" spans="1:19">
      <c r="A47" s="20">
        <v>646</v>
      </c>
      <c r="B47" s="142" t="s">
        <v>133</v>
      </c>
      <c r="C47" s="142" t="s">
        <v>134</v>
      </c>
      <c r="D47" s="142" t="s">
        <v>34</v>
      </c>
      <c r="E47" s="147" t="s">
        <v>846</v>
      </c>
      <c r="F47" s="319" t="s">
        <v>1846</v>
      </c>
      <c r="G47" s="319"/>
      <c r="H47" s="317" t="s">
        <v>1847</v>
      </c>
      <c r="I47" s="317"/>
      <c r="J47" s="317"/>
      <c r="K47" s="317"/>
      <c r="L47" s="317">
        <f t="shared" si="0"/>
        <v>0</v>
      </c>
      <c r="M47" s="317">
        <f t="shared" si="1"/>
        <v>0</v>
      </c>
      <c r="N47" s="317"/>
      <c r="O47" s="317"/>
      <c r="P47" s="317"/>
      <c r="Q47" s="317"/>
      <c r="R47" s="318">
        <f t="shared" si="2"/>
        <v>0</v>
      </c>
      <c r="S47" s="26"/>
    </row>
    <row r="48" spans="1:19" hidden="1">
      <c r="A48" s="20">
        <v>542</v>
      </c>
      <c r="B48" s="142" t="s">
        <v>135</v>
      </c>
      <c r="C48" s="142" t="s">
        <v>136</v>
      </c>
      <c r="D48" s="142" t="s">
        <v>73</v>
      </c>
      <c r="E48" s="147" t="s">
        <v>846</v>
      </c>
      <c r="F48" s="319" t="s">
        <v>1846</v>
      </c>
      <c r="G48" s="319"/>
      <c r="H48" s="317" t="s">
        <v>1850</v>
      </c>
      <c r="I48" s="317"/>
      <c r="J48" s="317"/>
      <c r="K48" s="317"/>
      <c r="L48" s="317">
        <f t="shared" si="0"/>
        <v>0</v>
      </c>
      <c r="M48" s="317">
        <f t="shared" si="1"/>
        <v>0</v>
      </c>
      <c r="N48" s="317"/>
      <c r="O48" s="317"/>
      <c r="P48" s="317"/>
      <c r="Q48" s="317"/>
      <c r="R48" s="318">
        <f t="shared" si="2"/>
        <v>0</v>
      </c>
      <c r="S48" s="26"/>
    </row>
    <row r="49" spans="1:19" hidden="1">
      <c r="A49" s="20">
        <v>240</v>
      </c>
      <c r="B49" s="142" t="s">
        <v>137</v>
      </c>
      <c r="C49" s="142" t="s">
        <v>138</v>
      </c>
      <c r="D49" s="142" t="s">
        <v>48</v>
      </c>
      <c r="E49" s="147" t="s">
        <v>846</v>
      </c>
      <c r="F49" s="319" t="s">
        <v>1846</v>
      </c>
      <c r="G49" s="319"/>
      <c r="H49" s="319" t="s">
        <v>1846</v>
      </c>
      <c r="I49" s="317"/>
      <c r="J49" s="317"/>
      <c r="K49" s="317"/>
      <c r="L49" s="317">
        <f t="shared" si="0"/>
        <v>0</v>
      </c>
      <c r="M49" s="317">
        <f t="shared" si="1"/>
        <v>0</v>
      </c>
      <c r="N49" s="317"/>
      <c r="O49" s="317"/>
      <c r="P49" s="317"/>
      <c r="Q49" s="317"/>
      <c r="R49" s="318">
        <f t="shared" si="2"/>
        <v>0</v>
      </c>
      <c r="S49" s="26"/>
    </row>
    <row r="50" spans="1:19" hidden="1">
      <c r="A50" s="20">
        <v>486</v>
      </c>
      <c r="B50" s="142" t="s">
        <v>139</v>
      </c>
      <c r="C50" s="142" t="s">
        <v>140</v>
      </c>
      <c r="D50" s="142" t="s">
        <v>57</v>
      </c>
      <c r="E50" s="147" t="s">
        <v>846</v>
      </c>
      <c r="F50" s="319" t="s">
        <v>1846</v>
      </c>
      <c r="G50" s="319"/>
      <c r="H50" s="317" t="s">
        <v>1847</v>
      </c>
      <c r="I50" s="317"/>
      <c r="J50" s="317"/>
      <c r="K50" s="317"/>
      <c r="L50" s="317">
        <f t="shared" si="0"/>
        <v>0</v>
      </c>
      <c r="M50" s="317">
        <f t="shared" si="1"/>
        <v>0</v>
      </c>
      <c r="N50" s="317"/>
      <c r="O50" s="317"/>
      <c r="P50" s="317"/>
      <c r="Q50" s="317"/>
      <c r="R50" s="318">
        <f t="shared" si="2"/>
        <v>0</v>
      </c>
    </row>
    <row r="51" spans="1:19" hidden="1">
      <c r="A51" s="20">
        <v>71</v>
      </c>
      <c r="B51" s="142" t="s">
        <v>142</v>
      </c>
      <c r="C51" s="142" t="s">
        <v>143</v>
      </c>
      <c r="D51" s="142" t="s">
        <v>48</v>
      </c>
      <c r="E51" s="147" t="s">
        <v>868</v>
      </c>
      <c r="F51" s="319" t="s">
        <v>1846</v>
      </c>
      <c r="G51" s="319"/>
      <c r="H51" s="319" t="s">
        <v>1846</v>
      </c>
      <c r="I51" s="317"/>
      <c r="J51" s="317"/>
      <c r="K51" s="317"/>
      <c r="L51" s="317">
        <f t="shared" si="0"/>
        <v>0</v>
      </c>
      <c r="M51" s="317">
        <f t="shared" si="1"/>
        <v>0</v>
      </c>
      <c r="N51" s="317"/>
      <c r="O51" s="317"/>
      <c r="P51" s="317"/>
      <c r="Q51" s="317"/>
      <c r="R51" s="318">
        <f t="shared" si="2"/>
        <v>0</v>
      </c>
      <c r="S51" s="26"/>
    </row>
    <row r="52" spans="1:19" hidden="1">
      <c r="A52" s="20">
        <v>458</v>
      </c>
      <c r="B52" s="142" t="s">
        <v>144</v>
      </c>
      <c r="C52" s="142" t="s">
        <v>145</v>
      </c>
      <c r="D52" s="142" t="s">
        <v>48</v>
      </c>
      <c r="E52" s="147" t="s">
        <v>846</v>
      </c>
      <c r="F52" s="319" t="s">
        <v>1846</v>
      </c>
      <c r="G52" s="319"/>
      <c r="H52" s="317" t="s">
        <v>1853</v>
      </c>
      <c r="I52" s="317"/>
      <c r="J52" s="317"/>
      <c r="K52" s="317"/>
      <c r="L52" s="317">
        <f t="shared" si="0"/>
        <v>0</v>
      </c>
      <c r="M52" s="317">
        <f t="shared" si="1"/>
        <v>0</v>
      </c>
      <c r="N52" s="317"/>
      <c r="O52" s="317"/>
      <c r="P52" s="317"/>
      <c r="Q52" s="317"/>
      <c r="R52" s="318">
        <f t="shared" si="2"/>
        <v>0</v>
      </c>
    </row>
    <row r="53" spans="1:19" hidden="1">
      <c r="A53" s="20">
        <v>122</v>
      </c>
      <c r="B53" s="142" t="s">
        <v>146</v>
      </c>
      <c r="C53" s="142" t="s">
        <v>147</v>
      </c>
      <c r="D53" s="142" t="s">
        <v>73</v>
      </c>
      <c r="E53" s="147" t="s">
        <v>846</v>
      </c>
      <c r="F53" s="319" t="s">
        <v>1849</v>
      </c>
      <c r="G53" s="319"/>
      <c r="H53" s="317" t="s">
        <v>1852</v>
      </c>
      <c r="I53" s="317"/>
      <c r="J53" s="317"/>
      <c r="K53" s="317"/>
      <c r="L53" s="317">
        <f t="shared" si="0"/>
        <v>0</v>
      </c>
      <c r="M53" s="317">
        <f t="shared" si="1"/>
        <v>0</v>
      </c>
      <c r="N53" s="317"/>
      <c r="O53" s="317"/>
      <c r="P53" s="317"/>
      <c r="Q53" s="317"/>
      <c r="R53" s="318">
        <f t="shared" si="2"/>
        <v>0</v>
      </c>
      <c r="S53" s="26"/>
    </row>
    <row r="54" spans="1:19" hidden="1">
      <c r="A54" s="20">
        <v>499</v>
      </c>
      <c r="B54" s="142" t="s">
        <v>148</v>
      </c>
      <c r="C54" s="142" t="s">
        <v>149</v>
      </c>
      <c r="D54" s="142" t="s">
        <v>70</v>
      </c>
      <c r="E54" s="147" t="s">
        <v>868</v>
      </c>
      <c r="F54" s="319" t="s">
        <v>1846</v>
      </c>
      <c r="G54" s="319"/>
      <c r="H54" s="319" t="s">
        <v>1846</v>
      </c>
      <c r="I54" s="317"/>
      <c r="J54" s="317"/>
      <c r="K54" s="317"/>
      <c r="L54" s="317">
        <f t="shared" si="0"/>
        <v>0</v>
      </c>
      <c r="M54" s="317">
        <f t="shared" si="1"/>
        <v>0</v>
      </c>
      <c r="N54" s="317"/>
      <c r="O54" s="317"/>
      <c r="P54" s="317"/>
      <c r="Q54" s="317"/>
      <c r="R54" s="318">
        <f t="shared" si="2"/>
        <v>0</v>
      </c>
      <c r="S54" s="26"/>
    </row>
    <row r="55" spans="1:19" hidden="1">
      <c r="A55" s="20">
        <v>435</v>
      </c>
      <c r="B55" s="142" t="s">
        <v>150</v>
      </c>
      <c r="C55" s="142" t="s">
        <v>151</v>
      </c>
      <c r="D55" s="142" t="s">
        <v>65</v>
      </c>
      <c r="E55" s="147" t="s">
        <v>846</v>
      </c>
      <c r="F55" s="319" t="s">
        <v>1846</v>
      </c>
      <c r="G55" s="319"/>
      <c r="H55" s="317" t="s">
        <v>1852</v>
      </c>
      <c r="I55" s="317">
        <v>0</v>
      </c>
      <c r="J55" s="317">
        <v>0</v>
      </c>
      <c r="K55" s="317">
        <v>304306.2</v>
      </c>
      <c r="L55" s="317">
        <f t="shared" si="0"/>
        <v>304306.2</v>
      </c>
      <c r="M55" s="317">
        <f t="shared" si="1"/>
        <v>97377.984000000011</v>
      </c>
      <c r="N55" s="317">
        <v>0</v>
      </c>
      <c r="O55" s="317">
        <v>0</v>
      </c>
      <c r="P55" s="317">
        <v>1495.32</v>
      </c>
      <c r="Q55" s="317">
        <v>0</v>
      </c>
      <c r="R55" s="318">
        <f t="shared" si="2"/>
        <v>95882.664000000004</v>
      </c>
      <c r="S55" s="26"/>
    </row>
    <row r="56" spans="1:19" hidden="1">
      <c r="A56" s="18">
        <v>591</v>
      </c>
      <c r="B56" s="142" t="s">
        <v>152</v>
      </c>
      <c r="C56" s="142" t="s">
        <v>153</v>
      </c>
      <c r="D56" s="142" t="s">
        <v>65</v>
      </c>
      <c r="E56" s="147" t="s">
        <v>846</v>
      </c>
      <c r="F56" s="319" t="s">
        <v>1846</v>
      </c>
      <c r="G56" s="319"/>
      <c r="H56" s="317" t="s">
        <v>1852</v>
      </c>
      <c r="I56" s="317">
        <v>0</v>
      </c>
      <c r="J56" s="317">
        <v>0</v>
      </c>
      <c r="K56" s="317">
        <v>0</v>
      </c>
      <c r="L56" s="317">
        <f t="shared" si="0"/>
        <v>0</v>
      </c>
      <c r="M56" s="317">
        <f t="shared" si="1"/>
        <v>0</v>
      </c>
      <c r="N56" s="317">
        <v>0</v>
      </c>
      <c r="O56" s="317">
        <v>0</v>
      </c>
      <c r="P56" s="317">
        <v>0</v>
      </c>
      <c r="Q56" s="317">
        <v>0</v>
      </c>
      <c r="R56" s="318">
        <f t="shared" si="2"/>
        <v>0</v>
      </c>
    </row>
    <row r="57" spans="1:19" hidden="1">
      <c r="A57" s="20">
        <v>419</v>
      </c>
      <c r="B57" s="142" t="s">
        <v>154</v>
      </c>
      <c r="C57" s="142" t="s">
        <v>155</v>
      </c>
      <c r="D57" s="142" t="s">
        <v>57</v>
      </c>
      <c r="E57" s="147" t="s">
        <v>846</v>
      </c>
      <c r="F57" s="319" t="s">
        <v>1851</v>
      </c>
      <c r="G57" s="319"/>
      <c r="H57" s="317" t="s">
        <v>1852</v>
      </c>
      <c r="I57" s="317"/>
      <c r="J57" s="317"/>
      <c r="K57" s="317"/>
      <c r="L57" s="317">
        <f t="shared" si="0"/>
        <v>0</v>
      </c>
      <c r="M57" s="317">
        <f t="shared" si="1"/>
        <v>0</v>
      </c>
      <c r="N57" s="317"/>
      <c r="O57" s="317"/>
      <c r="P57" s="317"/>
      <c r="Q57" s="317"/>
      <c r="R57" s="318">
        <f t="shared" si="2"/>
        <v>0</v>
      </c>
      <c r="S57" s="26"/>
    </row>
    <row r="58" spans="1:19" hidden="1">
      <c r="A58" s="20">
        <v>273</v>
      </c>
      <c r="B58" s="142" t="s">
        <v>156</v>
      </c>
      <c r="C58" s="142" t="s">
        <v>157</v>
      </c>
      <c r="D58" s="142" t="s">
        <v>48</v>
      </c>
      <c r="E58" s="147" t="s">
        <v>846</v>
      </c>
      <c r="F58" s="319" t="s">
        <v>1846</v>
      </c>
      <c r="G58" s="319"/>
      <c r="H58" s="319" t="s">
        <v>1846</v>
      </c>
      <c r="I58" s="317"/>
      <c r="J58" s="317"/>
      <c r="K58" s="317"/>
      <c r="L58" s="317">
        <f t="shared" si="0"/>
        <v>0</v>
      </c>
      <c r="M58" s="317">
        <f t="shared" si="1"/>
        <v>0</v>
      </c>
      <c r="N58" s="317"/>
      <c r="O58" s="317"/>
      <c r="P58" s="317"/>
      <c r="Q58" s="317"/>
      <c r="R58" s="318">
        <f t="shared" si="2"/>
        <v>0</v>
      </c>
      <c r="S58" s="26"/>
    </row>
    <row r="59" spans="1:19" hidden="1">
      <c r="A59" s="20">
        <v>262</v>
      </c>
      <c r="B59" s="142" t="s">
        <v>158</v>
      </c>
      <c r="C59" s="142" t="s">
        <v>159</v>
      </c>
      <c r="D59" s="142" t="s">
        <v>73</v>
      </c>
      <c r="E59" s="147" t="s">
        <v>868</v>
      </c>
      <c r="F59" s="319" t="s">
        <v>1846</v>
      </c>
      <c r="G59" s="319"/>
      <c r="H59" s="317" t="s">
        <v>1847</v>
      </c>
      <c r="I59" s="317"/>
      <c r="J59" s="317"/>
      <c r="K59" s="317"/>
      <c r="L59" s="317">
        <f t="shared" si="0"/>
        <v>0</v>
      </c>
      <c r="M59" s="317">
        <f t="shared" si="1"/>
        <v>0</v>
      </c>
      <c r="N59" s="317"/>
      <c r="O59" s="317"/>
      <c r="P59" s="317"/>
      <c r="Q59" s="317"/>
      <c r="R59" s="318">
        <f t="shared" si="2"/>
        <v>0</v>
      </c>
    </row>
    <row r="60" spans="1:19" hidden="1">
      <c r="A60" s="20">
        <v>411</v>
      </c>
      <c r="B60" s="142" t="s">
        <v>161</v>
      </c>
      <c r="C60" s="142" t="s">
        <v>162</v>
      </c>
      <c r="D60" s="142" t="s">
        <v>48</v>
      </c>
      <c r="E60" s="147" t="s">
        <v>846</v>
      </c>
      <c r="F60" s="319" t="s">
        <v>1846</v>
      </c>
      <c r="G60" s="319"/>
      <c r="H60" s="317" t="s">
        <v>1850</v>
      </c>
      <c r="I60" s="317"/>
      <c r="J60" s="319"/>
      <c r="K60" s="317"/>
      <c r="L60" s="317">
        <f t="shared" si="0"/>
        <v>0</v>
      </c>
      <c r="M60" s="317">
        <f t="shared" si="1"/>
        <v>0</v>
      </c>
      <c r="N60" s="317"/>
      <c r="O60" s="317"/>
      <c r="P60" s="317"/>
      <c r="Q60" s="317"/>
      <c r="R60" s="318">
        <f t="shared" si="2"/>
        <v>0</v>
      </c>
      <c r="S60" s="26"/>
    </row>
    <row r="61" spans="1:19" hidden="1">
      <c r="A61" s="20">
        <v>505</v>
      </c>
      <c r="B61" s="142" t="s">
        <v>163</v>
      </c>
      <c r="C61" s="142" t="s">
        <v>164</v>
      </c>
      <c r="D61" s="142" t="s">
        <v>48</v>
      </c>
      <c r="E61" s="147" t="s">
        <v>846</v>
      </c>
      <c r="F61" s="319" t="s">
        <v>1846</v>
      </c>
      <c r="G61" s="319"/>
      <c r="H61" s="317" t="s">
        <v>1853</v>
      </c>
      <c r="I61" s="317"/>
      <c r="J61" s="317"/>
      <c r="K61" s="317"/>
      <c r="L61" s="317">
        <f t="shared" si="0"/>
        <v>0</v>
      </c>
      <c r="M61" s="317">
        <f t="shared" si="1"/>
        <v>0</v>
      </c>
      <c r="N61" s="317"/>
      <c r="O61" s="317"/>
      <c r="P61" s="317"/>
      <c r="Q61" s="317"/>
      <c r="R61" s="318">
        <f t="shared" si="2"/>
        <v>0</v>
      </c>
      <c r="S61" s="26"/>
    </row>
    <row r="62" spans="1:19" hidden="1">
      <c r="A62" s="20">
        <v>495</v>
      </c>
      <c r="B62" s="142" t="s">
        <v>165</v>
      </c>
      <c r="C62" s="142" t="s">
        <v>166</v>
      </c>
      <c r="D62" s="142" t="s">
        <v>62</v>
      </c>
      <c r="E62" s="147" t="s">
        <v>846</v>
      </c>
      <c r="F62" s="319" t="s">
        <v>1851</v>
      </c>
      <c r="G62" s="319"/>
      <c r="H62" s="317" t="s">
        <v>1850</v>
      </c>
      <c r="I62" s="317"/>
      <c r="J62" s="317"/>
      <c r="K62" s="317"/>
      <c r="L62" s="317">
        <f t="shared" si="0"/>
        <v>0</v>
      </c>
      <c r="M62" s="317">
        <f t="shared" si="1"/>
        <v>0</v>
      </c>
      <c r="N62" s="317"/>
      <c r="O62" s="317"/>
      <c r="P62" s="317"/>
      <c r="Q62" s="317"/>
      <c r="R62" s="318">
        <f t="shared" si="2"/>
        <v>0</v>
      </c>
      <c r="S62" s="26"/>
    </row>
    <row r="63" spans="1:19" hidden="1">
      <c r="A63" s="20">
        <v>293</v>
      </c>
      <c r="B63" s="142" t="s">
        <v>167</v>
      </c>
      <c r="C63" s="142" t="s">
        <v>168</v>
      </c>
      <c r="D63" s="142" t="s">
        <v>62</v>
      </c>
      <c r="E63" s="147" t="s">
        <v>846</v>
      </c>
      <c r="F63" s="319" t="s">
        <v>1851</v>
      </c>
      <c r="G63" s="319"/>
      <c r="H63" s="319" t="s">
        <v>1846</v>
      </c>
      <c r="I63" s="317"/>
      <c r="J63" s="317"/>
      <c r="K63" s="317"/>
      <c r="L63" s="317">
        <f t="shared" si="0"/>
        <v>0</v>
      </c>
      <c r="M63" s="317">
        <f t="shared" si="1"/>
        <v>0</v>
      </c>
      <c r="N63" s="317"/>
      <c r="O63" s="317"/>
      <c r="P63" s="317"/>
      <c r="Q63" s="317"/>
      <c r="R63" s="318">
        <f t="shared" si="2"/>
        <v>0</v>
      </c>
    </row>
    <row r="64" spans="1:19" hidden="1">
      <c r="A64" s="20">
        <v>335</v>
      </c>
      <c r="B64" s="142" t="s">
        <v>169</v>
      </c>
      <c r="C64" s="142" t="s">
        <v>170</v>
      </c>
      <c r="D64" s="142" t="s">
        <v>65</v>
      </c>
      <c r="E64" s="147" t="s">
        <v>846</v>
      </c>
      <c r="F64" s="319" t="s">
        <v>1851</v>
      </c>
      <c r="G64" s="319"/>
      <c r="H64" s="317" t="s">
        <v>1852</v>
      </c>
      <c r="I64" s="317">
        <v>97254.69</v>
      </c>
      <c r="J64" s="317">
        <v>0</v>
      </c>
      <c r="K64" s="317">
        <v>0</v>
      </c>
      <c r="L64" s="317">
        <f t="shared" si="0"/>
        <v>97254.69</v>
      </c>
      <c r="M64" s="317">
        <f t="shared" si="1"/>
        <v>7780.3752000000004</v>
      </c>
      <c r="N64" s="317">
        <v>0</v>
      </c>
      <c r="O64" s="317">
        <v>0</v>
      </c>
      <c r="P64" s="317">
        <v>352.73</v>
      </c>
      <c r="Q64" s="317">
        <v>0</v>
      </c>
      <c r="R64" s="318">
        <f t="shared" si="2"/>
        <v>7427.6452000000008</v>
      </c>
    </row>
    <row r="65" spans="1:19" hidden="1">
      <c r="A65" s="20">
        <v>372</v>
      </c>
      <c r="B65" s="142" t="s">
        <v>171</v>
      </c>
      <c r="C65" s="142" t="s">
        <v>172</v>
      </c>
      <c r="D65" s="142" t="s">
        <v>73</v>
      </c>
      <c r="E65" s="147" t="s">
        <v>868</v>
      </c>
      <c r="F65" s="319" t="s">
        <v>1851</v>
      </c>
      <c r="G65" s="319"/>
      <c r="H65" s="319" t="s">
        <v>1846</v>
      </c>
      <c r="I65" s="317"/>
      <c r="J65" s="317"/>
      <c r="K65" s="317"/>
      <c r="L65" s="317">
        <f t="shared" si="0"/>
        <v>0</v>
      </c>
      <c r="M65" s="317">
        <f t="shared" si="1"/>
        <v>0</v>
      </c>
      <c r="N65" s="317"/>
      <c r="O65" s="317"/>
      <c r="P65" s="317"/>
      <c r="Q65" s="317"/>
      <c r="R65" s="318">
        <f t="shared" si="2"/>
        <v>0</v>
      </c>
      <c r="S65" s="26"/>
    </row>
    <row r="66" spans="1:19" hidden="1">
      <c r="A66" s="18">
        <v>398</v>
      </c>
      <c r="B66" s="142" t="s">
        <v>174</v>
      </c>
      <c r="C66" s="142" t="s">
        <v>175</v>
      </c>
      <c r="D66" s="142" t="s">
        <v>62</v>
      </c>
      <c r="E66" s="147" t="s">
        <v>868</v>
      </c>
      <c r="F66" s="319" t="s">
        <v>1846</v>
      </c>
      <c r="G66" s="319"/>
      <c r="H66" s="317" t="s">
        <v>1852</v>
      </c>
      <c r="I66" s="317"/>
      <c r="J66" s="317"/>
      <c r="K66" s="317"/>
      <c r="L66" s="317">
        <f t="shared" ref="L66:L129" si="3">SUM(I66:K66)</f>
        <v>0</v>
      </c>
      <c r="M66" s="317">
        <f t="shared" ref="M66:M129" si="4">(I66*8%)+(J66*16%)+(K66*32%)</f>
        <v>0</v>
      </c>
      <c r="N66" s="317"/>
      <c r="O66" s="317"/>
      <c r="P66" s="317"/>
      <c r="Q66" s="317"/>
      <c r="R66" s="318">
        <f t="shared" ref="R66:R129" si="5">M66-N66-O66-P66-Q66</f>
        <v>0</v>
      </c>
    </row>
    <row r="67" spans="1:19" hidden="1">
      <c r="A67" s="20">
        <v>321</v>
      </c>
      <c r="B67" s="142" t="s">
        <v>176</v>
      </c>
      <c r="C67" s="142" t="s">
        <v>177</v>
      </c>
      <c r="D67" s="142" t="s">
        <v>57</v>
      </c>
      <c r="E67" s="147" t="s">
        <v>868</v>
      </c>
      <c r="F67" s="319" t="s">
        <v>1849</v>
      </c>
      <c r="G67" s="319"/>
      <c r="H67" s="317" t="s">
        <v>1852</v>
      </c>
      <c r="I67" s="317"/>
      <c r="J67" s="317"/>
      <c r="K67" s="317"/>
      <c r="L67" s="317">
        <f t="shared" si="3"/>
        <v>0</v>
      </c>
      <c r="M67" s="317">
        <f t="shared" si="4"/>
        <v>0</v>
      </c>
      <c r="N67" s="317"/>
      <c r="O67" s="317"/>
      <c r="P67" s="317"/>
      <c r="Q67" s="317"/>
      <c r="R67" s="318">
        <f t="shared" si="5"/>
        <v>0</v>
      </c>
      <c r="S67" s="26"/>
    </row>
    <row r="68" spans="1:19" hidden="1">
      <c r="A68" s="20">
        <v>449</v>
      </c>
      <c r="B68" s="142" t="s">
        <v>178</v>
      </c>
      <c r="C68" s="142" t="s">
        <v>179</v>
      </c>
      <c r="D68" s="142" t="s">
        <v>57</v>
      </c>
      <c r="E68" s="147" t="s">
        <v>868</v>
      </c>
      <c r="F68" s="319" t="s">
        <v>1849</v>
      </c>
      <c r="G68" s="319"/>
      <c r="H68" s="317" t="s">
        <v>1852</v>
      </c>
      <c r="I68" s="317"/>
      <c r="J68" s="317"/>
      <c r="K68" s="317"/>
      <c r="L68" s="317">
        <f t="shared" si="3"/>
        <v>0</v>
      </c>
      <c r="M68" s="317">
        <f t="shared" si="4"/>
        <v>0</v>
      </c>
      <c r="N68" s="317"/>
      <c r="O68" s="317"/>
      <c r="P68" s="317"/>
      <c r="Q68" s="317"/>
      <c r="R68" s="318">
        <f t="shared" si="5"/>
        <v>0</v>
      </c>
    </row>
    <row r="69" spans="1:19">
      <c r="A69" s="20">
        <v>730</v>
      </c>
      <c r="B69" s="142" t="s">
        <v>180</v>
      </c>
      <c r="C69" s="142" t="s">
        <v>181</v>
      </c>
      <c r="D69" s="142" t="s">
        <v>34</v>
      </c>
      <c r="E69" s="147" t="s">
        <v>846</v>
      </c>
      <c r="F69" s="319" t="s">
        <v>1849</v>
      </c>
      <c r="G69" s="319"/>
      <c r="H69" s="317" t="s">
        <v>1852</v>
      </c>
      <c r="I69" s="317"/>
      <c r="J69" s="317"/>
      <c r="K69" s="317"/>
      <c r="L69" s="317">
        <f t="shared" si="3"/>
        <v>0</v>
      </c>
      <c r="M69" s="317">
        <f t="shared" si="4"/>
        <v>0</v>
      </c>
      <c r="N69" s="317"/>
      <c r="O69" s="317"/>
      <c r="P69" s="317"/>
      <c r="Q69" s="317"/>
      <c r="R69" s="318">
        <f t="shared" si="5"/>
        <v>0</v>
      </c>
      <c r="S69" s="26"/>
    </row>
    <row r="70" spans="1:19" hidden="1">
      <c r="A70" s="20">
        <v>365</v>
      </c>
      <c r="B70" s="142" t="s">
        <v>182</v>
      </c>
      <c r="C70" s="142" t="s">
        <v>183</v>
      </c>
      <c r="D70" s="142" t="s">
        <v>48</v>
      </c>
      <c r="E70" s="147" t="s">
        <v>846</v>
      </c>
      <c r="F70" s="319" t="s">
        <v>1851</v>
      </c>
      <c r="G70" s="319"/>
      <c r="H70" s="317" t="s">
        <v>1852</v>
      </c>
      <c r="I70" s="317"/>
      <c r="J70" s="317"/>
      <c r="K70" s="317"/>
      <c r="L70" s="317">
        <f t="shared" si="3"/>
        <v>0</v>
      </c>
      <c r="M70" s="317">
        <f t="shared" si="4"/>
        <v>0</v>
      </c>
      <c r="N70" s="317"/>
      <c r="O70" s="317"/>
      <c r="P70" s="317"/>
      <c r="Q70" s="317"/>
      <c r="R70" s="318">
        <f t="shared" si="5"/>
        <v>0</v>
      </c>
      <c r="S70" s="26"/>
    </row>
    <row r="71" spans="1:19" hidden="1">
      <c r="A71" s="20" t="s">
        <v>184</v>
      </c>
      <c r="B71" s="142" t="s">
        <v>185</v>
      </c>
      <c r="C71" s="142" t="s">
        <v>183</v>
      </c>
      <c r="D71" s="142" t="s">
        <v>48</v>
      </c>
      <c r="E71" s="147" t="s">
        <v>846</v>
      </c>
      <c r="F71" s="321" t="e">
        <v>#N/A</v>
      </c>
      <c r="G71" s="321"/>
      <c r="H71" s="322" t="e">
        <v>#N/A</v>
      </c>
      <c r="I71" s="317"/>
      <c r="J71" s="317"/>
      <c r="K71" s="317"/>
      <c r="L71" s="317">
        <f t="shared" si="3"/>
        <v>0</v>
      </c>
      <c r="M71" s="317">
        <f t="shared" si="4"/>
        <v>0</v>
      </c>
      <c r="N71" s="317"/>
      <c r="O71" s="317"/>
      <c r="P71" s="317"/>
      <c r="Q71" s="317"/>
      <c r="R71" s="318">
        <f t="shared" si="5"/>
        <v>0</v>
      </c>
      <c r="S71" s="26"/>
    </row>
    <row r="72" spans="1:19" hidden="1">
      <c r="A72" s="20" t="s">
        <v>186</v>
      </c>
      <c r="B72" s="142" t="s">
        <v>187</v>
      </c>
      <c r="C72" s="142" t="s">
        <v>183</v>
      </c>
      <c r="D72" s="142" t="s">
        <v>48</v>
      </c>
      <c r="E72" s="147" t="s">
        <v>846</v>
      </c>
      <c r="F72" s="321" t="e">
        <v>#N/A</v>
      </c>
      <c r="G72" s="321"/>
      <c r="H72" s="322" t="e">
        <v>#N/A</v>
      </c>
      <c r="I72" s="317"/>
      <c r="J72" s="317"/>
      <c r="K72" s="317"/>
      <c r="L72" s="317">
        <f t="shared" si="3"/>
        <v>0</v>
      </c>
      <c r="M72" s="317">
        <f t="shared" si="4"/>
        <v>0</v>
      </c>
      <c r="N72" s="317"/>
      <c r="O72" s="317"/>
      <c r="P72" s="317"/>
      <c r="Q72" s="317"/>
      <c r="R72" s="318">
        <f t="shared" si="5"/>
        <v>0</v>
      </c>
      <c r="S72" s="26"/>
    </row>
    <row r="73" spans="1:19" hidden="1">
      <c r="A73" s="18">
        <v>408</v>
      </c>
      <c r="B73" s="142" t="s">
        <v>188</v>
      </c>
      <c r="C73" s="142" t="s">
        <v>189</v>
      </c>
      <c r="D73" s="142" t="s">
        <v>65</v>
      </c>
      <c r="E73" s="147" t="s">
        <v>846</v>
      </c>
      <c r="F73" s="319" t="s">
        <v>1846</v>
      </c>
      <c r="G73" s="319"/>
      <c r="H73" s="317" t="s">
        <v>1850</v>
      </c>
      <c r="I73" s="317">
        <v>0</v>
      </c>
      <c r="J73" s="317">
        <v>0</v>
      </c>
      <c r="K73" s="317">
        <v>51571.29</v>
      </c>
      <c r="L73" s="317">
        <f t="shared" si="3"/>
        <v>51571.29</v>
      </c>
      <c r="M73" s="317">
        <f t="shared" si="4"/>
        <v>16502.8128</v>
      </c>
      <c r="N73" s="317">
        <v>0</v>
      </c>
      <c r="O73" s="317">
        <v>0</v>
      </c>
      <c r="P73" s="317">
        <v>120.89</v>
      </c>
      <c r="Q73" s="317">
        <v>0</v>
      </c>
      <c r="R73" s="318">
        <f t="shared" si="5"/>
        <v>16381.9228</v>
      </c>
    </row>
    <row r="74" spans="1:19" hidden="1">
      <c r="A74" s="18">
        <v>402</v>
      </c>
      <c r="B74" s="142" t="s">
        <v>190</v>
      </c>
      <c r="C74" s="142" t="s">
        <v>191</v>
      </c>
      <c r="D74" s="142" t="s">
        <v>73</v>
      </c>
      <c r="E74" s="147" t="s">
        <v>868</v>
      </c>
      <c r="F74" s="319" t="s">
        <v>1849</v>
      </c>
      <c r="G74" s="319"/>
      <c r="H74" s="317" t="s">
        <v>1852</v>
      </c>
      <c r="I74" s="317"/>
      <c r="J74" s="317"/>
      <c r="K74" s="317">
        <v>267531.59999999998</v>
      </c>
      <c r="L74" s="317">
        <f t="shared" si="3"/>
        <v>267531.59999999998</v>
      </c>
      <c r="M74" s="317">
        <f t="shared" si="4"/>
        <v>85610.111999999994</v>
      </c>
      <c r="N74" s="317">
        <v>642.83000000000004</v>
      </c>
      <c r="O74" s="317">
        <v>3076.22</v>
      </c>
      <c r="P74" s="317">
        <v>15402.53</v>
      </c>
      <c r="Q74" s="317">
        <v>7704.91</v>
      </c>
      <c r="R74" s="318">
        <f t="shared" si="5"/>
        <v>58783.621999999988</v>
      </c>
    </row>
    <row r="75" spans="1:19" hidden="1">
      <c r="A75" s="18">
        <v>393</v>
      </c>
      <c r="B75" s="142" t="s">
        <v>193</v>
      </c>
      <c r="C75" s="142" t="s">
        <v>194</v>
      </c>
      <c r="D75" s="142" t="s">
        <v>65</v>
      </c>
      <c r="E75" s="147" t="s">
        <v>868</v>
      </c>
      <c r="F75" s="319" t="s">
        <v>1846</v>
      </c>
      <c r="G75" s="319"/>
      <c r="H75" s="317" t="s">
        <v>1852</v>
      </c>
      <c r="I75" s="317">
        <v>0</v>
      </c>
      <c r="J75" s="317">
        <v>0</v>
      </c>
      <c r="K75" s="317">
        <v>63290</v>
      </c>
      <c r="L75" s="317">
        <f t="shared" si="3"/>
        <v>63290</v>
      </c>
      <c r="M75" s="317">
        <f t="shared" si="4"/>
        <v>20252.8</v>
      </c>
      <c r="N75" s="317">
        <v>103.54</v>
      </c>
      <c r="O75" s="317">
        <v>477.84</v>
      </c>
      <c r="P75" s="317">
        <v>1232.77</v>
      </c>
      <c r="Q75" s="317">
        <v>664.9</v>
      </c>
      <c r="R75" s="318">
        <f t="shared" si="5"/>
        <v>17773.749999999996</v>
      </c>
      <c r="S75" s="26"/>
    </row>
    <row r="76" spans="1:19">
      <c r="A76" s="20">
        <v>420</v>
      </c>
      <c r="B76" s="142" t="s">
        <v>195</v>
      </c>
      <c r="C76" s="142" t="s">
        <v>196</v>
      </c>
      <c r="D76" s="142" t="s">
        <v>34</v>
      </c>
      <c r="E76" s="147" t="s">
        <v>846</v>
      </c>
      <c r="F76" s="319" t="s">
        <v>1851</v>
      </c>
      <c r="G76" s="319"/>
      <c r="H76" s="317" t="s">
        <v>1852</v>
      </c>
      <c r="I76" s="317"/>
      <c r="J76" s="317"/>
      <c r="K76" s="317"/>
      <c r="L76" s="317">
        <f t="shared" si="3"/>
        <v>0</v>
      </c>
      <c r="M76" s="317">
        <f t="shared" si="4"/>
        <v>0</v>
      </c>
      <c r="N76" s="317"/>
      <c r="O76" s="317"/>
      <c r="P76" s="317"/>
      <c r="Q76" s="317"/>
      <c r="R76" s="318">
        <f t="shared" si="5"/>
        <v>0</v>
      </c>
    </row>
    <row r="77" spans="1:19" hidden="1">
      <c r="A77" s="20">
        <v>187</v>
      </c>
      <c r="B77" s="142" t="s">
        <v>197</v>
      </c>
      <c r="C77" s="142" t="s">
        <v>198</v>
      </c>
      <c r="D77" s="142" t="s">
        <v>70</v>
      </c>
      <c r="E77" s="147" t="s">
        <v>882</v>
      </c>
      <c r="F77" s="319" t="s">
        <v>1851</v>
      </c>
      <c r="G77" s="319"/>
      <c r="H77" s="317" t="s">
        <v>1847</v>
      </c>
      <c r="I77" s="317"/>
      <c r="J77" s="317"/>
      <c r="K77" s="317"/>
      <c r="L77" s="317">
        <f t="shared" si="3"/>
        <v>0</v>
      </c>
      <c r="M77" s="317">
        <f t="shared" si="4"/>
        <v>0</v>
      </c>
      <c r="N77" s="317"/>
      <c r="O77" s="317"/>
      <c r="P77" s="317"/>
      <c r="Q77" s="317"/>
      <c r="R77" s="318">
        <f t="shared" si="5"/>
        <v>0</v>
      </c>
      <c r="S77" s="26"/>
    </row>
    <row r="78" spans="1:19" hidden="1">
      <c r="A78" s="20">
        <v>476</v>
      </c>
      <c r="B78" s="142" t="s">
        <v>200</v>
      </c>
      <c r="C78" s="142" t="s">
        <v>201</v>
      </c>
      <c r="D78" s="142" t="s">
        <v>57</v>
      </c>
      <c r="E78" s="147" t="s">
        <v>868</v>
      </c>
      <c r="F78" s="319" t="s">
        <v>1851</v>
      </c>
      <c r="G78" s="319"/>
      <c r="H78" s="317" t="s">
        <v>1847</v>
      </c>
      <c r="I78" s="317"/>
      <c r="J78" s="317"/>
      <c r="K78" s="317"/>
      <c r="L78" s="317">
        <f t="shared" si="3"/>
        <v>0</v>
      </c>
      <c r="M78" s="317">
        <f t="shared" si="4"/>
        <v>0</v>
      </c>
      <c r="N78" s="317"/>
      <c r="O78" s="317"/>
      <c r="P78" s="317"/>
      <c r="Q78" s="317"/>
      <c r="R78" s="318">
        <f t="shared" si="5"/>
        <v>0</v>
      </c>
      <c r="S78" s="26"/>
    </row>
    <row r="79" spans="1:19" hidden="1">
      <c r="A79" s="18">
        <v>128</v>
      </c>
      <c r="B79" s="142" t="s">
        <v>202</v>
      </c>
      <c r="C79" s="142" t="s">
        <v>203</v>
      </c>
      <c r="D79" s="142" t="s">
        <v>73</v>
      </c>
      <c r="E79" s="147" t="s">
        <v>882</v>
      </c>
      <c r="F79" s="319" t="s">
        <v>1846</v>
      </c>
      <c r="G79" s="319"/>
      <c r="H79" s="317" t="s">
        <v>1848</v>
      </c>
      <c r="I79" s="317"/>
      <c r="J79" s="317"/>
      <c r="K79" s="317"/>
      <c r="L79" s="317">
        <f t="shared" si="3"/>
        <v>0</v>
      </c>
      <c r="M79" s="317">
        <f t="shared" si="4"/>
        <v>0</v>
      </c>
      <c r="N79" s="317"/>
      <c r="O79" s="317"/>
      <c r="P79" s="317"/>
      <c r="Q79" s="317"/>
      <c r="R79" s="318">
        <f t="shared" si="5"/>
        <v>0</v>
      </c>
      <c r="S79" s="26"/>
    </row>
    <row r="80" spans="1:19" hidden="1">
      <c r="A80" s="20">
        <v>590</v>
      </c>
      <c r="B80" s="142" t="s">
        <v>204</v>
      </c>
      <c r="C80" s="142" t="s">
        <v>205</v>
      </c>
      <c r="D80" s="142" t="s">
        <v>57</v>
      </c>
      <c r="E80" s="147" t="s">
        <v>846</v>
      </c>
      <c r="F80" s="319" t="s">
        <v>1851</v>
      </c>
      <c r="G80" s="319"/>
      <c r="H80" s="317" t="s">
        <v>1852</v>
      </c>
      <c r="I80" s="317"/>
      <c r="J80" s="317"/>
      <c r="K80" s="317"/>
      <c r="L80" s="317">
        <f t="shared" si="3"/>
        <v>0</v>
      </c>
      <c r="M80" s="317">
        <f t="shared" si="4"/>
        <v>0</v>
      </c>
      <c r="N80" s="317"/>
      <c r="O80" s="317"/>
      <c r="P80" s="317"/>
      <c r="Q80" s="317"/>
      <c r="R80" s="318">
        <f t="shared" si="5"/>
        <v>0</v>
      </c>
      <c r="S80" s="26"/>
    </row>
    <row r="81" spans="1:19" hidden="1">
      <c r="A81" s="20">
        <v>621</v>
      </c>
      <c r="B81" s="142" t="s">
        <v>206</v>
      </c>
      <c r="C81" s="142" t="s">
        <v>207</v>
      </c>
      <c r="D81" s="142" t="s">
        <v>70</v>
      </c>
      <c r="E81" s="147" t="s">
        <v>846</v>
      </c>
      <c r="F81" s="319" t="s">
        <v>1851</v>
      </c>
      <c r="G81" s="319"/>
      <c r="H81" s="317" t="s">
        <v>1847</v>
      </c>
      <c r="I81" s="317"/>
      <c r="J81" s="317"/>
      <c r="K81" s="317"/>
      <c r="L81" s="317">
        <f t="shared" si="3"/>
        <v>0</v>
      </c>
      <c r="M81" s="317">
        <f t="shared" si="4"/>
        <v>0</v>
      </c>
      <c r="N81" s="317"/>
      <c r="O81" s="317"/>
      <c r="P81" s="317"/>
      <c r="Q81" s="317"/>
      <c r="R81" s="318">
        <f t="shared" si="5"/>
        <v>0</v>
      </c>
      <c r="S81" s="26"/>
    </row>
    <row r="82" spans="1:19" hidden="1">
      <c r="A82" s="20">
        <v>23</v>
      </c>
      <c r="B82" s="142" t="s">
        <v>208</v>
      </c>
      <c r="C82" s="142" t="s">
        <v>209</v>
      </c>
      <c r="D82" s="142" t="s">
        <v>73</v>
      </c>
      <c r="E82" s="147" t="s">
        <v>846</v>
      </c>
      <c r="F82" s="319" t="s">
        <v>1851</v>
      </c>
      <c r="G82" s="319"/>
      <c r="H82" s="319" t="s">
        <v>1846</v>
      </c>
      <c r="I82" s="317"/>
      <c r="J82" s="317"/>
      <c r="K82" s="317"/>
      <c r="L82" s="317">
        <f t="shared" si="3"/>
        <v>0</v>
      </c>
      <c r="M82" s="317">
        <f t="shared" si="4"/>
        <v>0</v>
      </c>
      <c r="N82" s="317"/>
      <c r="O82" s="317"/>
      <c r="P82" s="317"/>
      <c r="Q82" s="317"/>
      <c r="R82" s="318">
        <f t="shared" si="5"/>
        <v>0</v>
      </c>
      <c r="S82" s="26"/>
    </row>
    <row r="83" spans="1:19" hidden="1">
      <c r="A83" s="20">
        <v>137</v>
      </c>
      <c r="B83" s="142" t="s">
        <v>210</v>
      </c>
      <c r="C83" s="142" t="s">
        <v>211</v>
      </c>
      <c r="D83" s="142" t="s">
        <v>73</v>
      </c>
      <c r="E83" s="147" t="s">
        <v>868</v>
      </c>
      <c r="F83" s="319" t="s">
        <v>1846</v>
      </c>
      <c r="G83" s="319"/>
      <c r="H83" s="319" t="s">
        <v>1846</v>
      </c>
      <c r="I83" s="317"/>
      <c r="J83" s="317"/>
      <c r="K83" s="317"/>
      <c r="L83" s="317">
        <f t="shared" si="3"/>
        <v>0</v>
      </c>
      <c r="M83" s="317">
        <f t="shared" si="4"/>
        <v>0</v>
      </c>
      <c r="N83" s="317"/>
      <c r="O83" s="317"/>
      <c r="P83" s="317"/>
      <c r="Q83" s="317"/>
      <c r="R83" s="318">
        <f t="shared" si="5"/>
        <v>0</v>
      </c>
    </row>
    <row r="84" spans="1:19" hidden="1">
      <c r="A84" s="20" t="s">
        <v>212</v>
      </c>
      <c r="B84" s="142" t="s">
        <v>213</v>
      </c>
      <c r="C84" s="142" t="s">
        <v>211</v>
      </c>
      <c r="D84" s="142" t="s">
        <v>73</v>
      </c>
      <c r="E84" s="147" t="s">
        <v>868</v>
      </c>
      <c r="F84" s="321" t="e">
        <v>#N/A</v>
      </c>
      <c r="G84" s="321"/>
      <c r="H84" s="322" t="e">
        <v>#N/A</v>
      </c>
      <c r="I84" s="317"/>
      <c r="J84" s="317"/>
      <c r="K84" s="317"/>
      <c r="L84" s="317">
        <f t="shared" si="3"/>
        <v>0</v>
      </c>
      <c r="M84" s="317">
        <f t="shared" si="4"/>
        <v>0</v>
      </c>
      <c r="N84" s="317"/>
      <c r="O84" s="317"/>
      <c r="P84" s="317"/>
      <c r="Q84" s="317"/>
      <c r="R84" s="318">
        <f t="shared" si="5"/>
        <v>0</v>
      </c>
    </row>
    <row r="85" spans="1:19" hidden="1">
      <c r="A85" s="20">
        <v>494</v>
      </c>
      <c r="B85" s="142" t="s">
        <v>214</v>
      </c>
      <c r="C85" s="142" t="s">
        <v>215</v>
      </c>
      <c r="D85" s="142" t="s">
        <v>70</v>
      </c>
      <c r="E85" s="147" t="s">
        <v>868</v>
      </c>
      <c r="F85" s="319" t="s">
        <v>1846</v>
      </c>
      <c r="G85" s="319"/>
      <c r="H85" s="319" t="s">
        <v>1846</v>
      </c>
      <c r="I85" s="317"/>
      <c r="J85" s="317"/>
      <c r="K85" s="317"/>
      <c r="L85" s="317">
        <f t="shared" si="3"/>
        <v>0</v>
      </c>
      <c r="M85" s="317">
        <f t="shared" si="4"/>
        <v>0</v>
      </c>
      <c r="N85" s="317"/>
      <c r="O85" s="317"/>
      <c r="P85" s="317"/>
      <c r="Q85" s="317"/>
      <c r="R85" s="318">
        <f t="shared" si="5"/>
        <v>0</v>
      </c>
    </row>
    <row r="86" spans="1:19" hidden="1">
      <c r="A86" s="20">
        <v>308</v>
      </c>
      <c r="B86" s="142" t="s">
        <v>216</v>
      </c>
      <c r="C86" s="142" t="s">
        <v>217</v>
      </c>
      <c r="D86" s="142" t="s">
        <v>70</v>
      </c>
      <c r="E86" s="147" t="s">
        <v>839</v>
      </c>
      <c r="F86" s="319" t="s">
        <v>1846</v>
      </c>
      <c r="G86" s="319"/>
      <c r="H86" s="319" t="s">
        <v>1846</v>
      </c>
      <c r="I86" s="317"/>
      <c r="J86" s="317"/>
      <c r="K86" s="317"/>
      <c r="L86" s="317">
        <f t="shared" si="3"/>
        <v>0</v>
      </c>
      <c r="M86" s="317">
        <f t="shared" si="4"/>
        <v>0</v>
      </c>
      <c r="N86" s="317"/>
      <c r="O86" s="317"/>
      <c r="P86" s="317"/>
      <c r="Q86" s="317"/>
      <c r="R86" s="318">
        <f t="shared" si="5"/>
        <v>0</v>
      </c>
      <c r="S86" s="26"/>
    </row>
    <row r="87" spans="1:19">
      <c r="A87" s="20">
        <v>557</v>
      </c>
      <c r="B87" s="142" t="s">
        <v>218</v>
      </c>
      <c r="C87" s="142" t="s">
        <v>219</v>
      </c>
      <c r="D87" s="142" t="s">
        <v>34</v>
      </c>
      <c r="E87" s="147" t="s">
        <v>882</v>
      </c>
      <c r="F87" s="319" t="s">
        <v>1849</v>
      </c>
      <c r="G87" s="319"/>
      <c r="H87" s="317" t="s">
        <v>1848</v>
      </c>
      <c r="I87" s="317"/>
      <c r="J87" s="317"/>
      <c r="K87" s="317"/>
      <c r="L87" s="317">
        <f t="shared" si="3"/>
        <v>0</v>
      </c>
      <c r="M87" s="317">
        <f t="shared" si="4"/>
        <v>0</v>
      </c>
      <c r="N87" s="317"/>
      <c r="O87" s="317"/>
      <c r="P87" s="317"/>
      <c r="Q87" s="317"/>
      <c r="R87" s="318">
        <f t="shared" si="5"/>
        <v>0</v>
      </c>
      <c r="S87" s="26"/>
    </row>
    <row r="88" spans="1:19">
      <c r="A88" s="20">
        <v>181</v>
      </c>
      <c r="B88" s="142" t="s">
        <v>220</v>
      </c>
      <c r="C88" s="142" t="s">
        <v>221</v>
      </c>
      <c r="D88" s="142" t="s">
        <v>34</v>
      </c>
      <c r="E88" s="147" t="s">
        <v>846</v>
      </c>
      <c r="F88" s="319" t="s">
        <v>1846</v>
      </c>
      <c r="G88" s="319"/>
      <c r="H88" s="317" t="s">
        <v>1850</v>
      </c>
      <c r="I88" s="317"/>
      <c r="J88" s="317"/>
      <c r="K88" s="317"/>
      <c r="L88" s="317">
        <f t="shared" si="3"/>
        <v>0</v>
      </c>
      <c r="M88" s="317">
        <f t="shared" si="4"/>
        <v>0</v>
      </c>
      <c r="N88" s="317"/>
      <c r="O88" s="317"/>
      <c r="P88" s="317"/>
      <c r="Q88" s="317"/>
      <c r="R88" s="318">
        <f t="shared" si="5"/>
        <v>0</v>
      </c>
      <c r="S88" s="26"/>
    </row>
    <row r="89" spans="1:19" hidden="1">
      <c r="A89" s="20">
        <v>272</v>
      </c>
      <c r="B89" s="142" t="s">
        <v>222</v>
      </c>
      <c r="C89" s="142" t="s">
        <v>223</v>
      </c>
      <c r="D89" s="142" t="s">
        <v>62</v>
      </c>
      <c r="E89" s="147" t="s">
        <v>846</v>
      </c>
      <c r="F89" s="319" t="s">
        <v>1846</v>
      </c>
      <c r="G89" s="319"/>
      <c r="H89" s="317" t="s">
        <v>1847</v>
      </c>
      <c r="I89" s="317"/>
      <c r="J89" s="317"/>
      <c r="K89" s="317"/>
      <c r="L89" s="317">
        <f t="shared" si="3"/>
        <v>0</v>
      </c>
      <c r="M89" s="317">
        <f t="shared" si="4"/>
        <v>0</v>
      </c>
      <c r="N89" s="317"/>
      <c r="O89" s="317"/>
      <c r="P89" s="317"/>
      <c r="Q89" s="317"/>
      <c r="R89" s="318">
        <f t="shared" si="5"/>
        <v>0</v>
      </c>
      <c r="S89" s="26"/>
    </row>
    <row r="90" spans="1:19" hidden="1">
      <c r="A90" s="20">
        <v>367</v>
      </c>
      <c r="B90" s="142" t="s">
        <v>224</v>
      </c>
      <c r="C90" s="142" t="s">
        <v>225</v>
      </c>
      <c r="D90" s="142" t="s">
        <v>57</v>
      </c>
      <c r="E90" s="147" t="s">
        <v>846</v>
      </c>
      <c r="F90" s="319" t="s">
        <v>1849</v>
      </c>
      <c r="G90" s="319"/>
      <c r="H90" s="317" t="s">
        <v>1852</v>
      </c>
      <c r="I90" s="317"/>
      <c r="J90" s="317"/>
      <c r="K90" s="317"/>
      <c r="L90" s="317">
        <f t="shared" si="3"/>
        <v>0</v>
      </c>
      <c r="M90" s="317">
        <f t="shared" si="4"/>
        <v>0</v>
      </c>
      <c r="N90" s="317"/>
      <c r="O90" s="317"/>
      <c r="P90" s="317"/>
      <c r="Q90" s="317"/>
      <c r="R90" s="318">
        <f t="shared" si="5"/>
        <v>0</v>
      </c>
      <c r="S90" s="26"/>
    </row>
    <row r="91" spans="1:19" hidden="1">
      <c r="A91" s="20">
        <v>254</v>
      </c>
      <c r="B91" s="142" t="s">
        <v>226</v>
      </c>
      <c r="C91" s="142" t="s">
        <v>227</v>
      </c>
      <c r="D91" s="142" t="s">
        <v>57</v>
      </c>
      <c r="E91" s="147" t="s">
        <v>846</v>
      </c>
      <c r="F91" s="319" t="s">
        <v>1849</v>
      </c>
      <c r="G91" s="319"/>
      <c r="H91" s="317" t="s">
        <v>1852</v>
      </c>
      <c r="I91" s="317"/>
      <c r="J91" s="317"/>
      <c r="K91" s="317"/>
      <c r="L91" s="317">
        <f t="shared" si="3"/>
        <v>0</v>
      </c>
      <c r="M91" s="317">
        <f t="shared" si="4"/>
        <v>0</v>
      </c>
      <c r="N91" s="317"/>
      <c r="O91" s="317"/>
      <c r="P91" s="317"/>
      <c r="Q91" s="317"/>
      <c r="R91" s="318">
        <f t="shared" si="5"/>
        <v>0</v>
      </c>
      <c r="S91" s="26"/>
    </row>
    <row r="92" spans="1:19">
      <c r="A92" s="20">
        <v>6</v>
      </c>
      <c r="B92" s="142" t="s">
        <v>228</v>
      </c>
      <c r="C92" s="142" t="s">
        <v>229</v>
      </c>
      <c r="D92" s="142" t="s">
        <v>34</v>
      </c>
      <c r="E92" s="147" t="s">
        <v>846</v>
      </c>
      <c r="F92" s="319" t="s">
        <v>1846</v>
      </c>
      <c r="G92" s="319"/>
      <c r="H92" s="319" t="s">
        <v>1846</v>
      </c>
      <c r="I92" s="317"/>
      <c r="J92" s="317"/>
      <c r="K92" s="317"/>
      <c r="L92" s="317">
        <f t="shared" si="3"/>
        <v>0</v>
      </c>
      <c r="M92" s="317">
        <f t="shared" si="4"/>
        <v>0</v>
      </c>
      <c r="N92" s="317"/>
      <c r="O92" s="317"/>
      <c r="P92" s="317"/>
      <c r="Q92" s="317"/>
      <c r="R92" s="318">
        <f t="shared" si="5"/>
        <v>0</v>
      </c>
    </row>
    <row r="93" spans="1:19" hidden="1">
      <c r="A93" s="20">
        <v>113</v>
      </c>
      <c r="B93" s="142" t="s">
        <v>230</v>
      </c>
      <c r="C93" s="142" t="s">
        <v>231</v>
      </c>
      <c r="D93" s="142" t="s">
        <v>62</v>
      </c>
      <c r="E93" s="147" t="s">
        <v>846</v>
      </c>
      <c r="F93" s="319" t="s">
        <v>1846</v>
      </c>
      <c r="G93" s="319"/>
      <c r="H93" s="317" t="s">
        <v>1847</v>
      </c>
      <c r="I93" s="317"/>
      <c r="J93" s="317"/>
      <c r="K93" s="317"/>
      <c r="L93" s="317">
        <f t="shared" si="3"/>
        <v>0</v>
      </c>
      <c r="M93" s="317">
        <f t="shared" si="4"/>
        <v>0</v>
      </c>
      <c r="N93" s="317"/>
      <c r="O93" s="317"/>
      <c r="P93" s="317"/>
      <c r="Q93" s="317"/>
      <c r="R93" s="318">
        <f t="shared" si="5"/>
        <v>0</v>
      </c>
      <c r="S93" s="26"/>
    </row>
    <row r="94" spans="1:19" hidden="1">
      <c r="A94" s="20">
        <v>145</v>
      </c>
      <c r="B94" s="142" t="s">
        <v>232</v>
      </c>
      <c r="C94" s="142" t="s">
        <v>233</v>
      </c>
      <c r="D94" s="142" t="s">
        <v>65</v>
      </c>
      <c r="E94" s="147" t="s">
        <v>846</v>
      </c>
      <c r="F94" s="319" t="s">
        <v>1846</v>
      </c>
      <c r="G94" s="319"/>
      <c r="H94" s="317" t="s">
        <v>1852</v>
      </c>
      <c r="I94" s="317">
        <v>0</v>
      </c>
      <c r="J94" s="317">
        <v>0</v>
      </c>
      <c r="K94" s="317">
        <v>0</v>
      </c>
      <c r="L94" s="317">
        <f t="shared" si="3"/>
        <v>0</v>
      </c>
      <c r="M94" s="317">
        <f t="shared" si="4"/>
        <v>0</v>
      </c>
      <c r="N94" s="317">
        <v>0</v>
      </c>
      <c r="O94" s="317">
        <v>0</v>
      </c>
      <c r="P94" s="317">
        <v>0</v>
      </c>
      <c r="Q94" s="317">
        <v>0</v>
      </c>
      <c r="R94" s="318">
        <f t="shared" si="5"/>
        <v>0</v>
      </c>
      <c r="S94" s="26"/>
    </row>
    <row r="95" spans="1:19" hidden="1">
      <c r="A95" s="20">
        <v>640</v>
      </c>
      <c r="B95" s="142" t="s">
        <v>234</v>
      </c>
      <c r="C95" s="142" t="s">
        <v>235</v>
      </c>
      <c r="D95" s="142" t="s">
        <v>57</v>
      </c>
      <c r="E95" s="147" t="s">
        <v>868</v>
      </c>
      <c r="F95" s="319" t="s">
        <v>1846</v>
      </c>
      <c r="G95" s="319"/>
      <c r="H95" s="317" t="s">
        <v>1850</v>
      </c>
      <c r="I95" s="317"/>
      <c r="J95" s="317"/>
      <c r="K95" s="317"/>
      <c r="L95" s="317">
        <f t="shared" si="3"/>
        <v>0</v>
      </c>
      <c r="M95" s="317">
        <f t="shared" si="4"/>
        <v>0</v>
      </c>
      <c r="N95" s="317"/>
      <c r="O95" s="317"/>
      <c r="P95" s="317"/>
      <c r="Q95" s="317"/>
      <c r="R95" s="318">
        <f t="shared" si="5"/>
        <v>0</v>
      </c>
    </row>
    <row r="96" spans="1:19">
      <c r="A96" s="20">
        <v>103</v>
      </c>
      <c r="B96" s="142" t="s">
        <v>236</v>
      </c>
      <c r="C96" s="142" t="s">
        <v>237</v>
      </c>
      <c r="D96" s="142" t="s">
        <v>34</v>
      </c>
      <c r="E96" s="147" t="s">
        <v>846</v>
      </c>
      <c r="F96" s="319" t="s">
        <v>1851</v>
      </c>
      <c r="G96" s="319"/>
      <c r="H96" s="317" t="s">
        <v>1850</v>
      </c>
      <c r="I96" s="317"/>
      <c r="J96" s="317"/>
      <c r="K96" s="317"/>
      <c r="L96" s="317">
        <f t="shared" si="3"/>
        <v>0</v>
      </c>
      <c r="M96" s="317">
        <f t="shared" si="4"/>
        <v>0</v>
      </c>
      <c r="N96" s="317"/>
      <c r="O96" s="317"/>
      <c r="P96" s="317"/>
      <c r="Q96" s="317"/>
      <c r="R96" s="318">
        <f t="shared" si="5"/>
        <v>0</v>
      </c>
    </row>
    <row r="97" spans="1:19" hidden="1">
      <c r="A97" s="20">
        <v>550</v>
      </c>
      <c r="B97" s="142" t="s">
        <v>239</v>
      </c>
      <c r="C97" s="142" t="s">
        <v>240</v>
      </c>
      <c r="D97" s="142" t="s">
        <v>48</v>
      </c>
      <c r="E97" s="147" t="s">
        <v>868</v>
      </c>
      <c r="F97" s="319" t="s">
        <v>1846</v>
      </c>
      <c r="G97" s="319"/>
      <c r="H97" s="317" t="s">
        <v>1850</v>
      </c>
      <c r="I97" s="317"/>
      <c r="J97" s="317"/>
      <c r="K97" s="317"/>
      <c r="L97" s="317">
        <f t="shared" si="3"/>
        <v>0</v>
      </c>
      <c r="M97" s="317">
        <f t="shared" si="4"/>
        <v>0</v>
      </c>
      <c r="N97" s="317"/>
      <c r="O97" s="317"/>
      <c r="P97" s="317"/>
      <c r="Q97" s="317"/>
      <c r="R97" s="318">
        <f t="shared" si="5"/>
        <v>0</v>
      </c>
    </row>
    <row r="98" spans="1:19" hidden="1">
      <c r="A98" s="20">
        <v>169</v>
      </c>
      <c r="B98" s="142" t="s">
        <v>241</v>
      </c>
      <c r="C98" s="142" t="s">
        <v>242</v>
      </c>
      <c r="D98" s="142" t="s">
        <v>48</v>
      </c>
      <c r="E98" s="147" t="s">
        <v>846</v>
      </c>
      <c r="F98" s="319" t="s">
        <v>1851</v>
      </c>
      <c r="G98" s="319"/>
      <c r="H98" s="317" t="s">
        <v>1850</v>
      </c>
      <c r="I98" s="317"/>
      <c r="J98" s="317"/>
      <c r="K98" s="317"/>
      <c r="L98" s="317">
        <f t="shared" si="3"/>
        <v>0</v>
      </c>
      <c r="M98" s="317">
        <f t="shared" si="4"/>
        <v>0</v>
      </c>
      <c r="N98" s="317"/>
      <c r="O98" s="317"/>
      <c r="P98" s="317"/>
      <c r="Q98" s="317"/>
      <c r="R98" s="318">
        <f t="shared" si="5"/>
        <v>0</v>
      </c>
    </row>
    <row r="99" spans="1:19" hidden="1">
      <c r="A99" s="20">
        <v>643</v>
      </c>
      <c r="B99" s="142" t="s">
        <v>243</v>
      </c>
      <c r="C99" s="142" t="s">
        <v>244</v>
      </c>
      <c r="D99" s="142" t="s">
        <v>73</v>
      </c>
      <c r="E99" s="147" t="s">
        <v>846</v>
      </c>
      <c r="F99" s="319" t="s">
        <v>1851</v>
      </c>
      <c r="G99" s="319"/>
      <c r="H99" s="317" t="s">
        <v>1850</v>
      </c>
      <c r="I99" s="317"/>
      <c r="J99" s="317"/>
      <c r="K99" s="317"/>
      <c r="L99" s="317">
        <f t="shared" si="3"/>
        <v>0</v>
      </c>
      <c r="M99" s="317">
        <f t="shared" si="4"/>
        <v>0</v>
      </c>
      <c r="N99" s="317"/>
      <c r="O99" s="317"/>
      <c r="P99" s="317"/>
      <c r="Q99" s="317"/>
      <c r="R99" s="318">
        <f t="shared" si="5"/>
        <v>0</v>
      </c>
      <c r="S99" s="26"/>
    </row>
    <row r="100" spans="1:19" hidden="1">
      <c r="A100" s="20">
        <v>585</v>
      </c>
      <c r="B100" s="142" t="s">
        <v>245</v>
      </c>
      <c r="C100" s="142" t="s">
        <v>246</v>
      </c>
      <c r="D100" s="142" t="s">
        <v>62</v>
      </c>
      <c r="E100" s="147" t="s">
        <v>846</v>
      </c>
      <c r="F100" s="319" t="s">
        <v>1849</v>
      </c>
      <c r="G100" s="319"/>
      <c r="H100" s="317" t="s">
        <v>1852</v>
      </c>
      <c r="I100" s="317"/>
      <c r="J100" s="317"/>
      <c r="K100" s="317"/>
      <c r="L100" s="317">
        <f t="shared" si="3"/>
        <v>0</v>
      </c>
      <c r="M100" s="317">
        <f t="shared" si="4"/>
        <v>0</v>
      </c>
      <c r="N100" s="317"/>
      <c r="O100" s="317"/>
      <c r="P100" s="317"/>
      <c r="Q100" s="317"/>
      <c r="R100" s="318">
        <f t="shared" si="5"/>
        <v>0</v>
      </c>
      <c r="S100" s="26"/>
    </row>
    <row r="101" spans="1:19">
      <c r="A101" s="20">
        <v>361</v>
      </c>
      <c r="B101" s="142" t="s">
        <v>247</v>
      </c>
      <c r="C101" s="142" t="s">
        <v>248</v>
      </c>
      <c r="D101" s="142" t="s">
        <v>34</v>
      </c>
      <c r="E101" s="147" t="s">
        <v>868</v>
      </c>
      <c r="F101" s="319" t="s">
        <v>1851</v>
      </c>
      <c r="G101" s="319"/>
      <c r="H101" s="317" t="s">
        <v>1847</v>
      </c>
      <c r="I101" s="317"/>
      <c r="J101" s="317"/>
      <c r="K101" s="317"/>
      <c r="L101" s="317">
        <f t="shared" si="3"/>
        <v>0</v>
      </c>
      <c r="M101" s="317">
        <f t="shared" si="4"/>
        <v>0</v>
      </c>
      <c r="N101" s="317"/>
      <c r="O101" s="317"/>
      <c r="P101" s="317"/>
      <c r="Q101" s="317"/>
      <c r="R101" s="318">
        <f t="shared" si="5"/>
        <v>0</v>
      </c>
      <c r="S101" s="26"/>
    </row>
    <row r="102" spans="1:19" hidden="1">
      <c r="A102" s="20">
        <v>236</v>
      </c>
      <c r="B102" s="142" t="s">
        <v>249</v>
      </c>
      <c r="C102" s="142" t="s">
        <v>250</v>
      </c>
      <c r="D102" s="142" t="s">
        <v>57</v>
      </c>
      <c r="E102" s="147" t="s">
        <v>846</v>
      </c>
      <c r="F102" s="319" t="s">
        <v>1846</v>
      </c>
      <c r="G102" s="319"/>
      <c r="H102" s="317" t="s">
        <v>1850</v>
      </c>
      <c r="I102" s="317"/>
      <c r="J102" s="317"/>
      <c r="K102" s="317"/>
      <c r="L102" s="317">
        <f t="shared" si="3"/>
        <v>0</v>
      </c>
      <c r="M102" s="317">
        <f t="shared" si="4"/>
        <v>0</v>
      </c>
      <c r="N102" s="317"/>
      <c r="O102" s="317"/>
      <c r="P102" s="317"/>
      <c r="Q102" s="317"/>
      <c r="R102" s="318">
        <f t="shared" si="5"/>
        <v>0</v>
      </c>
      <c r="S102" s="26"/>
    </row>
    <row r="103" spans="1:19" hidden="1">
      <c r="A103" s="20">
        <v>630</v>
      </c>
      <c r="B103" s="142" t="s">
        <v>251</v>
      </c>
      <c r="C103" s="142" t="s">
        <v>252</v>
      </c>
      <c r="D103" s="142" t="s">
        <v>57</v>
      </c>
      <c r="E103" s="147" t="s">
        <v>846</v>
      </c>
      <c r="F103" s="319" t="s">
        <v>1851</v>
      </c>
      <c r="G103" s="319"/>
      <c r="H103" s="317" t="s">
        <v>1850</v>
      </c>
      <c r="I103" s="317"/>
      <c r="J103" s="317"/>
      <c r="K103" s="317"/>
      <c r="L103" s="317">
        <f t="shared" si="3"/>
        <v>0</v>
      </c>
      <c r="M103" s="317">
        <f t="shared" si="4"/>
        <v>0</v>
      </c>
      <c r="N103" s="317"/>
      <c r="O103" s="317"/>
      <c r="P103" s="317"/>
      <c r="Q103" s="317"/>
      <c r="R103" s="318">
        <f t="shared" si="5"/>
        <v>0</v>
      </c>
    </row>
    <row r="104" spans="1:19" hidden="1">
      <c r="A104" s="20">
        <v>22</v>
      </c>
      <c r="B104" s="142" t="s">
        <v>253</v>
      </c>
      <c r="C104" s="142" t="s">
        <v>254</v>
      </c>
      <c r="D104" s="142" t="s">
        <v>70</v>
      </c>
      <c r="E104" s="147" t="s">
        <v>846</v>
      </c>
      <c r="F104" s="319" t="s">
        <v>1849</v>
      </c>
      <c r="G104" s="319"/>
      <c r="H104" s="317" t="s">
        <v>1852</v>
      </c>
      <c r="I104" s="317"/>
      <c r="J104" s="317"/>
      <c r="K104" s="317"/>
      <c r="L104" s="317">
        <f t="shared" si="3"/>
        <v>0</v>
      </c>
      <c r="M104" s="317">
        <f t="shared" si="4"/>
        <v>0</v>
      </c>
      <c r="N104" s="317"/>
      <c r="O104" s="317"/>
      <c r="P104" s="317"/>
      <c r="Q104" s="317"/>
      <c r="R104" s="318">
        <f t="shared" si="5"/>
        <v>0</v>
      </c>
      <c r="S104" s="26"/>
    </row>
    <row r="105" spans="1:19" hidden="1">
      <c r="A105" s="20">
        <v>60</v>
      </c>
      <c r="B105" s="142" t="s">
        <v>256</v>
      </c>
      <c r="C105" s="142" t="s">
        <v>257</v>
      </c>
      <c r="D105" s="142" t="s">
        <v>73</v>
      </c>
      <c r="E105" s="147" t="s">
        <v>868</v>
      </c>
      <c r="F105" s="319" t="s">
        <v>1849</v>
      </c>
      <c r="G105" s="319"/>
      <c r="H105" s="317" t="s">
        <v>1852</v>
      </c>
      <c r="I105" s="317"/>
      <c r="J105" s="317"/>
      <c r="K105" s="317"/>
      <c r="L105" s="317">
        <f t="shared" si="3"/>
        <v>0</v>
      </c>
      <c r="M105" s="317">
        <f t="shared" si="4"/>
        <v>0</v>
      </c>
      <c r="N105" s="317"/>
      <c r="O105" s="317"/>
      <c r="P105" s="317"/>
      <c r="Q105" s="317"/>
      <c r="R105" s="318">
        <f t="shared" si="5"/>
        <v>0</v>
      </c>
    </row>
    <row r="106" spans="1:19" hidden="1">
      <c r="A106" s="18">
        <v>356</v>
      </c>
      <c r="B106" s="142" t="s">
        <v>259</v>
      </c>
      <c r="C106" s="142" t="s">
        <v>260</v>
      </c>
      <c r="D106" s="142" t="s">
        <v>57</v>
      </c>
      <c r="E106" s="147" t="s">
        <v>868</v>
      </c>
      <c r="F106" s="319" t="s">
        <v>1846</v>
      </c>
      <c r="G106" s="319"/>
      <c r="H106" s="317" t="s">
        <v>1850</v>
      </c>
      <c r="I106" s="317"/>
      <c r="J106" s="317"/>
      <c r="K106" s="317"/>
      <c r="L106" s="317">
        <f t="shared" si="3"/>
        <v>0</v>
      </c>
      <c r="M106" s="317">
        <f t="shared" si="4"/>
        <v>0</v>
      </c>
      <c r="N106" s="317"/>
      <c r="O106" s="317"/>
      <c r="P106" s="317"/>
      <c r="Q106" s="317"/>
      <c r="R106" s="318">
        <f t="shared" si="5"/>
        <v>0</v>
      </c>
      <c r="S106" s="26"/>
    </row>
    <row r="107" spans="1:19" hidden="1">
      <c r="A107" s="20">
        <v>501</v>
      </c>
      <c r="B107" s="142" t="s">
        <v>261</v>
      </c>
      <c r="C107" s="142" t="s">
        <v>262</v>
      </c>
      <c r="D107" s="142" t="s">
        <v>48</v>
      </c>
      <c r="E107" s="147" t="s">
        <v>846</v>
      </c>
      <c r="F107" s="319" t="s">
        <v>1846</v>
      </c>
      <c r="G107" s="319"/>
      <c r="H107" s="317" t="s">
        <v>1847</v>
      </c>
      <c r="I107" s="317"/>
      <c r="J107" s="317"/>
      <c r="K107" s="317"/>
      <c r="L107" s="317">
        <f t="shared" si="3"/>
        <v>0</v>
      </c>
      <c r="M107" s="317">
        <f t="shared" si="4"/>
        <v>0</v>
      </c>
      <c r="N107" s="317"/>
      <c r="O107" s="317"/>
      <c r="P107" s="317"/>
      <c r="Q107" s="317"/>
      <c r="R107" s="318">
        <f t="shared" si="5"/>
        <v>0</v>
      </c>
    </row>
    <row r="108" spans="1:19" hidden="1">
      <c r="A108" s="20">
        <v>340</v>
      </c>
      <c r="B108" s="142" t="s">
        <v>263</v>
      </c>
      <c r="C108" s="142" t="s">
        <v>264</v>
      </c>
      <c r="D108" s="142" t="s">
        <v>65</v>
      </c>
      <c r="E108" s="147" t="s">
        <v>846</v>
      </c>
      <c r="F108" s="319" t="s">
        <v>1849</v>
      </c>
      <c r="G108" s="319"/>
      <c r="H108" s="317" t="s">
        <v>1853</v>
      </c>
      <c r="I108" s="317">
        <v>0</v>
      </c>
      <c r="J108" s="317">
        <v>0</v>
      </c>
      <c r="K108" s="317">
        <v>199680</v>
      </c>
      <c r="L108" s="317">
        <f t="shared" si="3"/>
        <v>199680</v>
      </c>
      <c r="M108" s="317">
        <f t="shared" si="4"/>
        <v>63897.599999999999</v>
      </c>
      <c r="N108" s="317">
        <v>0</v>
      </c>
      <c r="O108" s="317">
        <v>0</v>
      </c>
      <c r="P108" s="317">
        <v>703.58</v>
      </c>
      <c r="Q108" s="317">
        <v>0</v>
      </c>
      <c r="R108" s="318">
        <f t="shared" si="5"/>
        <v>63194.02</v>
      </c>
      <c r="S108" s="26"/>
    </row>
    <row r="109" spans="1:19" hidden="1">
      <c r="A109" s="20">
        <v>381</v>
      </c>
      <c r="B109" s="142" t="s">
        <v>265</v>
      </c>
      <c r="C109" s="142" t="s">
        <v>266</v>
      </c>
      <c r="D109" s="142" t="s">
        <v>48</v>
      </c>
      <c r="E109" s="147" t="s">
        <v>846</v>
      </c>
      <c r="F109" s="319" t="s">
        <v>1849</v>
      </c>
      <c r="G109" s="319"/>
      <c r="H109" s="317" t="s">
        <v>1852</v>
      </c>
      <c r="I109" s="317"/>
      <c r="J109" s="317"/>
      <c r="K109" s="317"/>
      <c r="L109" s="317">
        <f t="shared" si="3"/>
        <v>0</v>
      </c>
      <c r="M109" s="317">
        <f t="shared" si="4"/>
        <v>0</v>
      </c>
      <c r="N109" s="317"/>
      <c r="O109" s="317"/>
      <c r="P109" s="317"/>
      <c r="Q109" s="317"/>
      <c r="R109" s="318">
        <f t="shared" si="5"/>
        <v>0</v>
      </c>
      <c r="S109" s="26"/>
    </row>
    <row r="110" spans="1:19" hidden="1">
      <c r="A110" s="20">
        <v>184</v>
      </c>
      <c r="B110" s="142" t="s">
        <v>267</v>
      </c>
      <c r="C110" s="142" t="s">
        <v>268</v>
      </c>
      <c r="D110" s="142" t="s">
        <v>48</v>
      </c>
      <c r="E110" s="147" t="s">
        <v>846</v>
      </c>
      <c r="F110" s="319" t="s">
        <v>1846</v>
      </c>
      <c r="G110" s="319"/>
      <c r="H110" s="319" t="s">
        <v>1846</v>
      </c>
      <c r="I110" s="317"/>
      <c r="J110" s="317"/>
      <c r="K110" s="317"/>
      <c r="L110" s="317">
        <f t="shared" si="3"/>
        <v>0</v>
      </c>
      <c r="M110" s="317">
        <f t="shared" si="4"/>
        <v>0</v>
      </c>
      <c r="N110" s="317"/>
      <c r="O110" s="317"/>
      <c r="P110" s="317"/>
      <c r="Q110" s="317"/>
      <c r="R110" s="318">
        <f t="shared" si="5"/>
        <v>0</v>
      </c>
      <c r="S110" s="26"/>
    </row>
    <row r="111" spans="1:19" hidden="1">
      <c r="A111" s="20">
        <v>300</v>
      </c>
      <c r="B111" s="142" t="s">
        <v>269</v>
      </c>
      <c r="C111" s="142" t="s">
        <v>270</v>
      </c>
      <c r="D111" s="142" t="s">
        <v>48</v>
      </c>
      <c r="E111" s="147" t="s">
        <v>846</v>
      </c>
      <c r="F111" s="319" t="s">
        <v>1851</v>
      </c>
      <c r="G111" s="319"/>
      <c r="H111" s="317" t="s">
        <v>1852</v>
      </c>
      <c r="I111" s="317"/>
      <c r="J111" s="317"/>
      <c r="K111" s="317"/>
      <c r="L111" s="317">
        <f t="shared" si="3"/>
        <v>0</v>
      </c>
      <c r="M111" s="317">
        <f t="shared" si="4"/>
        <v>0</v>
      </c>
      <c r="N111" s="317"/>
      <c r="O111" s="317"/>
      <c r="P111" s="317"/>
      <c r="Q111" s="317"/>
      <c r="R111" s="318">
        <f t="shared" si="5"/>
        <v>0</v>
      </c>
      <c r="S111" s="26"/>
    </row>
    <row r="112" spans="1:19" hidden="1">
      <c r="A112" s="20">
        <v>197</v>
      </c>
      <c r="B112" s="142" t="s">
        <v>271</v>
      </c>
      <c r="C112" s="142" t="s">
        <v>272</v>
      </c>
      <c r="D112" s="142" t="s">
        <v>73</v>
      </c>
      <c r="E112" s="147" t="s">
        <v>846</v>
      </c>
      <c r="F112" s="319" t="s">
        <v>1849</v>
      </c>
      <c r="G112" s="319"/>
      <c r="H112" s="317" t="s">
        <v>1852</v>
      </c>
      <c r="I112" s="317"/>
      <c r="J112" s="317"/>
      <c r="K112" s="317"/>
      <c r="L112" s="317">
        <f t="shared" si="3"/>
        <v>0</v>
      </c>
      <c r="M112" s="317">
        <f t="shared" si="4"/>
        <v>0</v>
      </c>
      <c r="N112" s="317"/>
      <c r="O112" s="317"/>
      <c r="P112" s="317"/>
      <c r="Q112" s="317"/>
      <c r="R112" s="318">
        <f t="shared" si="5"/>
        <v>0</v>
      </c>
      <c r="S112" s="26"/>
    </row>
    <row r="113" spans="1:19" hidden="1">
      <c r="A113" s="20">
        <v>4</v>
      </c>
      <c r="B113" s="142" t="s">
        <v>273</v>
      </c>
      <c r="C113" s="142" t="s">
        <v>274</v>
      </c>
      <c r="D113" s="142" t="s">
        <v>62</v>
      </c>
      <c r="E113" s="147" t="s">
        <v>846</v>
      </c>
      <c r="F113" s="319" t="s">
        <v>1851</v>
      </c>
      <c r="G113" s="319"/>
      <c r="H113" s="317" t="s">
        <v>1850</v>
      </c>
      <c r="I113" s="317"/>
      <c r="J113" s="317"/>
      <c r="K113" s="317"/>
      <c r="L113" s="317">
        <f t="shared" si="3"/>
        <v>0</v>
      </c>
      <c r="M113" s="317">
        <f t="shared" si="4"/>
        <v>0</v>
      </c>
      <c r="N113" s="317"/>
      <c r="O113" s="317"/>
      <c r="P113" s="317"/>
      <c r="Q113" s="317"/>
      <c r="R113" s="318">
        <f t="shared" si="5"/>
        <v>0</v>
      </c>
      <c r="S113" s="26"/>
    </row>
    <row r="114" spans="1:19" hidden="1">
      <c r="A114" s="20">
        <v>479</v>
      </c>
      <c r="B114" s="142" t="s">
        <v>275</v>
      </c>
      <c r="C114" s="142" t="s">
        <v>276</v>
      </c>
      <c r="D114" s="142" t="s">
        <v>70</v>
      </c>
      <c r="E114" s="147" t="s">
        <v>868</v>
      </c>
      <c r="F114" s="319" t="s">
        <v>1846</v>
      </c>
      <c r="G114" s="319"/>
      <c r="H114" s="319" t="s">
        <v>1846</v>
      </c>
      <c r="I114" s="317"/>
      <c r="J114" s="317"/>
      <c r="K114" s="317"/>
      <c r="L114" s="317">
        <f t="shared" si="3"/>
        <v>0</v>
      </c>
      <c r="M114" s="317">
        <f t="shared" si="4"/>
        <v>0</v>
      </c>
      <c r="N114" s="317"/>
      <c r="O114" s="317"/>
      <c r="P114" s="317"/>
      <c r="Q114" s="317"/>
      <c r="R114" s="318">
        <f t="shared" si="5"/>
        <v>0</v>
      </c>
      <c r="S114" s="26"/>
    </row>
    <row r="115" spans="1:19" hidden="1">
      <c r="A115" s="20">
        <v>622</v>
      </c>
      <c r="B115" s="142" t="s">
        <v>277</v>
      </c>
      <c r="C115" s="142" t="s">
        <v>278</v>
      </c>
      <c r="D115" s="142" t="s">
        <v>73</v>
      </c>
      <c r="E115" s="147" t="s">
        <v>882</v>
      </c>
      <c r="F115" s="319" t="s">
        <v>1849</v>
      </c>
      <c r="G115" s="319"/>
      <c r="H115" s="317" t="s">
        <v>1847</v>
      </c>
      <c r="I115" s="317"/>
      <c r="J115" s="317"/>
      <c r="K115" s="317"/>
      <c r="L115" s="317">
        <f t="shared" si="3"/>
        <v>0</v>
      </c>
      <c r="M115" s="317">
        <f t="shared" si="4"/>
        <v>0</v>
      </c>
      <c r="N115" s="317"/>
      <c r="O115" s="317"/>
      <c r="P115" s="317"/>
      <c r="Q115" s="317"/>
      <c r="R115" s="318">
        <f t="shared" si="5"/>
        <v>0</v>
      </c>
      <c r="S115" s="26"/>
    </row>
    <row r="116" spans="1:19" hidden="1">
      <c r="A116" s="20">
        <v>582</v>
      </c>
      <c r="B116" s="142" t="s">
        <v>279</v>
      </c>
      <c r="C116" s="142" t="s">
        <v>280</v>
      </c>
      <c r="D116" s="142" t="s">
        <v>48</v>
      </c>
      <c r="E116" s="147" t="s">
        <v>882</v>
      </c>
      <c r="F116" s="319" t="s">
        <v>1846</v>
      </c>
      <c r="G116" s="319"/>
      <c r="H116" s="317" t="s">
        <v>1847</v>
      </c>
      <c r="I116" s="317"/>
      <c r="J116" s="317"/>
      <c r="K116" s="317"/>
      <c r="L116" s="317">
        <f t="shared" si="3"/>
        <v>0</v>
      </c>
      <c r="M116" s="317">
        <f t="shared" si="4"/>
        <v>0</v>
      </c>
      <c r="N116" s="317"/>
      <c r="O116" s="317"/>
      <c r="P116" s="317"/>
      <c r="Q116" s="317"/>
      <c r="R116" s="318">
        <f t="shared" si="5"/>
        <v>0</v>
      </c>
      <c r="S116" s="26"/>
    </row>
    <row r="117" spans="1:19" hidden="1">
      <c r="A117" s="20">
        <v>368</v>
      </c>
      <c r="B117" s="142" t="s">
        <v>281</v>
      </c>
      <c r="C117" s="142" t="s">
        <v>282</v>
      </c>
      <c r="D117" s="142" t="s">
        <v>65</v>
      </c>
      <c r="E117" s="147" t="s">
        <v>868</v>
      </c>
      <c r="F117" s="319" t="s">
        <v>1849</v>
      </c>
      <c r="G117" s="319"/>
      <c r="H117" s="317" t="s">
        <v>1852</v>
      </c>
      <c r="I117" s="317">
        <v>74525.899999999994</v>
      </c>
      <c r="J117" s="317">
        <v>0</v>
      </c>
      <c r="K117" s="317">
        <v>0</v>
      </c>
      <c r="L117" s="317">
        <f t="shared" si="3"/>
        <v>74525.899999999994</v>
      </c>
      <c r="M117" s="317">
        <f t="shared" si="4"/>
        <v>5962.0719999999992</v>
      </c>
      <c r="N117" s="317">
        <v>465.09</v>
      </c>
      <c r="O117" s="317">
        <v>2146.35</v>
      </c>
      <c r="P117" s="317">
        <v>0</v>
      </c>
      <c r="Q117" s="317">
        <v>0</v>
      </c>
      <c r="R117" s="318">
        <f t="shared" si="5"/>
        <v>3350.6319999999992</v>
      </c>
      <c r="S117" s="26"/>
    </row>
    <row r="118" spans="1:19" hidden="1">
      <c r="A118" s="20">
        <v>503</v>
      </c>
      <c r="B118" s="142" t="s">
        <v>283</v>
      </c>
      <c r="C118" s="142" t="s">
        <v>284</v>
      </c>
      <c r="D118" s="142" t="s">
        <v>48</v>
      </c>
      <c r="E118" s="147" t="s">
        <v>846</v>
      </c>
      <c r="F118" s="319" t="s">
        <v>1851</v>
      </c>
      <c r="G118" s="319"/>
      <c r="H118" s="317" t="s">
        <v>1850</v>
      </c>
      <c r="I118" s="317"/>
      <c r="J118" s="317"/>
      <c r="K118" s="317"/>
      <c r="L118" s="317">
        <f t="shared" si="3"/>
        <v>0</v>
      </c>
      <c r="M118" s="317">
        <f t="shared" si="4"/>
        <v>0</v>
      </c>
      <c r="N118" s="317"/>
      <c r="O118" s="317"/>
      <c r="P118" s="317"/>
      <c r="Q118" s="317"/>
      <c r="R118" s="318">
        <f t="shared" si="5"/>
        <v>0</v>
      </c>
      <c r="S118" s="26"/>
    </row>
    <row r="119" spans="1:19" hidden="1">
      <c r="A119" s="20">
        <v>42</v>
      </c>
      <c r="B119" s="142" t="s">
        <v>285</v>
      </c>
      <c r="C119" s="142" t="s">
        <v>286</v>
      </c>
      <c r="D119" s="142" t="s">
        <v>62</v>
      </c>
      <c r="E119" s="147" t="s">
        <v>846</v>
      </c>
      <c r="F119" s="319" t="s">
        <v>1846</v>
      </c>
      <c r="G119" s="319"/>
      <c r="H119" s="319" t="s">
        <v>1846</v>
      </c>
      <c r="I119" s="317"/>
      <c r="J119" s="317"/>
      <c r="K119" s="317"/>
      <c r="L119" s="317">
        <f t="shared" si="3"/>
        <v>0</v>
      </c>
      <c r="M119" s="317">
        <f t="shared" si="4"/>
        <v>0</v>
      </c>
      <c r="N119" s="317"/>
      <c r="O119" s="317"/>
      <c r="P119" s="317"/>
      <c r="Q119" s="317"/>
      <c r="R119" s="318">
        <f t="shared" si="5"/>
        <v>0</v>
      </c>
    </row>
    <row r="120" spans="1:19">
      <c r="A120" s="20">
        <v>424</v>
      </c>
      <c r="B120" s="142" t="s">
        <v>287</v>
      </c>
      <c r="C120" s="142" t="s">
        <v>288</v>
      </c>
      <c r="D120" s="142" t="s">
        <v>34</v>
      </c>
      <c r="E120" s="147" t="s">
        <v>846</v>
      </c>
      <c r="F120" s="319" t="s">
        <v>1846</v>
      </c>
      <c r="G120" s="319"/>
      <c r="H120" s="319" t="s">
        <v>1846</v>
      </c>
      <c r="I120" s="317"/>
      <c r="J120" s="317"/>
      <c r="K120" s="317"/>
      <c r="L120" s="317">
        <f t="shared" si="3"/>
        <v>0</v>
      </c>
      <c r="M120" s="317">
        <f t="shared" si="4"/>
        <v>0</v>
      </c>
      <c r="N120" s="317"/>
      <c r="O120" s="317"/>
      <c r="P120" s="317"/>
      <c r="Q120" s="317"/>
      <c r="R120" s="318">
        <f t="shared" si="5"/>
        <v>0</v>
      </c>
      <c r="S120" s="26"/>
    </row>
    <row r="121" spans="1:19" hidden="1">
      <c r="A121" s="20">
        <v>315</v>
      </c>
      <c r="B121" s="142" t="s">
        <v>289</v>
      </c>
      <c r="C121" s="142" t="s">
        <v>290</v>
      </c>
      <c r="D121" s="142" t="s">
        <v>62</v>
      </c>
      <c r="E121" s="147" t="s">
        <v>846</v>
      </c>
      <c r="F121" s="319" t="s">
        <v>1851</v>
      </c>
      <c r="G121" s="319"/>
      <c r="H121" s="317" t="s">
        <v>1853</v>
      </c>
      <c r="I121" s="317"/>
      <c r="J121" s="317"/>
      <c r="K121" s="317"/>
      <c r="L121" s="317">
        <f t="shared" si="3"/>
        <v>0</v>
      </c>
      <c r="M121" s="317">
        <f t="shared" si="4"/>
        <v>0</v>
      </c>
      <c r="N121" s="317"/>
      <c r="O121" s="317"/>
      <c r="P121" s="317"/>
      <c r="Q121" s="317"/>
      <c r="R121" s="318">
        <f t="shared" si="5"/>
        <v>0</v>
      </c>
      <c r="S121" s="26"/>
    </row>
    <row r="122" spans="1:19">
      <c r="A122" s="20">
        <v>567</v>
      </c>
      <c r="B122" s="142" t="s">
        <v>291</v>
      </c>
      <c r="C122" s="142" t="s">
        <v>292</v>
      </c>
      <c r="D122" s="142" t="s">
        <v>34</v>
      </c>
      <c r="E122" s="147" t="s">
        <v>868</v>
      </c>
      <c r="F122" s="319" t="s">
        <v>1846</v>
      </c>
      <c r="G122" s="319"/>
      <c r="H122" s="317" t="s">
        <v>1847</v>
      </c>
      <c r="I122" s="317"/>
      <c r="J122" s="317"/>
      <c r="K122" s="317"/>
      <c r="L122" s="317">
        <f t="shared" si="3"/>
        <v>0</v>
      </c>
      <c r="M122" s="317">
        <f t="shared" si="4"/>
        <v>0</v>
      </c>
      <c r="N122" s="317"/>
      <c r="O122" s="317"/>
      <c r="P122" s="317"/>
      <c r="Q122" s="317"/>
      <c r="R122" s="318">
        <f t="shared" si="5"/>
        <v>0</v>
      </c>
      <c r="S122" s="26"/>
    </row>
    <row r="123" spans="1:19" hidden="1">
      <c r="A123" s="20">
        <v>294</v>
      </c>
      <c r="B123" s="142" t="s">
        <v>293</v>
      </c>
      <c r="C123" s="142" t="s">
        <v>294</v>
      </c>
      <c r="D123" s="142" t="s">
        <v>45</v>
      </c>
      <c r="E123" s="147" t="s">
        <v>868</v>
      </c>
      <c r="F123" s="319" t="s">
        <v>1851</v>
      </c>
      <c r="G123" s="319"/>
      <c r="H123" s="317" t="s">
        <v>1847</v>
      </c>
      <c r="I123" s="317"/>
      <c r="J123" s="317"/>
      <c r="K123" s="317"/>
      <c r="L123" s="317">
        <f t="shared" si="3"/>
        <v>0</v>
      </c>
      <c r="M123" s="317">
        <f t="shared" si="4"/>
        <v>0</v>
      </c>
      <c r="N123" s="317"/>
      <c r="O123" s="317"/>
      <c r="P123" s="317"/>
      <c r="Q123" s="317"/>
      <c r="R123" s="318">
        <f t="shared" si="5"/>
        <v>0</v>
      </c>
      <c r="S123" s="26"/>
    </row>
    <row r="124" spans="1:19" hidden="1">
      <c r="A124" s="20">
        <v>75</v>
      </c>
      <c r="B124" s="142" t="s">
        <v>296</v>
      </c>
      <c r="C124" s="142" t="s">
        <v>297</v>
      </c>
      <c r="D124" s="142" t="s">
        <v>62</v>
      </c>
      <c r="E124" s="147" t="s">
        <v>846</v>
      </c>
      <c r="F124" s="319" t="s">
        <v>1846</v>
      </c>
      <c r="G124" s="319"/>
      <c r="H124" s="319" t="s">
        <v>1846</v>
      </c>
      <c r="I124" s="317"/>
      <c r="J124" s="317"/>
      <c r="K124" s="317"/>
      <c r="L124" s="317">
        <f t="shared" si="3"/>
        <v>0</v>
      </c>
      <c r="M124" s="317">
        <f t="shared" si="4"/>
        <v>0</v>
      </c>
      <c r="N124" s="317"/>
      <c r="O124" s="317"/>
      <c r="P124" s="317"/>
      <c r="Q124" s="317"/>
      <c r="R124" s="318">
        <f t="shared" si="5"/>
        <v>0</v>
      </c>
      <c r="S124" s="26"/>
    </row>
    <row r="125" spans="1:19" hidden="1">
      <c r="A125" s="20">
        <v>626</v>
      </c>
      <c r="B125" s="142" t="s">
        <v>298</v>
      </c>
      <c r="C125" s="142" t="s">
        <v>299</v>
      </c>
      <c r="D125" s="142" t="s">
        <v>73</v>
      </c>
      <c r="E125" s="147" t="s">
        <v>882</v>
      </c>
      <c r="F125" s="319" t="s">
        <v>1849</v>
      </c>
      <c r="G125" s="319"/>
      <c r="H125" s="317" t="s">
        <v>1847</v>
      </c>
      <c r="I125" s="317"/>
      <c r="J125" s="317"/>
      <c r="K125" s="317"/>
      <c r="L125" s="317">
        <f t="shared" si="3"/>
        <v>0</v>
      </c>
      <c r="M125" s="317">
        <f t="shared" si="4"/>
        <v>0</v>
      </c>
      <c r="N125" s="317"/>
      <c r="O125" s="317"/>
      <c r="P125" s="317"/>
      <c r="Q125" s="317"/>
      <c r="R125" s="318">
        <f t="shared" si="5"/>
        <v>0</v>
      </c>
      <c r="S125" s="26"/>
    </row>
    <row r="126" spans="1:19" hidden="1">
      <c r="A126" s="20">
        <v>625</v>
      </c>
      <c r="B126" s="142" t="s">
        <v>300</v>
      </c>
      <c r="C126" s="142" t="s">
        <v>301</v>
      </c>
      <c r="D126" s="142" t="s">
        <v>73</v>
      </c>
      <c r="E126" s="147" t="s">
        <v>868</v>
      </c>
      <c r="F126" s="319" t="s">
        <v>1849</v>
      </c>
      <c r="G126" s="319"/>
      <c r="H126" s="317" t="s">
        <v>1847</v>
      </c>
      <c r="I126" s="317"/>
      <c r="J126" s="317"/>
      <c r="K126" s="317"/>
      <c r="L126" s="317">
        <f t="shared" si="3"/>
        <v>0</v>
      </c>
      <c r="M126" s="317">
        <f t="shared" si="4"/>
        <v>0</v>
      </c>
      <c r="N126" s="317"/>
      <c r="O126" s="317"/>
      <c r="P126" s="317"/>
      <c r="Q126" s="317"/>
      <c r="R126" s="318">
        <f t="shared" si="5"/>
        <v>0</v>
      </c>
      <c r="S126" s="26"/>
    </row>
    <row r="127" spans="1:19" hidden="1">
      <c r="A127" s="20">
        <v>309</v>
      </c>
      <c r="B127" s="142" t="s">
        <v>302</v>
      </c>
      <c r="C127" s="142" t="s">
        <v>303</v>
      </c>
      <c r="D127" s="142" t="s">
        <v>65</v>
      </c>
      <c r="E127" s="147" t="s">
        <v>846</v>
      </c>
      <c r="F127" s="319" t="s">
        <v>1851</v>
      </c>
      <c r="G127" s="319"/>
      <c r="H127" s="317" t="s">
        <v>1848</v>
      </c>
      <c r="I127" s="317">
        <v>0</v>
      </c>
      <c r="J127" s="317">
        <v>0</v>
      </c>
      <c r="K127" s="317">
        <v>0</v>
      </c>
      <c r="L127" s="317">
        <f t="shared" si="3"/>
        <v>0</v>
      </c>
      <c r="M127" s="317">
        <f t="shared" si="4"/>
        <v>0</v>
      </c>
      <c r="N127" s="317">
        <v>0</v>
      </c>
      <c r="O127" s="317">
        <v>0</v>
      </c>
      <c r="P127" s="317">
        <v>0</v>
      </c>
      <c r="Q127" s="317">
        <v>0</v>
      </c>
      <c r="R127" s="318">
        <f t="shared" si="5"/>
        <v>0</v>
      </c>
    </row>
    <row r="128" spans="1:19" hidden="1">
      <c r="A128" s="20">
        <v>481</v>
      </c>
      <c r="B128" s="142" t="s">
        <v>304</v>
      </c>
      <c r="C128" s="142" t="s">
        <v>305</v>
      </c>
      <c r="D128" s="142" t="s">
        <v>73</v>
      </c>
      <c r="E128" s="147" t="s">
        <v>846</v>
      </c>
      <c r="F128" s="319" t="s">
        <v>1849</v>
      </c>
      <c r="G128" s="319"/>
      <c r="H128" s="317" t="s">
        <v>1847</v>
      </c>
      <c r="I128" s="317"/>
      <c r="J128" s="317"/>
      <c r="K128" s="317"/>
      <c r="L128" s="317">
        <f t="shared" si="3"/>
        <v>0</v>
      </c>
      <c r="M128" s="317">
        <f t="shared" si="4"/>
        <v>0</v>
      </c>
      <c r="N128" s="317"/>
      <c r="O128" s="317"/>
      <c r="P128" s="317"/>
      <c r="Q128" s="317"/>
      <c r="R128" s="318">
        <f t="shared" si="5"/>
        <v>0</v>
      </c>
      <c r="S128" s="26"/>
    </row>
    <row r="129" spans="1:19">
      <c r="A129" s="20">
        <v>555</v>
      </c>
      <c r="B129" s="142" t="s">
        <v>306</v>
      </c>
      <c r="C129" s="142" t="s">
        <v>307</v>
      </c>
      <c r="D129" s="142" t="s">
        <v>34</v>
      </c>
      <c r="E129" s="147" t="s">
        <v>882</v>
      </c>
      <c r="F129" s="319" t="s">
        <v>1849</v>
      </c>
      <c r="G129" s="319"/>
      <c r="H129" s="317" t="s">
        <v>1847</v>
      </c>
      <c r="I129" s="317"/>
      <c r="J129" s="317"/>
      <c r="K129" s="317"/>
      <c r="L129" s="317">
        <f t="shared" si="3"/>
        <v>0</v>
      </c>
      <c r="M129" s="317">
        <f t="shared" si="4"/>
        <v>0</v>
      </c>
      <c r="N129" s="317"/>
      <c r="O129" s="317"/>
      <c r="P129" s="317"/>
      <c r="Q129" s="317"/>
      <c r="R129" s="318">
        <f t="shared" si="5"/>
        <v>0</v>
      </c>
      <c r="S129" s="26"/>
    </row>
    <row r="130" spans="1:19">
      <c r="A130" s="20" t="s">
        <v>309</v>
      </c>
      <c r="B130" s="142" t="s">
        <v>310</v>
      </c>
      <c r="C130" s="142" t="s">
        <v>307</v>
      </c>
      <c r="D130" s="142" t="s">
        <v>34</v>
      </c>
      <c r="E130" s="147" t="s">
        <v>882</v>
      </c>
      <c r="F130" s="321" t="e">
        <v>#N/A</v>
      </c>
      <c r="G130" s="321"/>
      <c r="H130" s="322" t="e">
        <v>#N/A</v>
      </c>
      <c r="I130" s="317"/>
      <c r="J130" s="317"/>
      <c r="K130" s="317"/>
      <c r="L130" s="317">
        <f t="shared" ref="L130:L193" si="6">SUM(I130:K130)</f>
        <v>0</v>
      </c>
      <c r="M130" s="317">
        <f t="shared" ref="M130:M193" si="7">(I130*8%)+(J130*16%)+(K130*32%)</f>
        <v>0</v>
      </c>
      <c r="N130" s="317"/>
      <c r="O130" s="317"/>
      <c r="P130" s="317"/>
      <c r="Q130" s="317"/>
      <c r="R130" s="318">
        <f t="shared" ref="R130:R193" si="8">M130-N130-O130-P130-Q130</f>
        <v>0</v>
      </c>
      <c r="S130" s="26"/>
    </row>
    <row r="131" spans="1:19" hidden="1">
      <c r="A131" s="20">
        <v>271</v>
      </c>
      <c r="B131" s="142" t="s">
        <v>311</v>
      </c>
      <c r="C131" s="142" t="s">
        <v>312</v>
      </c>
      <c r="D131" s="142" t="s">
        <v>62</v>
      </c>
      <c r="E131" s="147" t="s">
        <v>846</v>
      </c>
      <c r="F131" s="319" t="s">
        <v>1851</v>
      </c>
      <c r="G131" s="319"/>
      <c r="H131" s="317" t="s">
        <v>1847</v>
      </c>
      <c r="I131" s="317"/>
      <c r="J131" s="317"/>
      <c r="K131" s="317"/>
      <c r="L131" s="317">
        <f t="shared" si="6"/>
        <v>0</v>
      </c>
      <c r="M131" s="317">
        <f t="shared" si="7"/>
        <v>0</v>
      </c>
      <c r="N131" s="317"/>
      <c r="O131" s="317"/>
      <c r="P131" s="317"/>
      <c r="Q131" s="317"/>
      <c r="R131" s="318">
        <f t="shared" si="8"/>
        <v>0</v>
      </c>
    </row>
    <row r="132" spans="1:19" hidden="1">
      <c r="A132" s="20">
        <v>584</v>
      </c>
      <c r="B132" s="142" t="s">
        <v>313</v>
      </c>
      <c r="C132" s="142" t="s">
        <v>314</v>
      </c>
      <c r="D132" s="142" t="s">
        <v>57</v>
      </c>
      <c r="E132" s="147" t="s">
        <v>868</v>
      </c>
      <c r="F132" s="319" t="s">
        <v>1846</v>
      </c>
      <c r="G132" s="319"/>
      <c r="H132" s="317" t="s">
        <v>1847</v>
      </c>
      <c r="I132" s="317"/>
      <c r="J132" s="317"/>
      <c r="K132" s="317"/>
      <c r="L132" s="317">
        <f t="shared" si="6"/>
        <v>0</v>
      </c>
      <c r="M132" s="317">
        <f t="shared" si="7"/>
        <v>0</v>
      </c>
      <c r="N132" s="317"/>
      <c r="O132" s="317"/>
      <c r="P132" s="317"/>
      <c r="Q132" s="317"/>
      <c r="R132" s="318">
        <f t="shared" si="8"/>
        <v>0</v>
      </c>
      <c r="S132" s="26"/>
    </row>
    <row r="133" spans="1:19" hidden="1">
      <c r="A133" s="20">
        <v>298</v>
      </c>
      <c r="B133" s="142" t="s">
        <v>315</v>
      </c>
      <c r="C133" s="142" t="s">
        <v>316</v>
      </c>
      <c r="D133" s="142" t="s">
        <v>48</v>
      </c>
      <c r="E133" s="147" t="s">
        <v>882</v>
      </c>
      <c r="F133" s="319" t="s">
        <v>1846</v>
      </c>
      <c r="G133" s="319"/>
      <c r="H133" s="317" t="s">
        <v>1848</v>
      </c>
      <c r="I133" s="317"/>
      <c r="J133" s="317"/>
      <c r="K133" s="317"/>
      <c r="L133" s="317">
        <f t="shared" si="6"/>
        <v>0</v>
      </c>
      <c r="M133" s="317">
        <f t="shared" si="7"/>
        <v>0</v>
      </c>
      <c r="N133" s="317"/>
      <c r="O133" s="317"/>
      <c r="P133" s="317"/>
      <c r="Q133" s="317"/>
      <c r="R133" s="318">
        <f t="shared" si="8"/>
        <v>0</v>
      </c>
      <c r="S133" s="26"/>
    </row>
    <row r="134" spans="1:19" hidden="1">
      <c r="A134" s="20">
        <v>500</v>
      </c>
      <c r="B134" s="142" t="s">
        <v>317</v>
      </c>
      <c r="C134" s="142" t="s">
        <v>318</v>
      </c>
      <c r="D134" s="142" t="s">
        <v>73</v>
      </c>
      <c r="E134" s="147" t="s">
        <v>868</v>
      </c>
      <c r="F134" s="319" t="s">
        <v>1851</v>
      </c>
      <c r="G134" s="319"/>
      <c r="H134" s="317" t="s">
        <v>1847</v>
      </c>
      <c r="I134" s="317"/>
      <c r="J134" s="317"/>
      <c r="K134" s="317"/>
      <c r="L134" s="317">
        <f t="shared" si="6"/>
        <v>0</v>
      </c>
      <c r="M134" s="317">
        <f t="shared" si="7"/>
        <v>0</v>
      </c>
      <c r="N134" s="317"/>
      <c r="O134" s="317"/>
      <c r="P134" s="317"/>
      <c r="Q134" s="317"/>
      <c r="R134" s="318">
        <f t="shared" si="8"/>
        <v>0</v>
      </c>
      <c r="S134" s="26"/>
    </row>
    <row r="135" spans="1:19" hidden="1">
      <c r="A135" s="20">
        <v>232</v>
      </c>
      <c r="B135" s="142" t="s">
        <v>319</v>
      </c>
      <c r="C135" s="142" t="s">
        <v>320</v>
      </c>
      <c r="D135" s="142" t="s">
        <v>65</v>
      </c>
      <c r="E135" s="147" t="s">
        <v>846</v>
      </c>
      <c r="F135" s="319" t="s">
        <v>1851</v>
      </c>
      <c r="G135" s="319"/>
      <c r="H135" s="317" t="s">
        <v>1852</v>
      </c>
      <c r="I135" s="317">
        <v>26505.31</v>
      </c>
      <c r="J135" s="317">
        <v>0</v>
      </c>
      <c r="K135" s="317">
        <v>0</v>
      </c>
      <c r="L135" s="317">
        <f t="shared" si="6"/>
        <v>26505.31</v>
      </c>
      <c r="M135" s="317">
        <f t="shared" si="7"/>
        <v>2120.4248000000002</v>
      </c>
      <c r="N135" s="317">
        <v>0</v>
      </c>
      <c r="O135" s="317">
        <v>0</v>
      </c>
      <c r="P135" s="317">
        <v>58.31</v>
      </c>
      <c r="Q135" s="317">
        <v>0</v>
      </c>
      <c r="R135" s="318">
        <f t="shared" si="8"/>
        <v>2062.1148000000003</v>
      </c>
      <c r="S135" s="26"/>
    </row>
    <row r="136" spans="1:19" hidden="1">
      <c r="A136" s="20">
        <v>49</v>
      </c>
      <c r="B136" s="142" t="s">
        <v>321</v>
      </c>
      <c r="C136" s="142" t="s">
        <v>322</v>
      </c>
      <c r="D136" s="142" t="s">
        <v>65</v>
      </c>
      <c r="E136" s="147" t="s">
        <v>868</v>
      </c>
      <c r="F136" s="319" t="s">
        <v>1846</v>
      </c>
      <c r="G136" s="319"/>
      <c r="H136" s="317" t="s">
        <v>1847</v>
      </c>
      <c r="I136" s="317">
        <v>0</v>
      </c>
      <c r="J136" s="317">
        <v>0</v>
      </c>
      <c r="K136" s="317">
        <v>0</v>
      </c>
      <c r="L136" s="317">
        <v>18717.36</v>
      </c>
      <c r="M136" s="317">
        <f t="shared" si="7"/>
        <v>0</v>
      </c>
      <c r="N136" s="317">
        <v>0</v>
      </c>
      <c r="O136" s="317">
        <v>0</v>
      </c>
      <c r="P136" s="317">
        <v>0</v>
      </c>
      <c r="Q136" s="317">
        <v>0</v>
      </c>
      <c r="R136" s="318">
        <v>18717.36</v>
      </c>
      <c r="S136" s="26"/>
    </row>
    <row r="137" spans="1:19" hidden="1">
      <c r="A137" s="20">
        <v>579</v>
      </c>
      <c r="B137" s="142" t="s">
        <v>323</v>
      </c>
      <c r="C137" s="142" t="s">
        <v>324</v>
      </c>
      <c r="D137" s="142" t="s">
        <v>48</v>
      </c>
      <c r="E137" s="147" t="s">
        <v>868</v>
      </c>
      <c r="F137" s="319" t="s">
        <v>1846</v>
      </c>
      <c r="G137" s="319"/>
      <c r="H137" s="317" t="s">
        <v>1847</v>
      </c>
      <c r="I137" s="317"/>
      <c r="J137" s="317"/>
      <c r="K137" s="317"/>
      <c r="L137" s="317">
        <f t="shared" si="6"/>
        <v>0</v>
      </c>
      <c r="M137" s="317">
        <f t="shared" si="7"/>
        <v>0</v>
      </c>
      <c r="N137" s="317"/>
      <c r="O137" s="317"/>
      <c r="P137" s="317"/>
      <c r="Q137" s="317"/>
      <c r="R137" s="318">
        <f t="shared" si="8"/>
        <v>0</v>
      </c>
    </row>
    <row r="138" spans="1:19" hidden="1">
      <c r="A138" s="20">
        <v>101</v>
      </c>
      <c r="B138" s="142" t="s">
        <v>325</v>
      </c>
      <c r="C138" s="142" t="s">
        <v>326</v>
      </c>
      <c r="D138" s="142" t="s">
        <v>48</v>
      </c>
      <c r="E138" s="147" t="s">
        <v>846</v>
      </c>
      <c r="F138" s="319" t="s">
        <v>1851</v>
      </c>
      <c r="G138" s="319"/>
      <c r="H138" s="317" t="s">
        <v>1850</v>
      </c>
      <c r="I138" s="317"/>
      <c r="J138" s="317"/>
      <c r="K138" s="317"/>
      <c r="L138" s="317">
        <f t="shared" si="6"/>
        <v>0</v>
      </c>
      <c r="M138" s="317">
        <f t="shared" si="7"/>
        <v>0</v>
      </c>
      <c r="N138" s="317"/>
      <c r="O138" s="317"/>
      <c r="P138" s="317"/>
      <c r="Q138" s="317"/>
      <c r="R138" s="318">
        <f t="shared" si="8"/>
        <v>0</v>
      </c>
    </row>
    <row r="139" spans="1:19" hidden="1">
      <c r="A139" s="20">
        <v>331</v>
      </c>
      <c r="B139" s="142" t="s">
        <v>327</v>
      </c>
      <c r="C139" s="142" t="s">
        <v>328</v>
      </c>
      <c r="D139" s="142" t="s">
        <v>48</v>
      </c>
      <c r="E139" s="147" t="s">
        <v>846</v>
      </c>
      <c r="F139" s="319" t="s">
        <v>1846</v>
      </c>
      <c r="G139" s="319"/>
      <c r="H139" s="317" t="s">
        <v>1850</v>
      </c>
      <c r="I139" s="317"/>
      <c r="J139" s="317"/>
      <c r="K139" s="317"/>
      <c r="L139" s="317">
        <f t="shared" si="6"/>
        <v>0</v>
      </c>
      <c r="M139" s="317">
        <f t="shared" si="7"/>
        <v>0</v>
      </c>
      <c r="N139" s="317"/>
      <c r="O139" s="317"/>
      <c r="P139" s="317"/>
      <c r="Q139" s="317"/>
      <c r="R139" s="318">
        <f t="shared" si="8"/>
        <v>0</v>
      </c>
    </row>
    <row r="140" spans="1:19" hidden="1">
      <c r="A140" s="20">
        <v>448</v>
      </c>
      <c r="B140" s="142" t="s">
        <v>329</v>
      </c>
      <c r="C140" s="142" t="s">
        <v>330</v>
      </c>
      <c r="D140" s="142" t="s">
        <v>48</v>
      </c>
      <c r="E140" s="147" t="s">
        <v>846</v>
      </c>
      <c r="F140" s="319" t="s">
        <v>1851</v>
      </c>
      <c r="G140" s="319"/>
      <c r="H140" s="317" t="s">
        <v>1850</v>
      </c>
      <c r="I140" s="317"/>
      <c r="J140" s="317"/>
      <c r="K140" s="317"/>
      <c r="L140" s="317">
        <f t="shared" si="6"/>
        <v>0</v>
      </c>
      <c r="M140" s="317">
        <f t="shared" si="7"/>
        <v>0</v>
      </c>
      <c r="N140" s="317"/>
      <c r="O140" s="317"/>
      <c r="P140" s="317"/>
      <c r="Q140" s="317"/>
      <c r="R140" s="318">
        <f t="shared" si="8"/>
        <v>0</v>
      </c>
    </row>
    <row r="141" spans="1:19" hidden="1">
      <c r="A141" s="20">
        <v>95</v>
      </c>
      <c r="B141" s="142" t="s">
        <v>331</v>
      </c>
      <c r="C141" s="142" t="s">
        <v>332</v>
      </c>
      <c r="D141" s="142" t="s">
        <v>48</v>
      </c>
      <c r="E141" s="147" t="s">
        <v>846</v>
      </c>
      <c r="F141" s="319" t="s">
        <v>1851</v>
      </c>
      <c r="G141" s="319"/>
      <c r="H141" s="319" t="s">
        <v>1846</v>
      </c>
      <c r="I141" s="317"/>
      <c r="J141" s="317"/>
      <c r="K141" s="317"/>
      <c r="L141" s="317">
        <f t="shared" si="6"/>
        <v>0</v>
      </c>
      <c r="M141" s="317">
        <f t="shared" si="7"/>
        <v>0</v>
      </c>
      <c r="N141" s="317"/>
      <c r="O141" s="317"/>
      <c r="P141" s="317"/>
      <c r="Q141" s="317"/>
      <c r="R141" s="318">
        <f t="shared" si="8"/>
        <v>0</v>
      </c>
    </row>
    <row r="142" spans="1:19" hidden="1">
      <c r="A142" s="20">
        <v>641</v>
      </c>
      <c r="B142" s="142" t="s">
        <v>333</v>
      </c>
      <c r="C142" s="142" t="s">
        <v>334</v>
      </c>
      <c r="D142" s="142" t="s">
        <v>65</v>
      </c>
      <c r="E142" s="147" t="s">
        <v>846</v>
      </c>
      <c r="F142" s="319" t="s">
        <v>1851</v>
      </c>
      <c r="G142" s="319"/>
      <c r="H142" s="317" t="s">
        <v>1850</v>
      </c>
      <c r="I142" s="317">
        <v>0</v>
      </c>
      <c r="J142" s="317">
        <v>0</v>
      </c>
      <c r="K142" s="317">
        <v>0</v>
      </c>
      <c r="L142" s="317">
        <f t="shared" si="6"/>
        <v>0</v>
      </c>
      <c r="M142" s="317">
        <f t="shared" si="7"/>
        <v>0</v>
      </c>
      <c r="N142" s="317">
        <v>0</v>
      </c>
      <c r="O142" s="317">
        <v>0</v>
      </c>
      <c r="P142" s="317">
        <v>0</v>
      </c>
      <c r="Q142" s="317">
        <v>0</v>
      </c>
      <c r="R142" s="318">
        <f t="shared" si="8"/>
        <v>0</v>
      </c>
    </row>
    <row r="143" spans="1:19" hidden="1">
      <c r="A143" s="20">
        <v>15</v>
      </c>
      <c r="B143" s="142" t="s">
        <v>335</v>
      </c>
      <c r="C143" s="142" t="s">
        <v>336</v>
      </c>
      <c r="D143" s="142" t="s">
        <v>48</v>
      </c>
      <c r="E143" s="147" t="s">
        <v>846</v>
      </c>
      <c r="F143" s="319" t="s">
        <v>1846</v>
      </c>
      <c r="G143" s="319"/>
      <c r="H143" s="317" t="s">
        <v>1852</v>
      </c>
      <c r="I143" s="317"/>
      <c r="J143" s="317"/>
      <c r="K143" s="317"/>
      <c r="L143" s="317">
        <f t="shared" si="6"/>
        <v>0</v>
      </c>
      <c r="M143" s="317">
        <f t="shared" si="7"/>
        <v>0</v>
      </c>
      <c r="N143" s="317"/>
      <c r="O143" s="317"/>
      <c r="P143" s="317"/>
      <c r="Q143" s="317"/>
      <c r="R143" s="318">
        <f t="shared" si="8"/>
        <v>0</v>
      </c>
    </row>
    <row r="144" spans="1:19">
      <c r="A144" s="20">
        <v>592</v>
      </c>
      <c r="B144" s="142" t="s">
        <v>337</v>
      </c>
      <c r="C144" s="142" t="s">
        <v>338</v>
      </c>
      <c r="D144" s="142" t="s">
        <v>34</v>
      </c>
      <c r="E144" s="147" t="s">
        <v>868</v>
      </c>
      <c r="F144" s="319" t="s">
        <v>1849</v>
      </c>
      <c r="G144" s="319"/>
      <c r="H144" s="319" t="s">
        <v>1846</v>
      </c>
      <c r="I144" s="317"/>
      <c r="J144" s="317"/>
      <c r="K144" s="317"/>
      <c r="L144" s="317">
        <f t="shared" si="6"/>
        <v>0</v>
      </c>
      <c r="M144" s="317">
        <f t="shared" si="7"/>
        <v>0</v>
      </c>
      <c r="N144" s="317"/>
      <c r="O144" s="317"/>
      <c r="P144" s="317"/>
      <c r="Q144" s="317"/>
      <c r="R144" s="318">
        <f t="shared" si="8"/>
        <v>0</v>
      </c>
      <c r="S144" s="26"/>
    </row>
    <row r="145" spans="1:19">
      <c r="A145" s="20" t="s">
        <v>339</v>
      </c>
      <c r="B145" s="142" t="s">
        <v>340</v>
      </c>
      <c r="C145" s="142" t="s">
        <v>338</v>
      </c>
      <c r="D145" s="142" t="s">
        <v>34</v>
      </c>
      <c r="E145" s="147" t="s">
        <v>868</v>
      </c>
      <c r="F145" s="321" t="e">
        <v>#N/A</v>
      </c>
      <c r="G145" s="321"/>
      <c r="H145" s="322" t="e">
        <v>#N/A</v>
      </c>
      <c r="I145" s="317"/>
      <c r="J145" s="317"/>
      <c r="K145" s="317"/>
      <c r="L145" s="317">
        <f t="shared" si="6"/>
        <v>0</v>
      </c>
      <c r="M145" s="317">
        <f t="shared" si="7"/>
        <v>0</v>
      </c>
      <c r="N145" s="317"/>
      <c r="O145" s="317"/>
      <c r="P145" s="317"/>
      <c r="Q145" s="317"/>
      <c r="R145" s="318">
        <f t="shared" si="8"/>
        <v>0</v>
      </c>
      <c r="S145" s="26"/>
    </row>
    <row r="146" spans="1:19">
      <c r="A146" s="20" t="s">
        <v>341</v>
      </c>
      <c r="B146" s="142" t="s">
        <v>342</v>
      </c>
      <c r="C146" s="142" t="s">
        <v>338</v>
      </c>
      <c r="D146" s="142" t="s">
        <v>34</v>
      </c>
      <c r="E146" s="147" t="s">
        <v>868</v>
      </c>
      <c r="F146" s="321" t="e">
        <v>#N/A</v>
      </c>
      <c r="G146" s="321"/>
      <c r="H146" s="322" t="e">
        <v>#N/A</v>
      </c>
      <c r="I146" s="317"/>
      <c r="J146" s="317"/>
      <c r="K146" s="317"/>
      <c r="L146" s="317">
        <f t="shared" si="6"/>
        <v>0</v>
      </c>
      <c r="M146" s="317">
        <f t="shared" si="7"/>
        <v>0</v>
      </c>
      <c r="N146" s="317"/>
      <c r="O146" s="317"/>
      <c r="P146" s="317"/>
      <c r="Q146" s="317"/>
      <c r="R146" s="318">
        <f t="shared" si="8"/>
        <v>0</v>
      </c>
      <c r="S146" s="26"/>
    </row>
    <row r="147" spans="1:19" hidden="1">
      <c r="A147" s="152">
        <v>575</v>
      </c>
      <c r="B147" s="142" t="s">
        <v>343</v>
      </c>
      <c r="C147" s="142" t="s">
        <v>344</v>
      </c>
      <c r="D147" s="142" t="s">
        <v>57</v>
      </c>
      <c r="E147" s="147" t="s">
        <v>846</v>
      </c>
      <c r="F147" s="319" t="s">
        <v>1851</v>
      </c>
      <c r="G147" s="319"/>
      <c r="H147" s="317" t="s">
        <v>1847</v>
      </c>
      <c r="I147" s="317"/>
      <c r="J147" s="317"/>
      <c r="K147" s="317"/>
      <c r="L147" s="317">
        <f t="shared" si="6"/>
        <v>0</v>
      </c>
      <c r="M147" s="317">
        <f t="shared" si="7"/>
        <v>0</v>
      </c>
      <c r="N147" s="317"/>
      <c r="O147" s="317"/>
      <c r="P147" s="317"/>
      <c r="Q147" s="317"/>
      <c r="R147" s="318">
        <f t="shared" si="8"/>
        <v>0</v>
      </c>
      <c r="S147" s="26"/>
    </row>
    <row r="148" spans="1:19" hidden="1">
      <c r="A148" s="20">
        <v>467</v>
      </c>
      <c r="B148" s="142" t="s">
        <v>345</v>
      </c>
      <c r="C148" s="142" t="s">
        <v>346</v>
      </c>
      <c r="D148" s="142" t="s">
        <v>70</v>
      </c>
      <c r="E148" s="147" t="s">
        <v>868</v>
      </c>
      <c r="F148" s="319" t="s">
        <v>1846</v>
      </c>
      <c r="G148" s="319"/>
      <c r="H148" s="317" t="s">
        <v>1847</v>
      </c>
      <c r="I148" s="317"/>
      <c r="J148" s="317"/>
      <c r="K148" s="317"/>
      <c r="L148" s="317">
        <f t="shared" si="6"/>
        <v>0</v>
      </c>
      <c r="M148" s="317">
        <f t="shared" si="7"/>
        <v>0</v>
      </c>
      <c r="N148" s="317"/>
      <c r="O148" s="317"/>
      <c r="P148" s="317"/>
      <c r="Q148" s="317"/>
      <c r="R148" s="318">
        <f t="shared" si="8"/>
        <v>0</v>
      </c>
      <c r="S148" s="26"/>
    </row>
    <row r="149" spans="1:19" hidden="1">
      <c r="A149" s="20">
        <v>599</v>
      </c>
      <c r="B149" s="142" t="s">
        <v>347</v>
      </c>
      <c r="C149" s="142" t="s">
        <v>348</v>
      </c>
      <c r="D149" s="142" t="s">
        <v>57</v>
      </c>
      <c r="E149" s="147" t="s">
        <v>868</v>
      </c>
      <c r="F149" s="319" t="s">
        <v>1849</v>
      </c>
      <c r="G149" s="319"/>
      <c r="H149" s="317" t="s">
        <v>1847</v>
      </c>
      <c r="I149" s="317"/>
      <c r="J149" s="317"/>
      <c r="K149" s="317"/>
      <c r="L149" s="317">
        <f t="shared" si="6"/>
        <v>0</v>
      </c>
      <c r="M149" s="317">
        <f t="shared" si="7"/>
        <v>0</v>
      </c>
      <c r="N149" s="317"/>
      <c r="O149" s="317"/>
      <c r="P149" s="317"/>
      <c r="Q149" s="317"/>
      <c r="R149" s="318">
        <f t="shared" si="8"/>
        <v>0</v>
      </c>
      <c r="S149" s="26"/>
    </row>
    <row r="150" spans="1:19">
      <c r="A150" s="18">
        <v>391</v>
      </c>
      <c r="B150" s="142" t="s">
        <v>349</v>
      </c>
      <c r="C150" s="142" t="s">
        <v>350</v>
      </c>
      <c r="D150" s="142" t="s">
        <v>34</v>
      </c>
      <c r="E150" s="147" t="s">
        <v>846</v>
      </c>
      <c r="F150" s="319" t="s">
        <v>1846</v>
      </c>
      <c r="G150" s="319"/>
      <c r="H150" s="319" t="s">
        <v>1846</v>
      </c>
      <c r="I150" s="317"/>
      <c r="J150" s="317"/>
      <c r="K150" s="317"/>
      <c r="L150" s="317">
        <f t="shared" si="6"/>
        <v>0</v>
      </c>
      <c r="M150" s="317">
        <f t="shared" si="7"/>
        <v>0</v>
      </c>
      <c r="N150" s="317"/>
      <c r="O150" s="317"/>
      <c r="P150" s="317"/>
      <c r="Q150" s="317"/>
      <c r="R150" s="318">
        <f t="shared" si="8"/>
        <v>0</v>
      </c>
    </row>
    <row r="151" spans="1:19" hidden="1">
      <c r="A151" s="18">
        <v>571</v>
      </c>
      <c r="B151" s="142" t="s">
        <v>351</v>
      </c>
      <c r="C151" s="142" t="s">
        <v>352</v>
      </c>
      <c r="D151" s="142" t="s">
        <v>70</v>
      </c>
      <c r="E151" s="147" t="s">
        <v>868</v>
      </c>
      <c r="F151" s="319" t="s">
        <v>1851</v>
      </c>
      <c r="G151" s="319"/>
      <c r="H151" s="317" t="s">
        <v>1848</v>
      </c>
      <c r="I151" s="317"/>
      <c r="J151" s="317"/>
      <c r="K151" s="317"/>
      <c r="L151" s="317">
        <f t="shared" si="6"/>
        <v>0</v>
      </c>
      <c r="M151" s="317">
        <f t="shared" si="7"/>
        <v>0</v>
      </c>
      <c r="N151" s="317"/>
      <c r="O151" s="317"/>
      <c r="P151" s="317"/>
      <c r="Q151" s="317"/>
      <c r="R151" s="318">
        <f t="shared" si="8"/>
        <v>0</v>
      </c>
      <c r="S151" s="26"/>
    </row>
    <row r="152" spans="1:19">
      <c r="A152" s="18">
        <v>603</v>
      </c>
      <c r="B152" s="142" t="s">
        <v>353</v>
      </c>
      <c r="C152" s="142" t="s">
        <v>354</v>
      </c>
      <c r="D152" s="142" t="s">
        <v>34</v>
      </c>
      <c r="E152" s="147" t="s">
        <v>882</v>
      </c>
      <c r="F152" s="319" t="s">
        <v>1846</v>
      </c>
      <c r="G152" s="319"/>
      <c r="H152" s="317" t="s">
        <v>1847</v>
      </c>
      <c r="I152" s="317"/>
      <c r="J152" s="317"/>
      <c r="K152" s="317"/>
      <c r="L152" s="317">
        <f t="shared" si="6"/>
        <v>0</v>
      </c>
      <c r="M152" s="317">
        <f t="shared" si="7"/>
        <v>0</v>
      </c>
      <c r="N152" s="317"/>
      <c r="O152" s="317"/>
      <c r="P152" s="317"/>
      <c r="Q152" s="317"/>
      <c r="R152" s="318">
        <f t="shared" si="8"/>
        <v>0</v>
      </c>
      <c r="S152" s="26"/>
    </row>
    <row r="153" spans="1:19">
      <c r="A153" s="18">
        <v>601</v>
      </c>
      <c r="B153" s="142" t="s">
        <v>355</v>
      </c>
      <c r="C153" s="142" t="s">
        <v>356</v>
      </c>
      <c r="D153" s="142" t="s">
        <v>34</v>
      </c>
      <c r="E153" s="147" t="s">
        <v>868</v>
      </c>
      <c r="F153" s="319" t="s">
        <v>1846</v>
      </c>
      <c r="G153" s="319"/>
      <c r="H153" s="317" t="s">
        <v>1847</v>
      </c>
      <c r="I153" s="317"/>
      <c r="J153" s="317"/>
      <c r="K153" s="317"/>
      <c r="L153" s="317">
        <f t="shared" si="6"/>
        <v>0</v>
      </c>
      <c r="M153" s="317">
        <f t="shared" si="7"/>
        <v>0</v>
      </c>
      <c r="N153" s="317"/>
      <c r="O153" s="317"/>
      <c r="P153" s="317"/>
      <c r="Q153" s="317"/>
      <c r="R153" s="318">
        <f t="shared" si="8"/>
        <v>0</v>
      </c>
    </row>
    <row r="154" spans="1:19" hidden="1">
      <c r="A154" s="18">
        <v>133</v>
      </c>
      <c r="B154" s="142" t="s">
        <v>357</v>
      </c>
      <c r="C154" s="142" t="s">
        <v>358</v>
      </c>
      <c r="D154" s="142" t="s">
        <v>57</v>
      </c>
      <c r="E154" s="147" t="s">
        <v>846</v>
      </c>
      <c r="F154" s="319" t="s">
        <v>1851</v>
      </c>
      <c r="G154" s="319"/>
      <c r="H154" s="317" t="s">
        <v>1847</v>
      </c>
      <c r="I154" s="317"/>
      <c r="J154" s="317"/>
      <c r="K154" s="317"/>
      <c r="L154" s="317">
        <f t="shared" si="6"/>
        <v>0</v>
      </c>
      <c r="M154" s="317">
        <f t="shared" si="7"/>
        <v>0</v>
      </c>
      <c r="N154" s="317"/>
      <c r="O154" s="317"/>
      <c r="P154" s="317"/>
      <c r="Q154" s="317"/>
      <c r="R154" s="318">
        <f t="shared" si="8"/>
        <v>0</v>
      </c>
      <c r="S154" s="26"/>
    </row>
    <row r="155" spans="1:19" hidden="1">
      <c r="A155" s="20">
        <v>229</v>
      </c>
      <c r="B155" s="142" t="s">
        <v>360</v>
      </c>
      <c r="C155" s="142" t="s">
        <v>361</v>
      </c>
      <c r="D155" s="142" t="s">
        <v>65</v>
      </c>
      <c r="E155" s="147" t="s">
        <v>846</v>
      </c>
      <c r="F155" s="319" t="s">
        <v>1851</v>
      </c>
      <c r="G155" s="319"/>
      <c r="H155" s="317" t="s">
        <v>1853</v>
      </c>
      <c r="I155" s="317">
        <v>0</v>
      </c>
      <c r="J155" s="317">
        <v>0</v>
      </c>
      <c r="K155" s="317">
        <v>0</v>
      </c>
      <c r="L155" s="317">
        <f t="shared" si="6"/>
        <v>0</v>
      </c>
      <c r="M155" s="317">
        <f t="shared" si="7"/>
        <v>0</v>
      </c>
      <c r="N155" s="317">
        <v>0</v>
      </c>
      <c r="O155" s="317">
        <v>0</v>
      </c>
      <c r="P155" s="317">
        <v>0</v>
      </c>
      <c r="Q155" s="317">
        <v>0</v>
      </c>
      <c r="R155" s="318">
        <v>17085.240000000002</v>
      </c>
      <c r="S155" s="26"/>
    </row>
    <row r="156" spans="1:19" hidden="1">
      <c r="A156" s="20">
        <v>439</v>
      </c>
      <c r="B156" s="142" t="s">
        <v>362</v>
      </c>
      <c r="C156" s="142" t="s">
        <v>363</v>
      </c>
      <c r="D156" s="142" t="s">
        <v>57</v>
      </c>
      <c r="E156" s="147" t="s">
        <v>846</v>
      </c>
      <c r="F156" s="319" t="s">
        <v>1849</v>
      </c>
      <c r="G156" s="319"/>
      <c r="H156" s="317" t="s">
        <v>1852</v>
      </c>
      <c r="I156" s="317"/>
      <c r="J156" s="317"/>
      <c r="K156" s="317"/>
      <c r="L156" s="317">
        <f t="shared" si="6"/>
        <v>0</v>
      </c>
      <c r="M156" s="317">
        <f t="shared" si="7"/>
        <v>0</v>
      </c>
      <c r="N156" s="317"/>
      <c r="O156" s="317"/>
      <c r="P156" s="317"/>
      <c r="Q156" s="317"/>
      <c r="R156" s="318">
        <f t="shared" si="8"/>
        <v>0</v>
      </c>
      <c r="S156" s="26"/>
    </row>
    <row r="157" spans="1:19">
      <c r="A157" s="20">
        <v>558</v>
      </c>
      <c r="B157" s="142" t="s">
        <v>364</v>
      </c>
      <c r="C157" s="142" t="s">
        <v>365</v>
      </c>
      <c r="D157" s="142" t="s">
        <v>34</v>
      </c>
      <c r="E157" s="147" t="s">
        <v>868</v>
      </c>
      <c r="F157" s="319" t="s">
        <v>1846</v>
      </c>
      <c r="G157" s="319"/>
      <c r="H157" s="319" t="s">
        <v>1846</v>
      </c>
      <c r="I157" s="317"/>
      <c r="J157" s="317"/>
      <c r="K157" s="317"/>
      <c r="L157" s="317">
        <f t="shared" si="6"/>
        <v>0</v>
      </c>
      <c r="M157" s="317">
        <f t="shared" si="7"/>
        <v>0</v>
      </c>
      <c r="N157" s="317"/>
      <c r="O157" s="317"/>
      <c r="P157" s="317"/>
      <c r="Q157" s="317"/>
      <c r="R157" s="318">
        <f t="shared" si="8"/>
        <v>0</v>
      </c>
      <c r="S157" s="26"/>
    </row>
    <row r="158" spans="1:19" hidden="1">
      <c r="A158" s="20">
        <v>610</v>
      </c>
      <c r="B158" s="142" t="s">
        <v>366</v>
      </c>
      <c r="C158" s="142" t="s">
        <v>367</v>
      </c>
      <c r="D158" s="142" t="s">
        <v>65</v>
      </c>
      <c r="E158" s="147" t="s">
        <v>846</v>
      </c>
      <c r="F158" s="319" t="s">
        <v>1846</v>
      </c>
      <c r="G158" s="319"/>
      <c r="H158" s="317" t="s">
        <v>1850</v>
      </c>
      <c r="I158" s="317">
        <v>0</v>
      </c>
      <c r="J158" s="317">
        <v>0</v>
      </c>
      <c r="K158" s="317">
        <v>0</v>
      </c>
      <c r="L158" s="317">
        <f t="shared" si="6"/>
        <v>0</v>
      </c>
      <c r="M158" s="317">
        <f t="shared" si="7"/>
        <v>0</v>
      </c>
      <c r="N158" s="317">
        <v>0</v>
      </c>
      <c r="O158" s="317">
        <v>0</v>
      </c>
      <c r="P158" s="317">
        <v>0</v>
      </c>
      <c r="Q158" s="317">
        <v>0</v>
      </c>
      <c r="R158" s="318">
        <f t="shared" si="8"/>
        <v>0</v>
      </c>
      <c r="S158" s="26"/>
    </row>
    <row r="159" spans="1:19" hidden="1">
      <c r="A159" s="20">
        <v>478</v>
      </c>
      <c r="B159" s="142" t="s">
        <v>368</v>
      </c>
      <c r="C159" s="142" t="s">
        <v>369</v>
      </c>
      <c r="D159" s="142" t="s">
        <v>70</v>
      </c>
      <c r="E159" s="147" t="s">
        <v>868</v>
      </c>
      <c r="F159" s="319" t="s">
        <v>1849</v>
      </c>
      <c r="G159" s="319"/>
      <c r="H159" s="319" t="s">
        <v>1846</v>
      </c>
      <c r="I159" s="317"/>
      <c r="J159" s="317"/>
      <c r="K159" s="317"/>
      <c r="L159" s="317">
        <f t="shared" si="6"/>
        <v>0</v>
      </c>
      <c r="M159" s="317">
        <f t="shared" si="7"/>
        <v>0</v>
      </c>
      <c r="N159" s="317"/>
      <c r="O159" s="317"/>
      <c r="P159" s="317"/>
      <c r="Q159" s="317"/>
      <c r="R159" s="318">
        <f t="shared" si="8"/>
        <v>0</v>
      </c>
      <c r="S159" s="26"/>
    </row>
    <row r="160" spans="1:19" hidden="1">
      <c r="A160" s="20">
        <v>121</v>
      </c>
      <c r="B160" s="142" t="s">
        <v>370</v>
      </c>
      <c r="C160" s="142" t="s">
        <v>371</v>
      </c>
      <c r="D160" s="142" t="s">
        <v>73</v>
      </c>
      <c r="E160" s="147" t="s">
        <v>846</v>
      </c>
      <c r="F160" s="319" t="s">
        <v>1849</v>
      </c>
      <c r="G160" s="319"/>
      <c r="H160" s="317" t="s">
        <v>1852</v>
      </c>
      <c r="I160" s="317"/>
      <c r="J160" s="317"/>
      <c r="K160" s="317"/>
      <c r="L160" s="317">
        <f t="shared" si="6"/>
        <v>0</v>
      </c>
      <c r="M160" s="317">
        <f t="shared" si="7"/>
        <v>0</v>
      </c>
      <c r="N160" s="317"/>
      <c r="O160" s="317"/>
      <c r="P160" s="317"/>
      <c r="Q160" s="317"/>
      <c r="R160" s="318">
        <f t="shared" si="8"/>
        <v>0</v>
      </c>
    </row>
    <row r="161" spans="1:19" hidden="1">
      <c r="A161" s="20">
        <v>515</v>
      </c>
      <c r="B161" s="142" t="s">
        <v>372</v>
      </c>
      <c r="C161" s="142" t="s">
        <v>373</v>
      </c>
      <c r="D161" s="142" t="s">
        <v>73</v>
      </c>
      <c r="E161" s="147" t="s">
        <v>846</v>
      </c>
      <c r="F161" s="319" t="s">
        <v>1846</v>
      </c>
      <c r="G161" s="319"/>
      <c r="H161" s="317" t="s">
        <v>1847</v>
      </c>
      <c r="I161" s="317"/>
      <c r="J161" s="317"/>
      <c r="K161" s="317"/>
      <c r="L161" s="317">
        <f t="shared" si="6"/>
        <v>0</v>
      </c>
      <c r="M161" s="317">
        <f t="shared" si="7"/>
        <v>0</v>
      </c>
      <c r="N161" s="317"/>
      <c r="O161" s="317"/>
      <c r="P161" s="317"/>
      <c r="Q161" s="317"/>
      <c r="R161" s="318">
        <f t="shared" si="8"/>
        <v>0</v>
      </c>
    </row>
    <row r="162" spans="1:19" hidden="1">
      <c r="A162" s="20">
        <v>634</v>
      </c>
      <c r="B162" s="142" t="s">
        <v>374</v>
      </c>
      <c r="C162" s="142" t="s">
        <v>375</v>
      </c>
      <c r="D162" s="142" t="s">
        <v>62</v>
      </c>
      <c r="E162" s="147" t="s">
        <v>846</v>
      </c>
      <c r="F162" s="319" t="s">
        <v>1849</v>
      </c>
      <c r="G162" s="319"/>
      <c r="H162" s="317" t="s">
        <v>1852</v>
      </c>
      <c r="I162" s="317"/>
      <c r="J162" s="317"/>
      <c r="K162" s="317"/>
      <c r="L162" s="317">
        <f t="shared" si="6"/>
        <v>0</v>
      </c>
      <c r="M162" s="317">
        <f t="shared" si="7"/>
        <v>0</v>
      </c>
      <c r="N162" s="317"/>
      <c r="O162" s="317"/>
      <c r="P162" s="317"/>
      <c r="Q162" s="317"/>
      <c r="R162" s="318">
        <f t="shared" si="8"/>
        <v>0</v>
      </c>
      <c r="S162" s="26"/>
    </row>
    <row r="163" spans="1:19" hidden="1">
      <c r="A163" s="20">
        <v>224</v>
      </c>
      <c r="B163" s="142" t="s">
        <v>376</v>
      </c>
      <c r="C163" s="142" t="s">
        <v>377</v>
      </c>
      <c r="D163" s="142" t="s">
        <v>65</v>
      </c>
      <c r="E163" s="147" t="s">
        <v>846</v>
      </c>
      <c r="F163" s="319" t="s">
        <v>1849</v>
      </c>
      <c r="G163" s="319"/>
      <c r="H163" s="317" t="s">
        <v>1852</v>
      </c>
      <c r="I163" s="317">
        <v>291109.44</v>
      </c>
      <c r="J163" s="317">
        <v>0</v>
      </c>
      <c r="K163" s="317">
        <v>0</v>
      </c>
      <c r="L163" s="317">
        <f t="shared" si="6"/>
        <v>291109.44</v>
      </c>
      <c r="M163" s="317">
        <f t="shared" si="7"/>
        <v>23288.7552</v>
      </c>
      <c r="N163" s="317">
        <v>0</v>
      </c>
      <c r="O163" s="317">
        <v>0</v>
      </c>
      <c r="P163" s="317">
        <v>2549.83</v>
      </c>
      <c r="Q163" s="317">
        <v>0</v>
      </c>
      <c r="R163" s="318">
        <f t="shared" si="8"/>
        <v>20738.925199999998</v>
      </c>
    </row>
    <row r="164" spans="1:19" hidden="1">
      <c r="A164" s="152">
        <v>192</v>
      </c>
      <c r="B164" s="142" t="s">
        <v>378</v>
      </c>
      <c r="C164" s="142" t="s">
        <v>379</v>
      </c>
      <c r="D164" s="142" t="s">
        <v>62</v>
      </c>
      <c r="E164" s="147" t="s">
        <v>846</v>
      </c>
      <c r="F164" s="319" t="s">
        <v>1849</v>
      </c>
      <c r="G164" s="319"/>
      <c r="H164" s="317" t="s">
        <v>1852</v>
      </c>
      <c r="I164" s="317"/>
      <c r="J164" s="317"/>
      <c r="K164" s="317"/>
      <c r="L164" s="317">
        <f t="shared" si="6"/>
        <v>0</v>
      </c>
      <c r="M164" s="317">
        <f t="shared" si="7"/>
        <v>0</v>
      </c>
      <c r="N164" s="317"/>
      <c r="O164" s="317"/>
      <c r="P164" s="317"/>
      <c r="Q164" s="317"/>
      <c r="R164" s="318">
        <f t="shared" si="8"/>
        <v>0</v>
      </c>
    </row>
    <row r="165" spans="1:19" hidden="1">
      <c r="A165" s="20">
        <v>637</v>
      </c>
      <c r="B165" s="142" t="s">
        <v>381</v>
      </c>
      <c r="C165" s="142" t="s">
        <v>382</v>
      </c>
      <c r="D165" s="142" t="s">
        <v>73</v>
      </c>
      <c r="E165" s="147" t="s">
        <v>868</v>
      </c>
      <c r="F165" s="319" t="s">
        <v>1846</v>
      </c>
      <c r="G165" s="319"/>
      <c r="H165" s="317" t="s">
        <v>1847</v>
      </c>
      <c r="I165" s="317"/>
      <c r="J165" s="317"/>
      <c r="K165" s="317"/>
      <c r="L165" s="317">
        <f t="shared" si="6"/>
        <v>0</v>
      </c>
      <c r="M165" s="317">
        <f t="shared" si="7"/>
        <v>0</v>
      </c>
      <c r="N165" s="317"/>
      <c r="O165" s="317"/>
      <c r="P165" s="317"/>
      <c r="Q165" s="317"/>
      <c r="R165" s="318">
        <f t="shared" si="8"/>
        <v>0</v>
      </c>
      <c r="S165" s="26"/>
    </row>
    <row r="166" spans="1:19" hidden="1">
      <c r="A166" s="20">
        <v>513</v>
      </c>
      <c r="B166" s="142" t="s">
        <v>383</v>
      </c>
      <c r="C166" s="142" t="s">
        <v>384</v>
      </c>
      <c r="D166" s="142" t="s">
        <v>73</v>
      </c>
      <c r="E166" s="147" t="s">
        <v>868</v>
      </c>
      <c r="F166" s="319" t="s">
        <v>1846</v>
      </c>
      <c r="G166" s="319"/>
      <c r="H166" s="317" t="s">
        <v>1847</v>
      </c>
      <c r="I166" s="317"/>
      <c r="J166" s="317"/>
      <c r="K166" s="317"/>
      <c r="L166" s="317">
        <f t="shared" si="6"/>
        <v>0</v>
      </c>
      <c r="M166" s="317">
        <f t="shared" si="7"/>
        <v>0</v>
      </c>
      <c r="N166" s="317"/>
      <c r="O166" s="317"/>
      <c r="P166" s="317"/>
      <c r="Q166" s="317"/>
      <c r="R166" s="318">
        <f t="shared" si="8"/>
        <v>0</v>
      </c>
      <c r="S166" s="26"/>
    </row>
    <row r="167" spans="1:19" hidden="1">
      <c r="A167" s="20">
        <v>518</v>
      </c>
      <c r="B167" s="142" t="s">
        <v>385</v>
      </c>
      <c r="C167" s="142" t="s">
        <v>386</v>
      </c>
      <c r="D167" s="142" t="s">
        <v>73</v>
      </c>
      <c r="E167" s="147" t="s">
        <v>846</v>
      </c>
      <c r="F167" s="319" t="s">
        <v>1846</v>
      </c>
      <c r="G167" s="319"/>
      <c r="H167" s="317" t="s">
        <v>1847</v>
      </c>
      <c r="I167" s="317"/>
      <c r="J167" s="317"/>
      <c r="K167" s="317"/>
      <c r="L167" s="317">
        <f t="shared" si="6"/>
        <v>0</v>
      </c>
      <c r="M167" s="317">
        <f t="shared" si="7"/>
        <v>0</v>
      </c>
      <c r="N167" s="317"/>
      <c r="O167" s="317"/>
      <c r="P167" s="317"/>
      <c r="Q167" s="317"/>
      <c r="R167" s="318">
        <f t="shared" si="8"/>
        <v>0</v>
      </c>
    </row>
    <row r="168" spans="1:19" hidden="1">
      <c r="A168" s="20">
        <v>488</v>
      </c>
      <c r="B168" s="142" t="s">
        <v>387</v>
      </c>
      <c r="C168" s="142" t="s">
        <v>388</v>
      </c>
      <c r="D168" s="142" t="s">
        <v>48</v>
      </c>
      <c r="E168" s="147" t="s">
        <v>846</v>
      </c>
      <c r="F168" s="319" t="s">
        <v>1851</v>
      </c>
      <c r="G168" s="319"/>
      <c r="H168" s="317" t="s">
        <v>1852</v>
      </c>
      <c r="I168" s="317"/>
      <c r="J168" s="317"/>
      <c r="K168" s="317"/>
      <c r="L168" s="317">
        <f t="shared" si="6"/>
        <v>0</v>
      </c>
      <c r="M168" s="317">
        <f t="shared" si="7"/>
        <v>0</v>
      </c>
      <c r="N168" s="317"/>
      <c r="O168" s="317"/>
      <c r="P168" s="317"/>
      <c r="Q168" s="317"/>
      <c r="R168" s="318">
        <f t="shared" si="8"/>
        <v>0</v>
      </c>
    </row>
    <row r="169" spans="1:19">
      <c r="A169" s="20">
        <v>156</v>
      </c>
      <c r="B169" s="142" t="s">
        <v>389</v>
      </c>
      <c r="C169" s="142" t="s">
        <v>390</v>
      </c>
      <c r="D169" s="142" t="s">
        <v>34</v>
      </c>
      <c r="E169" s="147" t="s">
        <v>868</v>
      </c>
      <c r="F169" s="319" t="s">
        <v>1846</v>
      </c>
      <c r="G169" s="319"/>
      <c r="H169" s="319" t="s">
        <v>1846</v>
      </c>
      <c r="I169" s="317"/>
      <c r="J169" s="317"/>
      <c r="K169" s="317"/>
      <c r="L169" s="317">
        <f t="shared" si="6"/>
        <v>0</v>
      </c>
      <c r="M169" s="317">
        <f t="shared" si="7"/>
        <v>0</v>
      </c>
      <c r="N169" s="317"/>
      <c r="O169" s="317"/>
      <c r="P169" s="317"/>
      <c r="Q169" s="317"/>
      <c r="R169" s="318">
        <f t="shared" si="8"/>
        <v>0</v>
      </c>
    </row>
    <row r="170" spans="1:19" hidden="1">
      <c r="A170" s="20">
        <v>369</v>
      </c>
      <c r="B170" s="142" t="s">
        <v>391</v>
      </c>
      <c r="C170" s="142" t="s">
        <v>392</v>
      </c>
      <c r="D170" s="142" t="s">
        <v>70</v>
      </c>
      <c r="E170" s="147" t="s">
        <v>868</v>
      </c>
      <c r="F170" s="319" t="s">
        <v>1851</v>
      </c>
      <c r="G170" s="319"/>
      <c r="H170" s="317" t="s">
        <v>1847</v>
      </c>
      <c r="I170" s="317"/>
      <c r="J170" s="317"/>
      <c r="K170" s="317"/>
      <c r="L170" s="317">
        <f t="shared" si="6"/>
        <v>0</v>
      </c>
      <c r="M170" s="317">
        <f t="shared" si="7"/>
        <v>0</v>
      </c>
      <c r="N170" s="317"/>
      <c r="O170" s="317"/>
      <c r="P170" s="317"/>
      <c r="Q170" s="317"/>
      <c r="R170" s="318">
        <f t="shared" si="8"/>
        <v>0</v>
      </c>
    </row>
    <row r="171" spans="1:19" hidden="1">
      <c r="A171" s="20">
        <v>162</v>
      </c>
      <c r="B171" s="142" t="s">
        <v>393</v>
      </c>
      <c r="C171" s="142" t="s">
        <v>394</v>
      </c>
      <c r="D171" s="142" t="s">
        <v>70</v>
      </c>
      <c r="E171" s="147" t="s">
        <v>846</v>
      </c>
      <c r="F171" s="319" t="s">
        <v>1849</v>
      </c>
      <c r="G171" s="319"/>
      <c r="H171" s="317" t="s">
        <v>1847</v>
      </c>
      <c r="I171" s="317"/>
      <c r="J171" s="317"/>
      <c r="K171" s="317"/>
      <c r="L171" s="317">
        <f t="shared" si="6"/>
        <v>0</v>
      </c>
      <c r="M171" s="317">
        <f t="shared" si="7"/>
        <v>0</v>
      </c>
      <c r="N171" s="317"/>
      <c r="O171" s="317"/>
      <c r="P171" s="317"/>
      <c r="Q171" s="317"/>
      <c r="R171" s="318">
        <f t="shared" si="8"/>
        <v>0</v>
      </c>
    </row>
    <row r="172" spans="1:19" hidden="1">
      <c r="A172" s="20">
        <v>606</v>
      </c>
      <c r="B172" s="142" t="s">
        <v>395</v>
      </c>
      <c r="C172" s="142" t="s">
        <v>396</v>
      </c>
      <c r="D172" s="142" t="s">
        <v>70</v>
      </c>
      <c r="E172" s="147" t="s">
        <v>846</v>
      </c>
      <c r="F172" s="319" t="s">
        <v>1851</v>
      </c>
      <c r="G172" s="319"/>
      <c r="H172" s="317" t="s">
        <v>1847</v>
      </c>
      <c r="I172" s="317"/>
      <c r="J172" s="317"/>
      <c r="K172" s="317"/>
      <c r="L172" s="317">
        <f t="shared" si="6"/>
        <v>0</v>
      </c>
      <c r="M172" s="317">
        <f t="shared" si="7"/>
        <v>0</v>
      </c>
      <c r="N172" s="317"/>
      <c r="O172" s="317"/>
      <c r="P172" s="317"/>
      <c r="Q172" s="317"/>
      <c r="R172" s="318">
        <f t="shared" si="8"/>
        <v>0</v>
      </c>
      <c r="S172" s="26"/>
    </row>
    <row r="173" spans="1:19" hidden="1">
      <c r="A173" s="20">
        <v>110</v>
      </c>
      <c r="B173" s="142" t="s">
        <v>397</v>
      </c>
      <c r="C173" s="142" t="s">
        <v>398</v>
      </c>
      <c r="D173" s="142" t="s">
        <v>70</v>
      </c>
      <c r="E173" s="147" t="s">
        <v>868</v>
      </c>
      <c r="F173" s="319" t="s">
        <v>1849</v>
      </c>
      <c r="G173" s="319"/>
      <c r="H173" s="317" t="s">
        <v>1847</v>
      </c>
      <c r="I173" s="317"/>
      <c r="J173" s="317"/>
      <c r="K173" s="317"/>
      <c r="L173" s="317">
        <f t="shared" si="6"/>
        <v>0</v>
      </c>
      <c r="M173" s="317">
        <f t="shared" si="7"/>
        <v>0</v>
      </c>
      <c r="N173" s="317"/>
      <c r="O173" s="317"/>
      <c r="P173" s="317"/>
      <c r="Q173" s="317"/>
      <c r="R173" s="318">
        <f t="shared" si="8"/>
        <v>0</v>
      </c>
      <c r="S173" s="26"/>
    </row>
    <row r="174" spans="1:19" hidden="1">
      <c r="A174" s="20">
        <v>65</v>
      </c>
      <c r="B174" s="142" t="s">
        <v>400</v>
      </c>
      <c r="C174" s="142" t="s">
        <v>401</v>
      </c>
      <c r="D174" s="142" t="s">
        <v>57</v>
      </c>
      <c r="E174" s="147" t="s">
        <v>868</v>
      </c>
      <c r="F174" s="319" t="s">
        <v>1849</v>
      </c>
      <c r="G174" s="319"/>
      <c r="H174" s="317" t="s">
        <v>1847</v>
      </c>
      <c r="I174" s="317"/>
      <c r="J174" s="317"/>
      <c r="K174" s="317"/>
      <c r="L174" s="317">
        <f t="shared" si="6"/>
        <v>0</v>
      </c>
      <c r="M174" s="317">
        <f t="shared" si="7"/>
        <v>0</v>
      </c>
      <c r="N174" s="317"/>
      <c r="O174" s="317"/>
      <c r="P174" s="317"/>
      <c r="Q174" s="317"/>
      <c r="R174" s="318">
        <f t="shared" si="8"/>
        <v>0</v>
      </c>
      <c r="S174" s="26"/>
    </row>
    <row r="175" spans="1:19" hidden="1">
      <c r="A175" s="18">
        <v>107</v>
      </c>
      <c r="B175" s="142" t="s">
        <v>403</v>
      </c>
      <c r="C175" s="142" t="s">
        <v>404</v>
      </c>
      <c r="D175" s="142" t="s">
        <v>48</v>
      </c>
      <c r="E175" s="147" t="s">
        <v>882</v>
      </c>
      <c r="F175" s="319" t="s">
        <v>1846</v>
      </c>
      <c r="G175" s="319"/>
      <c r="H175" s="317" t="s">
        <v>1848</v>
      </c>
      <c r="I175" s="317"/>
      <c r="J175" s="317"/>
      <c r="K175" s="317"/>
      <c r="L175" s="317">
        <f t="shared" si="6"/>
        <v>0</v>
      </c>
      <c r="M175" s="317">
        <f t="shared" si="7"/>
        <v>0</v>
      </c>
      <c r="N175" s="317"/>
      <c r="O175" s="317"/>
      <c r="P175" s="317"/>
      <c r="Q175" s="317"/>
      <c r="R175" s="318">
        <f t="shared" si="8"/>
        <v>0</v>
      </c>
      <c r="S175" s="26"/>
    </row>
    <row r="176" spans="1:19" hidden="1">
      <c r="A176" s="20">
        <v>385</v>
      </c>
      <c r="B176" s="142" t="s">
        <v>405</v>
      </c>
      <c r="C176" s="142" t="s">
        <v>406</v>
      </c>
      <c r="D176" s="142" t="s">
        <v>73</v>
      </c>
      <c r="E176" s="147" t="s">
        <v>882</v>
      </c>
      <c r="F176" s="319" t="s">
        <v>1851</v>
      </c>
      <c r="G176" s="319"/>
      <c r="H176" s="317" t="s">
        <v>1847</v>
      </c>
      <c r="I176" s="317"/>
      <c r="J176" s="317"/>
      <c r="K176" s="317"/>
      <c r="L176" s="317">
        <f t="shared" si="6"/>
        <v>0</v>
      </c>
      <c r="M176" s="317">
        <f t="shared" si="7"/>
        <v>0</v>
      </c>
      <c r="N176" s="317"/>
      <c r="O176" s="317"/>
      <c r="P176" s="317"/>
      <c r="Q176" s="317"/>
      <c r="R176" s="318">
        <f t="shared" si="8"/>
        <v>0</v>
      </c>
      <c r="S176" s="26"/>
    </row>
    <row r="177" spans="1:19" hidden="1">
      <c r="A177" s="20">
        <v>311</v>
      </c>
      <c r="B177" s="142" t="s">
        <v>407</v>
      </c>
      <c r="C177" s="142" t="s">
        <v>408</v>
      </c>
      <c r="D177" s="142" t="s">
        <v>65</v>
      </c>
      <c r="E177" s="147" t="s">
        <v>868</v>
      </c>
      <c r="F177" s="319" t="s">
        <v>1851</v>
      </c>
      <c r="G177" s="319"/>
      <c r="H177" s="317" t="s">
        <v>1852</v>
      </c>
      <c r="I177" s="317">
        <v>0</v>
      </c>
      <c r="J177" s="317">
        <v>0</v>
      </c>
      <c r="K177" s="317">
        <v>0</v>
      </c>
      <c r="L177" s="317">
        <f t="shared" si="6"/>
        <v>0</v>
      </c>
      <c r="M177" s="317">
        <f t="shared" si="7"/>
        <v>0</v>
      </c>
      <c r="N177" s="317">
        <v>0</v>
      </c>
      <c r="O177" s="317">
        <v>0</v>
      </c>
      <c r="P177" s="317">
        <v>0</v>
      </c>
      <c r="Q177" s="317">
        <v>0</v>
      </c>
      <c r="R177" s="318">
        <f t="shared" si="8"/>
        <v>0</v>
      </c>
      <c r="S177" s="26"/>
    </row>
    <row r="178" spans="1:19" hidden="1">
      <c r="A178" s="20">
        <v>426</v>
      </c>
      <c r="B178" s="142" t="s">
        <v>409</v>
      </c>
      <c r="C178" s="142" t="s">
        <v>410</v>
      </c>
      <c r="D178" s="142" t="s">
        <v>57</v>
      </c>
      <c r="E178" s="147" t="s">
        <v>846</v>
      </c>
      <c r="F178" s="319" t="s">
        <v>1849</v>
      </c>
      <c r="G178" s="319"/>
      <c r="H178" s="317" t="s">
        <v>1847</v>
      </c>
      <c r="I178" s="317"/>
      <c r="J178" s="317"/>
      <c r="K178" s="317"/>
      <c r="L178" s="317">
        <f t="shared" si="6"/>
        <v>0</v>
      </c>
      <c r="M178" s="317">
        <f t="shared" si="7"/>
        <v>0</v>
      </c>
      <c r="N178" s="317"/>
      <c r="O178" s="317"/>
      <c r="P178" s="317"/>
      <c r="Q178" s="317"/>
      <c r="R178" s="318">
        <f t="shared" si="8"/>
        <v>0</v>
      </c>
    </row>
    <row r="179" spans="1:19" hidden="1">
      <c r="A179" s="20">
        <v>430</v>
      </c>
      <c r="B179" s="142" t="s">
        <v>411</v>
      </c>
      <c r="C179" s="142" t="s">
        <v>412</v>
      </c>
      <c r="D179" s="142" t="s">
        <v>45</v>
      </c>
      <c r="E179" s="147" t="s">
        <v>882</v>
      </c>
      <c r="F179" s="319" t="s">
        <v>1849</v>
      </c>
      <c r="G179" s="319"/>
      <c r="H179" s="317" t="s">
        <v>1847</v>
      </c>
      <c r="I179" s="317"/>
      <c r="J179" s="317"/>
      <c r="K179" s="317"/>
      <c r="L179" s="317">
        <f t="shared" si="6"/>
        <v>0</v>
      </c>
      <c r="M179" s="317">
        <f t="shared" si="7"/>
        <v>0</v>
      </c>
      <c r="N179" s="317"/>
      <c r="O179" s="317"/>
      <c r="P179" s="317"/>
      <c r="Q179" s="317"/>
      <c r="R179" s="318">
        <f t="shared" si="8"/>
        <v>0</v>
      </c>
    </row>
    <row r="180" spans="1:19" hidden="1">
      <c r="A180" s="18" t="s">
        <v>414</v>
      </c>
      <c r="B180" s="142" t="s">
        <v>415</v>
      </c>
      <c r="C180" s="142" t="s">
        <v>412</v>
      </c>
      <c r="D180" s="142" t="s">
        <v>45</v>
      </c>
      <c r="E180" s="147" t="s">
        <v>882</v>
      </c>
      <c r="F180" s="321" t="e">
        <v>#N/A</v>
      </c>
      <c r="G180" s="321"/>
      <c r="H180" s="322" t="e">
        <v>#N/A</v>
      </c>
      <c r="I180" s="317"/>
      <c r="J180" s="317"/>
      <c r="K180" s="317"/>
      <c r="L180" s="317">
        <f t="shared" si="6"/>
        <v>0</v>
      </c>
      <c r="M180" s="317">
        <f t="shared" si="7"/>
        <v>0</v>
      </c>
      <c r="N180" s="317"/>
      <c r="O180" s="317"/>
      <c r="P180" s="317"/>
      <c r="Q180" s="317"/>
      <c r="R180" s="318">
        <f t="shared" si="8"/>
        <v>0</v>
      </c>
    </row>
    <row r="181" spans="1:19" hidden="1">
      <c r="A181" s="20" t="s">
        <v>416</v>
      </c>
      <c r="B181" s="142" t="s">
        <v>417</v>
      </c>
      <c r="C181" s="142" t="s">
        <v>412</v>
      </c>
      <c r="D181" s="142" t="s">
        <v>45</v>
      </c>
      <c r="E181" s="147" t="s">
        <v>882</v>
      </c>
      <c r="F181" s="321" t="e">
        <v>#N/A</v>
      </c>
      <c r="G181" s="321"/>
      <c r="H181" s="322" t="e">
        <v>#N/A</v>
      </c>
      <c r="I181" s="317"/>
      <c r="J181" s="317"/>
      <c r="K181" s="317"/>
      <c r="L181" s="317">
        <f t="shared" si="6"/>
        <v>0</v>
      </c>
      <c r="M181" s="317">
        <f t="shared" si="7"/>
        <v>0</v>
      </c>
      <c r="N181" s="317"/>
      <c r="O181" s="317"/>
      <c r="P181" s="317"/>
      <c r="Q181" s="317"/>
      <c r="R181" s="318">
        <f t="shared" si="8"/>
        <v>0</v>
      </c>
      <c r="S181" s="26"/>
    </row>
    <row r="182" spans="1:19" hidden="1">
      <c r="A182" s="20" t="s">
        <v>419</v>
      </c>
      <c r="B182" s="142" t="s">
        <v>420</v>
      </c>
      <c r="C182" s="142" t="s">
        <v>412</v>
      </c>
      <c r="D182" s="142" t="s">
        <v>45</v>
      </c>
      <c r="E182" s="147" t="s">
        <v>882</v>
      </c>
      <c r="F182" s="321" t="e">
        <v>#N/A</v>
      </c>
      <c r="G182" s="321"/>
      <c r="H182" s="322" t="e">
        <v>#N/A</v>
      </c>
      <c r="I182" s="317"/>
      <c r="J182" s="317"/>
      <c r="K182" s="317"/>
      <c r="L182" s="317">
        <f t="shared" si="6"/>
        <v>0</v>
      </c>
      <c r="M182" s="317">
        <f t="shared" si="7"/>
        <v>0</v>
      </c>
      <c r="N182" s="317"/>
      <c r="O182" s="317"/>
      <c r="P182" s="317"/>
      <c r="Q182" s="317"/>
      <c r="R182" s="318">
        <f t="shared" si="8"/>
        <v>0</v>
      </c>
      <c r="S182" s="26"/>
    </row>
    <row r="183" spans="1:19" hidden="1">
      <c r="A183" s="20" t="s">
        <v>422</v>
      </c>
      <c r="B183" s="142" t="s">
        <v>423</v>
      </c>
      <c r="C183" s="142" t="s">
        <v>412</v>
      </c>
      <c r="D183" s="142" t="s">
        <v>45</v>
      </c>
      <c r="E183" s="147" t="s">
        <v>882</v>
      </c>
      <c r="F183" s="321" t="e">
        <v>#N/A</v>
      </c>
      <c r="G183" s="321"/>
      <c r="H183" s="322" t="e">
        <v>#N/A</v>
      </c>
      <c r="I183" s="317"/>
      <c r="J183" s="317"/>
      <c r="K183" s="317"/>
      <c r="L183" s="317">
        <f t="shared" si="6"/>
        <v>0</v>
      </c>
      <c r="M183" s="317">
        <f t="shared" si="7"/>
        <v>0</v>
      </c>
      <c r="N183" s="317"/>
      <c r="O183" s="317"/>
      <c r="P183" s="317"/>
      <c r="Q183" s="317"/>
      <c r="R183" s="318">
        <f t="shared" si="8"/>
        <v>0</v>
      </c>
      <c r="S183" s="26"/>
    </row>
    <row r="184" spans="1:19" hidden="1">
      <c r="A184" s="20">
        <v>466</v>
      </c>
      <c r="B184" s="142" t="s">
        <v>424</v>
      </c>
      <c r="C184" s="142" t="s">
        <v>425</v>
      </c>
      <c r="D184" s="142" t="s">
        <v>70</v>
      </c>
      <c r="E184" s="147" t="s">
        <v>882</v>
      </c>
      <c r="F184" s="319" t="s">
        <v>1851</v>
      </c>
      <c r="G184" s="319"/>
      <c r="H184" s="317" t="s">
        <v>1847</v>
      </c>
      <c r="I184" s="317"/>
      <c r="J184" s="317"/>
      <c r="K184" s="317"/>
      <c r="L184" s="317">
        <f t="shared" si="6"/>
        <v>0</v>
      </c>
      <c r="M184" s="317">
        <f t="shared" si="7"/>
        <v>0</v>
      </c>
      <c r="N184" s="317"/>
      <c r="O184" s="317"/>
      <c r="P184" s="317"/>
      <c r="Q184" s="317"/>
      <c r="R184" s="318">
        <f t="shared" si="8"/>
        <v>0</v>
      </c>
      <c r="S184" s="26"/>
    </row>
    <row r="185" spans="1:19">
      <c r="A185" s="20">
        <v>423</v>
      </c>
      <c r="B185" s="142" t="s">
        <v>427</v>
      </c>
      <c r="C185" s="142" t="s">
        <v>428</v>
      </c>
      <c r="D185" s="142" t="s">
        <v>34</v>
      </c>
      <c r="E185" s="147" t="s">
        <v>882</v>
      </c>
      <c r="F185" s="319" t="s">
        <v>1846</v>
      </c>
      <c r="G185" s="319"/>
      <c r="H185" s="317" t="s">
        <v>1848</v>
      </c>
      <c r="I185" s="317"/>
      <c r="J185" s="317"/>
      <c r="K185" s="317"/>
      <c r="L185" s="317">
        <f t="shared" si="6"/>
        <v>0</v>
      </c>
      <c r="M185" s="317">
        <f t="shared" si="7"/>
        <v>0</v>
      </c>
      <c r="N185" s="317"/>
      <c r="O185" s="317"/>
      <c r="P185" s="317"/>
      <c r="Q185" s="317"/>
      <c r="R185" s="318">
        <f t="shared" si="8"/>
        <v>0</v>
      </c>
      <c r="S185" s="26"/>
    </row>
    <row r="186" spans="1:19">
      <c r="A186" s="20">
        <v>257</v>
      </c>
      <c r="B186" s="142" t="s">
        <v>429</v>
      </c>
      <c r="C186" s="142" t="s">
        <v>430</v>
      </c>
      <c r="D186" s="142" t="s">
        <v>34</v>
      </c>
      <c r="E186" s="147" t="s">
        <v>846</v>
      </c>
      <c r="F186" s="319" t="s">
        <v>1846</v>
      </c>
      <c r="G186" s="319"/>
      <c r="H186" s="317" t="s">
        <v>1852</v>
      </c>
      <c r="I186" s="317"/>
      <c r="J186" s="317"/>
      <c r="K186" s="317"/>
      <c r="L186" s="317">
        <f t="shared" si="6"/>
        <v>0</v>
      </c>
      <c r="M186" s="317">
        <f t="shared" si="7"/>
        <v>0</v>
      </c>
      <c r="N186" s="317"/>
      <c r="O186" s="317"/>
      <c r="P186" s="317"/>
      <c r="Q186" s="317"/>
      <c r="R186" s="318">
        <f t="shared" si="8"/>
        <v>0</v>
      </c>
      <c r="S186" s="26"/>
    </row>
    <row r="187" spans="1:19" hidden="1">
      <c r="A187" s="20">
        <v>627</v>
      </c>
      <c r="B187" s="142" t="s">
        <v>431</v>
      </c>
      <c r="C187" s="142" t="s">
        <v>432</v>
      </c>
      <c r="D187" s="142" t="s">
        <v>62</v>
      </c>
      <c r="E187" s="147" t="s">
        <v>846</v>
      </c>
      <c r="F187" s="319" t="s">
        <v>1851</v>
      </c>
      <c r="G187" s="319"/>
      <c r="H187" s="317" t="s">
        <v>1850</v>
      </c>
      <c r="I187" s="317"/>
      <c r="J187" s="317"/>
      <c r="K187" s="317"/>
      <c r="L187" s="317">
        <f t="shared" si="6"/>
        <v>0</v>
      </c>
      <c r="M187" s="317">
        <f t="shared" si="7"/>
        <v>0</v>
      </c>
      <c r="N187" s="317"/>
      <c r="O187" s="317"/>
      <c r="P187" s="317"/>
      <c r="Q187" s="317"/>
      <c r="R187" s="318">
        <f t="shared" si="8"/>
        <v>0</v>
      </c>
      <c r="S187" s="26"/>
    </row>
    <row r="188" spans="1:19" hidden="1">
      <c r="A188" s="20">
        <v>624</v>
      </c>
      <c r="B188" s="142" t="s">
        <v>433</v>
      </c>
      <c r="C188" s="142" t="s">
        <v>434</v>
      </c>
      <c r="D188" s="142" t="s">
        <v>73</v>
      </c>
      <c r="E188" s="147" t="s">
        <v>868</v>
      </c>
      <c r="F188" s="319" t="s">
        <v>1849</v>
      </c>
      <c r="G188" s="319"/>
      <c r="H188" s="317" t="s">
        <v>1847</v>
      </c>
      <c r="I188" s="317"/>
      <c r="J188" s="317"/>
      <c r="K188" s="317"/>
      <c r="L188" s="317">
        <f t="shared" si="6"/>
        <v>0</v>
      </c>
      <c r="M188" s="317">
        <f t="shared" si="7"/>
        <v>0</v>
      </c>
      <c r="N188" s="317"/>
      <c r="O188" s="317"/>
      <c r="P188" s="317"/>
      <c r="Q188" s="317"/>
      <c r="R188" s="318">
        <f t="shared" si="8"/>
        <v>0</v>
      </c>
      <c r="S188" s="26"/>
    </row>
    <row r="189" spans="1:19" hidden="1">
      <c r="A189" s="20">
        <v>538</v>
      </c>
      <c r="B189" s="142" t="s">
        <v>435</v>
      </c>
      <c r="C189" s="142" t="s">
        <v>436</v>
      </c>
      <c r="D189" s="142" t="s">
        <v>70</v>
      </c>
      <c r="E189" s="147" t="s">
        <v>882</v>
      </c>
      <c r="F189" s="319" t="s">
        <v>1849</v>
      </c>
      <c r="G189" s="319"/>
      <c r="H189" s="317" t="s">
        <v>1847</v>
      </c>
      <c r="I189" s="317"/>
      <c r="J189" s="317"/>
      <c r="K189" s="317"/>
      <c r="L189" s="317">
        <f t="shared" si="6"/>
        <v>0</v>
      </c>
      <c r="M189" s="317">
        <f t="shared" si="7"/>
        <v>0</v>
      </c>
      <c r="N189" s="317"/>
      <c r="O189" s="317"/>
      <c r="P189" s="317"/>
      <c r="Q189" s="317"/>
      <c r="R189" s="318">
        <f t="shared" si="8"/>
        <v>0</v>
      </c>
      <c r="S189" s="26"/>
    </row>
    <row r="190" spans="1:19" hidden="1">
      <c r="A190" s="20" t="s">
        <v>438</v>
      </c>
      <c r="B190" s="142" t="s">
        <v>439</v>
      </c>
      <c r="C190" s="142" t="s">
        <v>436</v>
      </c>
      <c r="D190" s="142" t="s">
        <v>70</v>
      </c>
      <c r="E190" s="147" t="s">
        <v>882</v>
      </c>
      <c r="F190" s="321" t="e">
        <v>#N/A</v>
      </c>
      <c r="G190" s="321"/>
      <c r="H190" s="322" t="e">
        <v>#N/A</v>
      </c>
      <c r="I190" s="317"/>
      <c r="J190" s="317"/>
      <c r="K190" s="317"/>
      <c r="L190" s="317">
        <f t="shared" si="6"/>
        <v>0</v>
      </c>
      <c r="M190" s="317">
        <f t="shared" si="7"/>
        <v>0</v>
      </c>
      <c r="N190" s="317"/>
      <c r="O190" s="317"/>
      <c r="P190" s="317"/>
      <c r="Q190" s="317"/>
      <c r="R190" s="318">
        <f t="shared" si="8"/>
        <v>0</v>
      </c>
      <c r="S190" s="26"/>
    </row>
    <row r="191" spans="1:19" hidden="1">
      <c r="A191" s="20">
        <v>589</v>
      </c>
      <c r="B191" s="142" t="s">
        <v>441</v>
      </c>
      <c r="C191" s="142" t="s">
        <v>442</v>
      </c>
      <c r="D191" s="142" t="s">
        <v>70</v>
      </c>
      <c r="E191" s="147" t="s">
        <v>846</v>
      </c>
      <c r="F191" s="319" t="s">
        <v>1849</v>
      </c>
      <c r="G191" s="319"/>
      <c r="H191" s="317" t="s">
        <v>1848</v>
      </c>
      <c r="I191" s="317"/>
      <c r="J191" s="317"/>
      <c r="K191" s="317"/>
      <c r="L191" s="317">
        <f t="shared" si="6"/>
        <v>0</v>
      </c>
      <c r="M191" s="317">
        <f t="shared" si="7"/>
        <v>0</v>
      </c>
      <c r="N191" s="317"/>
      <c r="O191" s="317"/>
      <c r="P191" s="317"/>
      <c r="Q191" s="317"/>
      <c r="R191" s="318">
        <f t="shared" si="8"/>
        <v>0</v>
      </c>
      <c r="S191" s="26"/>
    </row>
    <row r="192" spans="1:19" hidden="1">
      <c r="A192" s="20">
        <v>270</v>
      </c>
      <c r="B192" s="142" t="s">
        <v>443</v>
      </c>
      <c r="C192" s="142" t="s">
        <v>444</v>
      </c>
      <c r="D192" s="142" t="s">
        <v>45</v>
      </c>
      <c r="E192" s="147" t="s">
        <v>846</v>
      </c>
      <c r="F192" s="319" t="s">
        <v>1851</v>
      </c>
      <c r="G192" s="319"/>
      <c r="H192" s="317" t="s">
        <v>1847</v>
      </c>
      <c r="I192" s="317"/>
      <c r="J192" s="317"/>
      <c r="K192" s="317"/>
      <c r="L192" s="317">
        <f t="shared" si="6"/>
        <v>0</v>
      </c>
      <c r="M192" s="317">
        <f t="shared" si="7"/>
        <v>0</v>
      </c>
      <c r="N192" s="317"/>
      <c r="O192" s="317"/>
      <c r="P192" s="317"/>
      <c r="Q192" s="317"/>
      <c r="R192" s="318">
        <f t="shared" si="8"/>
        <v>0</v>
      </c>
      <c r="S192" s="26"/>
    </row>
    <row r="193" spans="1:19">
      <c r="A193" s="18">
        <v>647</v>
      </c>
      <c r="B193" s="142" t="s">
        <v>445</v>
      </c>
      <c r="C193" s="142" t="s">
        <v>446</v>
      </c>
      <c r="D193" s="142" t="s">
        <v>34</v>
      </c>
      <c r="E193" s="147" t="s">
        <v>846</v>
      </c>
      <c r="F193" s="319" t="s">
        <v>1851</v>
      </c>
      <c r="G193" s="319"/>
      <c r="H193" s="317" t="s">
        <v>1850</v>
      </c>
      <c r="I193" s="317"/>
      <c r="J193" s="317"/>
      <c r="K193" s="317"/>
      <c r="L193" s="317">
        <f t="shared" si="6"/>
        <v>0</v>
      </c>
      <c r="M193" s="317">
        <f t="shared" si="7"/>
        <v>0</v>
      </c>
      <c r="N193" s="317"/>
      <c r="O193" s="317"/>
      <c r="P193" s="317"/>
      <c r="Q193" s="317"/>
      <c r="R193" s="318">
        <f t="shared" si="8"/>
        <v>0</v>
      </c>
      <c r="S193" s="26"/>
    </row>
    <row r="194" spans="1:19" hidden="1">
      <c r="A194" s="18">
        <v>174</v>
      </c>
      <c r="B194" s="142" t="s">
        <v>447</v>
      </c>
      <c r="C194" s="142" t="s">
        <v>448</v>
      </c>
      <c r="D194" s="142" t="s">
        <v>57</v>
      </c>
      <c r="E194" s="147" t="s">
        <v>846</v>
      </c>
      <c r="F194" s="319" t="s">
        <v>1849</v>
      </c>
      <c r="G194" s="319"/>
      <c r="H194" s="317" t="s">
        <v>1850</v>
      </c>
      <c r="I194" s="317"/>
      <c r="J194" s="317"/>
      <c r="K194" s="317"/>
      <c r="L194" s="317">
        <f t="shared" ref="L194:L257" si="9">SUM(I194:K194)</f>
        <v>0</v>
      </c>
      <c r="M194" s="317">
        <f t="shared" ref="M194:M257" si="10">(I194*8%)+(J194*16%)+(K194*32%)</f>
        <v>0</v>
      </c>
      <c r="N194" s="317"/>
      <c r="O194" s="317"/>
      <c r="P194" s="317"/>
      <c r="Q194" s="317"/>
      <c r="R194" s="318">
        <f t="shared" ref="R194:R257" si="11">M194-N194-O194-P194-Q194</f>
        <v>0</v>
      </c>
      <c r="S194" s="26"/>
    </row>
    <row r="195" spans="1:19" hidden="1">
      <c r="A195" s="18">
        <v>588</v>
      </c>
      <c r="B195" s="142" t="s">
        <v>449</v>
      </c>
      <c r="C195" s="142" t="s">
        <v>450</v>
      </c>
      <c r="D195" s="142" t="s">
        <v>70</v>
      </c>
      <c r="E195" s="147" t="s">
        <v>846</v>
      </c>
      <c r="F195" s="319" t="s">
        <v>1849</v>
      </c>
      <c r="G195" s="319"/>
      <c r="H195" s="317" t="s">
        <v>1848</v>
      </c>
      <c r="I195" s="317"/>
      <c r="J195" s="317"/>
      <c r="K195" s="317"/>
      <c r="L195" s="317">
        <f t="shared" si="9"/>
        <v>0</v>
      </c>
      <c r="M195" s="317">
        <f t="shared" si="10"/>
        <v>0</v>
      </c>
      <c r="N195" s="317"/>
      <c r="O195" s="317"/>
      <c r="P195" s="317"/>
      <c r="Q195" s="317"/>
      <c r="R195" s="318">
        <f t="shared" si="11"/>
        <v>0</v>
      </c>
      <c r="S195" s="26"/>
    </row>
    <row r="196" spans="1:19" hidden="1">
      <c r="A196" s="18">
        <v>613</v>
      </c>
      <c r="B196" s="142" t="s">
        <v>451</v>
      </c>
      <c r="C196" s="142" t="s">
        <v>452</v>
      </c>
      <c r="D196" s="142" t="s">
        <v>65</v>
      </c>
      <c r="E196" s="147" t="s">
        <v>846</v>
      </c>
      <c r="F196" s="319" t="s">
        <v>1851</v>
      </c>
      <c r="G196" s="319"/>
      <c r="H196" s="317" t="s">
        <v>1850</v>
      </c>
      <c r="I196" s="317">
        <v>0</v>
      </c>
      <c r="J196" s="317">
        <v>0</v>
      </c>
      <c r="K196" s="317">
        <v>0</v>
      </c>
      <c r="L196" s="317">
        <f t="shared" si="9"/>
        <v>0</v>
      </c>
      <c r="M196" s="317">
        <f t="shared" si="10"/>
        <v>0</v>
      </c>
      <c r="N196" s="317">
        <v>0</v>
      </c>
      <c r="O196" s="317">
        <v>0</v>
      </c>
      <c r="P196" s="317">
        <v>0</v>
      </c>
      <c r="Q196" s="317">
        <v>0</v>
      </c>
      <c r="R196" s="318">
        <f t="shared" si="11"/>
        <v>0</v>
      </c>
    </row>
    <row r="197" spans="1:19" hidden="1">
      <c r="A197" s="20">
        <v>292</v>
      </c>
      <c r="B197" s="142" t="s">
        <v>453</v>
      </c>
      <c r="C197" s="142" t="s">
        <v>454</v>
      </c>
      <c r="D197" s="142" t="s">
        <v>73</v>
      </c>
      <c r="E197" s="147" t="s">
        <v>868</v>
      </c>
      <c r="F197" s="319" t="s">
        <v>1846</v>
      </c>
      <c r="G197" s="319"/>
      <c r="H197" s="317" t="s">
        <v>1847</v>
      </c>
      <c r="I197" s="317"/>
      <c r="J197" s="317"/>
      <c r="K197" s="317"/>
      <c r="L197" s="317">
        <f t="shared" si="9"/>
        <v>0</v>
      </c>
      <c r="M197" s="317">
        <f t="shared" si="10"/>
        <v>0</v>
      </c>
      <c r="N197" s="317"/>
      <c r="O197" s="317"/>
      <c r="P197" s="317"/>
      <c r="Q197" s="317"/>
      <c r="R197" s="318">
        <f t="shared" si="11"/>
        <v>0</v>
      </c>
    </row>
    <row r="198" spans="1:19" hidden="1">
      <c r="A198" s="20">
        <v>358</v>
      </c>
      <c r="B198" s="142" t="s">
        <v>455</v>
      </c>
      <c r="C198" s="142" t="s">
        <v>456</v>
      </c>
      <c r="D198" s="142" t="s">
        <v>73</v>
      </c>
      <c r="E198" s="147" t="s">
        <v>868</v>
      </c>
      <c r="F198" s="319" t="s">
        <v>1846</v>
      </c>
      <c r="G198" s="319"/>
      <c r="H198" s="317" t="s">
        <v>1847</v>
      </c>
      <c r="I198" s="317"/>
      <c r="J198" s="317"/>
      <c r="K198" s="317"/>
      <c r="L198" s="317">
        <f t="shared" si="9"/>
        <v>0</v>
      </c>
      <c r="M198" s="317">
        <f t="shared" si="10"/>
        <v>0</v>
      </c>
      <c r="N198" s="317"/>
      <c r="O198" s="317"/>
      <c r="P198" s="317"/>
      <c r="Q198" s="317"/>
      <c r="R198" s="318">
        <f t="shared" si="11"/>
        <v>0</v>
      </c>
      <c r="S198" s="26"/>
    </row>
    <row r="199" spans="1:19">
      <c r="A199" s="20">
        <v>39</v>
      </c>
      <c r="B199" s="142" t="s">
        <v>457</v>
      </c>
      <c r="C199" s="142" t="s">
        <v>458</v>
      </c>
      <c r="D199" s="142" t="s">
        <v>34</v>
      </c>
      <c r="E199" s="147" t="s">
        <v>868</v>
      </c>
      <c r="F199" s="319" t="s">
        <v>1846</v>
      </c>
      <c r="G199" s="319"/>
      <c r="H199" s="319" t="s">
        <v>1846</v>
      </c>
      <c r="I199" s="317"/>
      <c r="J199" s="317"/>
      <c r="K199" s="317"/>
      <c r="L199" s="317">
        <f t="shared" si="9"/>
        <v>0</v>
      </c>
      <c r="M199" s="317">
        <f t="shared" si="10"/>
        <v>0</v>
      </c>
      <c r="N199" s="317"/>
      <c r="O199" s="317"/>
      <c r="P199" s="317"/>
      <c r="Q199" s="317"/>
      <c r="R199" s="318">
        <f t="shared" si="11"/>
        <v>0</v>
      </c>
      <c r="S199" s="26"/>
    </row>
    <row r="200" spans="1:19" hidden="1">
      <c r="A200" s="20">
        <v>281</v>
      </c>
      <c r="B200" s="142" t="s">
        <v>459</v>
      </c>
      <c r="C200" s="142" t="s">
        <v>460</v>
      </c>
      <c r="D200" s="142" t="s">
        <v>65</v>
      </c>
      <c r="E200" s="147" t="s">
        <v>868</v>
      </c>
      <c r="F200" s="319" t="s">
        <v>1849</v>
      </c>
      <c r="G200" s="319"/>
      <c r="H200" s="317" t="s">
        <v>1852</v>
      </c>
      <c r="I200" s="353">
        <v>212734.3</v>
      </c>
      <c r="J200" s="317">
        <v>0</v>
      </c>
      <c r="K200" s="317">
        <v>0</v>
      </c>
      <c r="L200" s="317">
        <f t="shared" si="9"/>
        <v>212734.3</v>
      </c>
      <c r="M200" s="317">
        <f t="shared" si="10"/>
        <v>17018.743999999999</v>
      </c>
      <c r="N200" s="317">
        <v>142.69</v>
      </c>
      <c r="O200" s="317">
        <v>658.58</v>
      </c>
      <c r="P200" s="317">
        <v>263.43</v>
      </c>
      <c r="Q200" s="317">
        <v>237.09</v>
      </c>
      <c r="R200" s="318">
        <f t="shared" si="11"/>
        <v>15716.954</v>
      </c>
    </row>
    <row r="201" spans="1:19" hidden="1">
      <c r="A201" s="20">
        <v>324</v>
      </c>
      <c r="B201" s="142" t="s">
        <v>462</v>
      </c>
      <c r="C201" s="142" t="s">
        <v>463</v>
      </c>
      <c r="D201" s="142" t="s">
        <v>62</v>
      </c>
      <c r="E201" s="147" t="s">
        <v>846</v>
      </c>
      <c r="F201" s="319" t="s">
        <v>1846</v>
      </c>
      <c r="G201" s="319"/>
      <c r="H201" s="317" t="s">
        <v>1852</v>
      </c>
      <c r="I201" s="317"/>
      <c r="J201" s="317"/>
      <c r="K201" s="317"/>
      <c r="L201" s="317">
        <f t="shared" si="9"/>
        <v>0</v>
      </c>
      <c r="M201" s="317">
        <f t="shared" si="10"/>
        <v>0</v>
      </c>
      <c r="N201" s="317"/>
      <c r="O201" s="317"/>
      <c r="P201" s="317"/>
      <c r="Q201" s="317"/>
      <c r="R201" s="318">
        <f t="shared" si="11"/>
        <v>0</v>
      </c>
      <c r="S201" s="26"/>
    </row>
    <row r="202" spans="1:19" hidden="1">
      <c r="A202" s="20">
        <v>394</v>
      </c>
      <c r="B202" s="142" t="s">
        <v>464</v>
      </c>
      <c r="C202" s="142" t="s">
        <v>465</v>
      </c>
      <c r="D202" s="142" t="s">
        <v>73</v>
      </c>
      <c r="E202" s="147" t="s">
        <v>868</v>
      </c>
      <c r="F202" s="319" t="s">
        <v>1846</v>
      </c>
      <c r="G202" s="319"/>
      <c r="H202" s="317" t="s">
        <v>1847</v>
      </c>
      <c r="I202" s="317"/>
      <c r="J202" s="317"/>
      <c r="K202" s="317"/>
      <c r="L202" s="317">
        <f t="shared" si="9"/>
        <v>0</v>
      </c>
      <c r="M202" s="317">
        <f t="shared" si="10"/>
        <v>0</v>
      </c>
      <c r="N202" s="317"/>
      <c r="O202" s="317"/>
      <c r="P202" s="317"/>
      <c r="Q202" s="317"/>
      <c r="R202" s="318">
        <f t="shared" si="11"/>
        <v>0</v>
      </c>
      <c r="S202" s="26"/>
    </row>
    <row r="203" spans="1:19" hidden="1">
      <c r="A203" s="20">
        <v>446</v>
      </c>
      <c r="B203" s="142" t="s">
        <v>466</v>
      </c>
      <c r="C203" s="142" t="s">
        <v>467</v>
      </c>
      <c r="D203" s="142" t="s">
        <v>65</v>
      </c>
      <c r="E203" s="147" t="s">
        <v>868</v>
      </c>
      <c r="F203" s="319" t="s">
        <v>1846</v>
      </c>
      <c r="G203" s="319"/>
      <c r="H203" s="317" t="s">
        <v>1852</v>
      </c>
      <c r="I203" s="317">
        <v>0</v>
      </c>
      <c r="J203" s="317">
        <v>0</v>
      </c>
      <c r="K203" s="317">
        <v>9248.34</v>
      </c>
      <c r="L203" s="317">
        <f t="shared" si="9"/>
        <v>9248.34</v>
      </c>
      <c r="M203" s="317">
        <f t="shared" si="10"/>
        <v>2959.4688000000001</v>
      </c>
      <c r="N203" s="317">
        <v>60.11</v>
      </c>
      <c r="O203" s="317">
        <v>277.45</v>
      </c>
      <c r="P203" s="317">
        <v>443.92</v>
      </c>
      <c r="Q203" s="317">
        <v>266.35000000000002</v>
      </c>
      <c r="R203" s="318">
        <f t="shared" si="11"/>
        <v>1911.6388000000002</v>
      </c>
      <c r="S203" s="26"/>
    </row>
    <row r="204" spans="1:19" hidden="1">
      <c r="A204" s="18">
        <v>80</v>
      </c>
      <c r="B204" s="142" t="s">
        <v>468</v>
      </c>
      <c r="C204" s="142" t="s">
        <v>469</v>
      </c>
      <c r="D204" s="142" t="s">
        <v>65</v>
      </c>
      <c r="E204" s="147" t="s">
        <v>868</v>
      </c>
      <c r="F204" s="319" t="s">
        <v>1851</v>
      </c>
      <c r="G204" s="319"/>
      <c r="H204" s="317" t="s">
        <v>1847</v>
      </c>
      <c r="I204" s="317">
        <v>0</v>
      </c>
      <c r="J204" s="317">
        <v>0</v>
      </c>
      <c r="K204" s="317">
        <v>0</v>
      </c>
      <c r="L204" s="317">
        <v>1315</v>
      </c>
      <c r="M204" s="317">
        <f t="shared" si="10"/>
        <v>0</v>
      </c>
      <c r="N204" s="317">
        <v>0</v>
      </c>
      <c r="O204" s="317">
        <v>0</v>
      </c>
      <c r="P204" s="317">
        <v>0</v>
      </c>
      <c r="Q204" s="317">
        <v>0</v>
      </c>
      <c r="R204" s="318">
        <v>1315</v>
      </c>
      <c r="S204" s="26"/>
    </row>
    <row r="205" spans="1:19" hidden="1">
      <c r="A205" s="20">
        <v>348</v>
      </c>
      <c r="B205" s="142" t="s">
        <v>470</v>
      </c>
      <c r="C205" s="142" t="s">
        <v>471</v>
      </c>
      <c r="D205" s="142" t="s">
        <v>48</v>
      </c>
      <c r="E205" s="147" t="s">
        <v>868</v>
      </c>
      <c r="F205" s="319" t="s">
        <v>1846</v>
      </c>
      <c r="G205" s="319"/>
      <c r="H205" s="317" t="s">
        <v>1847</v>
      </c>
      <c r="I205" s="317"/>
      <c r="J205" s="317"/>
      <c r="K205" s="317"/>
      <c r="L205" s="317">
        <f t="shared" si="9"/>
        <v>0</v>
      </c>
      <c r="M205" s="317">
        <f t="shared" si="10"/>
        <v>0</v>
      </c>
      <c r="N205" s="317"/>
      <c r="O205" s="317"/>
      <c r="P205" s="317"/>
      <c r="Q205" s="317"/>
      <c r="R205" s="318">
        <f t="shared" si="11"/>
        <v>0</v>
      </c>
    </row>
    <row r="206" spans="1:19" hidden="1">
      <c r="A206" s="20">
        <v>341</v>
      </c>
      <c r="B206" s="142" t="s">
        <v>473</v>
      </c>
      <c r="C206" s="142" t="s">
        <v>474</v>
      </c>
      <c r="D206" s="142" t="s">
        <v>65</v>
      </c>
      <c r="E206" s="147" t="s">
        <v>868</v>
      </c>
      <c r="F206" s="319" t="s">
        <v>1849</v>
      </c>
      <c r="G206" s="319"/>
      <c r="H206" s="317" t="s">
        <v>1853</v>
      </c>
      <c r="I206" s="317">
        <v>0</v>
      </c>
      <c r="J206" s="317">
        <v>0</v>
      </c>
      <c r="K206" s="317">
        <v>0</v>
      </c>
      <c r="L206" s="317">
        <v>50000</v>
      </c>
      <c r="M206" s="317">
        <f t="shared" si="10"/>
        <v>0</v>
      </c>
      <c r="N206" s="317">
        <v>0</v>
      </c>
      <c r="O206" s="317">
        <v>0</v>
      </c>
      <c r="P206" s="317">
        <v>0</v>
      </c>
      <c r="Q206" s="317">
        <v>0</v>
      </c>
      <c r="R206" s="318">
        <v>50000</v>
      </c>
    </row>
    <row r="207" spans="1:19" hidden="1">
      <c r="A207" s="20" t="s">
        <v>475</v>
      </c>
      <c r="B207" s="142" t="s">
        <v>476</v>
      </c>
      <c r="C207" s="142" t="s">
        <v>474</v>
      </c>
      <c r="D207" s="142" t="s">
        <v>65</v>
      </c>
      <c r="E207" s="147" t="s">
        <v>868</v>
      </c>
      <c r="F207" s="321" t="e">
        <v>#N/A</v>
      </c>
      <c r="G207" s="321"/>
      <c r="H207" s="322" t="e">
        <v>#N/A</v>
      </c>
      <c r="I207" s="317" t="s">
        <v>940</v>
      </c>
      <c r="J207" s="317" t="s">
        <v>940</v>
      </c>
      <c r="K207" s="317" t="s">
        <v>940</v>
      </c>
      <c r="L207" s="317">
        <f t="shared" si="9"/>
        <v>0</v>
      </c>
      <c r="M207" s="317" t="e">
        <f t="shared" si="10"/>
        <v>#VALUE!</v>
      </c>
      <c r="N207" s="317" t="s">
        <v>940</v>
      </c>
      <c r="O207" s="317" t="s">
        <v>940</v>
      </c>
      <c r="P207" s="317" t="s">
        <v>940</v>
      </c>
      <c r="Q207" s="317" t="s">
        <v>940</v>
      </c>
      <c r="R207" s="318" t="e">
        <f t="shared" si="11"/>
        <v>#VALUE!</v>
      </c>
      <c r="S207" s="26"/>
    </row>
    <row r="208" spans="1:19" hidden="1">
      <c r="A208" s="20">
        <v>406</v>
      </c>
      <c r="B208" s="142" t="s">
        <v>477</v>
      </c>
      <c r="C208" s="142" t="s">
        <v>478</v>
      </c>
      <c r="D208" s="142" t="s">
        <v>73</v>
      </c>
      <c r="E208" s="147" t="s">
        <v>846</v>
      </c>
      <c r="F208" s="319" t="s">
        <v>1851</v>
      </c>
      <c r="G208" s="319"/>
      <c r="H208" s="317" t="s">
        <v>1852</v>
      </c>
      <c r="I208" s="317"/>
      <c r="J208" s="317"/>
      <c r="K208" s="317"/>
      <c r="L208" s="317">
        <f t="shared" si="9"/>
        <v>0</v>
      </c>
      <c r="M208" s="317">
        <f t="shared" si="10"/>
        <v>0</v>
      </c>
      <c r="N208" s="317"/>
      <c r="O208" s="317"/>
      <c r="P208" s="317"/>
      <c r="Q208" s="317"/>
      <c r="R208" s="318">
        <f t="shared" si="11"/>
        <v>0</v>
      </c>
      <c r="S208" s="26"/>
    </row>
    <row r="209" spans="1:19" hidden="1">
      <c r="A209" s="20">
        <v>629</v>
      </c>
      <c r="B209" s="142" t="s">
        <v>479</v>
      </c>
      <c r="C209" s="142" t="s">
        <v>480</v>
      </c>
      <c r="D209" s="142" t="s">
        <v>62</v>
      </c>
      <c r="E209" s="147" t="s">
        <v>846</v>
      </c>
      <c r="F209" s="319" t="s">
        <v>1851</v>
      </c>
      <c r="G209" s="319"/>
      <c r="H209" s="317" t="s">
        <v>1850</v>
      </c>
      <c r="I209" s="317"/>
      <c r="J209" s="317"/>
      <c r="K209" s="317"/>
      <c r="L209" s="317">
        <f t="shared" si="9"/>
        <v>0</v>
      </c>
      <c r="M209" s="317">
        <f t="shared" si="10"/>
        <v>0</v>
      </c>
      <c r="N209" s="317"/>
      <c r="O209" s="317"/>
      <c r="P209" s="317"/>
      <c r="Q209" s="317"/>
      <c r="R209" s="318">
        <f t="shared" si="11"/>
        <v>0</v>
      </c>
      <c r="S209" s="26"/>
    </row>
    <row r="210" spans="1:19" hidden="1">
      <c r="A210" s="20">
        <v>395</v>
      </c>
      <c r="B210" s="142" t="s">
        <v>481</v>
      </c>
      <c r="C210" s="142" t="s">
        <v>482</v>
      </c>
      <c r="D210" s="142" t="s">
        <v>73</v>
      </c>
      <c r="E210" s="147" t="s">
        <v>868</v>
      </c>
      <c r="F210" s="319" t="s">
        <v>1846</v>
      </c>
      <c r="G210" s="319"/>
      <c r="H210" s="317" t="s">
        <v>1847</v>
      </c>
      <c r="I210" s="317"/>
      <c r="J210" s="317"/>
      <c r="K210" s="317"/>
      <c r="L210" s="317">
        <f t="shared" si="9"/>
        <v>0</v>
      </c>
      <c r="M210" s="317">
        <f t="shared" si="10"/>
        <v>0</v>
      </c>
      <c r="N210" s="317"/>
      <c r="O210" s="317"/>
      <c r="P210" s="317"/>
      <c r="Q210" s="317"/>
      <c r="R210" s="318">
        <f t="shared" si="11"/>
        <v>0</v>
      </c>
      <c r="S210" s="26"/>
    </row>
    <row r="211" spans="1:19" hidden="1">
      <c r="A211" s="20">
        <v>559</v>
      </c>
      <c r="B211" s="142" t="s">
        <v>483</v>
      </c>
      <c r="C211" s="142" t="s">
        <v>484</v>
      </c>
      <c r="D211" s="142" t="s">
        <v>62</v>
      </c>
      <c r="E211" s="147" t="s">
        <v>1104</v>
      </c>
      <c r="F211" s="319" t="s">
        <v>1849</v>
      </c>
      <c r="G211" s="319"/>
      <c r="H211" s="317" t="s">
        <v>1852</v>
      </c>
      <c r="I211" s="317"/>
      <c r="J211" s="317"/>
      <c r="K211" s="317"/>
      <c r="L211" s="317">
        <f t="shared" si="9"/>
        <v>0</v>
      </c>
      <c r="M211" s="317">
        <f t="shared" si="10"/>
        <v>0</v>
      </c>
      <c r="N211" s="317"/>
      <c r="O211" s="317"/>
      <c r="P211" s="317"/>
      <c r="Q211" s="317"/>
      <c r="R211" s="318">
        <f t="shared" si="11"/>
        <v>0</v>
      </c>
    </row>
    <row r="212" spans="1:19" hidden="1">
      <c r="A212" s="20">
        <v>310</v>
      </c>
      <c r="B212" s="142" t="s">
        <v>486</v>
      </c>
      <c r="C212" s="142" t="s">
        <v>487</v>
      </c>
      <c r="D212" s="142" t="s">
        <v>65</v>
      </c>
      <c r="E212" s="147" t="s">
        <v>846</v>
      </c>
      <c r="F212" s="319" t="s">
        <v>1849</v>
      </c>
      <c r="G212" s="319"/>
      <c r="H212" s="317" t="s">
        <v>1848</v>
      </c>
      <c r="I212" s="317">
        <v>0</v>
      </c>
      <c r="J212" s="317">
        <v>0</v>
      </c>
      <c r="K212" s="317">
        <v>0</v>
      </c>
      <c r="L212" s="317">
        <f t="shared" si="9"/>
        <v>0</v>
      </c>
      <c r="M212" s="317">
        <f t="shared" si="10"/>
        <v>0</v>
      </c>
      <c r="N212" s="317">
        <v>0</v>
      </c>
      <c r="O212" s="317">
        <v>0</v>
      </c>
      <c r="P212" s="317">
        <v>0</v>
      </c>
      <c r="Q212" s="317">
        <v>0</v>
      </c>
      <c r="R212" s="318">
        <f t="shared" si="11"/>
        <v>0</v>
      </c>
      <c r="S212" s="26"/>
    </row>
    <row r="213" spans="1:19" hidden="1">
      <c r="A213" s="20">
        <v>639</v>
      </c>
      <c r="B213" s="142" t="s">
        <v>488</v>
      </c>
      <c r="C213" s="142" t="s">
        <v>489</v>
      </c>
      <c r="D213" s="142" t="s">
        <v>62</v>
      </c>
      <c r="E213" s="147" t="s">
        <v>846</v>
      </c>
      <c r="F213" s="319" t="s">
        <v>1846</v>
      </c>
      <c r="G213" s="319"/>
      <c r="H213" s="317" t="s">
        <v>1852</v>
      </c>
      <c r="I213" s="317"/>
      <c r="J213" s="317"/>
      <c r="K213" s="317"/>
      <c r="L213" s="317">
        <f t="shared" si="9"/>
        <v>0</v>
      </c>
      <c r="M213" s="317">
        <f t="shared" si="10"/>
        <v>0</v>
      </c>
      <c r="N213" s="317"/>
      <c r="O213" s="317"/>
      <c r="P213" s="317"/>
      <c r="Q213" s="317"/>
      <c r="R213" s="318">
        <f t="shared" si="11"/>
        <v>0</v>
      </c>
    </row>
    <row r="214" spans="1:19" hidden="1">
      <c r="A214" s="20">
        <v>632</v>
      </c>
      <c r="B214" s="142" t="s">
        <v>490</v>
      </c>
      <c r="C214" s="142" t="s">
        <v>491</v>
      </c>
      <c r="D214" s="142" t="s">
        <v>62</v>
      </c>
      <c r="E214" s="147" t="s">
        <v>846</v>
      </c>
      <c r="F214" s="319" t="s">
        <v>1851</v>
      </c>
      <c r="G214" s="319"/>
      <c r="H214" s="317" t="s">
        <v>1850</v>
      </c>
      <c r="I214" s="317"/>
      <c r="J214" s="317"/>
      <c r="K214" s="317"/>
      <c r="L214" s="317">
        <f t="shared" si="9"/>
        <v>0</v>
      </c>
      <c r="M214" s="317">
        <f t="shared" si="10"/>
        <v>0</v>
      </c>
      <c r="N214" s="317"/>
      <c r="O214" s="317"/>
      <c r="P214" s="317"/>
      <c r="Q214" s="317"/>
      <c r="R214" s="318">
        <f t="shared" si="11"/>
        <v>0</v>
      </c>
    </row>
    <row r="215" spans="1:19" hidden="1">
      <c r="A215" s="20">
        <v>507</v>
      </c>
      <c r="B215" s="142" t="s">
        <v>492</v>
      </c>
      <c r="C215" s="142" t="s">
        <v>493</v>
      </c>
      <c r="D215" s="142" t="s">
        <v>48</v>
      </c>
      <c r="E215" s="147" t="s">
        <v>846</v>
      </c>
      <c r="F215" s="319" t="s">
        <v>1846</v>
      </c>
      <c r="G215" s="319"/>
      <c r="H215" s="317" t="s">
        <v>1852</v>
      </c>
      <c r="I215" s="317"/>
      <c r="J215" s="317"/>
      <c r="K215" s="317"/>
      <c r="L215" s="317">
        <f t="shared" si="9"/>
        <v>0</v>
      </c>
      <c r="M215" s="317">
        <f t="shared" si="10"/>
        <v>0</v>
      </c>
      <c r="N215" s="317"/>
      <c r="O215" s="317"/>
      <c r="P215" s="317"/>
      <c r="Q215" s="317"/>
      <c r="R215" s="318">
        <f t="shared" si="11"/>
        <v>0</v>
      </c>
    </row>
    <row r="216" spans="1:19" hidden="1">
      <c r="A216" s="20">
        <v>482</v>
      </c>
      <c r="B216" s="142" t="s">
        <v>494</v>
      </c>
      <c r="C216" s="142" t="s">
        <v>495</v>
      </c>
      <c r="D216" s="142" t="s">
        <v>73</v>
      </c>
      <c r="E216" s="147" t="s">
        <v>882</v>
      </c>
      <c r="F216" s="319" t="s">
        <v>1851</v>
      </c>
      <c r="G216" s="319"/>
      <c r="H216" s="317" t="s">
        <v>1848</v>
      </c>
      <c r="I216" s="317"/>
      <c r="J216" s="317"/>
      <c r="K216" s="317"/>
      <c r="L216" s="317">
        <f t="shared" si="9"/>
        <v>0</v>
      </c>
      <c r="M216" s="317">
        <f t="shared" si="10"/>
        <v>0</v>
      </c>
      <c r="N216" s="317"/>
      <c r="O216" s="317"/>
      <c r="P216" s="317"/>
      <c r="Q216" s="317"/>
      <c r="R216" s="318">
        <f t="shared" si="11"/>
        <v>0</v>
      </c>
    </row>
    <row r="217" spans="1:19" hidden="1">
      <c r="A217" s="20">
        <v>214</v>
      </c>
      <c r="B217" s="142" t="s">
        <v>496</v>
      </c>
      <c r="C217" s="142" t="s">
        <v>497</v>
      </c>
      <c r="D217" s="142" t="s">
        <v>57</v>
      </c>
      <c r="E217" s="147" t="s">
        <v>868</v>
      </c>
      <c r="F217" s="319" t="s">
        <v>1851</v>
      </c>
      <c r="G217" s="319"/>
      <c r="H217" s="317" t="s">
        <v>1847</v>
      </c>
      <c r="I217" s="317"/>
      <c r="J217" s="317"/>
      <c r="K217" s="317"/>
      <c r="L217" s="317">
        <f t="shared" si="9"/>
        <v>0</v>
      </c>
      <c r="M217" s="317">
        <f t="shared" si="10"/>
        <v>0</v>
      </c>
      <c r="N217" s="317"/>
      <c r="O217" s="317"/>
      <c r="P217" s="317"/>
      <c r="Q217" s="317"/>
      <c r="R217" s="318">
        <f t="shared" si="11"/>
        <v>0</v>
      </c>
    </row>
    <row r="218" spans="1:19" hidden="1">
      <c r="A218" s="20">
        <v>614</v>
      </c>
      <c r="B218" s="142" t="s">
        <v>499</v>
      </c>
      <c r="C218" s="142" t="s">
        <v>500</v>
      </c>
      <c r="D218" s="142" t="s">
        <v>73</v>
      </c>
      <c r="E218" s="147" t="s">
        <v>868</v>
      </c>
      <c r="F218" s="319" t="s">
        <v>1846</v>
      </c>
      <c r="G218" s="319"/>
      <c r="H218" s="317" t="s">
        <v>1847</v>
      </c>
      <c r="I218" s="317"/>
      <c r="J218" s="317"/>
      <c r="K218" s="317"/>
      <c r="L218" s="317">
        <f t="shared" si="9"/>
        <v>0</v>
      </c>
      <c r="M218" s="317">
        <f t="shared" si="10"/>
        <v>0</v>
      </c>
      <c r="N218" s="317"/>
      <c r="O218" s="317"/>
      <c r="P218" s="317"/>
      <c r="Q218" s="317"/>
      <c r="R218" s="318">
        <f t="shared" si="11"/>
        <v>0</v>
      </c>
      <c r="S218" s="26"/>
    </row>
    <row r="219" spans="1:19">
      <c r="A219" s="20">
        <v>611</v>
      </c>
      <c r="B219" s="142" t="s">
        <v>501</v>
      </c>
      <c r="C219" s="142" t="s">
        <v>502</v>
      </c>
      <c r="D219" s="142" t="s">
        <v>34</v>
      </c>
      <c r="E219" s="147" t="s">
        <v>868</v>
      </c>
      <c r="F219" s="319" t="s">
        <v>1846</v>
      </c>
      <c r="G219" s="319"/>
      <c r="H219" s="317" t="s">
        <v>1847</v>
      </c>
      <c r="I219" s="317"/>
      <c r="J219" s="317"/>
      <c r="K219" s="317"/>
      <c r="L219" s="317">
        <f t="shared" si="9"/>
        <v>0</v>
      </c>
      <c r="M219" s="317">
        <f t="shared" si="10"/>
        <v>0</v>
      </c>
      <c r="N219" s="317"/>
      <c r="O219" s="317"/>
      <c r="P219" s="317"/>
      <c r="Q219" s="317"/>
      <c r="R219" s="318">
        <f t="shared" si="11"/>
        <v>0</v>
      </c>
      <c r="S219" s="26"/>
    </row>
    <row r="220" spans="1:19" hidden="1">
      <c r="A220" s="20">
        <v>366</v>
      </c>
      <c r="B220" s="142" t="s">
        <v>503</v>
      </c>
      <c r="C220" s="142" t="s">
        <v>504</v>
      </c>
      <c r="D220" s="142" t="s">
        <v>73</v>
      </c>
      <c r="E220" s="147" t="s">
        <v>846</v>
      </c>
      <c r="F220" s="319" t="s">
        <v>1849</v>
      </c>
      <c r="G220" s="319"/>
      <c r="H220" s="317" t="s">
        <v>1847</v>
      </c>
      <c r="I220" s="317"/>
      <c r="J220" s="317"/>
      <c r="K220" s="317"/>
      <c r="L220" s="317">
        <f t="shared" si="9"/>
        <v>0</v>
      </c>
      <c r="M220" s="317">
        <f t="shared" si="10"/>
        <v>0</v>
      </c>
      <c r="N220" s="317"/>
      <c r="O220" s="317"/>
      <c r="P220" s="317"/>
      <c r="Q220" s="317"/>
      <c r="R220" s="318">
        <f t="shared" si="11"/>
        <v>0</v>
      </c>
    </row>
    <row r="221" spans="1:19" hidden="1">
      <c r="A221" s="20">
        <v>248</v>
      </c>
      <c r="B221" s="142" t="s">
        <v>506</v>
      </c>
      <c r="C221" s="142" t="s">
        <v>507</v>
      </c>
      <c r="D221" s="142" t="s">
        <v>73</v>
      </c>
      <c r="E221" s="147" t="s">
        <v>846</v>
      </c>
      <c r="F221" s="319" t="s">
        <v>1851</v>
      </c>
      <c r="G221" s="319"/>
      <c r="H221" s="317" t="s">
        <v>1847</v>
      </c>
      <c r="I221" s="317"/>
      <c r="J221" s="317"/>
      <c r="K221" s="317"/>
      <c r="L221" s="317">
        <f t="shared" si="9"/>
        <v>0</v>
      </c>
      <c r="M221" s="317">
        <f t="shared" si="10"/>
        <v>0</v>
      </c>
      <c r="N221" s="317"/>
      <c r="O221" s="317"/>
      <c r="P221" s="317"/>
      <c r="Q221" s="317"/>
      <c r="R221" s="318">
        <f t="shared" si="11"/>
        <v>0</v>
      </c>
    </row>
    <row r="222" spans="1:19" hidden="1">
      <c r="A222" s="20">
        <v>32</v>
      </c>
      <c r="B222" s="142" t="s">
        <v>508</v>
      </c>
      <c r="C222" s="142" t="s">
        <v>509</v>
      </c>
      <c r="D222" s="142" t="s">
        <v>62</v>
      </c>
      <c r="E222" s="147" t="s">
        <v>846</v>
      </c>
      <c r="F222" s="319" t="s">
        <v>1849</v>
      </c>
      <c r="G222" s="319"/>
      <c r="H222" s="317" t="s">
        <v>1852</v>
      </c>
      <c r="I222" s="317"/>
      <c r="J222" s="317"/>
      <c r="K222" s="317"/>
      <c r="L222" s="317">
        <f t="shared" si="9"/>
        <v>0</v>
      </c>
      <c r="M222" s="317">
        <f t="shared" si="10"/>
        <v>0</v>
      </c>
      <c r="N222" s="317"/>
      <c r="O222" s="317"/>
      <c r="P222" s="317"/>
      <c r="Q222" s="317"/>
      <c r="R222" s="318">
        <f t="shared" si="11"/>
        <v>0</v>
      </c>
    </row>
    <row r="223" spans="1:19">
      <c r="A223" s="18">
        <v>600</v>
      </c>
      <c r="B223" s="142" t="s">
        <v>511</v>
      </c>
      <c r="C223" s="142" t="s">
        <v>512</v>
      </c>
      <c r="D223" s="142" t="s">
        <v>34</v>
      </c>
      <c r="E223" s="147" t="s">
        <v>846</v>
      </c>
      <c r="F223" s="319" t="s">
        <v>1851</v>
      </c>
      <c r="G223" s="319"/>
      <c r="H223" s="317" t="s">
        <v>1850</v>
      </c>
      <c r="I223" s="317"/>
      <c r="J223" s="317"/>
      <c r="K223" s="317"/>
      <c r="L223" s="317">
        <f t="shared" si="9"/>
        <v>0</v>
      </c>
      <c r="M223" s="317">
        <f t="shared" si="10"/>
        <v>0</v>
      </c>
      <c r="N223" s="317"/>
      <c r="O223" s="317"/>
      <c r="P223" s="317"/>
      <c r="Q223" s="317"/>
      <c r="R223" s="318">
        <f t="shared" si="11"/>
        <v>0</v>
      </c>
      <c r="S223" s="26"/>
    </row>
    <row r="224" spans="1:19" hidden="1">
      <c r="A224" s="18">
        <v>301</v>
      </c>
      <c r="B224" s="142" t="s">
        <v>513</v>
      </c>
      <c r="C224" s="142" t="s">
        <v>514</v>
      </c>
      <c r="D224" s="142" t="s">
        <v>48</v>
      </c>
      <c r="E224" s="147" t="s">
        <v>846</v>
      </c>
      <c r="F224" s="319" t="s">
        <v>1846</v>
      </c>
      <c r="G224" s="319"/>
      <c r="H224" s="317" t="s">
        <v>1850</v>
      </c>
      <c r="I224" s="317"/>
      <c r="J224" s="317"/>
      <c r="K224" s="317"/>
      <c r="L224" s="317">
        <f t="shared" si="9"/>
        <v>0</v>
      </c>
      <c r="M224" s="317">
        <f t="shared" si="10"/>
        <v>0</v>
      </c>
      <c r="N224" s="317"/>
      <c r="O224" s="317"/>
      <c r="P224" s="317"/>
      <c r="Q224" s="317"/>
      <c r="R224" s="318">
        <f t="shared" si="11"/>
        <v>0</v>
      </c>
      <c r="S224" s="26"/>
    </row>
    <row r="225" spans="1:19">
      <c r="A225" s="18">
        <v>620</v>
      </c>
      <c r="B225" s="142" t="s">
        <v>515</v>
      </c>
      <c r="C225" s="142" t="s">
        <v>516</v>
      </c>
      <c r="D225" s="142" t="s">
        <v>34</v>
      </c>
      <c r="E225" s="147" t="s">
        <v>846</v>
      </c>
      <c r="F225" s="319" t="s">
        <v>1851</v>
      </c>
      <c r="G225" s="319"/>
      <c r="H225" s="317" t="s">
        <v>1850</v>
      </c>
      <c r="I225" s="317"/>
      <c r="J225" s="317"/>
      <c r="K225" s="317"/>
      <c r="L225" s="317">
        <f t="shared" si="9"/>
        <v>0</v>
      </c>
      <c r="M225" s="317">
        <f t="shared" si="10"/>
        <v>0</v>
      </c>
      <c r="N225" s="317"/>
      <c r="O225" s="317"/>
      <c r="P225" s="317"/>
      <c r="Q225" s="317"/>
      <c r="R225" s="318">
        <f t="shared" si="11"/>
        <v>0</v>
      </c>
    </row>
    <row r="226" spans="1:19" hidden="1">
      <c r="A226" s="18">
        <v>375</v>
      </c>
      <c r="B226" s="142" t="s">
        <v>517</v>
      </c>
      <c r="C226" s="142" t="s">
        <v>518</v>
      </c>
      <c r="D226" s="142" t="s">
        <v>62</v>
      </c>
      <c r="E226" s="147" t="s">
        <v>868</v>
      </c>
      <c r="F226" s="319" t="s">
        <v>1851</v>
      </c>
      <c r="G226" s="319"/>
      <c r="H226" s="317" t="s">
        <v>1848</v>
      </c>
      <c r="I226" s="317"/>
      <c r="J226" s="317"/>
      <c r="K226" s="317"/>
      <c r="L226" s="317">
        <f t="shared" si="9"/>
        <v>0</v>
      </c>
      <c r="M226" s="317">
        <f t="shared" si="10"/>
        <v>0</v>
      </c>
      <c r="N226" s="317"/>
      <c r="O226" s="317"/>
      <c r="P226" s="317"/>
      <c r="Q226" s="317"/>
      <c r="R226" s="318">
        <f t="shared" si="11"/>
        <v>0</v>
      </c>
      <c r="S226" s="26"/>
    </row>
    <row r="227" spans="1:19" hidden="1">
      <c r="A227" s="20">
        <v>146</v>
      </c>
      <c r="B227" s="142" t="s">
        <v>520</v>
      </c>
      <c r="C227" s="142" t="s">
        <v>521</v>
      </c>
      <c r="D227" s="142" t="s">
        <v>73</v>
      </c>
      <c r="E227" s="147" t="s">
        <v>868</v>
      </c>
      <c r="F227" s="319" t="s">
        <v>1849</v>
      </c>
      <c r="G227" s="319"/>
      <c r="H227" s="317" t="s">
        <v>1847</v>
      </c>
      <c r="I227" s="317"/>
      <c r="J227" s="317"/>
      <c r="K227" s="317"/>
      <c r="L227" s="317">
        <f t="shared" si="9"/>
        <v>0</v>
      </c>
      <c r="M227" s="317">
        <f t="shared" si="10"/>
        <v>0</v>
      </c>
      <c r="N227" s="317"/>
      <c r="O227" s="317"/>
      <c r="P227" s="317"/>
      <c r="Q227" s="317"/>
      <c r="R227" s="318">
        <f t="shared" si="11"/>
        <v>0</v>
      </c>
      <c r="S227" s="26"/>
    </row>
    <row r="228" spans="1:19" hidden="1">
      <c r="A228" s="20">
        <v>484</v>
      </c>
      <c r="B228" s="142" t="s">
        <v>523</v>
      </c>
      <c r="C228" s="142" t="s">
        <v>524</v>
      </c>
      <c r="D228" s="142" t="s">
        <v>65</v>
      </c>
      <c r="E228" s="147" t="s">
        <v>846</v>
      </c>
      <c r="F228" s="319" t="s">
        <v>1846</v>
      </c>
      <c r="G228" s="319"/>
      <c r="H228" s="317" t="s">
        <v>1850</v>
      </c>
      <c r="I228" s="317">
        <v>0</v>
      </c>
      <c r="J228" s="317">
        <v>0</v>
      </c>
      <c r="K228" s="317">
        <v>60000</v>
      </c>
      <c r="L228" s="317">
        <f t="shared" si="9"/>
        <v>60000</v>
      </c>
      <c r="M228" s="317">
        <f t="shared" si="10"/>
        <v>19200</v>
      </c>
      <c r="N228" s="317">
        <v>0</v>
      </c>
      <c r="O228" s="317">
        <v>0</v>
      </c>
      <c r="P228" s="317">
        <v>169.84</v>
      </c>
      <c r="Q228" s="317">
        <v>0</v>
      </c>
      <c r="R228" s="318">
        <f t="shared" si="11"/>
        <v>19030.16</v>
      </c>
      <c r="S228" s="26"/>
    </row>
    <row r="229" spans="1:19" hidden="1">
      <c r="A229" s="20">
        <v>569</v>
      </c>
      <c r="B229" s="142" t="s">
        <v>525</v>
      </c>
      <c r="C229" s="142" t="s">
        <v>526</v>
      </c>
      <c r="D229" s="142" t="s">
        <v>57</v>
      </c>
      <c r="E229" s="147" t="s">
        <v>868</v>
      </c>
      <c r="F229" s="319" t="s">
        <v>1846</v>
      </c>
      <c r="G229" s="319"/>
      <c r="H229" s="319" t="s">
        <v>1846</v>
      </c>
      <c r="I229" s="317"/>
      <c r="J229" s="317"/>
      <c r="K229" s="317"/>
      <c r="L229" s="317">
        <f t="shared" si="9"/>
        <v>0</v>
      </c>
      <c r="M229" s="317">
        <f t="shared" si="10"/>
        <v>0</v>
      </c>
      <c r="N229" s="317"/>
      <c r="O229" s="317"/>
      <c r="P229" s="317"/>
      <c r="Q229" s="317"/>
      <c r="R229" s="318">
        <f t="shared" si="11"/>
        <v>0</v>
      </c>
    </row>
    <row r="230" spans="1:19" hidden="1">
      <c r="A230" s="18">
        <v>605</v>
      </c>
      <c r="B230" s="142" t="s">
        <v>527</v>
      </c>
      <c r="C230" s="142" t="s">
        <v>528</v>
      </c>
      <c r="D230" s="142" t="s">
        <v>65</v>
      </c>
      <c r="E230" s="147" t="s">
        <v>846</v>
      </c>
      <c r="F230" s="319" t="s">
        <v>1849</v>
      </c>
      <c r="G230" s="319"/>
      <c r="H230" s="317" t="s">
        <v>1847</v>
      </c>
      <c r="I230" s="317">
        <v>0</v>
      </c>
      <c r="J230" s="317">
        <v>0</v>
      </c>
      <c r="K230" s="317">
        <v>127750.68</v>
      </c>
      <c r="L230" s="317">
        <f t="shared" si="9"/>
        <v>127750.68</v>
      </c>
      <c r="M230" s="317">
        <f t="shared" si="10"/>
        <v>40880.217599999996</v>
      </c>
      <c r="N230" s="317">
        <v>0</v>
      </c>
      <c r="O230" s="317">
        <v>0</v>
      </c>
      <c r="P230" s="317">
        <v>1717.41</v>
      </c>
      <c r="Q230" s="317">
        <v>0</v>
      </c>
      <c r="R230" s="318">
        <f t="shared" si="11"/>
        <v>39162.807599999993</v>
      </c>
    </row>
    <row r="231" spans="1:19">
      <c r="A231" s="18">
        <v>24</v>
      </c>
      <c r="B231" s="142" t="s">
        <v>529</v>
      </c>
      <c r="C231" s="142" t="s">
        <v>530</v>
      </c>
      <c r="D231" s="142" t="s">
        <v>34</v>
      </c>
      <c r="E231" s="147" t="s">
        <v>846</v>
      </c>
      <c r="F231" s="319" t="s">
        <v>1846</v>
      </c>
      <c r="G231" s="319"/>
      <c r="H231" s="319" t="s">
        <v>1846</v>
      </c>
      <c r="I231" s="317">
        <v>0</v>
      </c>
      <c r="J231" s="317">
        <v>0</v>
      </c>
      <c r="K231" s="317">
        <v>0</v>
      </c>
      <c r="L231" s="317">
        <f t="shared" si="9"/>
        <v>0</v>
      </c>
      <c r="M231" s="317">
        <f t="shared" si="10"/>
        <v>0</v>
      </c>
      <c r="N231" s="317">
        <v>0</v>
      </c>
      <c r="O231" s="317">
        <v>0</v>
      </c>
      <c r="P231" s="317">
        <v>0</v>
      </c>
      <c r="Q231" s="317">
        <v>0</v>
      </c>
      <c r="R231" s="318">
        <f t="shared" si="11"/>
        <v>0</v>
      </c>
      <c r="S231" s="26"/>
    </row>
    <row r="232" spans="1:19">
      <c r="A232" s="20">
        <v>142</v>
      </c>
      <c r="B232" s="142" t="s">
        <v>531</v>
      </c>
      <c r="C232" s="142" t="s">
        <v>532</v>
      </c>
      <c r="D232" s="142" t="s">
        <v>34</v>
      </c>
      <c r="E232" s="147" t="s">
        <v>846</v>
      </c>
      <c r="F232" s="319" t="s">
        <v>1849</v>
      </c>
      <c r="G232" s="319"/>
      <c r="H232" s="317" t="s">
        <v>1852</v>
      </c>
      <c r="I232" s="317"/>
      <c r="J232" s="317"/>
      <c r="K232" s="317"/>
      <c r="L232" s="317">
        <f t="shared" si="9"/>
        <v>0</v>
      </c>
      <c r="M232" s="317">
        <f t="shared" si="10"/>
        <v>0</v>
      </c>
      <c r="N232" s="317"/>
      <c r="O232" s="317"/>
      <c r="P232" s="317"/>
      <c r="Q232" s="317"/>
      <c r="R232" s="318">
        <f t="shared" si="11"/>
        <v>0</v>
      </c>
    </row>
    <row r="233" spans="1:19">
      <c r="A233" s="20">
        <v>371</v>
      </c>
      <c r="B233" s="142" t="s">
        <v>533</v>
      </c>
      <c r="C233" s="142" t="s">
        <v>534</v>
      </c>
      <c r="D233" s="142" t="s">
        <v>34</v>
      </c>
      <c r="E233" s="147" t="s">
        <v>846</v>
      </c>
      <c r="F233" s="319" t="s">
        <v>1846</v>
      </c>
      <c r="G233" s="319"/>
      <c r="H233" s="319" t="s">
        <v>1846</v>
      </c>
      <c r="I233" s="317"/>
      <c r="J233" s="317"/>
      <c r="K233" s="317"/>
      <c r="L233" s="317">
        <f t="shared" si="9"/>
        <v>0</v>
      </c>
      <c r="M233" s="317">
        <f t="shared" si="10"/>
        <v>0</v>
      </c>
      <c r="N233" s="317"/>
      <c r="O233" s="317"/>
      <c r="P233" s="317"/>
      <c r="Q233" s="317"/>
      <c r="R233" s="318">
        <f t="shared" si="11"/>
        <v>0</v>
      </c>
      <c r="S233" s="26"/>
    </row>
    <row r="234" spans="1:19" hidden="1">
      <c r="A234" s="20">
        <v>444</v>
      </c>
      <c r="B234" s="142" t="s">
        <v>535</v>
      </c>
      <c r="C234" s="142" t="s">
        <v>536</v>
      </c>
      <c r="D234" s="142" t="s">
        <v>48</v>
      </c>
      <c r="E234" s="147" t="s">
        <v>846</v>
      </c>
      <c r="F234" s="319" t="s">
        <v>1851</v>
      </c>
      <c r="G234" s="319"/>
      <c r="H234" s="317" t="s">
        <v>1850</v>
      </c>
      <c r="I234" s="317"/>
      <c r="J234" s="317"/>
      <c r="K234" s="317"/>
      <c r="L234" s="317">
        <f t="shared" si="9"/>
        <v>0</v>
      </c>
      <c r="M234" s="317">
        <f t="shared" si="10"/>
        <v>0</v>
      </c>
      <c r="N234" s="317"/>
      <c r="O234" s="317"/>
      <c r="P234" s="317"/>
      <c r="Q234" s="317"/>
      <c r="R234" s="318">
        <f t="shared" si="11"/>
        <v>0</v>
      </c>
      <c r="S234" s="26"/>
    </row>
    <row r="235" spans="1:19">
      <c r="A235" s="20">
        <v>185</v>
      </c>
      <c r="B235" s="142" t="s">
        <v>537</v>
      </c>
      <c r="C235" s="142" t="s">
        <v>538</v>
      </c>
      <c r="D235" s="142" t="s">
        <v>34</v>
      </c>
      <c r="E235" s="147" t="s">
        <v>846</v>
      </c>
      <c r="F235" s="319" t="s">
        <v>1846</v>
      </c>
      <c r="G235" s="319"/>
      <c r="H235" s="317" t="s">
        <v>1850</v>
      </c>
      <c r="I235" s="317"/>
      <c r="J235" s="317"/>
      <c r="K235" s="317"/>
      <c r="L235" s="317">
        <f t="shared" si="9"/>
        <v>0</v>
      </c>
      <c r="M235" s="317">
        <f t="shared" si="10"/>
        <v>0</v>
      </c>
      <c r="N235" s="317"/>
      <c r="O235" s="317"/>
      <c r="P235" s="317"/>
      <c r="Q235" s="317"/>
      <c r="R235" s="318">
        <f t="shared" si="11"/>
        <v>0</v>
      </c>
    </row>
    <row r="236" spans="1:19" hidden="1">
      <c r="A236" s="20">
        <v>565</v>
      </c>
      <c r="B236" s="142" t="s">
        <v>539</v>
      </c>
      <c r="C236" s="142" t="s">
        <v>540</v>
      </c>
      <c r="D236" s="142" t="s">
        <v>48</v>
      </c>
      <c r="E236" s="147" t="s">
        <v>846</v>
      </c>
      <c r="F236" s="319" t="s">
        <v>1846</v>
      </c>
      <c r="G236" s="319"/>
      <c r="H236" s="317" t="s">
        <v>1852</v>
      </c>
      <c r="I236" s="317"/>
      <c r="J236" s="317"/>
      <c r="K236" s="317"/>
      <c r="L236" s="317">
        <f t="shared" si="9"/>
        <v>0</v>
      </c>
      <c r="M236" s="317">
        <f t="shared" si="10"/>
        <v>0</v>
      </c>
      <c r="N236" s="317"/>
      <c r="O236" s="317"/>
      <c r="P236" s="317"/>
      <c r="Q236" s="317"/>
      <c r="R236" s="318">
        <f t="shared" si="11"/>
        <v>0</v>
      </c>
      <c r="S236" s="26"/>
    </row>
    <row r="237" spans="1:19" hidden="1">
      <c r="A237" s="20">
        <v>251</v>
      </c>
      <c r="B237" s="142" t="s">
        <v>541</v>
      </c>
      <c r="C237" s="142" t="s">
        <v>542</v>
      </c>
      <c r="D237" s="142" t="s">
        <v>70</v>
      </c>
      <c r="E237" s="147" t="s">
        <v>846</v>
      </c>
      <c r="F237" s="319" t="s">
        <v>1846</v>
      </c>
      <c r="G237" s="319"/>
      <c r="H237" s="317" t="s">
        <v>1852</v>
      </c>
      <c r="I237" s="317"/>
      <c r="J237" s="317"/>
      <c r="K237" s="317"/>
      <c r="L237" s="317">
        <f t="shared" si="9"/>
        <v>0</v>
      </c>
      <c r="M237" s="317">
        <f t="shared" si="10"/>
        <v>0</v>
      </c>
      <c r="N237" s="317"/>
      <c r="O237" s="317"/>
      <c r="P237" s="317"/>
      <c r="Q237" s="317"/>
      <c r="R237" s="318">
        <f t="shared" si="11"/>
        <v>0</v>
      </c>
      <c r="S237" s="26"/>
    </row>
    <row r="238" spans="1:19" hidden="1">
      <c r="A238" s="20">
        <v>459</v>
      </c>
      <c r="B238" s="142" t="s">
        <v>543</v>
      </c>
      <c r="C238" s="142" t="s">
        <v>544</v>
      </c>
      <c r="D238" s="142" t="s">
        <v>65</v>
      </c>
      <c r="E238" s="147" t="s">
        <v>868</v>
      </c>
      <c r="F238" s="319" t="s">
        <v>1849</v>
      </c>
      <c r="G238" s="319"/>
      <c r="H238" s="317" t="s">
        <v>1847</v>
      </c>
      <c r="I238" s="317">
        <v>0</v>
      </c>
      <c r="J238" s="317">
        <v>0</v>
      </c>
      <c r="K238" s="317">
        <v>0</v>
      </c>
      <c r="L238" s="317">
        <f t="shared" si="9"/>
        <v>0</v>
      </c>
      <c r="M238" s="317">
        <f t="shared" si="10"/>
        <v>0</v>
      </c>
      <c r="N238" s="317">
        <v>0</v>
      </c>
      <c r="O238" s="317">
        <v>0</v>
      </c>
      <c r="P238" s="317">
        <v>0</v>
      </c>
      <c r="Q238" s="317">
        <v>0</v>
      </c>
      <c r="R238" s="318">
        <v>300000</v>
      </c>
      <c r="S238" s="26"/>
    </row>
    <row r="239" spans="1:19">
      <c r="A239" s="20">
        <v>387</v>
      </c>
      <c r="B239" s="142" t="s">
        <v>546</v>
      </c>
      <c r="C239" s="142" t="s">
        <v>547</v>
      </c>
      <c r="D239" s="142" t="s">
        <v>34</v>
      </c>
      <c r="E239" s="147" t="s">
        <v>868</v>
      </c>
      <c r="F239" s="319" t="s">
        <v>1846</v>
      </c>
      <c r="G239" s="319"/>
      <c r="H239" s="319" t="s">
        <v>1846</v>
      </c>
      <c r="I239" s="317"/>
      <c r="J239" s="317"/>
      <c r="K239" s="317"/>
      <c r="L239" s="317">
        <f t="shared" si="9"/>
        <v>0</v>
      </c>
      <c r="M239" s="317">
        <f t="shared" si="10"/>
        <v>0</v>
      </c>
      <c r="N239" s="317"/>
      <c r="O239" s="317"/>
      <c r="P239" s="317"/>
      <c r="Q239" s="317"/>
      <c r="R239" s="318">
        <f t="shared" si="11"/>
        <v>0</v>
      </c>
      <c r="S239" s="26"/>
    </row>
    <row r="240" spans="1:19" hidden="1">
      <c r="A240" s="20">
        <v>159</v>
      </c>
      <c r="B240" s="142" t="s">
        <v>548</v>
      </c>
      <c r="C240" s="142" t="s">
        <v>549</v>
      </c>
      <c r="D240" s="142" t="s">
        <v>65</v>
      </c>
      <c r="E240" s="147" t="s">
        <v>846</v>
      </c>
      <c r="F240" s="319" t="s">
        <v>1849</v>
      </c>
      <c r="G240" s="319"/>
      <c r="H240" s="317" t="s">
        <v>1852</v>
      </c>
      <c r="I240" s="317">
        <v>15817.72</v>
      </c>
      <c r="J240" s="317">
        <v>0</v>
      </c>
      <c r="K240" s="317">
        <v>0</v>
      </c>
      <c r="L240" s="317">
        <f t="shared" si="9"/>
        <v>15817.72</v>
      </c>
      <c r="M240" s="317">
        <f t="shared" si="10"/>
        <v>1265.4176</v>
      </c>
      <c r="N240" s="317">
        <v>0</v>
      </c>
      <c r="O240" s="317">
        <v>0</v>
      </c>
      <c r="P240" s="317">
        <v>35.06</v>
      </c>
      <c r="Q240" s="317">
        <v>0</v>
      </c>
      <c r="R240" s="318">
        <f t="shared" si="11"/>
        <v>1230.3576</v>
      </c>
      <c r="S240" s="26">
        <f>R240/2</f>
        <v>615.17880000000002</v>
      </c>
    </row>
    <row r="241" spans="1:19" hidden="1">
      <c r="A241" s="20">
        <v>247</v>
      </c>
      <c r="B241" s="142" t="s">
        <v>550</v>
      </c>
      <c r="C241" s="142" t="s">
        <v>551</v>
      </c>
      <c r="D241" s="142" t="s">
        <v>62</v>
      </c>
      <c r="E241" s="147" t="s">
        <v>846</v>
      </c>
      <c r="F241" s="319" t="s">
        <v>1846</v>
      </c>
      <c r="G241" s="319"/>
      <c r="H241" s="317" t="s">
        <v>1850</v>
      </c>
      <c r="I241" s="317"/>
      <c r="J241" s="317"/>
      <c r="K241" s="317"/>
      <c r="L241" s="317">
        <f t="shared" si="9"/>
        <v>0</v>
      </c>
      <c r="M241" s="317">
        <f t="shared" si="10"/>
        <v>0</v>
      </c>
      <c r="N241" s="317"/>
      <c r="O241" s="317"/>
      <c r="P241" s="317"/>
      <c r="Q241" s="317"/>
      <c r="R241" s="318">
        <f t="shared" si="11"/>
        <v>0</v>
      </c>
      <c r="S241" s="26"/>
    </row>
    <row r="242" spans="1:19" hidden="1">
      <c r="A242" s="18">
        <v>349</v>
      </c>
      <c r="B242" s="142" t="s">
        <v>553</v>
      </c>
      <c r="C242" s="142" t="s">
        <v>554</v>
      </c>
      <c r="D242" s="142" t="s">
        <v>48</v>
      </c>
      <c r="E242" s="147" t="s">
        <v>846</v>
      </c>
      <c r="F242" s="319" t="s">
        <v>1846</v>
      </c>
      <c r="G242" s="319"/>
      <c r="H242" s="317" t="s">
        <v>1852</v>
      </c>
      <c r="I242" s="317"/>
      <c r="J242" s="317"/>
      <c r="K242" s="317"/>
      <c r="L242" s="317">
        <f t="shared" si="9"/>
        <v>0</v>
      </c>
      <c r="M242" s="317">
        <f t="shared" si="10"/>
        <v>0</v>
      </c>
      <c r="N242" s="317"/>
      <c r="O242" s="317"/>
      <c r="P242" s="317"/>
      <c r="Q242" s="317"/>
      <c r="R242" s="318">
        <f t="shared" si="11"/>
        <v>0</v>
      </c>
      <c r="S242" s="26"/>
    </row>
    <row r="243" spans="1:19" hidden="1">
      <c r="A243" s="20">
        <v>380</v>
      </c>
      <c r="B243" s="142" t="s">
        <v>555</v>
      </c>
      <c r="C243" s="142" t="s">
        <v>556</v>
      </c>
      <c r="D243" s="142" t="s">
        <v>62</v>
      </c>
      <c r="E243" s="147" t="s">
        <v>868</v>
      </c>
      <c r="F243" s="319" t="s">
        <v>1846</v>
      </c>
      <c r="G243" s="319"/>
      <c r="H243" s="319" t="s">
        <v>1846</v>
      </c>
      <c r="I243" s="317"/>
      <c r="J243" s="317"/>
      <c r="K243" s="317"/>
      <c r="L243" s="317">
        <f t="shared" si="9"/>
        <v>0</v>
      </c>
      <c r="M243" s="317">
        <f t="shared" si="10"/>
        <v>0</v>
      </c>
      <c r="N243" s="317"/>
      <c r="O243" s="317"/>
      <c r="P243" s="317"/>
      <c r="Q243" s="317"/>
      <c r="R243" s="318">
        <f t="shared" si="11"/>
        <v>0</v>
      </c>
      <c r="S243" s="26"/>
    </row>
    <row r="244" spans="1:19" hidden="1">
      <c r="A244" s="20">
        <v>241</v>
      </c>
      <c r="B244" s="142" t="s">
        <v>557</v>
      </c>
      <c r="C244" s="142" t="s">
        <v>558</v>
      </c>
      <c r="D244" s="142" t="s">
        <v>62</v>
      </c>
      <c r="E244" s="147" t="s">
        <v>882</v>
      </c>
      <c r="F244" s="319" t="s">
        <v>1846</v>
      </c>
      <c r="G244" s="319"/>
      <c r="H244" s="317" t="s">
        <v>1848</v>
      </c>
      <c r="I244" s="317"/>
      <c r="J244" s="317"/>
      <c r="K244" s="317"/>
      <c r="L244" s="317">
        <f t="shared" si="9"/>
        <v>0</v>
      </c>
      <c r="M244" s="317">
        <f t="shared" si="10"/>
        <v>0</v>
      </c>
      <c r="N244" s="317"/>
      <c r="O244" s="317"/>
      <c r="P244" s="317"/>
      <c r="Q244" s="317"/>
      <c r="R244" s="318">
        <f t="shared" si="11"/>
        <v>0</v>
      </c>
    </row>
    <row r="245" spans="1:19" hidden="1">
      <c r="A245" s="20">
        <v>173</v>
      </c>
      <c r="B245" s="142" t="s">
        <v>559</v>
      </c>
      <c r="C245" s="142" t="s">
        <v>560</v>
      </c>
      <c r="D245" s="142" t="s">
        <v>62</v>
      </c>
      <c r="E245" s="147" t="s">
        <v>846</v>
      </c>
      <c r="F245" s="319" t="s">
        <v>1851</v>
      </c>
      <c r="G245" s="319"/>
      <c r="H245" s="317" t="s">
        <v>1847</v>
      </c>
      <c r="I245" s="317"/>
      <c r="J245" s="317"/>
      <c r="K245" s="317"/>
      <c r="L245" s="317">
        <f t="shared" si="9"/>
        <v>0</v>
      </c>
      <c r="M245" s="317">
        <f t="shared" si="10"/>
        <v>0</v>
      </c>
      <c r="N245" s="317"/>
      <c r="O245" s="317"/>
      <c r="P245" s="317"/>
      <c r="Q245" s="317"/>
      <c r="R245" s="318">
        <f t="shared" si="11"/>
        <v>0</v>
      </c>
      <c r="S245" s="26"/>
    </row>
    <row r="246" spans="1:19" hidden="1">
      <c r="A246" s="20">
        <v>516</v>
      </c>
      <c r="B246" s="142" t="s">
        <v>561</v>
      </c>
      <c r="C246" s="142" t="s">
        <v>562</v>
      </c>
      <c r="D246" s="142" t="s">
        <v>73</v>
      </c>
      <c r="E246" s="147" t="s">
        <v>882</v>
      </c>
      <c r="F246" s="319" t="s">
        <v>1849</v>
      </c>
      <c r="G246" s="319"/>
      <c r="H246" s="317" t="s">
        <v>1847</v>
      </c>
      <c r="I246" s="317"/>
      <c r="J246" s="317"/>
      <c r="K246" s="317"/>
      <c r="L246" s="317">
        <f t="shared" si="9"/>
        <v>0</v>
      </c>
      <c r="M246" s="317">
        <f t="shared" si="10"/>
        <v>0</v>
      </c>
      <c r="N246" s="317"/>
      <c r="O246" s="317"/>
      <c r="P246" s="317"/>
      <c r="Q246" s="317"/>
      <c r="R246" s="318">
        <f t="shared" si="11"/>
        <v>0</v>
      </c>
    </row>
    <row r="247" spans="1:19">
      <c r="A247" s="20">
        <v>570</v>
      </c>
      <c r="B247" s="142" t="s">
        <v>564</v>
      </c>
      <c r="C247" s="142" t="s">
        <v>565</v>
      </c>
      <c r="D247" s="142" t="s">
        <v>34</v>
      </c>
      <c r="E247" s="147" t="s">
        <v>868</v>
      </c>
      <c r="F247" s="319" t="s">
        <v>1846</v>
      </c>
      <c r="G247" s="319"/>
      <c r="H247" s="319" t="s">
        <v>1846</v>
      </c>
      <c r="I247" s="317"/>
      <c r="J247" s="317"/>
      <c r="K247" s="317"/>
      <c r="L247" s="317">
        <f t="shared" si="9"/>
        <v>0</v>
      </c>
      <c r="M247" s="317">
        <f t="shared" si="10"/>
        <v>0</v>
      </c>
      <c r="N247" s="317"/>
      <c r="O247" s="317"/>
      <c r="P247" s="317"/>
      <c r="Q247" s="317"/>
      <c r="R247" s="318">
        <f t="shared" si="11"/>
        <v>0</v>
      </c>
      <c r="S247" s="26"/>
    </row>
    <row r="248" spans="1:19" hidden="1">
      <c r="A248" s="18">
        <v>457</v>
      </c>
      <c r="B248" s="142" t="s">
        <v>566</v>
      </c>
      <c r="C248" s="142" t="s">
        <v>567</v>
      </c>
      <c r="D248" s="142" t="s">
        <v>65</v>
      </c>
      <c r="E248" s="147" t="s">
        <v>846</v>
      </c>
      <c r="F248" s="319" t="s">
        <v>1849</v>
      </c>
      <c r="G248" s="319"/>
      <c r="H248" s="317" t="s">
        <v>1853</v>
      </c>
      <c r="I248" s="317">
        <v>0</v>
      </c>
      <c r="J248" s="317">
        <v>0</v>
      </c>
      <c r="K248" s="317">
        <v>0</v>
      </c>
      <c r="L248" s="317">
        <f t="shared" si="9"/>
        <v>0</v>
      </c>
      <c r="M248" s="317">
        <f t="shared" si="10"/>
        <v>0</v>
      </c>
      <c r="N248" s="317">
        <v>0</v>
      </c>
      <c r="O248" s="317">
        <v>0</v>
      </c>
      <c r="P248" s="317">
        <v>0</v>
      </c>
      <c r="Q248" s="317">
        <v>0</v>
      </c>
      <c r="R248" s="318">
        <f t="shared" si="11"/>
        <v>0</v>
      </c>
      <c r="S248" s="26"/>
    </row>
    <row r="249" spans="1:19" hidden="1">
      <c r="A249" s="20">
        <v>595</v>
      </c>
      <c r="B249" s="142" t="s">
        <v>568</v>
      </c>
      <c r="C249" s="142" t="s">
        <v>569</v>
      </c>
      <c r="D249" s="142" t="s">
        <v>65</v>
      </c>
      <c r="E249" s="147" t="s">
        <v>868</v>
      </c>
      <c r="F249" s="319" t="s">
        <v>1846</v>
      </c>
      <c r="G249" s="319"/>
      <c r="H249" s="317" t="s">
        <v>1847</v>
      </c>
      <c r="I249" s="317">
        <v>0</v>
      </c>
      <c r="J249" s="317">
        <v>0</v>
      </c>
      <c r="K249" s="317">
        <v>0</v>
      </c>
      <c r="L249" s="317">
        <v>60306</v>
      </c>
      <c r="M249" s="317">
        <f t="shared" si="10"/>
        <v>0</v>
      </c>
      <c r="N249" s="317">
        <v>0</v>
      </c>
      <c r="O249" s="317">
        <v>0</v>
      </c>
      <c r="P249" s="317">
        <v>0</v>
      </c>
      <c r="Q249" s="317">
        <v>0</v>
      </c>
      <c r="R249" s="318">
        <v>60306</v>
      </c>
    </row>
    <row r="250" spans="1:19" hidden="1">
      <c r="A250" s="20">
        <v>168</v>
      </c>
      <c r="B250" s="142" t="s">
        <v>570</v>
      </c>
      <c r="C250" s="142" t="s">
        <v>571</v>
      </c>
      <c r="D250" s="142" t="s">
        <v>65</v>
      </c>
      <c r="E250" s="147" t="s">
        <v>846</v>
      </c>
      <c r="F250" s="319" t="s">
        <v>1851</v>
      </c>
      <c r="G250" s="319"/>
      <c r="H250" s="317" t="s">
        <v>1850</v>
      </c>
      <c r="I250" s="317">
        <v>0</v>
      </c>
      <c r="J250" s="317">
        <v>0</v>
      </c>
      <c r="K250" s="317">
        <v>0</v>
      </c>
      <c r="L250" s="317">
        <f t="shared" si="9"/>
        <v>0</v>
      </c>
      <c r="M250" s="317">
        <f t="shared" si="10"/>
        <v>0</v>
      </c>
      <c r="N250" s="317">
        <v>0</v>
      </c>
      <c r="O250" s="317">
        <v>0</v>
      </c>
      <c r="P250" s="317">
        <v>0</v>
      </c>
      <c r="Q250" s="317">
        <v>0</v>
      </c>
      <c r="R250" s="318">
        <f t="shared" si="11"/>
        <v>0</v>
      </c>
      <c r="S250" s="26"/>
    </row>
    <row r="251" spans="1:19" hidden="1">
      <c r="A251" s="20">
        <v>51</v>
      </c>
      <c r="B251" s="142" t="s">
        <v>573</v>
      </c>
      <c r="C251" s="142" t="s">
        <v>574</v>
      </c>
      <c r="D251" s="142" t="s">
        <v>73</v>
      </c>
      <c r="E251" s="147" t="s">
        <v>868</v>
      </c>
      <c r="F251" s="319" t="s">
        <v>1846</v>
      </c>
      <c r="G251" s="319"/>
      <c r="H251" s="317" t="s">
        <v>1847</v>
      </c>
      <c r="I251" s="317"/>
      <c r="J251" s="317"/>
      <c r="K251" s="317"/>
      <c r="L251" s="317">
        <f t="shared" si="9"/>
        <v>0</v>
      </c>
      <c r="M251" s="317">
        <f t="shared" si="10"/>
        <v>0</v>
      </c>
      <c r="N251" s="317"/>
      <c r="O251" s="317"/>
      <c r="P251" s="317"/>
      <c r="Q251" s="317"/>
      <c r="R251" s="318">
        <f t="shared" si="11"/>
        <v>0</v>
      </c>
    </row>
    <row r="252" spans="1:19" hidden="1">
      <c r="A252" s="152">
        <v>163</v>
      </c>
      <c r="B252" s="142" t="s">
        <v>575</v>
      </c>
      <c r="C252" s="142" t="s">
        <v>576</v>
      </c>
      <c r="D252" s="142" t="s">
        <v>57</v>
      </c>
      <c r="E252" s="147" t="s">
        <v>846</v>
      </c>
      <c r="F252" s="319" t="s">
        <v>1851</v>
      </c>
      <c r="G252" s="319"/>
      <c r="H252" s="317" t="s">
        <v>1852</v>
      </c>
      <c r="I252" s="317"/>
      <c r="J252" s="317"/>
      <c r="K252" s="317"/>
      <c r="L252" s="317">
        <f t="shared" si="9"/>
        <v>0</v>
      </c>
      <c r="M252" s="317">
        <f t="shared" si="10"/>
        <v>0</v>
      </c>
      <c r="N252" s="317"/>
      <c r="O252" s="317"/>
      <c r="P252" s="317"/>
      <c r="Q252" s="317"/>
      <c r="R252" s="318">
        <f t="shared" si="11"/>
        <v>0</v>
      </c>
    </row>
    <row r="253" spans="1:19" hidden="1">
      <c r="A253" s="20">
        <v>43</v>
      </c>
      <c r="B253" s="142" t="s">
        <v>577</v>
      </c>
      <c r="C253" s="142" t="s">
        <v>578</v>
      </c>
      <c r="D253" s="142" t="s">
        <v>65</v>
      </c>
      <c r="E253" s="147" t="s">
        <v>846</v>
      </c>
      <c r="F253" s="319" t="s">
        <v>1849</v>
      </c>
      <c r="G253" s="319"/>
      <c r="H253" s="317" t="s">
        <v>1852</v>
      </c>
      <c r="I253" s="317">
        <v>68071.899999999994</v>
      </c>
      <c r="J253" s="317">
        <v>0</v>
      </c>
      <c r="K253" s="317">
        <v>0</v>
      </c>
      <c r="L253" s="317">
        <f t="shared" si="9"/>
        <v>68071.899999999994</v>
      </c>
      <c r="M253" s="317">
        <f t="shared" si="10"/>
        <v>5445.7519999999995</v>
      </c>
      <c r="N253" s="317">
        <v>0</v>
      </c>
      <c r="O253" s="317">
        <v>0</v>
      </c>
      <c r="P253" s="317">
        <v>290.57</v>
      </c>
      <c r="Q253" s="317"/>
      <c r="R253" s="318">
        <f t="shared" si="11"/>
        <v>5155.1819999999998</v>
      </c>
    </row>
    <row r="254" spans="1:19" hidden="1">
      <c r="A254" s="20">
        <v>79</v>
      </c>
      <c r="B254" s="142" t="s">
        <v>579</v>
      </c>
      <c r="C254" s="142" t="s">
        <v>580</v>
      </c>
      <c r="D254" s="142" t="s">
        <v>62</v>
      </c>
      <c r="E254" s="147" t="s">
        <v>846</v>
      </c>
      <c r="F254" s="319" t="s">
        <v>1846</v>
      </c>
      <c r="G254" s="319"/>
      <c r="H254" s="317" t="s">
        <v>1852</v>
      </c>
      <c r="I254" s="317"/>
      <c r="J254" s="317"/>
      <c r="K254" s="317"/>
      <c r="L254" s="317">
        <f t="shared" si="9"/>
        <v>0</v>
      </c>
      <c r="M254" s="317">
        <f t="shared" si="10"/>
        <v>0</v>
      </c>
      <c r="N254" s="317"/>
      <c r="O254" s="317"/>
      <c r="P254" s="317"/>
      <c r="Q254" s="317"/>
      <c r="R254" s="318">
        <f t="shared" si="11"/>
        <v>0</v>
      </c>
      <c r="S254" s="26"/>
    </row>
    <row r="255" spans="1:19">
      <c r="A255" s="20">
        <v>405</v>
      </c>
      <c r="B255" s="142" t="s">
        <v>581</v>
      </c>
      <c r="C255" s="142" t="s">
        <v>582</v>
      </c>
      <c r="D255" s="142" t="s">
        <v>34</v>
      </c>
      <c r="E255" s="147" t="s">
        <v>846</v>
      </c>
      <c r="F255" s="319" t="s">
        <v>1846</v>
      </c>
      <c r="G255" s="319"/>
      <c r="H255" s="317" t="s">
        <v>1852</v>
      </c>
      <c r="I255" s="317"/>
      <c r="J255" s="317"/>
      <c r="K255" s="317"/>
      <c r="L255" s="317">
        <f t="shared" si="9"/>
        <v>0</v>
      </c>
      <c r="M255" s="317">
        <f t="shared" si="10"/>
        <v>0</v>
      </c>
      <c r="N255" s="317"/>
      <c r="O255" s="317"/>
      <c r="P255" s="317"/>
      <c r="Q255" s="317"/>
      <c r="R255" s="318">
        <f t="shared" si="11"/>
        <v>0</v>
      </c>
      <c r="S255" s="26"/>
    </row>
    <row r="256" spans="1:19">
      <c r="A256" s="20">
        <v>564</v>
      </c>
      <c r="B256" s="142" t="s">
        <v>583</v>
      </c>
      <c r="C256" s="142" t="s">
        <v>584</v>
      </c>
      <c r="D256" s="142" t="s">
        <v>34</v>
      </c>
      <c r="E256" s="147" t="s">
        <v>846</v>
      </c>
      <c r="F256" s="319" t="s">
        <v>1846</v>
      </c>
      <c r="G256" s="319"/>
      <c r="H256" s="317" t="s">
        <v>1852</v>
      </c>
      <c r="I256" s="317"/>
      <c r="J256" s="317"/>
      <c r="K256" s="317"/>
      <c r="L256" s="317">
        <f t="shared" si="9"/>
        <v>0</v>
      </c>
      <c r="M256" s="317">
        <f t="shared" si="10"/>
        <v>0</v>
      </c>
      <c r="N256" s="317"/>
      <c r="O256" s="317"/>
      <c r="P256" s="317"/>
      <c r="Q256" s="317"/>
      <c r="R256" s="318">
        <f t="shared" si="11"/>
        <v>0</v>
      </c>
      <c r="S256" s="26"/>
    </row>
    <row r="257" spans="1:19" hidden="1">
      <c r="A257" s="20">
        <v>94</v>
      </c>
      <c r="B257" s="142" t="s">
        <v>585</v>
      </c>
      <c r="C257" s="142" t="s">
        <v>586</v>
      </c>
      <c r="D257" s="142" t="s">
        <v>62</v>
      </c>
      <c r="E257" s="147" t="s">
        <v>846</v>
      </c>
      <c r="F257" s="319" t="s">
        <v>1846</v>
      </c>
      <c r="G257" s="319"/>
      <c r="H257" s="317" t="s">
        <v>1848</v>
      </c>
      <c r="I257" s="317"/>
      <c r="J257" s="317"/>
      <c r="K257" s="317"/>
      <c r="L257" s="317">
        <f t="shared" si="9"/>
        <v>0</v>
      </c>
      <c r="M257" s="317">
        <f t="shared" si="10"/>
        <v>0</v>
      </c>
      <c r="N257" s="317"/>
      <c r="O257" s="317"/>
      <c r="P257" s="317"/>
      <c r="Q257" s="317"/>
      <c r="R257" s="318">
        <f t="shared" si="11"/>
        <v>0</v>
      </c>
      <c r="S257" s="26"/>
    </row>
    <row r="258" spans="1:19">
      <c r="A258" s="20">
        <v>577</v>
      </c>
      <c r="B258" s="142" t="s">
        <v>588</v>
      </c>
      <c r="C258" s="142" t="s">
        <v>589</v>
      </c>
      <c r="D258" s="142" t="s">
        <v>34</v>
      </c>
      <c r="E258" s="147" t="s">
        <v>846</v>
      </c>
      <c r="F258" s="319" t="s">
        <v>1851</v>
      </c>
      <c r="G258" s="319"/>
      <c r="H258" s="317" t="s">
        <v>1852</v>
      </c>
      <c r="I258" s="317"/>
      <c r="J258" s="317"/>
      <c r="K258" s="317"/>
      <c r="L258" s="317">
        <f t="shared" ref="L258:L321" si="12">SUM(I258:K258)</f>
        <v>0</v>
      </c>
      <c r="M258" s="317">
        <f t="shared" ref="M258:M321" si="13">(I258*8%)+(J258*16%)+(K258*32%)</f>
        <v>0</v>
      </c>
      <c r="N258" s="317"/>
      <c r="O258" s="317"/>
      <c r="P258" s="317"/>
      <c r="Q258" s="317"/>
      <c r="R258" s="318">
        <f t="shared" ref="R258:R321" si="14">M258-N258-O258-P258-Q258</f>
        <v>0</v>
      </c>
      <c r="S258" s="26"/>
    </row>
    <row r="259" spans="1:19" hidden="1">
      <c r="A259" s="20">
        <v>573</v>
      </c>
      <c r="B259" s="142" t="s">
        <v>590</v>
      </c>
      <c r="C259" s="142" t="s">
        <v>591</v>
      </c>
      <c r="D259" s="142" t="s">
        <v>57</v>
      </c>
      <c r="E259" s="147" t="s">
        <v>846</v>
      </c>
      <c r="F259" s="319" t="s">
        <v>1849</v>
      </c>
      <c r="G259" s="319"/>
      <c r="H259" s="317" t="s">
        <v>1847</v>
      </c>
      <c r="I259" s="317"/>
      <c r="J259" s="317"/>
      <c r="K259" s="317"/>
      <c r="L259" s="317">
        <f t="shared" si="12"/>
        <v>0</v>
      </c>
      <c r="M259" s="317">
        <f t="shared" si="13"/>
        <v>0</v>
      </c>
      <c r="N259" s="317"/>
      <c r="O259" s="317"/>
      <c r="P259" s="317"/>
      <c r="Q259" s="317"/>
      <c r="R259" s="318">
        <f t="shared" si="14"/>
        <v>0</v>
      </c>
    </row>
    <row r="260" spans="1:19" hidden="1">
      <c r="A260" s="20">
        <v>90</v>
      </c>
      <c r="B260" s="142" t="s">
        <v>592</v>
      </c>
      <c r="C260" s="142" t="s">
        <v>593</v>
      </c>
      <c r="D260" s="142" t="s">
        <v>48</v>
      </c>
      <c r="E260" s="147" t="s">
        <v>846</v>
      </c>
      <c r="F260" s="319" t="s">
        <v>1851</v>
      </c>
      <c r="G260" s="319"/>
      <c r="H260" s="317" t="s">
        <v>1847</v>
      </c>
      <c r="I260" s="317"/>
      <c r="J260" s="317"/>
      <c r="K260" s="317"/>
      <c r="L260" s="317">
        <f t="shared" si="12"/>
        <v>0</v>
      </c>
      <c r="M260" s="317">
        <f t="shared" si="13"/>
        <v>0</v>
      </c>
      <c r="N260" s="317"/>
      <c r="O260" s="317"/>
      <c r="P260" s="317"/>
      <c r="Q260" s="317"/>
      <c r="R260" s="318">
        <f t="shared" si="14"/>
        <v>0</v>
      </c>
      <c r="S260" s="26"/>
    </row>
    <row r="261" spans="1:19" hidden="1">
      <c r="A261" s="18">
        <v>636</v>
      </c>
      <c r="B261" s="142" t="s">
        <v>595</v>
      </c>
      <c r="C261" s="142" t="s">
        <v>596</v>
      </c>
      <c r="D261" s="142" t="s">
        <v>65</v>
      </c>
      <c r="E261" s="147" t="s">
        <v>846</v>
      </c>
      <c r="F261" s="319" t="s">
        <v>1849</v>
      </c>
      <c r="G261" s="319"/>
      <c r="H261" s="317" t="s">
        <v>1852</v>
      </c>
      <c r="I261" s="317">
        <v>125420.2</v>
      </c>
      <c r="J261" s="317">
        <v>0</v>
      </c>
      <c r="K261" s="317">
        <v>0</v>
      </c>
      <c r="L261" s="317">
        <f t="shared" si="12"/>
        <v>125420.2</v>
      </c>
      <c r="M261" s="317">
        <f t="shared" si="13"/>
        <v>10033.616</v>
      </c>
      <c r="N261" s="317">
        <v>0</v>
      </c>
      <c r="O261" s="317">
        <v>0</v>
      </c>
      <c r="P261" s="317">
        <v>523.63</v>
      </c>
      <c r="Q261" s="317">
        <v>0</v>
      </c>
      <c r="R261" s="318">
        <f t="shared" si="14"/>
        <v>9509.9860000000008</v>
      </c>
      <c r="S261" s="26"/>
    </row>
    <row r="262" spans="1:19" hidden="1">
      <c r="A262" s="18">
        <v>152</v>
      </c>
      <c r="B262" s="142" t="s">
        <v>597</v>
      </c>
      <c r="C262" s="142" t="s">
        <v>598</v>
      </c>
      <c r="D262" s="142" t="s">
        <v>65</v>
      </c>
      <c r="E262" s="147" t="s">
        <v>846</v>
      </c>
      <c r="F262" s="319" t="s">
        <v>1849</v>
      </c>
      <c r="G262" s="319"/>
      <c r="H262" s="317" t="s">
        <v>1852</v>
      </c>
      <c r="I262" s="317">
        <v>16136.95</v>
      </c>
      <c r="J262" s="317">
        <v>0</v>
      </c>
      <c r="K262" s="317">
        <v>0</v>
      </c>
      <c r="L262" s="317">
        <f t="shared" si="12"/>
        <v>16136.95</v>
      </c>
      <c r="M262" s="317">
        <f t="shared" si="13"/>
        <v>1290.9560000000001</v>
      </c>
      <c r="N262" s="317">
        <v>0</v>
      </c>
      <c r="O262" s="317">
        <v>0</v>
      </c>
      <c r="P262" s="317">
        <v>38.33</v>
      </c>
      <c r="Q262" s="317">
        <v>0</v>
      </c>
      <c r="R262" s="318">
        <f t="shared" si="14"/>
        <v>1252.6260000000002</v>
      </c>
    </row>
    <row r="263" spans="1:19" hidden="1">
      <c r="A263" s="18">
        <v>87</v>
      </c>
      <c r="B263" s="142" t="s">
        <v>599</v>
      </c>
      <c r="C263" s="142" t="s">
        <v>600</v>
      </c>
      <c r="D263" s="142" t="s">
        <v>70</v>
      </c>
      <c r="E263" s="147" t="s">
        <v>882</v>
      </c>
      <c r="F263" s="319" t="s">
        <v>1851</v>
      </c>
      <c r="G263" s="319"/>
      <c r="H263" s="317" t="s">
        <v>1847</v>
      </c>
      <c r="I263" s="317"/>
      <c r="J263" s="317"/>
      <c r="K263" s="317"/>
      <c r="L263" s="317">
        <f t="shared" si="12"/>
        <v>0</v>
      </c>
      <c r="M263" s="317">
        <f t="shared" si="13"/>
        <v>0</v>
      </c>
      <c r="N263" s="317"/>
      <c r="O263" s="317"/>
      <c r="P263" s="317"/>
      <c r="Q263" s="317"/>
      <c r="R263" s="318">
        <f t="shared" si="14"/>
        <v>0</v>
      </c>
      <c r="S263" s="26"/>
    </row>
    <row r="264" spans="1:19" hidden="1">
      <c r="A264" s="20">
        <v>566</v>
      </c>
      <c r="B264" s="142" t="s">
        <v>601</v>
      </c>
      <c r="C264" s="142" t="s">
        <v>602</v>
      </c>
      <c r="D264" s="142" t="s">
        <v>48</v>
      </c>
      <c r="E264" s="147" t="s">
        <v>846</v>
      </c>
      <c r="F264" s="319" t="s">
        <v>1851</v>
      </c>
      <c r="G264" s="319"/>
      <c r="H264" s="317" t="s">
        <v>1847</v>
      </c>
      <c r="I264" s="317"/>
      <c r="J264" s="317"/>
      <c r="K264" s="317"/>
      <c r="L264" s="317">
        <f t="shared" si="12"/>
        <v>0</v>
      </c>
      <c r="M264" s="317">
        <f t="shared" si="13"/>
        <v>0</v>
      </c>
      <c r="N264" s="317"/>
      <c r="O264" s="317"/>
      <c r="P264" s="317"/>
      <c r="Q264" s="317"/>
      <c r="R264" s="318">
        <f t="shared" si="14"/>
        <v>0</v>
      </c>
      <c r="S264" s="26"/>
    </row>
    <row r="265" spans="1:19" hidden="1">
      <c r="A265" s="20">
        <v>428</v>
      </c>
      <c r="B265" s="142" t="s">
        <v>603</v>
      </c>
      <c r="C265" s="142" t="s">
        <v>604</v>
      </c>
      <c r="D265" s="142" t="s">
        <v>48</v>
      </c>
      <c r="E265" s="147" t="s">
        <v>868</v>
      </c>
      <c r="F265" s="319" t="s">
        <v>1849</v>
      </c>
      <c r="G265" s="319"/>
      <c r="H265" s="317" t="s">
        <v>1847</v>
      </c>
      <c r="I265" s="317"/>
      <c r="J265" s="317"/>
      <c r="K265" s="317"/>
      <c r="L265" s="317">
        <f t="shared" si="12"/>
        <v>0</v>
      </c>
      <c r="M265" s="317">
        <f t="shared" si="13"/>
        <v>0</v>
      </c>
      <c r="N265" s="317"/>
      <c r="O265" s="317"/>
      <c r="P265" s="317"/>
      <c r="Q265" s="317"/>
      <c r="R265" s="318">
        <f t="shared" si="14"/>
        <v>0</v>
      </c>
      <c r="S265" s="26"/>
    </row>
    <row r="266" spans="1:19" hidden="1">
      <c r="A266" s="20">
        <v>487</v>
      </c>
      <c r="B266" s="142" t="s">
        <v>605</v>
      </c>
      <c r="C266" s="142" t="s">
        <v>606</v>
      </c>
      <c r="D266" s="142" t="s">
        <v>48</v>
      </c>
      <c r="E266" s="147" t="s">
        <v>846</v>
      </c>
      <c r="F266" s="319" t="s">
        <v>1851</v>
      </c>
      <c r="G266" s="319"/>
      <c r="H266" s="317" t="s">
        <v>1852</v>
      </c>
      <c r="I266" s="317"/>
      <c r="J266" s="317"/>
      <c r="K266" s="317"/>
      <c r="L266" s="317">
        <f t="shared" si="12"/>
        <v>0</v>
      </c>
      <c r="M266" s="317">
        <f t="shared" si="13"/>
        <v>0</v>
      </c>
      <c r="N266" s="317"/>
      <c r="O266" s="317"/>
      <c r="P266" s="317"/>
      <c r="Q266" s="317"/>
      <c r="R266" s="318">
        <f t="shared" si="14"/>
        <v>0</v>
      </c>
    </row>
    <row r="267" spans="1:19" hidden="1">
      <c r="A267" s="18">
        <v>623</v>
      </c>
      <c r="B267" s="142" t="s">
        <v>607</v>
      </c>
      <c r="C267" s="142" t="s">
        <v>608</v>
      </c>
      <c r="D267" s="142" t="s">
        <v>73</v>
      </c>
      <c r="E267" s="147" t="s">
        <v>868</v>
      </c>
      <c r="F267" s="319" t="s">
        <v>1846</v>
      </c>
      <c r="G267" s="319"/>
      <c r="H267" s="317" t="s">
        <v>1847</v>
      </c>
      <c r="I267" s="317"/>
      <c r="J267" s="317"/>
      <c r="K267" s="317"/>
      <c r="L267" s="317">
        <f t="shared" si="12"/>
        <v>0</v>
      </c>
      <c r="M267" s="317">
        <f t="shared" si="13"/>
        <v>0</v>
      </c>
      <c r="N267" s="317"/>
      <c r="O267" s="317"/>
      <c r="P267" s="317"/>
      <c r="Q267" s="317"/>
      <c r="R267" s="318">
        <f t="shared" si="14"/>
        <v>0</v>
      </c>
    </row>
    <row r="268" spans="1:19">
      <c r="A268" s="20">
        <v>235</v>
      </c>
      <c r="B268" s="142" t="s">
        <v>609</v>
      </c>
      <c r="C268" s="142" t="s">
        <v>610</v>
      </c>
      <c r="D268" s="142" t="s">
        <v>34</v>
      </c>
      <c r="E268" s="147" t="s">
        <v>868</v>
      </c>
      <c r="F268" s="319" t="s">
        <v>1846</v>
      </c>
      <c r="G268" s="319"/>
      <c r="H268" s="317" t="s">
        <v>1848</v>
      </c>
      <c r="I268" s="317">
        <v>0</v>
      </c>
      <c r="J268" s="317">
        <v>0</v>
      </c>
      <c r="K268" s="317">
        <v>0</v>
      </c>
      <c r="L268" s="317">
        <f t="shared" si="12"/>
        <v>0</v>
      </c>
      <c r="M268" s="317">
        <f t="shared" si="13"/>
        <v>0</v>
      </c>
      <c r="N268" s="317">
        <v>0</v>
      </c>
      <c r="O268" s="317">
        <v>0</v>
      </c>
      <c r="P268" s="317">
        <v>0</v>
      </c>
      <c r="Q268" s="317">
        <v>0</v>
      </c>
      <c r="R268" s="318">
        <f t="shared" si="14"/>
        <v>0</v>
      </c>
      <c r="S268" s="26"/>
    </row>
    <row r="269" spans="1:19">
      <c r="A269" s="20">
        <v>238</v>
      </c>
      <c r="B269" s="142" t="s">
        <v>611</v>
      </c>
      <c r="C269" s="142" t="s">
        <v>612</v>
      </c>
      <c r="D269" s="142" t="s">
        <v>34</v>
      </c>
      <c r="E269" s="147" t="s">
        <v>868</v>
      </c>
      <c r="F269" s="319" t="s">
        <v>1846</v>
      </c>
      <c r="G269" s="319"/>
      <c r="H269" s="317" t="s">
        <v>1848</v>
      </c>
      <c r="I269" s="317"/>
      <c r="J269" s="317"/>
      <c r="K269" s="317"/>
      <c r="L269" s="317">
        <f t="shared" si="12"/>
        <v>0</v>
      </c>
      <c r="M269" s="317">
        <f t="shared" si="13"/>
        <v>0</v>
      </c>
      <c r="N269" s="317"/>
      <c r="O269" s="317"/>
      <c r="P269" s="317"/>
      <c r="Q269" s="317"/>
      <c r="R269" s="318">
        <f t="shared" si="14"/>
        <v>0</v>
      </c>
      <c r="S269" s="26"/>
    </row>
    <row r="270" spans="1:19">
      <c r="A270" s="20">
        <v>234</v>
      </c>
      <c r="B270" s="142" t="s">
        <v>613</v>
      </c>
      <c r="C270" s="142" t="s">
        <v>614</v>
      </c>
      <c r="D270" s="142" t="s">
        <v>34</v>
      </c>
      <c r="E270" s="147" t="s">
        <v>868</v>
      </c>
      <c r="F270" s="319" t="s">
        <v>1846</v>
      </c>
      <c r="G270" s="319"/>
      <c r="H270" s="317" t="s">
        <v>1848</v>
      </c>
      <c r="I270" s="317"/>
      <c r="J270" s="317"/>
      <c r="K270" s="317"/>
      <c r="L270" s="317">
        <f t="shared" si="12"/>
        <v>0</v>
      </c>
      <c r="M270" s="317">
        <f t="shared" si="13"/>
        <v>0</v>
      </c>
      <c r="N270" s="317"/>
      <c r="O270" s="317"/>
      <c r="P270" s="317"/>
      <c r="Q270" s="317"/>
      <c r="R270" s="318">
        <f t="shared" si="14"/>
        <v>0</v>
      </c>
      <c r="S270" s="26"/>
    </row>
    <row r="271" spans="1:19" hidden="1">
      <c r="A271" s="20">
        <v>283</v>
      </c>
      <c r="B271" s="142" t="s">
        <v>615</v>
      </c>
      <c r="C271" s="142" t="s">
        <v>616</v>
      </c>
      <c r="D271" s="142" t="s">
        <v>73</v>
      </c>
      <c r="E271" s="147" t="s">
        <v>868</v>
      </c>
      <c r="F271" s="319" t="s">
        <v>1846</v>
      </c>
      <c r="G271" s="319"/>
      <c r="H271" s="317" t="s">
        <v>1847</v>
      </c>
      <c r="I271" s="317"/>
      <c r="J271" s="317"/>
      <c r="K271" s="317"/>
      <c r="L271" s="317">
        <f t="shared" si="12"/>
        <v>0</v>
      </c>
      <c r="M271" s="317">
        <f t="shared" si="13"/>
        <v>0</v>
      </c>
      <c r="N271" s="317"/>
      <c r="O271" s="317"/>
      <c r="P271" s="317"/>
      <c r="Q271" s="317"/>
      <c r="R271" s="318">
        <f t="shared" si="14"/>
        <v>0</v>
      </c>
      <c r="S271" s="26"/>
    </row>
    <row r="272" spans="1:19" hidden="1">
      <c r="A272" s="20">
        <v>633</v>
      </c>
      <c r="B272" s="142" t="s">
        <v>618</v>
      </c>
      <c r="C272" s="142" t="s">
        <v>619</v>
      </c>
      <c r="D272" s="142" t="s">
        <v>70</v>
      </c>
      <c r="E272" s="147" t="s">
        <v>868</v>
      </c>
      <c r="F272" s="319" t="s">
        <v>1851</v>
      </c>
      <c r="G272" s="319"/>
      <c r="H272" s="317" t="s">
        <v>1847</v>
      </c>
      <c r="I272" s="317"/>
      <c r="J272" s="317"/>
      <c r="K272" s="317"/>
      <c r="L272" s="317">
        <f t="shared" si="12"/>
        <v>0</v>
      </c>
      <c r="M272" s="317">
        <f t="shared" si="13"/>
        <v>0</v>
      </c>
      <c r="N272" s="317"/>
      <c r="O272" s="317"/>
      <c r="P272" s="317"/>
      <c r="Q272" s="317"/>
      <c r="R272" s="318">
        <f t="shared" si="14"/>
        <v>0</v>
      </c>
      <c r="S272" s="26"/>
    </row>
    <row r="273" spans="1:19" hidden="1">
      <c r="A273" s="20">
        <v>474</v>
      </c>
      <c r="B273" s="142" t="s">
        <v>620</v>
      </c>
      <c r="C273" s="142" t="s">
        <v>621</v>
      </c>
      <c r="D273" s="142" t="s">
        <v>65</v>
      </c>
      <c r="E273" s="147" t="s">
        <v>846</v>
      </c>
      <c r="F273" s="319" t="s">
        <v>1851</v>
      </c>
      <c r="G273" s="319"/>
      <c r="H273" s="317" t="s">
        <v>1852</v>
      </c>
      <c r="I273" s="317">
        <v>37965.72</v>
      </c>
      <c r="J273" s="317">
        <v>0</v>
      </c>
      <c r="K273" s="317">
        <v>0</v>
      </c>
      <c r="L273" s="317">
        <f t="shared" si="12"/>
        <v>37965.72</v>
      </c>
      <c r="M273" s="317">
        <f t="shared" si="13"/>
        <v>3037.2576000000004</v>
      </c>
      <c r="N273" s="317">
        <v>0</v>
      </c>
      <c r="O273" s="317">
        <v>0</v>
      </c>
      <c r="P273" s="317">
        <v>158.75</v>
      </c>
      <c r="Q273" s="317">
        <v>0</v>
      </c>
      <c r="R273" s="318">
        <f t="shared" si="14"/>
        <v>2878.5076000000004</v>
      </c>
    </row>
    <row r="274" spans="1:19" hidden="1">
      <c r="A274" s="20">
        <v>485</v>
      </c>
      <c r="B274" s="142" t="s">
        <v>622</v>
      </c>
      <c r="C274" s="142" t="s">
        <v>623</v>
      </c>
      <c r="D274" s="142" t="s">
        <v>48</v>
      </c>
      <c r="E274" s="147" t="s">
        <v>846</v>
      </c>
      <c r="F274" s="319" t="s">
        <v>1851</v>
      </c>
      <c r="G274" s="319"/>
      <c r="H274" s="317" t="s">
        <v>1848</v>
      </c>
      <c r="I274" s="317"/>
      <c r="J274" s="317"/>
      <c r="K274" s="317"/>
      <c r="L274" s="317">
        <f t="shared" si="12"/>
        <v>0</v>
      </c>
      <c r="M274" s="317">
        <f t="shared" si="13"/>
        <v>0</v>
      </c>
      <c r="N274" s="317"/>
      <c r="O274" s="317"/>
      <c r="P274" s="317"/>
      <c r="Q274" s="317"/>
      <c r="R274" s="318">
        <f t="shared" si="14"/>
        <v>0</v>
      </c>
    </row>
    <row r="275" spans="1:19" hidden="1">
      <c r="A275" s="20">
        <v>464</v>
      </c>
      <c r="B275" s="142" t="s">
        <v>624</v>
      </c>
      <c r="C275" s="142" t="s">
        <v>625</v>
      </c>
      <c r="D275" s="142" t="s">
        <v>73</v>
      </c>
      <c r="E275" s="147" t="s">
        <v>846</v>
      </c>
      <c r="F275" s="319" t="s">
        <v>1846</v>
      </c>
      <c r="G275" s="319"/>
      <c r="H275" s="317" t="s">
        <v>1847</v>
      </c>
      <c r="I275" s="317"/>
      <c r="J275" s="317"/>
      <c r="K275" s="317"/>
      <c r="L275" s="317">
        <f t="shared" si="12"/>
        <v>0</v>
      </c>
      <c r="M275" s="317">
        <f t="shared" si="13"/>
        <v>0</v>
      </c>
      <c r="N275" s="317"/>
      <c r="O275" s="317"/>
      <c r="P275" s="317"/>
      <c r="Q275" s="317"/>
      <c r="R275" s="318">
        <f t="shared" si="14"/>
        <v>0</v>
      </c>
      <c r="S275" s="26"/>
    </row>
    <row r="276" spans="1:19" hidden="1">
      <c r="A276" s="20">
        <v>378</v>
      </c>
      <c r="B276" s="142" t="s">
        <v>626</v>
      </c>
      <c r="C276" s="142" t="s">
        <v>627</v>
      </c>
      <c r="D276" s="142" t="s">
        <v>73</v>
      </c>
      <c r="E276" s="147" t="s">
        <v>846</v>
      </c>
      <c r="F276" s="319" t="s">
        <v>1849</v>
      </c>
      <c r="G276" s="319"/>
      <c r="H276" s="317" t="s">
        <v>1852</v>
      </c>
      <c r="I276" s="317"/>
      <c r="J276" s="317"/>
      <c r="K276" s="317"/>
      <c r="L276" s="317">
        <f t="shared" si="12"/>
        <v>0</v>
      </c>
      <c r="M276" s="317">
        <f t="shared" si="13"/>
        <v>0</v>
      </c>
      <c r="N276" s="317"/>
      <c r="O276" s="317"/>
      <c r="P276" s="317"/>
      <c r="Q276" s="317"/>
      <c r="R276" s="318">
        <f t="shared" si="14"/>
        <v>0</v>
      </c>
      <c r="S276" s="26"/>
    </row>
    <row r="277" spans="1:19" hidden="1">
      <c r="A277" s="20">
        <v>296</v>
      </c>
      <c r="B277" s="142" t="s">
        <v>628</v>
      </c>
      <c r="C277" s="142" t="s">
        <v>629</v>
      </c>
      <c r="D277" s="142" t="s">
        <v>62</v>
      </c>
      <c r="E277" s="147" t="s">
        <v>846</v>
      </c>
      <c r="F277" s="319" t="s">
        <v>1849</v>
      </c>
      <c r="G277" s="319"/>
      <c r="H277" s="317" t="s">
        <v>1852</v>
      </c>
      <c r="I277" s="317"/>
      <c r="J277" s="317"/>
      <c r="K277" s="317"/>
      <c r="L277" s="317">
        <f t="shared" si="12"/>
        <v>0</v>
      </c>
      <c r="M277" s="317">
        <f t="shared" si="13"/>
        <v>0</v>
      </c>
      <c r="N277" s="317"/>
      <c r="O277" s="317"/>
      <c r="P277" s="317"/>
      <c r="Q277" s="317"/>
      <c r="R277" s="318">
        <f t="shared" si="14"/>
        <v>0</v>
      </c>
      <c r="S277" s="26"/>
    </row>
    <row r="278" spans="1:19" hidden="1">
      <c r="A278" s="20">
        <v>108</v>
      </c>
      <c r="B278" s="142" t="s">
        <v>630</v>
      </c>
      <c r="C278" s="142" t="s">
        <v>631</v>
      </c>
      <c r="D278" s="142" t="s">
        <v>48</v>
      </c>
      <c r="E278" s="147" t="s">
        <v>846</v>
      </c>
      <c r="F278" s="319" t="s">
        <v>1846</v>
      </c>
      <c r="G278" s="319"/>
      <c r="H278" s="317" t="s">
        <v>1852</v>
      </c>
      <c r="I278" s="317"/>
      <c r="J278" s="317"/>
      <c r="K278" s="317"/>
      <c r="L278" s="317">
        <f t="shared" si="12"/>
        <v>0</v>
      </c>
      <c r="M278" s="317">
        <f t="shared" si="13"/>
        <v>0</v>
      </c>
      <c r="N278" s="317"/>
      <c r="O278" s="317"/>
      <c r="P278" s="317"/>
      <c r="Q278" s="317"/>
      <c r="R278" s="318">
        <f t="shared" si="14"/>
        <v>0</v>
      </c>
      <c r="S278" s="26"/>
    </row>
    <row r="279" spans="1:19" hidden="1">
      <c r="A279" s="20">
        <v>205</v>
      </c>
      <c r="B279" s="142" t="s">
        <v>632</v>
      </c>
      <c r="C279" s="142" t="s">
        <v>633</v>
      </c>
      <c r="D279" s="142" t="s">
        <v>57</v>
      </c>
      <c r="E279" s="147" t="s">
        <v>846</v>
      </c>
      <c r="F279" s="319" t="s">
        <v>1849</v>
      </c>
      <c r="G279" s="319"/>
      <c r="H279" s="317" t="s">
        <v>1852</v>
      </c>
      <c r="I279" s="317"/>
      <c r="J279" s="317"/>
      <c r="K279" s="317"/>
      <c r="L279" s="317">
        <f t="shared" si="12"/>
        <v>0</v>
      </c>
      <c r="M279" s="317">
        <f t="shared" si="13"/>
        <v>0</v>
      </c>
      <c r="N279" s="317"/>
      <c r="O279" s="317"/>
      <c r="P279" s="317"/>
      <c r="Q279" s="317"/>
      <c r="R279" s="318">
        <f t="shared" si="14"/>
        <v>0</v>
      </c>
      <c r="S279" s="26"/>
    </row>
    <row r="280" spans="1:19" hidden="1">
      <c r="A280" s="20">
        <v>339</v>
      </c>
      <c r="B280" s="142" t="s">
        <v>635</v>
      </c>
      <c r="C280" s="142" t="s">
        <v>636</v>
      </c>
      <c r="D280" s="142" t="s">
        <v>48</v>
      </c>
      <c r="E280" s="147" t="s">
        <v>868</v>
      </c>
      <c r="F280" s="319" t="s">
        <v>1846</v>
      </c>
      <c r="G280" s="319"/>
      <c r="H280" s="319" t="s">
        <v>1846</v>
      </c>
      <c r="I280" s="317"/>
      <c r="J280" s="317"/>
      <c r="K280" s="317"/>
      <c r="L280" s="317">
        <f t="shared" si="12"/>
        <v>0</v>
      </c>
      <c r="M280" s="317">
        <f t="shared" si="13"/>
        <v>0</v>
      </c>
      <c r="N280" s="317"/>
      <c r="O280" s="317"/>
      <c r="P280" s="317"/>
      <c r="Q280" s="317"/>
      <c r="R280" s="318">
        <f t="shared" si="14"/>
        <v>0</v>
      </c>
      <c r="S280" s="26"/>
    </row>
    <row r="281" spans="1:19" hidden="1">
      <c r="A281" s="18">
        <v>193</v>
      </c>
      <c r="B281" s="142" t="s">
        <v>637</v>
      </c>
      <c r="C281" s="142" t="s">
        <v>638</v>
      </c>
      <c r="D281" s="142" t="s">
        <v>62</v>
      </c>
      <c r="E281" s="147" t="s">
        <v>846</v>
      </c>
      <c r="F281" s="319" t="s">
        <v>1846</v>
      </c>
      <c r="G281" s="319"/>
      <c r="H281" s="317" t="s">
        <v>1850</v>
      </c>
      <c r="I281" s="317"/>
      <c r="J281" s="317"/>
      <c r="K281" s="317"/>
      <c r="L281" s="317">
        <f t="shared" si="12"/>
        <v>0</v>
      </c>
      <c r="M281" s="317">
        <f t="shared" si="13"/>
        <v>0</v>
      </c>
      <c r="N281" s="317"/>
      <c r="O281" s="317"/>
      <c r="P281" s="317"/>
      <c r="Q281" s="317"/>
      <c r="R281" s="318">
        <f t="shared" si="14"/>
        <v>0</v>
      </c>
      <c r="S281" s="26"/>
    </row>
    <row r="282" spans="1:19" hidden="1">
      <c r="A282" s="20">
        <v>264</v>
      </c>
      <c r="B282" s="142" t="s">
        <v>639</v>
      </c>
      <c r="C282" s="142" t="s">
        <v>640</v>
      </c>
      <c r="D282" s="142" t="s">
        <v>57</v>
      </c>
      <c r="E282" s="147" t="s">
        <v>846</v>
      </c>
      <c r="F282" s="319" t="s">
        <v>1851</v>
      </c>
      <c r="G282" s="319"/>
      <c r="H282" s="317" t="s">
        <v>1852</v>
      </c>
      <c r="I282" s="317"/>
      <c r="J282" s="317"/>
      <c r="K282" s="317"/>
      <c r="L282" s="317">
        <f t="shared" si="12"/>
        <v>0</v>
      </c>
      <c r="M282" s="317">
        <f t="shared" si="13"/>
        <v>0</v>
      </c>
      <c r="N282" s="317"/>
      <c r="O282" s="317"/>
      <c r="P282" s="317"/>
      <c r="Q282" s="317"/>
      <c r="R282" s="318">
        <f t="shared" si="14"/>
        <v>0</v>
      </c>
      <c r="S282" s="26"/>
    </row>
    <row r="283" spans="1:19" hidden="1">
      <c r="A283" s="20">
        <v>7</v>
      </c>
      <c r="B283" s="142" t="s">
        <v>641</v>
      </c>
      <c r="C283" s="142" t="s">
        <v>642</v>
      </c>
      <c r="D283" s="142" t="s">
        <v>48</v>
      </c>
      <c r="E283" s="147" t="s">
        <v>846</v>
      </c>
      <c r="F283" s="319" t="s">
        <v>1846</v>
      </c>
      <c r="G283" s="319"/>
      <c r="H283" s="317" t="s">
        <v>1852</v>
      </c>
      <c r="I283" s="317"/>
      <c r="J283" s="317"/>
      <c r="K283" s="317"/>
      <c r="L283" s="317">
        <f t="shared" si="12"/>
        <v>0</v>
      </c>
      <c r="M283" s="317">
        <f t="shared" si="13"/>
        <v>0</v>
      </c>
      <c r="N283" s="317"/>
      <c r="O283" s="317"/>
      <c r="P283" s="317"/>
      <c r="Q283" s="317"/>
      <c r="R283" s="318">
        <f t="shared" si="14"/>
        <v>0</v>
      </c>
      <c r="S283" s="26"/>
    </row>
    <row r="284" spans="1:19">
      <c r="A284" s="20">
        <v>297</v>
      </c>
      <c r="B284" s="142" t="s">
        <v>643</v>
      </c>
      <c r="C284" s="142" t="s">
        <v>644</v>
      </c>
      <c r="D284" s="142" t="s">
        <v>34</v>
      </c>
      <c r="E284" s="147" t="s">
        <v>846</v>
      </c>
      <c r="F284" s="319" t="s">
        <v>1849</v>
      </c>
      <c r="G284" s="319"/>
      <c r="H284" s="317" t="s">
        <v>1852</v>
      </c>
      <c r="I284" s="317"/>
      <c r="J284" s="317"/>
      <c r="K284" s="317"/>
      <c r="L284" s="317">
        <f t="shared" si="12"/>
        <v>0</v>
      </c>
      <c r="M284" s="317">
        <f t="shared" si="13"/>
        <v>0</v>
      </c>
      <c r="N284" s="317"/>
      <c r="O284" s="317"/>
      <c r="P284" s="317"/>
      <c r="Q284" s="317"/>
      <c r="R284" s="318">
        <f t="shared" si="14"/>
        <v>0</v>
      </c>
      <c r="S284" s="26"/>
    </row>
    <row r="285" spans="1:19">
      <c r="A285" s="20">
        <v>473</v>
      </c>
      <c r="B285" s="142" t="s">
        <v>645</v>
      </c>
      <c r="C285" s="142" t="s">
        <v>646</v>
      </c>
      <c r="D285" s="142" t="s">
        <v>34</v>
      </c>
      <c r="E285" s="147" t="s">
        <v>846</v>
      </c>
      <c r="F285" s="319" t="s">
        <v>1846</v>
      </c>
      <c r="G285" s="319"/>
      <c r="H285" s="317" t="s">
        <v>1852</v>
      </c>
      <c r="I285" s="317"/>
      <c r="J285" s="317"/>
      <c r="K285" s="317"/>
      <c r="L285" s="317">
        <f t="shared" si="12"/>
        <v>0</v>
      </c>
      <c r="M285" s="317">
        <f t="shared" si="13"/>
        <v>0</v>
      </c>
      <c r="N285" s="317"/>
      <c r="O285" s="317"/>
      <c r="P285" s="317"/>
      <c r="Q285" s="317"/>
      <c r="R285" s="318">
        <f t="shared" si="14"/>
        <v>0</v>
      </c>
      <c r="S285" s="26"/>
    </row>
    <row r="286" spans="1:19" hidden="1">
      <c r="A286" s="20">
        <v>612</v>
      </c>
      <c r="B286" s="142" t="s">
        <v>647</v>
      </c>
      <c r="C286" s="142" t="s">
        <v>648</v>
      </c>
      <c r="D286" s="142" t="s">
        <v>48</v>
      </c>
      <c r="E286" s="147" t="s">
        <v>868</v>
      </c>
      <c r="F286" s="319" t="s">
        <v>1846</v>
      </c>
      <c r="G286" s="319"/>
      <c r="H286" s="317" t="s">
        <v>1850</v>
      </c>
      <c r="I286" s="317"/>
      <c r="J286" s="317"/>
      <c r="K286" s="317"/>
      <c r="L286" s="317">
        <f t="shared" si="12"/>
        <v>0</v>
      </c>
      <c r="M286" s="317">
        <f t="shared" si="13"/>
        <v>0</v>
      </c>
      <c r="N286" s="317"/>
      <c r="O286" s="317"/>
      <c r="P286" s="317"/>
      <c r="Q286" s="317"/>
      <c r="R286" s="318">
        <f t="shared" si="14"/>
        <v>0</v>
      </c>
      <c r="S286" s="26"/>
    </row>
    <row r="287" spans="1:19" hidden="1">
      <c r="A287" s="20">
        <v>471</v>
      </c>
      <c r="B287" s="142" t="s">
        <v>649</v>
      </c>
      <c r="C287" s="142" t="s">
        <v>650</v>
      </c>
      <c r="D287" s="142" t="s">
        <v>57</v>
      </c>
      <c r="E287" s="147" t="s">
        <v>846</v>
      </c>
      <c r="F287" s="319" t="s">
        <v>1851</v>
      </c>
      <c r="G287" s="319"/>
      <c r="H287" s="317" t="s">
        <v>1850</v>
      </c>
      <c r="I287" s="317"/>
      <c r="J287" s="317"/>
      <c r="K287" s="317"/>
      <c r="L287" s="317">
        <f t="shared" si="12"/>
        <v>0</v>
      </c>
      <c r="M287" s="317">
        <f t="shared" si="13"/>
        <v>0</v>
      </c>
      <c r="N287" s="317"/>
      <c r="O287" s="317"/>
      <c r="P287" s="317"/>
      <c r="Q287" s="317"/>
      <c r="R287" s="318">
        <f t="shared" si="14"/>
        <v>0</v>
      </c>
      <c r="S287" s="26"/>
    </row>
    <row r="288" spans="1:19" hidden="1">
      <c r="A288" s="20">
        <v>604</v>
      </c>
      <c r="B288" s="142" t="s">
        <v>651</v>
      </c>
      <c r="C288" s="142" t="s">
        <v>652</v>
      </c>
      <c r="D288" s="142" t="s">
        <v>65</v>
      </c>
      <c r="E288" s="147" t="s">
        <v>868</v>
      </c>
      <c r="F288" s="319" t="s">
        <v>1846</v>
      </c>
      <c r="G288" s="319"/>
      <c r="H288" s="317" t="s">
        <v>1847</v>
      </c>
      <c r="I288" s="317">
        <v>0</v>
      </c>
      <c r="J288" s="317">
        <v>0</v>
      </c>
      <c r="K288" s="317">
        <v>0</v>
      </c>
      <c r="L288" s="317">
        <v>0</v>
      </c>
      <c r="M288" s="317">
        <f t="shared" si="13"/>
        <v>0</v>
      </c>
      <c r="N288" s="317">
        <v>0</v>
      </c>
      <c r="O288" s="317">
        <v>0</v>
      </c>
      <c r="P288" s="317">
        <v>0</v>
      </c>
      <c r="Q288" s="317">
        <v>0</v>
      </c>
      <c r="R288" s="318">
        <f t="shared" si="14"/>
        <v>0</v>
      </c>
      <c r="S288" s="26"/>
    </row>
    <row r="289" spans="1:19" hidden="1">
      <c r="A289" s="152">
        <v>618</v>
      </c>
      <c r="B289" s="142" t="s">
        <v>653</v>
      </c>
      <c r="C289" s="142" t="s">
        <v>654</v>
      </c>
      <c r="D289" s="142" t="s">
        <v>65</v>
      </c>
      <c r="E289" s="147" t="s">
        <v>846</v>
      </c>
      <c r="F289" s="319" t="s">
        <v>1846</v>
      </c>
      <c r="G289" s="319"/>
      <c r="H289" s="317" t="s">
        <v>1847</v>
      </c>
      <c r="I289" s="317">
        <v>0</v>
      </c>
      <c r="J289" s="317">
        <v>0</v>
      </c>
      <c r="K289" s="317">
        <v>0</v>
      </c>
      <c r="L289" s="317">
        <f t="shared" si="12"/>
        <v>0</v>
      </c>
      <c r="M289" s="317">
        <f t="shared" si="13"/>
        <v>0</v>
      </c>
      <c r="N289" s="317">
        <v>0</v>
      </c>
      <c r="O289" s="317">
        <v>0</v>
      </c>
      <c r="P289" s="317">
        <v>0</v>
      </c>
      <c r="Q289" s="317">
        <v>0</v>
      </c>
      <c r="R289" s="318">
        <f t="shared" si="14"/>
        <v>0</v>
      </c>
      <c r="S289" s="26"/>
    </row>
    <row r="290" spans="1:19" hidden="1">
      <c r="A290" s="20">
        <v>581</v>
      </c>
      <c r="B290" s="142" t="s">
        <v>655</v>
      </c>
      <c r="C290" s="142" t="s">
        <v>656</v>
      </c>
      <c r="D290" s="142" t="s">
        <v>70</v>
      </c>
      <c r="E290" s="147" t="s">
        <v>846</v>
      </c>
      <c r="F290" s="319" t="s">
        <v>1846</v>
      </c>
      <c r="G290" s="319"/>
      <c r="H290" s="317" t="s">
        <v>1850</v>
      </c>
      <c r="I290" s="317"/>
      <c r="J290" s="317"/>
      <c r="K290" s="317"/>
      <c r="L290" s="317">
        <f t="shared" si="12"/>
        <v>0</v>
      </c>
      <c r="M290" s="317">
        <f t="shared" si="13"/>
        <v>0</v>
      </c>
      <c r="N290" s="317"/>
      <c r="O290" s="317"/>
      <c r="P290" s="317"/>
      <c r="Q290" s="317"/>
      <c r="R290" s="318">
        <f t="shared" si="14"/>
        <v>0</v>
      </c>
      <c r="S290" s="26"/>
    </row>
    <row r="291" spans="1:19" hidden="1">
      <c r="A291" s="20">
        <v>66</v>
      </c>
      <c r="B291" s="142" t="s">
        <v>657</v>
      </c>
      <c r="C291" s="142" t="s">
        <v>658</v>
      </c>
      <c r="D291" s="142" t="s">
        <v>62</v>
      </c>
      <c r="E291" s="147" t="s">
        <v>846</v>
      </c>
      <c r="F291" s="319" t="s">
        <v>1846</v>
      </c>
      <c r="G291" s="319"/>
      <c r="H291" s="317" t="s">
        <v>1852</v>
      </c>
      <c r="I291" s="317"/>
      <c r="J291" s="317"/>
      <c r="K291" s="317"/>
      <c r="L291" s="317">
        <f t="shared" si="12"/>
        <v>0</v>
      </c>
      <c r="M291" s="317">
        <f t="shared" si="13"/>
        <v>0</v>
      </c>
      <c r="N291" s="317"/>
      <c r="O291" s="317"/>
      <c r="P291" s="317"/>
      <c r="Q291" s="317"/>
      <c r="R291" s="318">
        <f t="shared" si="14"/>
        <v>0</v>
      </c>
      <c r="S291" s="26"/>
    </row>
    <row r="292" spans="1:19" hidden="1">
      <c r="A292" s="20">
        <v>497</v>
      </c>
      <c r="B292" s="142" t="s">
        <v>659</v>
      </c>
      <c r="C292" s="142" t="s">
        <v>660</v>
      </c>
      <c r="D292" s="142" t="s">
        <v>70</v>
      </c>
      <c r="E292" s="147" t="s">
        <v>846</v>
      </c>
      <c r="F292" s="319" t="s">
        <v>1851</v>
      </c>
      <c r="G292" s="319"/>
      <c r="H292" s="317" t="s">
        <v>1852</v>
      </c>
      <c r="I292" s="317"/>
      <c r="J292" s="317"/>
      <c r="K292" s="317"/>
      <c r="L292" s="317">
        <f t="shared" si="12"/>
        <v>0</v>
      </c>
      <c r="M292" s="317">
        <f t="shared" si="13"/>
        <v>0</v>
      </c>
      <c r="N292" s="317"/>
      <c r="O292" s="317"/>
      <c r="P292" s="317"/>
      <c r="Q292" s="317"/>
      <c r="R292" s="318">
        <f t="shared" si="14"/>
        <v>0</v>
      </c>
      <c r="S292" s="26"/>
    </row>
    <row r="293" spans="1:19">
      <c r="A293" s="18">
        <v>144</v>
      </c>
      <c r="B293" s="142" t="s">
        <v>661</v>
      </c>
      <c r="C293" s="142" t="s">
        <v>662</v>
      </c>
      <c r="D293" s="142" t="s">
        <v>34</v>
      </c>
      <c r="E293" s="147" t="s">
        <v>868</v>
      </c>
      <c r="F293" s="319" t="s">
        <v>1851</v>
      </c>
      <c r="G293" s="319"/>
      <c r="H293" s="319" t="s">
        <v>1846</v>
      </c>
      <c r="I293" s="317"/>
      <c r="J293" s="317"/>
      <c r="K293" s="317"/>
      <c r="L293" s="317">
        <f t="shared" si="12"/>
        <v>0</v>
      </c>
      <c r="M293" s="317">
        <f t="shared" si="13"/>
        <v>0</v>
      </c>
      <c r="N293" s="317"/>
      <c r="O293" s="317"/>
      <c r="P293" s="317"/>
      <c r="Q293" s="317"/>
      <c r="R293" s="318">
        <f t="shared" si="14"/>
        <v>0</v>
      </c>
      <c r="S293" s="26"/>
    </row>
    <row r="294" spans="1:19" hidden="1">
      <c r="A294" s="20">
        <v>99</v>
      </c>
      <c r="B294" s="142" t="s">
        <v>663</v>
      </c>
      <c r="C294" s="142" t="s">
        <v>664</v>
      </c>
      <c r="D294" s="142" t="s">
        <v>73</v>
      </c>
      <c r="E294" s="147" t="s">
        <v>846</v>
      </c>
      <c r="F294" s="319" t="s">
        <v>1849</v>
      </c>
      <c r="G294" s="319"/>
      <c r="H294" s="317" t="s">
        <v>1850</v>
      </c>
      <c r="I294" s="317"/>
      <c r="J294" s="317"/>
      <c r="K294" s="317"/>
      <c r="L294" s="317">
        <f t="shared" si="12"/>
        <v>0</v>
      </c>
      <c r="M294" s="317">
        <f t="shared" si="13"/>
        <v>0</v>
      </c>
      <c r="N294" s="317"/>
      <c r="O294" s="317"/>
      <c r="P294" s="317"/>
      <c r="Q294" s="317"/>
      <c r="R294" s="318">
        <f t="shared" si="14"/>
        <v>0</v>
      </c>
    </row>
    <row r="295" spans="1:19" hidden="1">
      <c r="A295" s="20">
        <v>502</v>
      </c>
      <c r="B295" s="142" t="s">
        <v>665</v>
      </c>
      <c r="C295" s="142" t="s">
        <v>666</v>
      </c>
      <c r="D295" s="142" t="s">
        <v>70</v>
      </c>
      <c r="E295" s="147" t="s">
        <v>868</v>
      </c>
      <c r="F295" s="319" t="s">
        <v>1846</v>
      </c>
      <c r="G295" s="319"/>
      <c r="H295" s="319" t="s">
        <v>1846</v>
      </c>
      <c r="I295" s="317"/>
      <c r="J295" s="317"/>
      <c r="K295" s="317"/>
      <c r="L295" s="317">
        <f t="shared" si="12"/>
        <v>0</v>
      </c>
      <c r="M295" s="317">
        <f t="shared" si="13"/>
        <v>0</v>
      </c>
      <c r="N295" s="317"/>
      <c r="O295" s="317"/>
      <c r="P295" s="317"/>
      <c r="Q295" s="317"/>
      <c r="R295" s="318">
        <f t="shared" si="14"/>
        <v>0</v>
      </c>
      <c r="S295" s="26"/>
    </row>
    <row r="296" spans="1:19" hidden="1">
      <c r="A296" s="20">
        <v>498</v>
      </c>
      <c r="B296" s="142" t="s">
        <v>667</v>
      </c>
      <c r="C296" s="142" t="s">
        <v>668</v>
      </c>
      <c r="D296" s="142" t="s">
        <v>70</v>
      </c>
      <c r="E296" s="147" t="s">
        <v>868</v>
      </c>
      <c r="F296" s="319" t="s">
        <v>1846</v>
      </c>
      <c r="G296" s="319"/>
      <c r="H296" s="319" t="s">
        <v>1846</v>
      </c>
      <c r="I296" s="317"/>
      <c r="J296" s="317"/>
      <c r="K296" s="317"/>
      <c r="L296" s="317">
        <f t="shared" si="12"/>
        <v>0</v>
      </c>
      <c r="M296" s="317">
        <f t="shared" si="13"/>
        <v>0</v>
      </c>
      <c r="N296" s="317"/>
      <c r="O296" s="317"/>
      <c r="P296" s="317"/>
      <c r="Q296" s="317"/>
      <c r="R296" s="318">
        <f t="shared" si="14"/>
        <v>0</v>
      </c>
      <c r="S296" s="26"/>
    </row>
    <row r="297" spans="1:19" hidden="1">
      <c r="A297" s="20">
        <v>504</v>
      </c>
      <c r="B297" s="142" t="s">
        <v>669</v>
      </c>
      <c r="C297" s="142" t="s">
        <v>670</v>
      </c>
      <c r="D297" s="142" t="s">
        <v>70</v>
      </c>
      <c r="E297" s="147" t="s">
        <v>868</v>
      </c>
      <c r="F297" s="319" t="s">
        <v>1846</v>
      </c>
      <c r="G297" s="319"/>
      <c r="H297" s="319" t="s">
        <v>1846</v>
      </c>
      <c r="I297" s="317"/>
      <c r="J297" s="317"/>
      <c r="K297" s="317"/>
      <c r="L297" s="317">
        <f t="shared" si="12"/>
        <v>0</v>
      </c>
      <c r="M297" s="317">
        <f t="shared" si="13"/>
        <v>0</v>
      </c>
      <c r="N297" s="317"/>
      <c r="O297" s="317"/>
      <c r="P297" s="317"/>
      <c r="Q297" s="317"/>
      <c r="R297" s="318">
        <f t="shared" si="14"/>
        <v>0</v>
      </c>
      <c r="S297" s="26"/>
    </row>
    <row r="298" spans="1:19" hidden="1">
      <c r="A298" s="20">
        <v>198</v>
      </c>
      <c r="B298" s="142" t="s">
        <v>671</v>
      </c>
      <c r="C298" s="142" t="s">
        <v>672</v>
      </c>
      <c r="D298" s="142" t="s">
        <v>57</v>
      </c>
      <c r="E298" s="147" t="s">
        <v>882</v>
      </c>
      <c r="F298" s="319" t="s">
        <v>1846</v>
      </c>
      <c r="G298" s="319"/>
      <c r="H298" s="317" t="s">
        <v>1848</v>
      </c>
      <c r="I298" s="317"/>
      <c r="J298" s="317"/>
      <c r="K298" s="317"/>
      <c r="L298" s="317">
        <f t="shared" si="12"/>
        <v>0</v>
      </c>
      <c r="M298" s="317">
        <f t="shared" si="13"/>
        <v>0</v>
      </c>
      <c r="N298" s="317"/>
      <c r="O298" s="317"/>
      <c r="P298" s="317"/>
      <c r="Q298" s="317"/>
      <c r="R298" s="318">
        <f t="shared" si="14"/>
        <v>0</v>
      </c>
      <c r="S298" s="26"/>
    </row>
    <row r="299" spans="1:19" hidden="1">
      <c r="A299" s="20">
        <v>266</v>
      </c>
      <c r="B299" s="142" t="s">
        <v>674</v>
      </c>
      <c r="C299" s="142" t="s">
        <v>675</v>
      </c>
      <c r="D299" s="142" t="s">
        <v>57</v>
      </c>
      <c r="E299" s="147" t="s">
        <v>846</v>
      </c>
      <c r="F299" s="319" t="s">
        <v>1849</v>
      </c>
      <c r="G299" s="319"/>
      <c r="H299" s="317" t="s">
        <v>1852</v>
      </c>
      <c r="I299" s="317"/>
      <c r="J299" s="320"/>
      <c r="K299" s="317"/>
      <c r="L299" s="317">
        <f t="shared" si="12"/>
        <v>0</v>
      </c>
      <c r="M299" s="317">
        <f t="shared" si="13"/>
        <v>0</v>
      </c>
      <c r="N299" s="317"/>
      <c r="O299" s="317"/>
      <c r="P299" s="317"/>
      <c r="Q299" s="317"/>
      <c r="R299" s="318">
        <f t="shared" si="14"/>
        <v>0</v>
      </c>
      <c r="S299" s="26"/>
    </row>
    <row r="300" spans="1:19" hidden="1">
      <c r="A300" s="20">
        <v>452</v>
      </c>
      <c r="B300" s="142" t="s">
        <v>676</v>
      </c>
      <c r="C300" s="142" t="s">
        <v>677</v>
      </c>
      <c r="D300" s="142" t="s">
        <v>65</v>
      </c>
      <c r="E300" s="147" t="s">
        <v>868</v>
      </c>
      <c r="F300" s="319" t="s">
        <v>1846</v>
      </c>
      <c r="G300" s="319"/>
      <c r="H300" s="319" t="s">
        <v>1846</v>
      </c>
      <c r="I300" s="317">
        <v>0</v>
      </c>
      <c r="J300" s="317">
        <v>0</v>
      </c>
      <c r="K300" s="317">
        <v>0</v>
      </c>
      <c r="L300" s="317">
        <f t="shared" si="12"/>
        <v>0</v>
      </c>
      <c r="M300" s="317">
        <f t="shared" si="13"/>
        <v>0</v>
      </c>
      <c r="N300" s="317">
        <v>0</v>
      </c>
      <c r="O300" s="317">
        <v>0</v>
      </c>
      <c r="P300" s="317">
        <v>0</v>
      </c>
      <c r="Q300" s="317">
        <v>0</v>
      </c>
      <c r="R300" s="318">
        <f t="shared" si="14"/>
        <v>0</v>
      </c>
      <c r="S300" s="26"/>
    </row>
    <row r="301" spans="1:19" hidden="1">
      <c r="A301" s="20">
        <v>56</v>
      </c>
      <c r="B301" s="142" t="s">
        <v>678</v>
      </c>
      <c r="C301" s="142" t="s">
        <v>679</v>
      </c>
      <c r="D301" s="142" t="s">
        <v>65</v>
      </c>
      <c r="E301" s="147" t="s">
        <v>846</v>
      </c>
      <c r="F301" s="319" t="s">
        <v>1849</v>
      </c>
      <c r="G301" s="319"/>
      <c r="H301" s="317" t="s">
        <v>1852</v>
      </c>
      <c r="I301" s="317">
        <v>45525</v>
      </c>
      <c r="J301" s="317">
        <v>0</v>
      </c>
      <c r="K301" s="317">
        <v>0</v>
      </c>
      <c r="L301" s="317">
        <f t="shared" si="12"/>
        <v>45525</v>
      </c>
      <c r="M301" s="317">
        <f t="shared" si="13"/>
        <v>3642</v>
      </c>
      <c r="N301" s="317">
        <v>0</v>
      </c>
      <c r="O301" s="317">
        <v>0</v>
      </c>
      <c r="P301" s="317">
        <v>101.6</v>
      </c>
      <c r="Q301" s="317">
        <v>0</v>
      </c>
      <c r="R301" s="318">
        <f t="shared" si="14"/>
        <v>3540.4</v>
      </c>
      <c r="S301" s="26"/>
    </row>
    <row r="302" spans="1:19" hidden="1">
      <c r="A302" s="20">
        <v>389</v>
      </c>
      <c r="B302" s="142" t="s">
        <v>680</v>
      </c>
      <c r="C302" s="142" t="s">
        <v>681</v>
      </c>
      <c r="D302" s="142" t="s">
        <v>57</v>
      </c>
      <c r="E302" s="147" t="s">
        <v>846</v>
      </c>
      <c r="F302" s="319" t="s">
        <v>1849</v>
      </c>
      <c r="G302" s="319"/>
      <c r="H302" s="317" t="s">
        <v>1847</v>
      </c>
      <c r="I302" s="317"/>
      <c r="J302" s="317"/>
      <c r="K302" s="317"/>
      <c r="L302" s="317">
        <f t="shared" si="12"/>
        <v>0</v>
      </c>
      <c r="M302" s="317">
        <f t="shared" si="13"/>
        <v>0</v>
      </c>
      <c r="N302" s="317"/>
      <c r="O302" s="317"/>
      <c r="P302" s="317"/>
      <c r="Q302" s="317"/>
      <c r="R302" s="318">
        <f t="shared" si="14"/>
        <v>0</v>
      </c>
    </row>
    <row r="303" spans="1:19" hidden="1">
      <c r="A303" s="20">
        <v>519</v>
      </c>
      <c r="B303" s="142" t="s">
        <v>682</v>
      </c>
      <c r="C303" s="142" t="s">
        <v>683</v>
      </c>
      <c r="D303" s="142" t="s">
        <v>57</v>
      </c>
      <c r="E303" s="147" t="s">
        <v>846</v>
      </c>
      <c r="F303" s="319" t="s">
        <v>1846</v>
      </c>
      <c r="G303" s="319"/>
      <c r="H303" s="319" t="s">
        <v>1846</v>
      </c>
      <c r="I303" s="317"/>
      <c r="J303" s="317"/>
      <c r="K303" s="317"/>
      <c r="L303" s="317">
        <f t="shared" si="12"/>
        <v>0</v>
      </c>
      <c r="M303" s="317">
        <f t="shared" si="13"/>
        <v>0</v>
      </c>
      <c r="N303" s="317"/>
      <c r="O303" s="317"/>
      <c r="P303" s="317"/>
      <c r="Q303" s="317"/>
      <c r="R303" s="318">
        <f t="shared" si="14"/>
        <v>0</v>
      </c>
      <c r="S303" s="26"/>
    </row>
    <row r="304" spans="1:19" hidden="1">
      <c r="A304" s="20">
        <v>336</v>
      </c>
      <c r="B304" s="142" t="s">
        <v>684</v>
      </c>
      <c r="C304" s="142" t="s">
        <v>685</v>
      </c>
      <c r="D304" s="142" t="s">
        <v>65</v>
      </c>
      <c r="E304" s="147" t="s">
        <v>846</v>
      </c>
      <c r="F304" s="319" t="s">
        <v>1849</v>
      </c>
      <c r="G304" s="319"/>
      <c r="H304" s="317" t="s">
        <v>1852</v>
      </c>
      <c r="I304" s="317">
        <v>0</v>
      </c>
      <c r="J304" s="317">
        <v>0</v>
      </c>
      <c r="K304" s="317">
        <v>0</v>
      </c>
      <c r="L304" s="317">
        <v>0</v>
      </c>
      <c r="M304" s="317">
        <f t="shared" si="13"/>
        <v>0</v>
      </c>
      <c r="N304" s="317">
        <v>0</v>
      </c>
      <c r="O304" s="317">
        <v>0</v>
      </c>
      <c r="P304" s="317">
        <v>0</v>
      </c>
      <c r="Q304" s="317">
        <v>0</v>
      </c>
      <c r="R304" s="318">
        <f t="shared" si="14"/>
        <v>0</v>
      </c>
      <c r="S304" s="26"/>
    </row>
    <row r="305" spans="1:19" hidden="1">
      <c r="A305" s="20">
        <v>244</v>
      </c>
      <c r="B305" s="142" t="s">
        <v>686</v>
      </c>
      <c r="C305" s="142" t="s">
        <v>687</v>
      </c>
      <c r="D305" s="142" t="s">
        <v>65</v>
      </c>
      <c r="E305" s="147" t="s">
        <v>868</v>
      </c>
      <c r="F305" s="319" t="s">
        <v>1851</v>
      </c>
      <c r="G305" s="319"/>
      <c r="H305" s="317" t="s">
        <v>1852</v>
      </c>
      <c r="I305" s="317">
        <v>7170</v>
      </c>
      <c r="J305" s="317">
        <v>0</v>
      </c>
      <c r="K305" s="317">
        <v>0</v>
      </c>
      <c r="L305" s="317">
        <f t="shared" si="12"/>
        <v>7170</v>
      </c>
      <c r="M305" s="317">
        <f t="shared" si="13"/>
        <v>573.6</v>
      </c>
      <c r="N305" s="317">
        <v>44.77</v>
      </c>
      <c r="O305" s="317">
        <v>125.28</v>
      </c>
      <c r="P305" s="317">
        <v>52.2</v>
      </c>
      <c r="Q305" s="317">
        <v>46.98</v>
      </c>
      <c r="R305" s="318">
        <f t="shared" si="14"/>
        <v>304.37000000000006</v>
      </c>
      <c r="S305" s="26"/>
    </row>
    <row r="306" spans="1:19" hidden="1">
      <c r="A306" s="20">
        <v>443</v>
      </c>
      <c r="B306" s="142" t="s">
        <v>688</v>
      </c>
      <c r="C306" s="142" t="s">
        <v>689</v>
      </c>
      <c r="D306" s="142" t="s">
        <v>45</v>
      </c>
      <c r="E306" s="147" t="s">
        <v>846</v>
      </c>
      <c r="F306" s="319" t="s">
        <v>1846</v>
      </c>
      <c r="G306" s="319"/>
      <c r="H306" s="317" t="s">
        <v>1847</v>
      </c>
      <c r="I306" s="317"/>
      <c r="J306" s="317"/>
      <c r="K306" s="317"/>
      <c r="L306" s="317">
        <f t="shared" si="12"/>
        <v>0</v>
      </c>
      <c r="M306" s="317">
        <f t="shared" si="13"/>
        <v>0</v>
      </c>
      <c r="N306" s="317"/>
      <c r="O306" s="317"/>
      <c r="P306" s="317"/>
      <c r="Q306" s="317"/>
      <c r="R306" s="318">
        <f t="shared" si="14"/>
        <v>0</v>
      </c>
      <c r="S306" s="26"/>
    </row>
    <row r="307" spans="1:19" hidden="1">
      <c r="A307" s="20">
        <v>182</v>
      </c>
      <c r="B307" s="142" t="s">
        <v>690</v>
      </c>
      <c r="C307" s="142" t="s">
        <v>691</v>
      </c>
      <c r="D307" s="142" t="s">
        <v>73</v>
      </c>
      <c r="E307" s="147" t="s">
        <v>846</v>
      </c>
      <c r="F307" s="319" t="s">
        <v>1846</v>
      </c>
      <c r="G307" s="319"/>
      <c r="H307" s="317" t="s">
        <v>1847</v>
      </c>
      <c r="I307" s="317"/>
      <c r="J307" s="317"/>
      <c r="K307" s="317"/>
      <c r="L307" s="317">
        <f t="shared" si="12"/>
        <v>0</v>
      </c>
      <c r="M307" s="317">
        <f t="shared" si="13"/>
        <v>0</v>
      </c>
      <c r="N307" s="317"/>
      <c r="O307" s="317"/>
      <c r="P307" s="317"/>
      <c r="Q307" s="317"/>
      <c r="R307" s="318">
        <f t="shared" si="14"/>
        <v>0</v>
      </c>
      <c r="S307" s="26"/>
    </row>
    <row r="308" spans="1:19" hidden="1">
      <c r="A308" s="20">
        <v>475</v>
      </c>
      <c r="B308" s="142" t="s">
        <v>692</v>
      </c>
      <c r="C308" s="142" t="s">
        <v>693</v>
      </c>
      <c r="D308" s="142" t="s">
        <v>73</v>
      </c>
      <c r="E308" s="147" t="s">
        <v>846</v>
      </c>
      <c r="F308" s="319" t="s">
        <v>1849</v>
      </c>
      <c r="G308" s="319"/>
      <c r="H308" s="317" t="s">
        <v>1847</v>
      </c>
      <c r="I308" s="317"/>
      <c r="J308" s="317"/>
      <c r="K308" s="317"/>
      <c r="L308" s="317">
        <f t="shared" si="12"/>
        <v>0</v>
      </c>
      <c r="M308" s="317">
        <f t="shared" si="13"/>
        <v>0</v>
      </c>
      <c r="N308" s="317"/>
      <c r="O308" s="317"/>
      <c r="P308" s="317"/>
      <c r="Q308" s="317"/>
      <c r="R308" s="318">
        <f t="shared" si="14"/>
        <v>0</v>
      </c>
      <c r="S308" s="26"/>
    </row>
    <row r="309" spans="1:19" hidden="1">
      <c r="A309" s="20">
        <v>160</v>
      </c>
      <c r="B309" s="142" t="s">
        <v>694</v>
      </c>
      <c r="C309" s="142" t="s">
        <v>695</v>
      </c>
      <c r="D309" s="142" t="s">
        <v>62</v>
      </c>
      <c r="E309" s="147" t="s">
        <v>868</v>
      </c>
      <c r="F309" s="319" t="s">
        <v>1849</v>
      </c>
      <c r="G309" s="319"/>
      <c r="H309" s="317" t="s">
        <v>1847</v>
      </c>
      <c r="I309" s="317"/>
      <c r="J309" s="317"/>
      <c r="K309" s="317"/>
      <c r="L309" s="317">
        <f t="shared" si="12"/>
        <v>0</v>
      </c>
      <c r="M309" s="317">
        <f t="shared" si="13"/>
        <v>0</v>
      </c>
      <c r="N309" s="317"/>
      <c r="O309" s="317"/>
      <c r="P309" s="317"/>
      <c r="Q309" s="317"/>
      <c r="R309" s="318">
        <f t="shared" si="14"/>
        <v>0</v>
      </c>
      <c r="S309" s="26"/>
    </row>
    <row r="310" spans="1:19" hidden="1">
      <c r="A310" s="20">
        <v>291</v>
      </c>
      <c r="B310" s="142" t="s">
        <v>697</v>
      </c>
      <c r="C310" s="142" t="s">
        <v>698</v>
      </c>
      <c r="D310" s="142" t="s">
        <v>62</v>
      </c>
      <c r="E310" s="147" t="s">
        <v>868</v>
      </c>
      <c r="F310" s="319" t="s">
        <v>1851</v>
      </c>
      <c r="G310" s="319"/>
      <c r="H310" s="317" t="s">
        <v>1850</v>
      </c>
      <c r="I310" s="317"/>
      <c r="J310" s="317"/>
      <c r="K310" s="317"/>
      <c r="L310" s="317">
        <f t="shared" si="12"/>
        <v>0</v>
      </c>
      <c r="M310" s="317">
        <f t="shared" si="13"/>
        <v>0</v>
      </c>
      <c r="N310" s="317"/>
      <c r="O310" s="317"/>
      <c r="P310" s="317"/>
      <c r="Q310" s="317"/>
      <c r="R310" s="318">
        <f t="shared" si="14"/>
        <v>0</v>
      </c>
    </row>
    <row r="311" spans="1:19">
      <c r="A311" s="20">
        <v>568</v>
      </c>
      <c r="B311" s="142" t="s">
        <v>700</v>
      </c>
      <c r="C311" s="142" t="s">
        <v>701</v>
      </c>
      <c r="D311" s="142" t="s">
        <v>34</v>
      </c>
      <c r="E311" s="147" t="s">
        <v>846</v>
      </c>
      <c r="F311" s="319" t="s">
        <v>1851</v>
      </c>
      <c r="G311" s="319"/>
      <c r="H311" s="317" t="s">
        <v>1852</v>
      </c>
      <c r="I311" s="317"/>
      <c r="J311" s="317"/>
      <c r="K311" s="317"/>
      <c r="L311" s="317">
        <f t="shared" si="12"/>
        <v>0</v>
      </c>
      <c r="M311" s="317">
        <f t="shared" si="13"/>
        <v>0</v>
      </c>
      <c r="N311" s="317"/>
      <c r="O311" s="317"/>
      <c r="P311" s="317"/>
      <c r="Q311" s="317"/>
      <c r="R311" s="318">
        <f t="shared" si="14"/>
        <v>0</v>
      </c>
      <c r="S311" s="26"/>
    </row>
    <row r="312" spans="1:19" hidden="1">
      <c r="A312" s="18">
        <v>583</v>
      </c>
      <c r="B312" s="142" t="s">
        <v>702</v>
      </c>
      <c r="C312" s="142" t="s">
        <v>703</v>
      </c>
      <c r="D312" s="142" t="s">
        <v>57</v>
      </c>
      <c r="E312" s="147" t="s">
        <v>846</v>
      </c>
      <c r="F312" s="319" t="s">
        <v>1851</v>
      </c>
      <c r="G312" s="319"/>
      <c r="H312" s="317" t="s">
        <v>1850</v>
      </c>
      <c r="I312" s="317"/>
      <c r="J312" s="317"/>
      <c r="K312" s="317"/>
      <c r="L312" s="317">
        <f t="shared" si="12"/>
        <v>0</v>
      </c>
      <c r="M312" s="317">
        <f t="shared" si="13"/>
        <v>0</v>
      </c>
      <c r="N312" s="317"/>
      <c r="O312" s="317"/>
      <c r="P312" s="317"/>
      <c r="Q312" s="317"/>
      <c r="R312" s="318">
        <f t="shared" si="14"/>
        <v>0</v>
      </c>
      <c r="S312" s="26"/>
    </row>
    <row r="313" spans="1:19" hidden="1">
      <c r="A313" s="20">
        <v>493</v>
      </c>
      <c r="B313" s="142" t="s">
        <v>704</v>
      </c>
      <c r="C313" s="142" t="s">
        <v>705</v>
      </c>
      <c r="D313" s="142" t="s">
        <v>70</v>
      </c>
      <c r="E313" s="147" t="s">
        <v>868</v>
      </c>
      <c r="F313" s="319" t="s">
        <v>1846</v>
      </c>
      <c r="G313" s="319"/>
      <c r="H313" s="319" t="s">
        <v>1846</v>
      </c>
      <c r="I313" s="317"/>
      <c r="J313" s="317"/>
      <c r="K313" s="317"/>
      <c r="L313" s="317">
        <f t="shared" si="12"/>
        <v>0</v>
      </c>
      <c r="M313" s="317">
        <f t="shared" si="13"/>
        <v>0</v>
      </c>
      <c r="N313" s="317"/>
      <c r="O313" s="317"/>
      <c r="P313" s="317"/>
      <c r="Q313" s="317"/>
      <c r="R313" s="318">
        <f t="shared" si="14"/>
        <v>0</v>
      </c>
      <c r="S313" s="26"/>
    </row>
    <row r="314" spans="1:19" hidden="1">
      <c r="A314" s="18">
        <v>404</v>
      </c>
      <c r="B314" s="142" t="s">
        <v>706</v>
      </c>
      <c r="C314" s="142" t="s">
        <v>707</v>
      </c>
      <c r="D314" s="142" t="s">
        <v>57</v>
      </c>
      <c r="E314" s="147" t="s">
        <v>868</v>
      </c>
      <c r="F314" s="319" t="s">
        <v>1849</v>
      </c>
      <c r="G314" s="319"/>
      <c r="H314" s="317" t="s">
        <v>1847</v>
      </c>
      <c r="I314" s="317"/>
      <c r="J314" s="317"/>
      <c r="K314" s="317"/>
      <c r="L314" s="317">
        <f t="shared" si="12"/>
        <v>0</v>
      </c>
      <c r="M314" s="317">
        <f t="shared" si="13"/>
        <v>0</v>
      </c>
      <c r="N314" s="317"/>
      <c r="O314" s="317"/>
      <c r="P314" s="317"/>
      <c r="Q314" s="317"/>
      <c r="R314" s="318">
        <f t="shared" si="14"/>
        <v>0</v>
      </c>
      <c r="S314" s="26"/>
    </row>
    <row r="315" spans="1:19" hidden="1">
      <c r="A315" s="18" t="s">
        <v>708</v>
      </c>
      <c r="B315" s="142" t="s">
        <v>709</v>
      </c>
      <c r="C315" s="142" t="s">
        <v>707</v>
      </c>
      <c r="D315" s="142" t="s">
        <v>57</v>
      </c>
      <c r="E315" s="147" t="s">
        <v>868</v>
      </c>
      <c r="F315" s="321" t="e">
        <v>#N/A</v>
      </c>
      <c r="G315" s="321"/>
      <c r="H315" s="322" t="e">
        <v>#N/A</v>
      </c>
      <c r="I315" s="317"/>
      <c r="J315" s="317"/>
      <c r="K315" s="317"/>
      <c r="L315" s="317">
        <f t="shared" si="12"/>
        <v>0</v>
      </c>
      <c r="M315" s="317">
        <f t="shared" si="13"/>
        <v>0</v>
      </c>
      <c r="N315" s="317"/>
      <c r="O315" s="317"/>
      <c r="P315" s="317"/>
      <c r="Q315" s="317"/>
      <c r="R315" s="318">
        <f t="shared" si="14"/>
        <v>0</v>
      </c>
      <c r="S315" s="26"/>
    </row>
    <row r="316" spans="1:19" hidden="1">
      <c r="A316" s="20" t="s">
        <v>710</v>
      </c>
      <c r="B316" s="142" t="s">
        <v>711</v>
      </c>
      <c r="C316" s="142" t="s">
        <v>712</v>
      </c>
      <c r="D316" s="142" t="s">
        <v>57</v>
      </c>
      <c r="E316" s="147" t="s">
        <v>868</v>
      </c>
      <c r="F316" s="321" t="e">
        <v>#N/A</v>
      </c>
      <c r="G316" s="321"/>
      <c r="H316" s="322" t="e">
        <v>#N/A</v>
      </c>
      <c r="I316" s="317"/>
      <c r="J316" s="317"/>
      <c r="K316" s="317"/>
      <c r="L316" s="317">
        <f t="shared" si="12"/>
        <v>0</v>
      </c>
      <c r="M316" s="317">
        <f t="shared" si="13"/>
        <v>0</v>
      </c>
      <c r="N316" s="317"/>
      <c r="O316" s="317"/>
      <c r="P316" s="317"/>
      <c r="Q316" s="317"/>
      <c r="R316" s="318">
        <f t="shared" si="14"/>
        <v>0</v>
      </c>
      <c r="S316" s="26"/>
    </row>
    <row r="317" spans="1:19" hidden="1">
      <c r="A317" s="20">
        <v>397</v>
      </c>
      <c r="B317" s="142" t="s">
        <v>713</v>
      </c>
      <c r="C317" s="142" t="s">
        <v>714</v>
      </c>
      <c r="D317" s="142" t="s">
        <v>57</v>
      </c>
      <c r="E317" s="147" t="s">
        <v>868</v>
      </c>
      <c r="F317" s="319" t="s">
        <v>1846</v>
      </c>
      <c r="G317" s="319"/>
      <c r="H317" s="319" t="s">
        <v>1846</v>
      </c>
      <c r="I317" s="317"/>
      <c r="J317" s="317"/>
      <c r="K317" s="317"/>
      <c r="L317" s="317">
        <f t="shared" si="12"/>
        <v>0</v>
      </c>
      <c r="M317" s="317">
        <f t="shared" si="13"/>
        <v>0</v>
      </c>
      <c r="N317" s="317"/>
      <c r="O317" s="317"/>
      <c r="P317" s="317"/>
      <c r="Q317" s="317"/>
      <c r="R317" s="318">
        <f t="shared" si="14"/>
        <v>0</v>
      </c>
      <c r="S317" s="26"/>
    </row>
    <row r="318" spans="1:19" hidden="1">
      <c r="A318" s="20">
        <v>202</v>
      </c>
      <c r="B318" s="142" t="s">
        <v>715</v>
      </c>
      <c r="C318" s="142" t="s">
        <v>716</v>
      </c>
      <c r="D318" s="142" t="s">
        <v>62</v>
      </c>
      <c r="E318" s="147" t="s">
        <v>846</v>
      </c>
      <c r="F318" s="319" t="s">
        <v>1851</v>
      </c>
      <c r="G318" s="319"/>
      <c r="H318" s="317" t="s">
        <v>1847</v>
      </c>
      <c r="I318" s="317"/>
      <c r="J318" s="317"/>
      <c r="K318" s="317"/>
      <c r="L318" s="317">
        <f t="shared" si="12"/>
        <v>0</v>
      </c>
      <c r="M318" s="317">
        <f t="shared" si="13"/>
        <v>0</v>
      </c>
      <c r="N318" s="317"/>
      <c r="O318" s="317"/>
      <c r="P318" s="317"/>
      <c r="Q318" s="317"/>
      <c r="R318" s="318">
        <f t="shared" si="14"/>
        <v>0</v>
      </c>
      <c r="S318" s="26"/>
    </row>
    <row r="319" spans="1:19" hidden="1">
      <c r="A319" s="20">
        <v>204</v>
      </c>
      <c r="B319" s="142" t="s">
        <v>717</v>
      </c>
      <c r="C319" s="142" t="s">
        <v>718</v>
      </c>
      <c r="D319" s="142" t="s">
        <v>65</v>
      </c>
      <c r="E319" s="147" t="s">
        <v>846</v>
      </c>
      <c r="F319" s="319" t="s">
        <v>1846</v>
      </c>
      <c r="G319" s="319"/>
      <c r="H319" s="317" t="s">
        <v>1852</v>
      </c>
      <c r="I319" s="317">
        <v>26892.16</v>
      </c>
      <c r="J319" s="317">
        <v>0</v>
      </c>
      <c r="K319" s="317">
        <v>0</v>
      </c>
      <c r="L319" s="317">
        <f t="shared" si="12"/>
        <v>26892.16</v>
      </c>
      <c r="M319" s="317">
        <f t="shared" si="13"/>
        <v>2151.3728000000001</v>
      </c>
      <c r="N319" s="317">
        <v>0</v>
      </c>
      <c r="O319" s="317">
        <v>0</v>
      </c>
      <c r="P319" s="317">
        <v>75.84</v>
      </c>
      <c r="Q319" s="317">
        <v>0</v>
      </c>
      <c r="R319" s="318">
        <f t="shared" si="14"/>
        <v>2075.5328</v>
      </c>
      <c r="S319" s="26"/>
    </row>
    <row r="320" spans="1:19" hidden="1">
      <c r="A320" s="18">
        <v>438</v>
      </c>
      <c r="B320" s="142" t="s">
        <v>719</v>
      </c>
      <c r="C320" s="142" t="s">
        <v>720</v>
      </c>
      <c r="D320" s="142" t="s">
        <v>65</v>
      </c>
      <c r="E320" s="147" t="s">
        <v>846</v>
      </c>
      <c r="F320" s="319" t="s">
        <v>1846</v>
      </c>
      <c r="G320" s="319"/>
      <c r="H320" s="317" t="s">
        <v>1852</v>
      </c>
      <c r="I320" s="317">
        <v>81854.100000000006</v>
      </c>
      <c r="J320" s="317">
        <v>0</v>
      </c>
      <c r="K320" s="317">
        <v>0</v>
      </c>
      <c r="L320" s="317">
        <f t="shared" si="12"/>
        <v>81854.100000000006</v>
      </c>
      <c r="M320" s="317">
        <f t="shared" si="13"/>
        <v>6548.3280000000004</v>
      </c>
      <c r="N320" s="317">
        <v>0</v>
      </c>
      <c r="O320" s="317">
        <v>0</v>
      </c>
      <c r="P320" s="317">
        <v>447.42</v>
      </c>
      <c r="Q320" s="317">
        <v>0</v>
      </c>
      <c r="R320" s="318">
        <f t="shared" si="14"/>
        <v>6100.9080000000004</v>
      </c>
      <c r="S320" s="26"/>
    </row>
    <row r="321" spans="1:19" hidden="1">
      <c r="A321" s="20">
        <v>57</v>
      </c>
      <c r="B321" s="142" t="s">
        <v>721</v>
      </c>
      <c r="C321" s="142" t="s">
        <v>722</v>
      </c>
      <c r="D321" s="142" t="s">
        <v>73</v>
      </c>
      <c r="E321" s="147" t="s">
        <v>868</v>
      </c>
      <c r="F321" s="319" t="s">
        <v>1851</v>
      </c>
      <c r="G321" s="319"/>
      <c r="H321" s="317" t="s">
        <v>1847</v>
      </c>
      <c r="I321" s="317"/>
      <c r="J321" s="317"/>
      <c r="K321" s="317"/>
      <c r="L321" s="317">
        <f t="shared" si="12"/>
        <v>0</v>
      </c>
      <c r="M321" s="317">
        <f t="shared" si="13"/>
        <v>0</v>
      </c>
      <c r="N321" s="317"/>
      <c r="O321" s="317"/>
      <c r="P321" s="317"/>
      <c r="Q321" s="317"/>
      <c r="R321" s="318">
        <f t="shared" si="14"/>
        <v>0</v>
      </c>
      <c r="S321" s="26"/>
    </row>
    <row r="322" spans="1:19" hidden="1">
      <c r="A322" s="20" t="s">
        <v>723</v>
      </c>
      <c r="B322" s="142" t="s">
        <v>724</v>
      </c>
      <c r="C322" s="142" t="s">
        <v>722</v>
      </c>
      <c r="D322" s="142" t="s">
        <v>73</v>
      </c>
      <c r="E322" s="147" t="s">
        <v>868</v>
      </c>
      <c r="F322" s="321" t="e">
        <v>#N/A</v>
      </c>
      <c r="G322" s="321"/>
      <c r="H322" s="322" t="e">
        <v>#N/A</v>
      </c>
      <c r="I322" s="317"/>
      <c r="J322" s="317"/>
      <c r="K322" s="317"/>
      <c r="L322" s="317">
        <f t="shared" ref="L322:L355" si="15">SUM(I322:K322)</f>
        <v>0</v>
      </c>
      <c r="M322" s="317">
        <f t="shared" ref="M322:M355" si="16">(I322*8%)+(J322*16%)+(K322*32%)</f>
        <v>0</v>
      </c>
      <c r="N322" s="317"/>
      <c r="O322" s="317"/>
      <c r="P322" s="317"/>
      <c r="Q322" s="317"/>
      <c r="R322" s="318">
        <f t="shared" ref="R322:R355" si="17">M322-N322-O322-P322-Q322</f>
        <v>0</v>
      </c>
      <c r="S322" s="26"/>
    </row>
    <row r="323" spans="1:19" hidden="1">
      <c r="A323" s="20">
        <v>31</v>
      </c>
      <c r="B323" s="142" t="s">
        <v>725</v>
      </c>
      <c r="C323" s="142" t="s">
        <v>726</v>
      </c>
      <c r="D323" s="142" t="s">
        <v>65</v>
      </c>
      <c r="E323" s="147" t="s">
        <v>868</v>
      </c>
      <c r="F323" s="319" t="s">
        <v>1849</v>
      </c>
      <c r="G323" s="319"/>
      <c r="H323" s="317" t="s">
        <v>1852</v>
      </c>
      <c r="I323" s="317">
        <v>0</v>
      </c>
      <c r="J323" s="317">
        <v>0</v>
      </c>
      <c r="K323" s="317">
        <v>0</v>
      </c>
      <c r="L323" s="317">
        <v>50000</v>
      </c>
      <c r="M323" s="317">
        <f t="shared" si="16"/>
        <v>0</v>
      </c>
      <c r="N323" s="317">
        <v>0</v>
      </c>
      <c r="O323" s="317">
        <v>0</v>
      </c>
      <c r="P323" s="317">
        <v>0</v>
      </c>
      <c r="Q323" s="317">
        <v>0</v>
      </c>
      <c r="R323" s="318">
        <v>50000</v>
      </c>
      <c r="S323" s="26"/>
    </row>
    <row r="324" spans="1:19" hidden="1">
      <c r="A324" s="20">
        <v>223</v>
      </c>
      <c r="B324" s="142" t="s">
        <v>727</v>
      </c>
      <c r="C324" s="142" t="s">
        <v>728</v>
      </c>
      <c r="D324" s="142" t="s">
        <v>65</v>
      </c>
      <c r="E324" s="147" t="s">
        <v>846</v>
      </c>
      <c r="F324" s="319" t="s">
        <v>1851</v>
      </c>
      <c r="G324" s="319"/>
      <c r="H324" s="317" t="s">
        <v>1852</v>
      </c>
      <c r="I324" s="317">
        <v>72338.8</v>
      </c>
      <c r="J324" s="317">
        <v>0</v>
      </c>
      <c r="K324" s="317">
        <v>0</v>
      </c>
      <c r="L324" s="317">
        <f t="shared" si="15"/>
        <v>72338.8</v>
      </c>
      <c r="M324" s="317">
        <f t="shared" si="16"/>
        <v>5787.1040000000003</v>
      </c>
      <c r="N324" s="317">
        <v>0</v>
      </c>
      <c r="O324" s="317">
        <v>0</v>
      </c>
      <c r="P324" s="317">
        <v>446</v>
      </c>
      <c r="Q324" s="317">
        <v>0</v>
      </c>
      <c r="R324" s="318">
        <f t="shared" si="17"/>
        <v>5341.1040000000003</v>
      </c>
      <c r="S324" s="26"/>
    </row>
    <row r="325" spans="1:19" hidden="1">
      <c r="A325" s="20">
        <v>62</v>
      </c>
      <c r="B325" s="142" t="s">
        <v>729</v>
      </c>
      <c r="C325" s="142" t="s">
        <v>730</v>
      </c>
      <c r="D325" s="142" t="s">
        <v>65</v>
      </c>
      <c r="E325" s="147" t="s">
        <v>846</v>
      </c>
      <c r="F325" s="319" t="s">
        <v>1851</v>
      </c>
      <c r="G325" s="319"/>
      <c r="H325" s="317" t="s">
        <v>1848</v>
      </c>
      <c r="I325" s="317">
        <v>0</v>
      </c>
      <c r="J325" s="317">
        <v>0</v>
      </c>
      <c r="K325" s="317">
        <v>0</v>
      </c>
      <c r="L325" s="317">
        <f t="shared" si="15"/>
        <v>0</v>
      </c>
      <c r="M325" s="317">
        <f t="shared" si="16"/>
        <v>0</v>
      </c>
      <c r="N325" s="317">
        <v>0</v>
      </c>
      <c r="O325" s="317">
        <v>0</v>
      </c>
      <c r="P325" s="317">
        <v>0</v>
      </c>
      <c r="Q325" s="317">
        <v>0</v>
      </c>
      <c r="R325" s="318">
        <f t="shared" si="17"/>
        <v>0</v>
      </c>
      <c r="S325" s="26"/>
    </row>
    <row r="326" spans="1:19" hidden="1">
      <c r="A326" s="18">
        <v>222</v>
      </c>
      <c r="B326" s="142" t="s">
        <v>731</v>
      </c>
      <c r="C326" s="142" t="s">
        <v>732</v>
      </c>
      <c r="D326" s="142" t="s">
        <v>65</v>
      </c>
      <c r="E326" s="147" t="s">
        <v>882</v>
      </c>
      <c r="F326" s="319" t="s">
        <v>1849</v>
      </c>
      <c r="G326" s="319"/>
      <c r="H326" s="317" t="s">
        <v>1848</v>
      </c>
      <c r="I326" s="317">
        <v>0</v>
      </c>
      <c r="J326" s="317">
        <v>0</v>
      </c>
      <c r="K326" s="317">
        <v>0</v>
      </c>
      <c r="L326" s="317">
        <f t="shared" si="15"/>
        <v>0</v>
      </c>
      <c r="M326" s="317">
        <f t="shared" si="16"/>
        <v>0</v>
      </c>
      <c r="N326" s="317">
        <v>0</v>
      </c>
      <c r="O326" s="317">
        <v>0</v>
      </c>
      <c r="P326" s="317">
        <v>0</v>
      </c>
      <c r="Q326" s="317">
        <v>0</v>
      </c>
      <c r="R326" s="318">
        <f t="shared" si="17"/>
        <v>0</v>
      </c>
      <c r="S326" s="26"/>
    </row>
    <row r="327" spans="1:19" hidden="1">
      <c r="A327" s="20">
        <v>536</v>
      </c>
      <c r="B327" s="142" t="s">
        <v>733</v>
      </c>
      <c r="C327" s="142" t="s">
        <v>734</v>
      </c>
      <c r="D327" s="142" t="s">
        <v>65</v>
      </c>
      <c r="E327" s="147" t="s">
        <v>868</v>
      </c>
      <c r="F327" s="319" t="s">
        <v>1846</v>
      </c>
      <c r="G327" s="319"/>
      <c r="H327" s="319" t="s">
        <v>1846</v>
      </c>
      <c r="I327" s="317">
        <v>0</v>
      </c>
      <c r="J327" s="317">
        <v>0</v>
      </c>
      <c r="K327" s="317">
        <v>0</v>
      </c>
      <c r="L327" s="317">
        <f t="shared" si="15"/>
        <v>0</v>
      </c>
      <c r="M327" s="317">
        <f t="shared" si="16"/>
        <v>0</v>
      </c>
      <c r="N327" s="317">
        <v>0</v>
      </c>
      <c r="O327" s="317">
        <v>0</v>
      </c>
      <c r="P327" s="317">
        <v>0</v>
      </c>
      <c r="Q327" s="317">
        <v>0</v>
      </c>
      <c r="R327" s="318">
        <f t="shared" si="17"/>
        <v>0</v>
      </c>
      <c r="S327" s="26"/>
    </row>
    <row r="328" spans="1:19" hidden="1">
      <c r="A328" s="20">
        <v>58</v>
      </c>
      <c r="B328" s="142" t="s">
        <v>735</v>
      </c>
      <c r="C328" s="142" t="s">
        <v>736</v>
      </c>
      <c r="D328" s="142" t="s">
        <v>65</v>
      </c>
      <c r="E328" s="147" t="s">
        <v>868</v>
      </c>
      <c r="F328" s="319" t="s">
        <v>1851</v>
      </c>
      <c r="G328" s="319"/>
      <c r="H328" s="317" t="s">
        <v>1848</v>
      </c>
      <c r="I328" s="317">
        <v>0</v>
      </c>
      <c r="J328" s="317">
        <v>0</v>
      </c>
      <c r="K328" s="317">
        <v>0</v>
      </c>
      <c r="L328" s="317">
        <f t="shared" si="15"/>
        <v>0</v>
      </c>
      <c r="M328" s="317">
        <f t="shared" si="16"/>
        <v>0</v>
      </c>
      <c r="N328" s="317">
        <v>0</v>
      </c>
      <c r="O328" s="317">
        <v>0</v>
      </c>
      <c r="P328" s="317">
        <v>0</v>
      </c>
      <c r="Q328" s="317">
        <v>0</v>
      </c>
      <c r="R328" s="318">
        <f t="shared" si="17"/>
        <v>0</v>
      </c>
      <c r="S328" s="26"/>
    </row>
    <row r="329" spans="1:19" hidden="1">
      <c r="A329" s="20">
        <v>433</v>
      </c>
      <c r="B329" s="142" t="s">
        <v>737</v>
      </c>
      <c r="C329" s="142" t="s">
        <v>738</v>
      </c>
      <c r="D329" s="142" t="s">
        <v>65</v>
      </c>
      <c r="E329" s="147" t="s">
        <v>846</v>
      </c>
      <c r="F329" s="319" t="s">
        <v>1851</v>
      </c>
      <c r="G329" s="319"/>
      <c r="H329" s="317" t="s">
        <v>1848</v>
      </c>
      <c r="I329" s="317">
        <v>0</v>
      </c>
      <c r="J329" s="317">
        <v>0</v>
      </c>
      <c r="K329" s="317">
        <v>0</v>
      </c>
      <c r="L329" s="317">
        <v>0</v>
      </c>
      <c r="M329" s="317">
        <f t="shared" si="16"/>
        <v>0</v>
      </c>
      <c r="N329" s="317">
        <v>0</v>
      </c>
      <c r="O329" s="317">
        <v>0</v>
      </c>
      <c r="P329" s="317">
        <v>0</v>
      </c>
      <c r="Q329" s="317">
        <v>0</v>
      </c>
      <c r="R329" s="318">
        <f t="shared" si="17"/>
        <v>0</v>
      </c>
      <c r="S329" s="26"/>
    </row>
    <row r="330" spans="1:19" hidden="1">
      <c r="A330" s="20">
        <v>472</v>
      </c>
      <c r="B330" s="142" t="s">
        <v>739</v>
      </c>
      <c r="C330" s="142" t="s">
        <v>740</v>
      </c>
      <c r="D330" s="142" t="s">
        <v>48</v>
      </c>
      <c r="E330" s="147" t="s">
        <v>846</v>
      </c>
      <c r="F330" s="319" t="s">
        <v>1846</v>
      </c>
      <c r="G330" s="319"/>
      <c r="H330" s="319" t="s">
        <v>1846</v>
      </c>
      <c r="I330" s="317"/>
      <c r="J330" s="317"/>
      <c r="K330" s="317"/>
      <c r="L330" s="317">
        <f t="shared" si="15"/>
        <v>0</v>
      </c>
      <c r="M330" s="317">
        <f t="shared" si="16"/>
        <v>0</v>
      </c>
      <c r="N330" s="317"/>
      <c r="O330" s="317"/>
      <c r="P330" s="317"/>
      <c r="Q330" s="317"/>
      <c r="R330" s="318">
        <f t="shared" si="17"/>
        <v>0</v>
      </c>
      <c r="S330" s="26"/>
    </row>
    <row r="331" spans="1:19">
      <c r="A331" s="20">
        <v>553</v>
      </c>
      <c r="B331" s="142" t="s">
        <v>741</v>
      </c>
      <c r="C331" s="142" t="s">
        <v>742</v>
      </c>
      <c r="D331" s="142" t="s">
        <v>34</v>
      </c>
      <c r="E331" s="147" t="s">
        <v>868</v>
      </c>
      <c r="F331" s="319" t="s">
        <v>1846</v>
      </c>
      <c r="G331" s="319"/>
      <c r="H331" s="319" t="s">
        <v>1846</v>
      </c>
      <c r="I331" s="317"/>
      <c r="J331" s="317"/>
      <c r="K331" s="317"/>
      <c r="L331" s="317">
        <f t="shared" si="15"/>
        <v>0</v>
      </c>
      <c r="M331" s="317">
        <f t="shared" si="16"/>
        <v>0</v>
      </c>
      <c r="N331" s="317"/>
      <c r="O331" s="317"/>
      <c r="P331" s="317"/>
      <c r="Q331" s="317"/>
      <c r="R331" s="318">
        <f t="shared" si="17"/>
        <v>0</v>
      </c>
      <c r="S331" s="26"/>
    </row>
    <row r="332" spans="1:19" hidden="1">
      <c r="A332" s="20">
        <v>396</v>
      </c>
      <c r="B332" s="142" t="s">
        <v>743</v>
      </c>
      <c r="C332" s="142" t="s">
        <v>744</v>
      </c>
      <c r="D332" s="142" t="s">
        <v>48</v>
      </c>
      <c r="E332" s="147" t="s">
        <v>868</v>
      </c>
      <c r="F332" s="319" t="s">
        <v>1846</v>
      </c>
      <c r="G332" s="319"/>
      <c r="H332" s="319" t="s">
        <v>1846</v>
      </c>
      <c r="I332" s="317"/>
      <c r="J332" s="317"/>
      <c r="K332" s="317"/>
      <c r="L332" s="317">
        <f t="shared" si="15"/>
        <v>0</v>
      </c>
      <c r="M332" s="317">
        <f t="shared" si="16"/>
        <v>0</v>
      </c>
      <c r="N332" s="317"/>
      <c r="O332" s="317"/>
      <c r="P332" s="317"/>
      <c r="Q332" s="317"/>
      <c r="R332" s="318">
        <f t="shared" si="17"/>
        <v>0</v>
      </c>
      <c r="S332" s="26"/>
    </row>
    <row r="333" spans="1:19">
      <c r="A333" s="20">
        <v>602</v>
      </c>
      <c r="B333" s="142" t="s">
        <v>745</v>
      </c>
      <c r="C333" s="142" t="s">
        <v>746</v>
      </c>
      <c r="D333" s="142" t="s">
        <v>34</v>
      </c>
      <c r="E333" s="147" t="s">
        <v>846</v>
      </c>
      <c r="F333" s="319" t="s">
        <v>1851</v>
      </c>
      <c r="G333" s="319"/>
      <c r="H333" s="317" t="s">
        <v>1850</v>
      </c>
      <c r="I333" s="317"/>
      <c r="J333" s="317"/>
      <c r="K333" s="317"/>
      <c r="L333" s="317">
        <f t="shared" si="15"/>
        <v>0</v>
      </c>
      <c r="M333" s="317">
        <f t="shared" si="16"/>
        <v>0</v>
      </c>
      <c r="N333" s="317"/>
      <c r="O333" s="317"/>
      <c r="P333" s="317"/>
      <c r="Q333" s="317"/>
      <c r="R333" s="318">
        <f t="shared" si="17"/>
        <v>0</v>
      </c>
    </row>
    <row r="334" spans="1:19" hidden="1">
      <c r="A334" s="18">
        <v>245</v>
      </c>
      <c r="B334" s="142" t="s">
        <v>747</v>
      </c>
      <c r="C334" s="142" t="s">
        <v>748</v>
      </c>
      <c r="D334" s="142" t="s">
        <v>65</v>
      </c>
      <c r="E334" s="147" t="s">
        <v>868</v>
      </c>
      <c r="F334" s="319" t="s">
        <v>1849</v>
      </c>
      <c r="G334" s="319"/>
      <c r="H334" s="317" t="s">
        <v>1847</v>
      </c>
      <c r="I334" s="317">
        <v>0</v>
      </c>
      <c r="J334" s="317">
        <v>0</v>
      </c>
      <c r="K334" s="317">
        <v>0</v>
      </c>
      <c r="L334" s="317">
        <v>0</v>
      </c>
      <c r="M334" s="317">
        <v>185336</v>
      </c>
      <c r="N334" s="317">
        <v>0</v>
      </c>
      <c r="O334" s="317">
        <v>0</v>
      </c>
      <c r="P334" s="317">
        <v>0</v>
      </c>
      <c r="Q334" s="317">
        <v>0</v>
      </c>
      <c r="R334" s="318">
        <f t="shared" si="17"/>
        <v>185336</v>
      </c>
      <c r="S334" s="26"/>
    </row>
    <row r="335" spans="1:19" hidden="1">
      <c r="A335" s="20">
        <v>442</v>
      </c>
      <c r="B335" s="142" t="s">
        <v>749</v>
      </c>
      <c r="C335" s="142" t="s">
        <v>750</v>
      </c>
      <c r="D335" s="142" t="s">
        <v>70</v>
      </c>
      <c r="E335" s="147" t="s">
        <v>868</v>
      </c>
      <c r="F335" s="319" t="s">
        <v>1849</v>
      </c>
      <c r="G335" s="319"/>
      <c r="H335" s="317" t="s">
        <v>1847</v>
      </c>
      <c r="I335" s="317"/>
      <c r="J335" s="317"/>
      <c r="K335" s="317"/>
      <c r="L335" s="317">
        <f t="shared" si="15"/>
        <v>0</v>
      </c>
      <c r="M335" s="317">
        <f t="shared" si="16"/>
        <v>0</v>
      </c>
      <c r="N335" s="317"/>
      <c r="O335" s="317"/>
      <c r="P335" s="317"/>
      <c r="Q335" s="317"/>
      <c r="R335" s="318">
        <f t="shared" si="17"/>
        <v>0</v>
      </c>
      <c r="S335" s="26"/>
    </row>
    <row r="336" spans="1:19" hidden="1">
      <c r="A336" s="20" t="s">
        <v>752</v>
      </c>
      <c r="B336" s="142" t="s">
        <v>753</v>
      </c>
      <c r="C336" s="142" t="s">
        <v>750</v>
      </c>
      <c r="D336" s="142" t="s">
        <v>70</v>
      </c>
      <c r="E336" s="147" t="s">
        <v>868</v>
      </c>
      <c r="F336" s="321" t="e">
        <v>#N/A</v>
      </c>
      <c r="G336" s="321"/>
      <c r="H336" s="322" t="e">
        <v>#N/A</v>
      </c>
      <c r="I336" s="317"/>
      <c r="J336" s="317"/>
      <c r="K336" s="317"/>
      <c r="L336" s="317">
        <f t="shared" si="15"/>
        <v>0</v>
      </c>
      <c r="M336" s="317">
        <f t="shared" si="16"/>
        <v>0</v>
      </c>
      <c r="N336" s="317"/>
      <c r="O336" s="317"/>
      <c r="P336" s="317"/>
      <c r="Q336" s="317"/>
      <c r="R336" s="318">
        <f t="shared" si="17"/>
        <v>0</v>
      </c>
      <c r="S336" s="26"/>
    </row>
    <row r="337" spans="1:19" hidden="1">
      <c r="A337" s="20" t="s">
        <v>754</v>
      </c>
      <c r="B337" s="142" t="s">
        <v>755</v>
      </c>
      <c r="C337" s="142" t="s">
        <v>750</v>
      </c>
      <c r="D337" s="142" t="s">
        <v>70</v>
      </c>
      <c r="E337" s="147" t="s">
        <v>868</v>
      </c>
      <c r="F337" s="321" t="e">
        <v>#N/A</v>
      </c>
      <c r="G337" s="321"/>
      <c r="H337" s="322" t="e">
        <v>#N/A</v>
      </c>
      <c r="I337" s="317"/>
      <c r="J337" s="317"/>
      <c r="K337" s="317"/>
      <c r="L337" s="317">
        <f t="shared" si="15"/>
        <v>0</v>
      </c>
      <c r="M337" s="317">
        <f t="shared" si="16"/>
        <v>0</v>
      </c>
      <c r="N337" s="317"/>
      <c r="O337" s="317"/>
      <c r="P337" s="317"/>
      <c r="Q337" s="317"/>
      <c r="R337" s="318">
        <f t="shared" si="17"/>
        <v>0</v>
      </c>
      <c r="S337" s="26"/>
    </row>
    <row r="338" spans="1:19" hidden="1">
      <c r="A338" s="20">
        <v>596</v>
      </c>
      <c r="B338" s="142" t="s">
        <v>756</v>
      </c>
      <c r="C338" s="142" t="s">
        <v>757</v>
      </c>
      <c r="D338" s="142" t="s">
        <v>70</v>
      </c>
      <c r="E338" s="147" t="s">
        <v>868</v>
      </c>
      <c r="F338" s="319" t="s">
        <v>1849</v>
      </c>
      <c r="G338" s="319"/>
      <c r="H338" s="317" t="s">
        <v>1847</v>
      </c>
      <c r="I338" s="317"/>
      <c r="J338" s="317"/>
      <c r="K338" s="317"/>
      <c r="L338" s="317">
        <f t="shared" si="15"/>
        <v>0</v>
      </c>
      <c r="M338" s="317">
        <f t="shared" si="16"/>
        <v>0</v>
      </c>
      <c r="N338" s="317"/>
      <c r="O338" s="317"/>
      <c r="P338" s="317"/>
      <c r="Q338" s="317"/>
      <c r="R338" s="318">
        <f t="shared" si="17"/>
        <v>0</v>
      </c>
      <c r="S338" s="26"/>
    </row>
    <row r="339" spans="1:19" hidden="1">
      <c r="A339" s="20">
        <v>1</v>
      </c>
      <c r="B339" s="142" t="s">
        <v>758</v>
      </c>
      <c r="C339" s="142" t="s">
        <v>759</v>
      </c>
      <c r="D339" s="142" t="s">
        <v>73</v>
      </c>
      <c r="E339" s="147" t="s">
        <v>846</v>
      </c>
      <c r="F339" s="319" t="s">
        <v>1849</v>
      </c>
      <c r="G339" s="319"/>
      <c r="H339" s="317" t="s">
        <v>1852</v>
      </c>
      <c r="I339" s="317">
        <v>845</v>
      </c>
      <c r="J339" s="317"/>
      <c r="K339" s="317">
        <v>135165.63</v>
      </c>
      <c r="L339" s="317">
        <f t="shared" si="15"/>
        <v>136010.63</v>
      </c>
      <c r="M339" s="317">
        <f t="shared" si="16"/>
        <v>43320.601600000002</v>
      </c>
      <c r="N339" s="317"/>
      <c r="O339" s="317"/>
      <c r="P339" s="317">
        <v>827.37</v>
      </c>
      <c r="Q339" s="317"/>
      <c r="R339" s="318">
        <f t="shared" si="17"/>
        <v>42493.231599999999</v>
      </c>
      <c r="S339" s="26"/>
    </row>
    <row r="340" spans="1:19" hidden="1">
      <c r="A340" s="20">
        <v>276</v>
      </c>
      <c r="B340" s="142" t="s">
        <v>760</v>
      </c>
      <c r="C340" s="142" t="s">
        <v>761</v>
      </c>
      <c r="D340" s="142" t="s">
        <v>65</v>
      </c>
      <c r="E340" s="147" t="s">
        <v>846</v>
      </c>
      <c r="F340" s="319" t="s">
        <v>1849</v>
      </c>
      <c r="G340" s="319"/>
      <c r="H340" s="317" t="s">
        <v>1852</v>
      </c>
      <c r="I340" s="317">
        <v>229781.58</v>
      </c>
      <c r="J340" s="317">
        <v>0</v>
      </c>
      <c r="K340" s="317">
        <v>0</v>
      </c>
      <c r="L340" s="317">
        <f t="shared" si="15"/>
        <v>229781.58</v>
      </c>
      <c r="M340" s="317">
        <f t="shared" si="16"/>
        <v>18382.526399999999</v>
      </c>
      <c r="N340" s="317">
        <v>0</v>
      </c>
      <c r="O340" s="317">
        <v>0</v>
      </c>
      <c r="P340" s="317">
        <v>1387.22</v>
      </c>
      <c r="Q340" s="317">
        <v>0</v>
      </c>
      <c r="R340" s="318">
        <f t="shared" si="17"/>
        <v>16995.306399999998</v>
      </c>
      <c r="S340" s="26"/>
    </row>
    <row r="341" spans="1:19" hidden="1">
      <c r="A341" s="20">
        <v>166</v>
      </c>
      <c r="B341" s="142" t="s">
        <v>762</v>
      </c>
      <c r="C341" s="142" t="s">
        <v>763</v>
      </c>
      <c r="D341" s="142" t="s">
        <v>62</v>
      </c>
      <c r="E341" s="147" t="s">
        <v>846</v>
      </c>
      <c r="F341" s="319" t="s">
        <v>1849</v>
      </c>
      <c r="G341" s="319"/>
      <c r="H341" s="317" t="s">
        <v>1848</v>
      </c>
      <c r="I341" s="317"/>
      <c r="J341" s="317"/>
      <c r="K341" s="317"/>
      <c r="L341" s="317">
        <f t="shared" si="15"/>
        <v>0</v>
      </c>
      <c r="M341" s="317">
        <f t="shared" si="16"/>
        <v>0</v>
      </c>
      <c r="N341" s="317"/>
      <c r="O341" s="317"/>
      <c r="P341" s="317"/>
      <c r="Q341" s="317"/>
      <c r="R341" s="318">
        <f t="shared" si="17"/>
        <v>0</v>
      </c>
      <c r="S341" s="26"/>
    </row>
    <row r="342" spans="1:19" hidden="1">
      <c r="A342" s="20">
        <v>434</v>
      </c>
      <c r="B342" s="142" t="s">
        <v>764</v>
      </c>
      <c r="C342" s="142" t="s">
        <v>765</v>
      </c>
      <c r="D342" s="142" t="s">
        <v>62</v>
      </c>
      <c r="E342" s="147" t="s">
        <v>846</v>
      </c>
      <c r="F342" s="319" t="s">
        <v>1851</v>
      </c>
      <c r="G342" s="319"/>
      <c r="H342" s="317" t="s">
        <v>1852</v>
      </c>
      <c r="I342" s="317"/>
      <c r="J342" s="317"/>
      <c r="K342" s="317"/>
      <c r="L342" s="317">
        <f t="shared" si="15"/>
        <v>0</v>
      </c>
      <c r="M342" s="317">
        <f t="shared" si="16"/>
        <v>0</v>
      </c>
      <c r="N342" s="317"/>
      <c r="O342" s="317"/>
      <c r="P342" s="317"/>
      <c r="Q342" s="317"/>
      <c r="R342" s="318">
        <f t="shared" si="17"/>
        <v>0</v>
      </c>
      <c r="S342" s="26"/>
    </row>
    <row r="343" spans="1:19" hidden="1">
      <c r="A343" s="20">
        <v>203</v>
      </c>
      <c r="B343" s="142" t="s">
        <v>766</v>
      </c>
      <c r="C343" s="142" t="s">
        <v>767</v>
      </c>
      <c r="D343" s="142" t="s">
        <v>65</v>
      </c>
      <c r="E343" s="147" t="s">
        <v>868</v>
      </c>
      <c r="F343" s="319" t="s">
        <v>1849</v>
      </c>
      <c r="G343" s="319"/>
      <c r="H343" s="317" t="s">
        <v>1847</v>
      </c>
      <c r="I343" s="317">
        <v>0</v>
      </c>
      <c r="J343" s="317">
        <v>0</v>
      </c>
      <c r="K343" s="317">
        <v>0</v>
      </c>
      <c r="L343" s="317">
        <f t="shared" si="15"/>
        <v>0</v>
      </c>
      <c r="M343" s="317">
        <f t="shared" si="16"/>
        <v>0</v>
      </c>
      <c r="N343" s="317">
        <v>0</v>
      </c>
      <c r="O343" s="317">
        <v>0</v>
      </c>
      <c r="P343" s="317">
        <v>0</v>
      </c>
      <c r="Q343" s="317">
        <v>0</v>
      </c>
      <c r="R343" s="318">
        <f t="shared" si="17"/>
        <v>0</v>
      </c>
      <c r="S343" s="26"/>
    </row>
    <row r="344" spans="1:19" hidden="1">
      <c r="A344" s="20" t="s">
        <v>769</v>
      </c>
      <c r="B344" s="142" t="s">
        <v>770</v>
      </c>
      <c r="C344" s="142" t="s">
        <v>767</v>
      </c>
      <c r="D344" s="142" t="s">
        <v>65</v>
      </c>
      <c r="E344" s="147" t="s">
        <v>868</v>
      </c>
      <c r="F344" s="321" t="e">
        <v>#N/A</v>
      </c>
      <c r="G344" s="321"/>
      <c r="H344" s="322" t="e">
        <v>#N/A</v>
      </c>
      <c r="I344" s="317">
        <v>0</v>
      </c>
      <c r="J344" s="317">
        <v>0</v>
      </c>
      <c r="K344" s="317">
        <v>0</v>
      </c>
      <c r="L344" s="317">
        <f t="shared" si="15"/>
        <v>0</v>
      </c>
      <c r="M344" s="317">
        <f t="shared" si="16"/>
        <v>0</v>
      </c>
      <c r="N344" s="317">
        <v>0</v>
      </c>
      <c r="O344" s="317">
        <v>0</v>
      </c>
      <c r="P344" s="317">
        <v>0</v>
      </c>
      <c r="Q344" s="317">
        <v>0</v>
      </c>
      <c r="R344" s="318">
        <f t="shared" si="17"/>
        <v>0</v>
      </c>
      <c r="S344" s="26"/>
    </row>
    <row r="345" spans="1:19" hidden="1">
      <c r="A345" s="20">
        <v>282</v>
      </c>
      <c r="B345" s="142" t="s">
        <v>771</v>
      </c>
      <c r="C345" s="142" t="s">
        <v>772</v>
      </c>
      <c r="D345" s="142" t="s">
        <v>62</v>
      </c>
      <c r="E345" s="147" t="s">
        <v>868</v>
      </c>
      <c r="F345" s="319" t="s">
        <v>1846</v>
      </c>
      <c r="G345" s="319"/>
      <c r="H345" s="317" t="s">
        <v>1852</v>
      </c>
      <c r="I345" s="317"/>
      <c r="J345" s="317"/>
      <c r="K345" s="317"/>
      <c r="L345" s="317">
        <f t="shared" si="15"/>
        <v>0</v>
      </c>
      <c r="M345" s="317">
        <f t="shared" si="16"/>
        <v>0</v>
      </c>
      <c r="N345" s="317"/>
      <c r="O345" s="317"/>
      <c r="P345" s="317"/>
      <c r="Q345" s="317"/>
      <c r="R345" s="318">
        <f t="shared" si="17"/>
        <v>0</v>
      </c>
      <c r="S345" s="26"/>
    </row>
    <row r="346" spans="1:19">
      <c r="A346" s="20">
        <v>284</v>
      </c>
      <c r="B346" s="142" t="s">
        <v>773</v>
      </c>
      <c r="C346" s="142" t="s">
        <v>774</v>
      </c>
      <c r="D346" s="142" t="s">
        <v>34</v>
      </c>
      <c r="E346" s="147" t="s">
        <v>846</v>
      </c>
      <c r="F346" s="319" t="s">
        <v>1846</v>
      </c>
      <c r="G346" s="319"/>
      <c r="H346" s="319" t="s">
        <v>1846</v>
      </c>
      <c r="I346" s="317"/>
      <c r="J346" s="317"/>
      <c r="K346" s="317"/>
      <c r="L346" s="317">
        <f t="shared" si="15"/>
        <v>0</v>
      </c>
      <c r="M346" s="317">
        <f t="shared" si="16"/>
        <v>0</v>
      </c>
      <c r="N346" s="317"/>
      <c r="O346" s="317"/>
      <c r="P346" s="317"/>
      <c r="Q346" s="317"/>
      <c r="R346" s="318">
        <f t="shared" si="17"/>
        <v>0</v>
      </c>
    </row>
    <row r="347" spans="1:19">
      <c r="A347" s="20">
        <v>285</v>
      </c>
      <c r="B347" s="142" t="s">
        <v>775</v>
      </c>
      <c r="C347" s="142" t="s">
        <v>776</v>
      </c>
      <c r="D347" s="142" t="s">
        <v>34</v>
      </c>
      <c r="E347" s="147" t="s">
        <v>846</v>
      </c>
      <c r="F347" s="319" t="s">
        <v>1846</v>
      </c>
      <c r="G347" s="319"/>
      <c r="H347" s="319" t="s">
        <v>1846</v>
      </c>
      <c r="I347" s="317"/>
      <c r="J347" s="317"/>
      <c r="K347" s="317"/>
      <c r="L347" s="317">
        <f t="shared" si="15"/>
        <v>0</v>
      </c>
      <c r="M347" s="317">
        <f t="shared" si="16"/>
        <v>0</v>
      </c>
      <c r="N347" s="317"/>
      <c r="O347" s="317"/>
      <c r="P347" s="317"/>
      <c r="Q347" s="317"/>
      <c r="R347" s="318">
        <f t="shared" si="17"/>
        <v>0</v>
      </c>
    </row>
    <row r="348" spans="1:19">
      <c r="A348" s="20">
        <v>483</v>
      </c>
      <c r="B348" s="142" t="s">
        <v>777</v>
      </c>
      <c r="C348" s="142" t="s">
        <v>778</v>
      </c>
      <c r="D348" s="142" t="s">
        <v>34</v>
      </c>
      <c r="E348" s="147" t="s">
        <v>846</v>
      </c>
      <c r="F348" s="319" t="s">
        <v>1851</v>
      </c>
      <c r="G348" s="319"/>
      <c r="H348" s="317" t="s">
        <v>1850</v>
      </c>
      <c r="I348" s="317"/>
      <c r="J348" s="317"/>
      <c r="K348" s="317"/>
      <c r="L348" s="317">
        <f t="shared" si="15"/>
        <v>0</v>
      </c>
      <c r="M348" s="317">
        <f t="shared" si="16"/>
        <v>0</v>
      </c>
      <c r="N348" s="317"/>
      <c r="O348" s="317"/>
      <c r="P348" s="317"/>
      <c r="Q348" s="317"/>
      <c r="R348" s="318">
        <f t="shared" si="17"/>
        <v>0</v>
      </c>
      <c r="S348" s="26"/>
    </row>
    <row r="349" spans="1:19" hidden="1">
      <c r="A349" s="20">
        <v>644</v>
      </c>
      <c r="B349" s="142" t="s">
        <v>779</v>
      </c>
      <c r="C349" s="142" t="s">
        <v>780</v>
      </c>
      <c r="D349" s="142" t="s">
        <v>48</v>
      </c>
      <c r="E349" s="147" t="s">
        <v>846</v>
      </c>
      <c r="F349" s="319" t="s">
        <v>1851</v>
      </c>
      <c r="G349" s="319"/>
      <c r="H349" s="317" t="s">
        <v>1850</v>
      </c>
      <c r="I349" s="317"/>
      <c r="J349" s="317"/>
      <c r="K349" s="317"/>
      <c r="L349" s="317">
        <f t="shared" si="15"/>
        <v>0</v>
      </c>
      <c r="M349" s="317">
        <f t="shared" si="16"/>
        <v>0</v>
      </c>
      <c r="N349" s="317"/>
      <c r="O349" s="317"/>
      <c r="P349" s="317"/>
      <c r="Q349" s="317"/>
      <c r="R349" s="318">
        <f t="shared" si="17"/>
        <v>0</v>
      </c>
      <c r="S349" s="26"/>
    </row>
    <row r="350" spans="1:19" hidden="1">
      <c r="A350" s="20">
        <v>383</v>
      </c>
      <c r="B350" s="142" t="s">
        <v>781</v>
      </c>
      <c r="C350" s="142" t="s">
        <v>782</v>
      </c>
      <c r="D350" s="142" t="s">
        <v>48</v>
      </c>
      <c r="E350" s="147" t="s">
        <v>868</v>
      </c>
      <c r="F350" s="319" t="s">
        <v>1846</v>
      </c>
      <c r="G350" s="319"/>
      <c r="H350" s="319" t="s">
        <v>1846</v>
      </c>
      <c r="I350" s="317"/>
      <c r="J350" s="317"/>
      <c r="K350" s="317"/>
      <c r="L350" s="317">
        <f t="shared" si="15"/>
        <v>0</v>
      </c>
      <c r="M350" s="317">
        <f t="shared" si="16"/>
        <v>0</v>
      </c>
      <c r="N350" s="317"/>
      <c r="O350" s="317"/>
      <c r="P350" s="317"/>
      <c r="Q350" s="317"/>
      <c r="R350" s="318">
        <f t="shared" si="17"/>
        <v>0</v>
      </c>
      <c r="S350" s="26"/>
    </row>
    <row r="351" spans="1:19" hidden="1">
      <c r="A351" s="18">
        <v>635</v>
      </c>
      <c r="B351" s="142" t="s">
        <v>783</v>
      </c>
      <c r="C351" s="142" t="s">
        <v>784</v>
      </c>
      <c r="D351" s="142" t="s">
        <v>62</v>
      </c>
      <c r="E351" s="147" t="s">
        <v>846</v>
      </c>
      <c r="F351" s="319" t="s">
        <v>1849</v>
      </c>
      <c r="G351" s="319"/>
      <c r="H351" s="317" t="s">
        <v>1852</v>
      </c>
      <c r="I351" s="317"/>
      <c r="J351" s="317"/>
      <c r="K351" s="317"/>
      <c r="L351" s="317">
        <f t="shared" si="15"/>
        <v>0</v>
      </c>
      <c r="M351" s="317">
        <f t="shared" si="16"/>
        <v>0</v>
      </c>
      <c r="N351" s="317"/>
      <c r="O351" s="317"/>
      <c r="P351" s="317"/>
      <c r="Q351" s="317"/>
      <c r="R351" s="318">
        <f t="shared" si="17"/>
        <v>0</v>
      </c>
      <c r="S351" s="26"/>
    </row>
    <row r="352" spans="1:19" hidden="1">
      <c r="A352" s="18">
        <v>593</v>
      </c>
      <c r="B352" s="142" t="s">
        <v>785</v>
      </c>
      <c r="C352" s="142" t="s">
        <v>786</v>
      </c>
      <c r="D352" s="142" t="s">
        <v>62</v>
      </c>
      <c r="E352" s="147" t="s">
        <v>868</v>
      </c>
      <c r="F352" s="319" t="s">
        <v>1846</v>
      </c>
      <c r="G352" s="319"/>
      <c r="H352" s="317" t="s">
        <v>1847</v>
      </c>
      <c r="I352" s="317"/>
      <c r="J352" s="317"/>
      <c r="K352" s="317"/>
      <c r="L352" s="317">
        <f t="shared" si="15"/>
        <v>0</v>
      </c>
      <c r="M352" s="317">
        <f t="shared" si="16"/>
        <v>0</v>
      </c>
      <c r="N352" s="317"/>
      <c r="O352" s="317"/>
      <c r="P352" s="317"/>
      <c r="Q352" s="317"/>
      <c r="R352" s="318">
        <f t="shared" si="17"/>
        <v>0</v>
      </c>
      <c r="S352" s="26"/>
    </row>
    <row r="353" spans="1:19" hidden="1">
      <c r="A353" s="18">
        <v>598</v>
      </c>
      <c r="B353" s="142" t="s">
        <v>787</v>
      </c>
      <c r="C353" s="142" t="s">
        <v>788</v>
      </c>
      <c r="D353" s="142" t="s">
        <v>65</v>
      </c>
      <c r="E353" s="147" t="s">
        <v>846</v>
      </c>
      <c r="F353" s="319" t="s">
        <v>1846</v>
      </c>
      <c r="G353" s="319"/>
      <c r="H353" s="317" t="s">
        <v>1847</v>
      </c>
      <c r="I353" s="317">
        <v>0</v>
      </c>
      <c r="J353" s="317">
        <v>0</v>
      </c>
      <c r="K353" s="317">
        <v>0</v>
      </c>
      <c r="L353" s="317">
        <v>0</v>
      </c>
      <c r="M353" s="317">
        <f t="shared" si="16"/>
        <v>0</v>
      </c>
      <c r="N353" s="317">
        <v>0</v>
      </c>
      <c r="O353" s="317">
        <v>0</v>
      </c>
      <c r="P353" s="317">
        <v>0</v>
      </c>
      <c r="Q353" s="317">
        <v>0</v>
      </c>
      <c r="R353" s="318">
        <f t="shared" si="17"/>
        <v>0</v>
      </c>
      <c r="S353" s="26"/>
    </row>
    <row r="354" spans="1:19" hidden="1">
      <c r="A354" s="18">
        <v>69</v>
      </c>
      <c r="B354" s="142" t="s">
        <v>789</v>
      </c>
      <c r="C354" s="142" t="s">
        <v>790</v>
      </c>
      <c r="D354" s="142" t="s">
        <v>48</v>
      </c>
      <c r="E354" s="147" t="s">
        <v>846</v>
      </c>
      <c r="F354" s="319" t="s">
        <v>1849</v>
      </c>
      <c r="G354" s="319"/>
      <c r="H354" s="317" t="s">
        <v>1852</v>
      </c>
      <c r="I354" s="317"/>
      <c r="J354" s="317"/>
      <c r="K354" s="317"/>
      <c r="L354" s="317">
        <f t="shared" si="15"/>
        <v>0</v>
      </c>
      <c r="M354" s="317">
        <f t="shared" si="16"/>
        <v>0</v>
      </c>
      <c r="N354" s="317"/>
      <c r="O354" s="317"/>
      <c r="P354" s="317"/>
      <c r="Q354" s="317"/>
      <c r="R354" s="318">
        <f t="shared" si="17"/>
        <v>0</v>
      </c>
      <c r="S354" s="26"/>
    </row>
    <row r="355" spans="1:19" hidden="1">
      <c r="A355" s="20">
        <v>70</v>
      </c>
      <c r="B355" s="142" t="s">
        <v>791</v>
      </c>
      <c r="C355" s="142" t="s">
        <v>792</v>
      </c>
      <c r="D355" s="142" t="s">
        <v>48</v>
      </c>
      <c r="E355" s="147" t="s">
        <v>846</v>
      </c>
      <c r="F355" s="319" t="s">
        <v>1849</v>
      </c>
      <c r="G355" s="319"/>
      <c r="H355" s="317" t="s">
        <v>1852</v>
      </c>
      <c r="I355" s="317"/>
      <c r="J355" s="317"/>
      <c r="K355" s="317"/>
      <c r="L355" s="317">
        <f t="shared" si="15"/>
        <v>0</v>
      </c>
      <c r="M355" s="317">
        <f t="shared" si="16"/>
        <v>0</v>
      </c>
      <c r="N355" s="317"/>
      <c r="O355" s="317"/>
      <c r="P355" s="317"/>
      <c r="Q355" s="317"/>
      <c r="R355" s="318">
        <f t="shared" si="17"/>
        <v>0</v>
      </c>
      <c r="S355" s="26"/>
    </row>
    <row r="356" spans="1:19">
      <c r="A356" s="18">
        <v>511</v>
      </c>
      <c r="B356" s="142" t="s">
        <v>793</v>
      </c>
      <c r="C356" s="142" t="s">
        <v>794</v>
      </c>
      <c r="D356" s="142" t="s">
        <v>34</v>
      </c>
      <c r="E356" s="147" t="s">
        <v>846</v>
      </c>
      <c r="F356" s="319" t="s">
        <v>1846</v>
      </c>
      <c r="G356" s="319"/>
      <c r="H356" s="319" t="s">
        <v>1846</v>
      </c>
      <c r="I356" s="317"/>
      <c r="J356" s="317"/>
      <c r="K356" s="317"/>
      <c r="L356" s="317">
        <f t="shared" ref="L356:L371" si="18">SUM(I356:K356)</f>
        <v>0</v>
      </c>
      <c r="M356" s="317">
        <f t="shared" ref="M356:M371" si="19">(I356*8%)+(J356*16%)+(K356*32%)</f>
        <v>0</v>
      </c>
      <c r="N356" s="317"/>
      <c r="O356" s="317"/>
      <c r="P356" s="317"/>
      <c r="Q356" s="317"/>
      <c r="R356" s="318">
        <f t="shared" ref="R356:R371" si="20">M356-N356-O356-P356-Q356</f>
        <v>0</v>
      </c>
    </row>
    <row r="357" spans="1:19" hidden="1">
      <c r="A357" s="20">
        <v>98</v>
      </c>
      <c r="B357" s="142" t="s">
        <v>795</v>
      </c>
      <c r="C357" s="142" t="s">
        <v>796</v>
      </c>
      <c r="D357" s="142" t="s">
        <v>70</v>
      </c>
      <c r="E357" s="147" t="s">
        <v>868</v>
      </c>
      <c r="F357" s="319" t="s">
        <v>1849</v>
      </c>
      <c r="G357" s="319"/>
      <c r="H357" s="317" t="s">
        <v>1847</v>
      </c>
      <c r="I357" s="317"/>
      <c r="J357" s="317"/>
      <c r="K357" s="317"/>
      <c r="L357" s="317">
        <f t="shared" si="18"/>
        <v>0</v>
      </c>
      <c r="M357" s="317">
        <f t="shared" si="19"/>
        <v>0</v>
      </c>
      <c r="N357" s="317"/>
      <c r="O357" s="317"/>
      <c r="P357" s="317"/>
      <c r="Q357" s="317"/>
      <c r="R357" s="318">
        <f t="shared" si="20"/>
        <v>0</v>
      </c>
    </row>
    <row r="358" spans="1:19" hidden="1">
      <c r="A358" s="20">
        <v>338</v>
      </c>
      <c r="B358" s="142" t="s">
        <v>797</v>
      </c>
      <c r="C358" s="142" t="s">
        <v>798</v>
      </c>
      <c r="D358" s="142" t="s">
        <v>48</v>
      </c>
      <c r="E358" s="147" t="s">
        <v>868</v>
      </c>
      <c r="F358" s="319" t="s">
        <v>1846</v>
      </c>
      <c r="G358" s="319"/>
      <c r="H358" s="319" t="s">
        <v>1846</v>
      </c>
      <c r="I358" s="317"/>
      <c r="J358" s="317"/>
      <c r="K358" s="317"/>
      <c r="L358" s="317">
        <f t="shared" si="18"/>
        <v>0</v>
      </c>
      <c r="M358" s="317">
        <f t="shared" si="19"/>
        <v>0</v>
      </c>
      <c r="N358" s="317"/>
      <c r="O358" s="317"/>
      <c r="P358" s="317"/>
      <c r="Q358" s="317"/>
      <c r="R358" s="318">
        <f t="shared" si="20"/>
        <v>0</v>
      </c>
    </row>
    <row r="359" spans="1:19" hidden="1">
      <c r="A359" s="18">
        <v>543</v>
      </c>
      <c r="B359" s="142" t="s">
        <v>799</v>
      </c>
      <c r="C359" s="142" t="s">
        <v>800</v>
      </c>
      <c r="D359" s="142" t="s">
        <v>73</v>
      </c>
      <c r="E359" s="147" t="s">
        <v>846</v>
      </c>
      <c r="F359" s="319" t="s">
        <v>1849</v>
      </c>
      <c r="G359" s="319"/>
      <c r="H359" s="317" t="s">
        <v>1848</v>
      </c>
      <c r="I359" s="317"/>
      <c r="J359" s="317"/>
      <c r="K359" s="317"/>
      <c r="L359" s="317">
        <f t="shared" si="18"/>
        <v>0</v>
      </c>
      <c r="M359" s="317">
        <f t="shared" si="19"/>
        <v>0</v>
      </c>
      <c r="N359" s="317"/>
      <c r="O359" s="317"/>
      <c r="P359" s="317"/>
      <c r="Q359" s="317"/>
      <c r="R359" s="318">
        <f t="shared" si="20"/>
        <v>0</v>
      </c>
    </row>
    <row r="360" spans="1:19" hidden="1">
      <c r="A360" s="20">
        <v>209</v>
      </c>
      <c r="B360" s="142" t="s">
        <v>801</v>
      </c>
      <c r="C360" s="142" t="s">
        <v>802</v>
      </c>
      <c r="D360" s="142" t="s">
        <v>65</v>
      </c>
      <c r="E360" s="147" t="s">
        <v>846</v>
      </c>
      <c r="F360" s="319" t="s">
        <v>1846</v>
      </c>
      <c r="G360" s="319"/>
      <c r="H360" s="317" t="s">
        <v>1852</v>
      </c>
      <c r="I360" s="317">
        <v>0</v>
      </c>
      <c r="J360" s="317">
        <v>0</v>
      </c>
      <c r="K360" s="317">
        <v>48200.74</v>
      </c>
      <c r="L360" s="317">
        <f t="shared" si="18"/>
        <v>48200.74</v>
      </c>
      <c r="M360" s="317">
        <f t="shared" si="19"/>
        <v>15424.236799999999</v>
      </c>
      <c r="N360" s="317">
        <v>0</v>
      </c>
      <c r="O360" s="317">
        <v>0</v>
      </c>
      <c r="P360" s="317">
        <v>102.48</v>
      </c>
      <c r="Q360" s="317">
        <v>0</v>
      </c>
      <c r="R360" s="318">
        <f t="shared" si="20"/>
        <v>15321.756799999999</v>
      </c>
    </row>
    <row r="361" spans="1:19" hidden="1">
      <c r="A361" s="20">
        <v>642</v>
      </c>
      <c r="B361" s="142" t="s">
        <v>803</v>
      </c>
      <c r="C361" s="142" t="s">
        <v>804</v>
      </c>
      <c r="D361" s="142" t="s">
        <v>48</v>
      </c>
      <c r="E361" s="147" t="s">
        <v>846</v>
      </c>
      <c r="F361" s="319" t="s">
        <v>1851</v>
      </c>
      <c r="G361" s="319"/>
      <c r="H361" s="317" t="s">
        <v>1850</v>
      </c>
      <c r="I361" s="317"/>
      <c r="J361" s="317"/>
      <c r="K361" s="317"/>
      <c r="L361" s="317">
        <f t="shared" si="18"/>
        <v>0</v>
      </c>
      <c r="M361" s="317">
        <f t="shared" si="19"/>
        <v>0</v>
      </c>
      <c r="N361" s="317"/>
      <c r="O361" s="317"/>
      <c r="P361" s="317"/>
      <c r="Q361" s="317"/>
      <c r="R361" s="318">
        <f t="shared" si="20"/>
        <v>0</v>
      </c>
    </row>
    <row r="362" spans="1:19" hidden="1">
      <c r="A362" s="20">
        <v>307</v>
      </c>
      <c r="B362" s="142" t="s">
        <v>805</v>
      </c>
      <c r="C362" s="142" t="s">
        <v>806</v>
      </c>
      <c r="D362" s="142" t="s">
        <v>57</v>
      </c>
      <c r="E362" s="147" t="s">
        <v>868</v>
      </c>
      <c r="F362" s="319" t="s">
        <v>1849</v>
      </c>
      <c r="G362" s="319"/>
      <c r="H362" s="317" t="s">
        <v>1847</v>
      </c>
      <c r="I362" s="317"/>
      <c r="J362" s="317"/>
      <c r="K362" s="317"/>
      <c r="L362" s="317">
        <f t="shared" si="18"/>
        <v>0</v>
      </c>
      <c r="M362" s="317">
        <f t="shared" si="19"/>
        <v>0</v>
      </c>
      <c r="N362" s="317"/>
      <c r="O362" s="317"/>
      <c r="P362" s="317"/>
      <c r="Q362" s="317"/>
      <c r="R362" s="318">
        <f t="shared" si="20"/>
        <v>0</v>
      </c>
    </row>
    <row r="363" spans="1:19">
      <c r="A363" s="20">
        <v>648</v>
      </c>
      <c r="B363" s="142" t="s">
        <v>807</v>
      </c>
      <c r="C363" s="142" t="s">
        <v>808</v>
      </c>
      <c r="D363" s="142" t="s">
        <v>34</v>
      </c>
      <c r="E363" s="147" t="s">
        <v>846</v>
      </c>
      <c r="F363" s="321" t="e">
        <v>#N/A</v>
      </c>
      <c r="G363" s="321"/>
      <c r="H363" s="322" t="e">
        <v>#N/A</v>
      </c>
      <c r="I363" s="317"/>
      <c r="J363" s="317"/>
      <c r="K363" s="317"/>
      <c r="L363" s="317">
        <f t="shared" si="18"/>
        <v>0</v>
      </c>
      <c r="M363" s="317">
        <f t="shared" si="19"/>
        <v>0</v>
      </c>
      <c r="N363" s="317"/>
      <c r="O363" s="317"/>
      <c r="P363" s="317"/>
      <c r="Q363" s="317"/>
      <c r="R363" s="318">
        <f t="shared" si="20"/>
        <v>0</v>
      </c>
    </row>
    <row r="364" spans="1:19" hidden="1">
      <c r="A364" s="18"/>
      <c r="B364" s="142"/>
      <c r="C364" s="142"/>
      <c r="D364" s="142"/>
      <c r="E364" s="147"/>
      <c r="F364" s="321"/>
      <c r="G364" s="321"/>
      <c r="H364" s="322"/>
      <c r="I364" s="317"/>
      <c r="J364" s="317"/>
      <c r="K364" s="317"/>
      <c r="L364" s="317"/>
      <c r="M364" s="317"/>
      <c r="N364" s="317"/>
      <c r="O364" s="317"/>
      <c r="P364" s="317"/>
      <c r="Q364" s="317"/>
      <c r="R364" s="318"/>
    </row>
    <row r="365" spans="1:19" hidden="1">
      <c r="A365" s="18"/>
      <c r="B365" s="142"/>
      <c r="C365" s="142"/>
      <c r="D365" s="142"/>
      <c r="E365" s="147"/>
      <c r="F365" s="321"/>
      <c r="G365" s="321"/>
      <c r="H365" s="322"/>
      <c r="I365" s="317"/>
      <c r="J365" s="317"/>
      <c r="K365" s="317"/>
      <c r="L365" s="317"/>
      <c r="M365" s="317"/>
      <c r="N365" s="317"/>
      <c r="O365" s="317"/>
      <c r="P365" s="317"/>
      <c r="Q365" s="317"/>
      <c r="R365" s="318"/>
    </row>
    <row r="366" spans="1:19" hidden="1">
      <c r="A366" s="18"/>
      <c r="B366" s="142"/>
      <c r="C366" s="142"/>
      <c r="D366" s="142"/>
      <c r="E366" s="147"/>
      <c r="F366" s="321"/>
      <c r="G366" s="321"/>
      <c r="H366" s="322"/>
      <c r="I366" s="317"/>
      <c r="J366" s="317"/>
      <c r="K366" s="317"/>
      <c r="L366" s="317"/>
      <c r="M366" s="317"/>
      <c r="N366" s="317"/>
      <c r="O366" s="317"/>
      <c r="P366" s="317"/>
      <c r="Q366" s="317"/>
      <c r="R366" s="318"/>
    </row>
    <row r="367" spans="1:19" hidden="1">
      <c r="A367" s="18">
        <v>619</v>
      </c>
      <c r="B367" s="142" t="s">
        <v>809</v>
      </c>
      <c r="C367" s="142" t="s">
        <v>810</v>
      </c>
      <c r="D367" s="142" t="s">
        <v>73</v>
      </c>
      <c r="E367" s="147" t="s">
        <v>882</v>
      </c>
      <c r="F367" s="319" t="s">
        <v>1846</v>
      </c>
      <c r="G367" s="319"/>
      <c r="H367" s="317" t="s">
        <v>1848</v>
      </c>
      <c r="I367" s="317"/>
      <c r="J367" s="317"/>
      <c r="K367" s="317"/>
      <c r="L367" s="317">
        <f t="shared" si="18"/>
        <v>0</v>
      </c>
      <c r="M367" s="317">
        <f t="shared" si="19"/>
        <v>0</v>
      </c>
      <c r="N367" s="317"/>
      <c r="O367" s="317"/>
      <c r="P367" s="317"/>
      <c r="Q367" s="317"/>
      <c r="R367" s="318">
        <f t="shared" si="20"/>
        <v>0</v>
      </c>
    </row>
    <row r="368" spans="1:19">
      <c r="A368" s="18">
        <v>645</v>
      </c>
      <c r="B368" s="142" t="s">
        <v>812</v>
      </c>
      <c r="C368" s="142" t="s">
        <v>813</v>
      </c>
      <c r="D368" s="142" t="s">
        <v>34</v>
      </c>
      <c r="E368" s="147" t="s">
        <v>846</v>
      </c>
      <c r="F368" s="319" t="s">
        <v>1846</v>
      </c>
      <c r="G368" s="319"/>
      <c r="H368" s="317" t="s">
        <v>1847</v>
      </c>
      <c r="I368" s="317"/>
      <c r="J368" s="317"/>
      <c r="K368" s="317"/>
      <c r="L368" s="317">
        <f t="shared" si="18"/>
        <v>0</v>
      </c>
      <c r="M368" s="317">
        <f t="shared" si="19"/>
        <v>0</v>
      </c>
      <c r="N368" s="317"/>
      <c r="O368" s="317"/>
      <c r="P368" s="317"/>
      <c r="Q368" s="317"/>
      <c r="R368" s="318">
        <f t="shared" si="20"/>
        <v>0</v>
      </c>
    </row>
    <row r="369" spans="1:18" hidden="1">
      <c r="A369" s="18">
        <v>650</v>
      </c>
      <c r="B369" s="142" t="s">
        <v>814</v>
      </c>
      <c r="C369" s="142" t="s">
        <v>815</v>
      </c>
      <c r="D369" s="142" t="s">
        <v>48</v>
      </c>
      <c r="E369" s="147" t="s">
        <v>868</v>
      </c>
      <c r="F369" s="321" t="e">
        <v>#N/A</v>
      </c>
      <c r="G369" s="321"/>
      <c r="H369" s="322" t="e">
        <v>#N/A</v>
      </c>
      <c r="I369" s="317"/>
      <c r="J369" s="317"/>
      <c r="K369" s="317"/>
      <c r="L369" s="317">
        <f t="shared" si="18"/>
        <v>0</v>
      </c>
      <c r="M369" s="317">
        <f t="shared" si="19"/>
        <v>0</v>
      </c>
      <c r="N369" s="317"/>
      <c r="O369" s="317"/>
      <c r="P369" s="317"/>
      <c r="Q369" s="317"/>
      <c r="R369" s="318">
        <f t="shared" si="20"/>
        <v>0</v>
      </c>
    </row>
    <row r="370" spans="1:18" hidden="1">
      <c r="A370" s="20">
        <v>253</v>
      </c>
      <c r="B370" s="142" t="s">
        <v>816</v>
      </c>
      <c r="C370" s="142" t="s">
        <v>817</v>
      </c>
      <c r="D370" s="142" t="s">
        <v>57</v>
      </c>
      <c r="E370" s="147" t="s">
        <v>868</v>
      </c>
      <c r="F370" s="319" t="s">
        <v>1846</v>
      </c>
      <c r="G370" s="319"/>
      <c r="H370" s="319" t="s">
        <v>1846</v>
      </c>
      <c r="I370" s="317"/>
      <c r="J370" s="317"/>
      <c r="K370" s="317"/>
      <c r="L370" s="317">
        <f t="shared" si="18"/>
        <v>0</v>
      </c>
      <c r="M370" s="317">
        <f t="shared" si="19"/>
        <v>0</v>
      </c>
      <c r="N370" s="317"/>
      <c r="O370" s="317"/>
      <c r="P370" s="317"/>
      <c r="Q370" s="317"/>
      <c r="R370" s="318">
        <f t="shared" si="20"/>
        <v>0</v>
      </c>
    </row>
    <row r="371" spans="1:18" ht="16.5" hidden="1" thickBot="1">
      <c r="A371" s="140">
        <v>649</v>
      </c>
      <c r="B371" s="138" t="s">
        <v>818</v>
      </c>
      <c r="C371" s="138" t="s">
        <v>819</v>
      </c>
      <c r="D371" s="138" t="s">
        <v>48</v>
      </c>
      <c r="E371" s="150" t="s">
        <v>846</v>
      </c>
      <c r="F371" s="325" t="e">
        <v>#N/A</v>
      </c>
      <c r="G371" s="325"/>
      <c r="H371" s="326" t="e">
        <v>#N/A</v>
      </c>
      <c r="I371" s="323"/>
      <c r="J371" s="323"/>
      <c r="K371" s="323"/>
      <c r="L371" s="323">
        <f t="shared" si="18"/>
        <v>0</v>
      </c>
      <c r="M371" s="323">
        <f t="shared" si="19"/>
        <v>0</v>
      </c>
      <c r="N371" s="323"/>
      <c r="O371" s="323"/>
      <c r="P371" s="323"/>
      <c r="Q371" s="323"/>
      <c r="R371" s="324">
        <f t="shared" si="20"/>
        <v>0</v>
      </c>
    </row>
    <row r="374" spans="1:18">
      <c r="R374" s="316"/>
    </row>
    <row r="377" spans="1:18">
      <c r="R377" s="316"/>
    </row>
  </sheetData>
  <sheetProtection sort="0" autoFilter="0" pivotTables="0"/>
  <autoFilter ref="A1:R371" xr:uid="{AADA1BF4-9894-428E-A6F2-A323407923A0}">
    <filterColumn colId="3">
      <filters>
        <filter val="Jorge"/>
      </filters>
    </filterColumn>
  </autoFilter>
  <customSheetViews>
    <customSheetView guid="{AFB08797-B428-474D-8229-9D72F71EC262}" filter="1" showAutoFilter="1">
      <selection activeCell="M388" sqref="M388"/>
      <pageMargins left="0.511811024" right="0.511811024" top="0.78740157499999996" bottom="0.78740157499999996" header="0.31496062000000002" footer="0.31496062000000002"/>
      <autoFilter ref="A1:R371" xr:uid="{AADA1BF4-9894-428E-A6F2-A323407923A0}">
        <filterColumn colId="3">
          <filters>
            <filter val="Jorge"/>
          </filters>
        </filterColumn>
      </autoFilter>
    </customSheetView>
    <customSheetView guid="{1DA47232-F491-4096-A80C-F7E244AF06A6}" filter="1" showAutoFilter="1" topLeftCell="G155">
      <selection activeCell="S249" sqref="S249"/>
      <pageMargins left="0.511811024" right="0.511811024" top="0.78740157499999996" bottom="0.78740157499999996" header="0.31496062000000002" footer="0.31496062000000002"/>
      <autoFilter ref="A1:R371" xr:uid="{D0517AE5-ECF8-4CE3-85C8-E266119BD64A}">
        <filterColumn colId="3">
          <filters>
            <filter val="Luana"/>
          </filters>
        </filterColumn>
      </autoFilter>
    </customSheetView>
    <customSheetView guid="{B7EA7FEC-A2EF-4DE3-8E68-1BAB934B7F1E}" scale="70" showAutoFilter="1">
      <selection activeCell="A2" sqref="A2"/>
      <pageMargins left="0.511811024" right="0.511811024" top="0.78740157499999996" bottom="0.78740157499999996" header="0.31496062000000002" footer="0.31496062000000002"/>
      <autoFilter ref="A1:Q371" xr:uid="{DAE6CCAC-BA43-4879-983E-8E954DEED550}"/>
    </customSheetView>
    <customSheetView guid="{4BCF48EE-0E16-4C61-824B-DDCBB971B3DD}" scale="90" showAutoFilter="1">
      <selection activeCell="K35" sqref="K35"/>
      <pageMargins left="0.511811024" right="0.511811024" top="0.78740157499999996" bottom="0.78740157499999996" header="0.31496062000000002" footer="0.31496062000000002"/>
      <autoFilter ref="A1:Q371" xr:uid="{4FCA55F2-62DF-412C-980F-92ABDA7F0CEC}"/>
    </customSheetView>
    <customSheetView guid="{2E3555E6-9EE5-421D-A94D-C94458D6D2C9}" filter="1" showAutoFilter="1">
      <selection activeCell="H250" sqref="H250"/>
      <pageMargins left="0.511811024" right="0.511811024" top="0.78740157499999996" bottom="0.78740157499999996" header="0.31496062000000002" footer="0.31496062000000002"/>
      <autoFilter ref="A1:R371" xr:uid="{08848EE2-2EC2-4AFE-8980-6C5A85FF8FA5}">
        <filterColumn colId="3">
          <filters>
            <filter val="Luana"/>
          </filters>
        </filterColumn>
      </autoFilter>
    </customSheetView>
    <customSheetView guid="{5350BE6B-1A3A-476A-B04D-198C11313F24}" filter="1" showAutoFilter="1">
      <selection activeCell="H250" sqref="H250"/>
      <pageMargins left="0.511811024" right="0.511811024" top="0.78740157499999996" bottom="0.78740157499999996" header="0.31496062000000002" footer="0.31496062000000002"/>
      <autoFilter ref="A1:R371" xr:uid="{56BE0674-D789-4215-B158-534BE732D0C0}">
        <filterColumn colId="3">
          <filters>
            <filter val="Luana"/>
          </filters>
        </filterColumn>
      </autoFilter>
    </customSheetView>
    <customSheetView guid="{D76BA947-8A2F-451E-B854-67A11B56F5ED}" scale="85" filter="1" showAutoFilter="1">
      <pageMargins left="0.511811024" right="0.511811024" top="0.78740157499999996" bottom="0.78740157499999996" header="0.31496062000000002" footer="0.31496062000000002"/>
      <autoFilter ref="A1:R371" xr:uid="{9D204D46-F654-4BA7-975B-B66FE3B0088F}">
        <filterColumn colId="3">
          <filters>
            <filter val="Jorge"/>
          </filters>
        </filterColumn>
      </autoFilter>
    </customSheetView>
    <customSheetView guid="{A6FBC0DC-A19A-4037-80FE-83E24AD9E190}" filter="1" showAutoFilter="1">
      <selection activeCell="M388" sqref="M388"/>
      <pageMargins left="0.511811024" right="0.511811024" top="0.78740157499999996" bottom="0.78740157499999996" header="0.31496062000000002" footer="0.31496062000000002"/>
      <autoFilter ref="A1:R371" xr:uid="{03146B64-09D7-4053-A3A2-16D6E9A23FC9}">
        <filterColumn colId="3">
          <filters>
            <filter val="Jorge"/>
          </filters>
        </filterColumn>
      </autoFilter>
    </customSheetView>
    <customSheetView guid="{C3B6491F-CB1B-4DDA-A350-D2ADB6ADBAA8}" filter="1" showAutoFilter="1">
      <selection activeCell="M388" sqref="M388"/>
      <pageMargins left="0.511811024" right="0.511811024" top="0.78740157499999996" bottom="0.78740157499999996" header="0.31496062000000002" footer="0.31496062000000002"/>
      <autoFilter ref="A1:R371" xr:uid="{6DD67270-256A-47BA-8211-DEBDF0AD625A}">
        <filterColumn colId="3">
          <filters>
            <filter val="Jorge"/>
          </filters>
        </filterColumn>
      </autoFilter>
    </customSheetView>
  </customSheetView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E7052B-60C2-4030-B5A6-2832C62701B9}">
          <x14:formula1>
            <xm:f>Base!$L$2:$L$4</xm:f>
          </x14:formula1>
          <xm:sqref>F2:H2 F73:G83 F131:G144 F184:G189 F317:G321 F345:G362 F367:G368 F370:H370 F31:G70 F85:G129 F147:G179 F191:G206 F208:G314 F323:G335 F3:G29 F338:G343 H5 H7 H10:H12 H14 H20 H24 H31 H37 H42:H44 H49 H51 H54 H58 H63 H65 H82:H83 H85:H86 H92 H110 H114 H119:H120 H124 H141 H144 H150 H157 H159 H169 H199 H229 H231 H233 H239 H243 H247 H280 H293 H295:H297 H300 H303 H313 H317 H327 H330:H332 H346:H347 H350 H356 H358</xm:sqref>
        </x14:dataValidation>
        <x14:dataValidation type="list" allowBlank="1" showInputMessage="1" showErrorMessage="1" xr:uid="{D439B4EF-F08D-45D6-94AD-0CA4A915636E}">
          <x14:formula1>
            <xm:f>Base!$M$2:$M$7</xm:f>
          </x14:formula1>
          <xm:sqref>H32:H36 H38:H41 H184:H189 H244:H246 H298:H299 H328:H329 H359:H362 H367:H368 H25:H29 H55:H57 H64 H66:H70 H73:H81 H111:H113 H142:H143 H151:H156 H160:H168 H232 H240:H242 H281:H292 H301:H302 H304:H312 H318:H321 H323:H326 H338:H343 H345 H351:H355 H52:H53 H59:H62 H121:H123 H200:H206 H3:H4 H6 H15:H19 H21:H23 H45:H48 H87:H91 H93:H109 H158 H191:H198 H208:H228 H234:H238 H248:H279 H294 H333:H335 H348:H349 H8:H9 H13 H50 H115:H118 H125:H129 H131:H140 H147:H149 H170:H179 H230 H314 H357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936D-0485-4CEB-9C14-3681138081C1}">
  <sheetPr filterMode="1"/>
  <dimension ref="A1:N370"/>
  <sheetViews>
    <sheetView topLeftCell="E142" zoomScaleNormal="100" workbookViewId="0">
      <selection activeCell="G250" sqref="G250"/>
    </sheetView>
  </sheetViews>
  <sheetFormatPr defaultColWidth="8.5703125" defaultRowHeight="15.75"/>
  <cols>
    <col min="1" max="1" width="9.5703125" style="8" customWidth="1"/>
    <col min="2" max="2" width="20.42578125" style="8" bestFit="1" customWidth="1"/>
    <col min="3" max="3" width="80.5703125" style="8" bestFit="1" customWidth="1"/>
    <col min="4" max="4" width="9.140625" style="8" bestFit="1" customWidth="1"/>
    <col min="5" max="5" width="17.85546875" style="8" bestFit="1" customWidth="1"/>
    <col min="6" max="6" width="22.140625" style="8" bestFit="1" customWidth="1"/>
    <col min="7" max="7" width="27.140625" style="8" bestFit="1" customWidth="1"/>
    <col min="8" max="10" width="13.85546875" style="8" bestFit="1" customWidth="1"/>
    <col min="11" max="11" width="26.42578125" style="8" bestFit="1" customWidth="1"/>
    <col min="12" max="12" width="35.5703125" style="8" bestFit="1" customWidth="1"/>
    <col min="13" max="13" width="18.5703125" style="8" bestFit="1" customWidth="1"/>
    <col min="14" max="14" width="12.42578125" style="137" bestFit="1" customWidth="1"/>
    <col min="15" max="16384" width="8.5703125" style="8"/>
  </cols>
  <sheetData>
    <row r="1" spans="1:14" ht="38.25" thickBot="1">
      <c r="A1" s="24" t="s">
        <v>27</v>
      </c>
      <c r="B1" s="16" t="s">
        <v>28</v>
      </c>
      <c r="C1" s="42" t="s">
        <v>29</v>
      </c>
      <c r="D1" s="15" t="s">
        <v>30</v>
      </c>
      <c r="E1" s="16" t="s">
        <v>820</v>
      </c>
      <c r="F1" s="16" t="s">
        <v>1865</v>
      </c>
      <c r="G1" s="32" t="s">
        <v>1864</v>
      </c>
      <c r="H1" s="149" t="s">
        <v>1866</v>
      </c>
      <c r="I1" s="148" t="s">
        <v>1867</v>
      </c>
      <c r="J1" s="148" t="s">
        <v>1868</v>
      </c>
      <c r="K1" s="148" t="s">
        <v>1869</v>
      </c>
      <c r="L1" s="148" t="s">
        <v>1870</v>
      </c>
      <c r="M1" s="151" t="s">
        <v>1871</v>
      </c>
    </row>
    <row r="2" spans="1:14" hidden="1">
      <c r="A2" s="280">
        <v>106</v>
      </c>
      <c r="B2" s="18" t="str">
        <f>VLOOKUP(A2,Empresas!A:B,2,0)</f>
        <v>04.431.460/0001-25</v>
      </c>
      <c r="C2" s="18" t="str">
        <f>VLOOKUP(B2,Empresas!B:C,2,0)</f>
        <v>04.431.460 Ramiro Duenas Aranzabal</v>
      </c>
      <c r="D2" s="142" t="str">
        <f>VLOOKUP(A2,Empresas!A:J,10,0)</f>
        <v>Jorge</v>
      </c>
      <c r="E2" s="142" t="str">
        <f>VLOOKUP(A2,Empresas!A:D,4,0)</f>
        <v>MEI</v>
      </c>
      <c r="F2" s="18" t="str">
        <f>VLOOKUP(A2,'Controle Distribuição de Lucros'!A:F,6,0)</f>
        <v>Sem Movimento</v>
      </c>
      <c r="G2" s="9">
        <f>VLOOKUP(A2,'Controle Distribuição de Lucros'!A:H,7,0)</f>
        <v>0</v>
      </c>
      <c r="H2" s="143" t="str">
        <f>IF(G2="Contabilidade Aproximada",'[1]Controle Distribuição de Lucros'!K2,"Não se Aplica")</f>
        <v>Não se Aplica</v>
      </c>
      <c r="I2" s="146" t="str">
        <f t="shared" ref="I2:I65" si="0">IF(G2="Contabilidade Aproximada"," ","Não se Aplica")</f>
        <v>Não se Aplica</v>
      </c>
      <c r="J2" s="146" t="str">
        <f t="shared" ref="J2:J65" si="1">IF(G2="Contabilidade Aproximada"," ","Não se Aplica")</f>
        <v>Não se Aplica</v>
      </c>
      <c r="K2" s="146">
        <f t="shared" ref="K2:K65" si="2">IF(H2="Não se Aplica",0,(H2-I2-J2))</f>
        <v>0</v>
      </c>
      <c r="L2" s="146">
        <f t="shared" ref="L2:L65" si="3">-(K2*10%)</f>
        <v>0</v>
      </c>
      <c r="M2" s="328">
        <f t="shared" ref="M2:M65" si="4">(K2-L2)</f>
        <v>0</v>
      </c>
      <c r="N2" s="8"/>
    </row>
    <row r="3" spans="1:14" hidden="1">
      <c r="A3" s="20">
        <v>119</v>
      </c>
      <c r="B3" s="18" t="str">
        <f>VLOOKUP(A3,Empresas!A:B,2,0)</f>
        <v>27.541.980/0001-96</v>
      </c>
      <c r="C3" s="18" t="str">
        <f>VLOOKUP(B3,Empresas!B:C,2,0)</f>
        <v>4.Com Serviços Empresariais Ltda</v>
      </c>
      <c r="D3" s="142" t="str">
        <f>VLOOKUP(A3,Empresas!A:J,10,0)</f>
        <v>Jorge</v>
      </c>
      <c r="E3" s="142" t="str">
        <f>VLOOKUP(A3,Empresas!A:D,4,0)</f>
        <v>Simples Nacional</v>
      </c>
      <c r="F3" s="18" t="str">
        <f>VLOOKUP(A3,'Controle Distribuição de Lucros'!A:F,6,0)</f>
        <v>Sem Movimento</v>
      </c>
      <c r="G3" s="9">
        <f>VLOOKUP(A3,'Controle Distribuição de Lucros'!A:H,7,0)</f>
        <v>0</v>
      </c>
      <c r="H3" s="143">
        <v>18577.259999999998</v>
      </c>
      <c r="I3" s="146">
        <v>1288.44</v>
      </c>
      <c r="J3" s="146">
        <v>0</v>
      </c>
      <c r="K3" s="146">
        <f t="shared" si="2"/>
        <v>17288.82</v>
      </c>
      <c r="L3" s="142">
        <f>(K3*10%)</f>
        <v>1728.8820000000001</v>
      </c>
      <c r="M3" s="147">
        <f>(K3-L3-J3)</f>
        <v>15559.938</v>
      </c>
      <c r="N3" s="8"/>
    </row>
    <row r="4" spans="1:14" hidden="1">
      <c r="A4" s="20">
        <v>415</v>
      </c>
      <c r="B4" s="18" t="str">
        <f>VLOOKUP(A4,Empresas!A:B,2,0)</f>
        <v>42.360.609/0001-11</v>
      </c>
      <c r="C4" s="18" t="str">
        <f>VLOOKUP(B4,Empresas!B:C,2,0)</f>
        <v>42.360.609 Dener Mendonça de Souza</v>
      </c>
      <c r="D4" s="142" t="str">
        <f>VLOOKUP(A4,Empresas!A:J,10,0)</f>
        <v>Jorge</v>
      </c>
      <c r="E4" s="142" t="str">
        <f>VLOOKUP(A4,Empresas!A:D,4,0)</f>
        <v>MEI</v>
      </c>
      <c r="F4" s="18" t="str">
        <f>VLOOKUP(A4,'Controle Distribuição de Lucros'!A:F,6,0)</f>
        <v>Sem Movimento</v>
      </c>
      <c r="G4" s="9">
        <f>VLOOKUP(A4,'Controle Distribuição de Lucros'!A:H,7,0)</f>
        <v>0</v>
      </c>
      <c r="H4" s="143">
        <v>1000000</v>
      </c>
      <c r="I4" s="146">
        <v>10000</v>
      </c>
      <c r="J4" s="146">
        <v>10000</v>
      </c>
      <c r="K4" s="146">
        <f t="shared" si="2"/>
        <v>980000</v>
      </c>
      <c r="L4" s="142">
        <f t="shared" si="3"/>
        <v>-98000</v>
      </c>
      <c r="M4" s="147">
        <f t="shared" si="4"/>
        <v>1078000</v>
      </c>
      <c r="N4" s="8"/>
    </row>
    <row r="5" spans="1:14" hidden="1">
      <c r="A5" s="20">
        <v>218</v>
      </c>
      <c r="B5" s="18" t="str">
        <f>VLOOKUP(A5,Empresas!A:B,2,0)</f>
        <v>43.436.474/0001-93</v>
      </c>
      <c r="C5" s="18" t="str">
        <f>VLOOKUP(B5,Empresas!B:C,2,0)</f>
        <v>43.436.474 Maria Clara Tomé Garcia</v>
      </c>
      <c r="D5" s="142" t="str">
        <f>VLOOKUP(A5,Empresas!A:J,10,0)</f>
        <v>Jorge</v>
      </c>
      <c r="E5" s="142" t="str">
        <f>VLOOKUP(A5,Empresas!A:D,4,0)</f>
        <v>MEI</v>
      </c>
      <c r="F5" s="18" t="str">
        <f>VLOOKUP(A5,'Controle Distribuição de Lucros'!A:F,6,0)</f>
        <v>Sem Movimento</v>
      </c>
      <c r="G5" s="9">
        <f>VLOOKUP(A5,'Controle Distribuição de Lucros'!A:H,7,0)</f>
        <v>0</v>
      </c>
      <c r="H5" s="143" t="str">
        <f>IF(G5="Contabilidade Aproximada",'[1]Controle Distribuição de Lucros'!K5,"Não se Aplica")</f>
        <v>Não se Aplica</v>
      </c>
      <c r="I5" s="146" t="str">
        <f t="shared" si="0"/>
        <v>Não se Aplica</v>
      </c>
      <c r="J5" s="146" t="str">
        <f t="shared" si="1"/>
        <v>Não se Aplica</v>
      </c>
      <c r="K5" s="146">
        <f t="shared" si="2"/>
        <v>0</v>
      </c>
      <c r="L5" s="142">
        <f t="shared" si="3"/>
        <v>0</v>
      </c>
      <c r="M5" s="147">
        <f t="shared" si="4"/>
        <v>0</v>
      </c>
      <c r="N5" s="8"/>
    </row>
    <row r="6" spans="1:14" hidden="1">
      <c r="A6" s="20">
        <v>628</v>
      </c>
      <c r="B6" s="18" t="str">
        <f>VLOOKUP(A6,Empresas!A:B,2,0)</f>
        <v>43.959.791/0001-94</v>
      </c>
      <c r="C6" s="18" t="str">
        <f>VLOOKUP(B6,Empresas!B:C,2,0)</f>
        <v>43.959.791 Ana Isabela Pithan Maraschin</v>
      </c>
      <c r="D6" s="142" t="str">
        <f>VLOOKUP(A6,Empresas!A:J,10,0)</f>
        <v>Jorge</v>
      </c>
      <c r="E6" s="142" t="str">
        <f>VLOOKUP(A6,Empresas!A:D,4,0)</f>
        <v>MEI</v>
      </c>
      <c r="F6" s="18" t="str">
        <f>VLOOKUP(A6,'Controle Distribuição de Lucros'!A:F,6,0)</f>
        <v>Sem Movimento</v>
      </c>
      <c r="G6" s="9">
        <f>VLOOKUP(A6,'Controle Distribuição de Lucros'!A:H,7,0)</f>
        <v>0</v>
      </c>
      <c r="H6" s="143" t="str">
        <f>IF(G6="Contabilidade Aproximada",'[1]Controle Distribuição de Lucros'!K6,"Não se Aplica")</f>
        <v>Não se Aplica</v>
      </c>
      <c r="I6" s="146" t="str">
        <f t="shared" si="0"/>
        <v>Não se Aplica</v>
      </c>
      <c r="J6" s="146" t="str">
        <f t="shared" si="1"/>
        <v>Não se Aplica</v>
      </c>
      <c r="K6" s="146">
        <f t="shared" si="2"/>
        <v>0</v>
      </c>
      <c r="L6" s="142">
        <f t="shared" si="3"/>
        <v>0</v>
      </c>
      <c r="M6" s="147">
        <f t="shared" si="4"/>
        <v>0</v>
      </c>
      <c r="N6" s="8"/>
    </row>
    <row r="7" spans="1:14" hidden="1">
      <c r="A7" s="20">
        <v>227</v>
      </c>
      <c r="B7" s="18" t="str">
        <f>VLOOKUP(A7,Empresas!A:B,2,0)</f>
        <v>44.645.259/0001-65</v>
      </c>
      <c r="C7" s="18" t="str">
        <f>VLOOKUP(B7,Empresas!B:C,2,0)</f>
        <v>44.645.259 Rebeca Brito Cardoso</v>
      </c>
      <c r="D7" s="142" t="str">
        <f>VLOOKUP(A7,Empresas!A:J,10,0)</f>
        <v>Jorge</v>
      </c>
      <c r="E7" s="142" t="str">
        <f>VLOOKUP(A7,Empresas!A:D,4,0)</f>
        <v>MEI</v>
      </c>
      <c r="F7" s="18" t="str">
        <f>VLOOKUP(A7,'Controle Distribuição de Lucros'!A:F,6,0)</f>
        <v>Sem Movimento</v>
      </c>
      <c r="G7" s="9">
        <f>VLOOKUP(A7,'Controle Distribuição de Lucros'!A:H,7,0)</f>
        <v>0</v>
      </c>
      <c r="H7" s="143" t="str">
        <f>IF(G7="Contabilidade Aproximada",'[1]Controle Distribuição de Lucros'!K7,"Não se Aplica")</f>
        <v>Não se Aplica</v>
      </c>
      <c r="I7" s="146" t="str">
        <f t="shared" si="0"/>
        <v>Não se Aplica</v>
      </c>
      <c r="J7" s="146" t="str">
        <f t="shared" si="1"/>
        <v>Não se Aplica</v>
      </c>
      <c r="K7" s="146">
        <f t="shared" si="2"/>
        <v>0</v>
      </c>
      <c r="L7" s="142">
        <f t="shared" si="3"/>
        <v>0</v>
      </c>
      <c r="M7" s="147">
        <f t="shared" si="4"/>
        <v>0</v>
      </c>
      <c r="N7" s="8"/>
    </row>
    <row r="8" spans="1:14" hidden="1">
      <c r="A8" s="20">
        <v>359</v>
      </c>
      <c r="B8" s="18" t="str">
        <f>VLOOKUP(A8,Empresas!A:B,2,0)</f>
        <v>04.362.429/0001-80</v>
      </c>
      <c r="C8" s="18" t="str">
        <f>VLOOKUP(B8,Empresas!B:C,2,0)</f>
        <v>4CS Serviços Ltda</v>
      </c>
      <c r="D8" s="142" t="str">
        <f>VLOOKUP(A8,Empresas!A:J,10,0)</f>
        <v>Paulo</v>
      </c>
      <c r="E8" s="142" t="str">
        <f>VLOOKUP(A8,Empresas!A:D,4,0)</f>
        <v>Simples Nacional</v>
      </c>
      <c r="F8" s="18" t="str">
        <f>VLOOKUP(A8,'Controle Distribuição de Lucros'!A:F,6,0)</f>
        <v>Pró-Labore</v>
      </c>
      <c r="G8" s="9">
        <f>VLOOKUP(A8,'Controle Distribuição de Lucros'!A:H,7,0)</f>
        <v>0</v>
      </c>
      <c r="H8" s="143" t="str">
        <f>IF(G8="Contabilidade Aproximada",'[1]Controle Distribuição de Lucros'!K8,"Não se Aplica")</f>
        <v>Não se Aplica</v>
      </c>
      <c r="I8" s="146" t="str">
        <f t="shared" si="0"/>
        <v>Não se Aplica</v>
      </c>
      <c r="J8" s="146" t="str">
        <f t="shared" si="1"/>
        <v>Não se Aplica</v>
      </c>
      <c r="K8" s="146">
        <f t="shared" si="2"/>
        <v>0</v>
      </c>
      <c r="L8" s="142">
        <f t="shared" si="3"/>
        <v>0</v>
      </c>
      <c r="M8" s="147">
        <f t="shared" si="4"/>
        <v>0</v>
      </c>
      <c r="N8" s="8"/>
    </row>
    <row r="9" spans="1:14" hidden="1">
      <c r="A9" s="20">
        <v>638</v>
      </c>
      <c r="B9" s="18" t="str">
        <f>VLOOKUP(A9,Empresas!A:B,2,0)</f>
        <v>51.957.545/0001-21</v>
      </c>
      <c r="C9" s="18" t="str">
        <f>VLOOKUP(B9,Empresas!B:C,2,0)</f>
        <v>51.957.545 Marjorie Abdallah</v>
      </c>
      <c r="D9" s="142" t="str">
        <f>VLOOKUP(A9,Empresas!A:J,10,0)</f>
        <v>Bruna</v>
      </c>
      <c r="E9" s="142" t="str">
        <f>VLOOKUP(A9,Empresas!A:D,4,0)</f>
        <v>Simples Nacional</v>
      </c>
      <c r="F9" s="18" t="str">
        <f>VLOOKUP(A9,'Controle Distribuição de Lucros'!A:F,6,0)</f>
        <v>Pró-Labore</v>
      </c>
      <c r="G9" s="9">
        <f>VLOOKUP(A9,'Controle Distribuição de Lucros'!A:H,7,0)</f>
        <v>0</v>
      </c>
      <c r="H9" s="143" t="str">
        <f>IF(G9="Contabilidade Aproximada",'[1]Controle Distribuição de Lucros'!K9,"Não se Aplica")</f>
        <v>Não se Aplica</v>
      </c>
      <c r="I9" s="146" t="str">
        <f t="shared" si="0"/>
        <v>Não se Aplica</v>
      </c>
      <c r="J9" s="146" t="str">
        <f t="shared" si="1"/>
        <v>Não se Aplica</v>
      </c>
      <c r="K9" s="146">
        <f t="shared" si="2"/>
        <v>0</v>
      </c>
      <c r="L9" s="142">
        <f t="shared" si="3"/>
        <v>0</v>
      </c>
      <c r="M9" s="147">
        <f t="shared" si="4"/>
        <v>0</v>
      </c>
      <c r="N9" s="8"/>
    </row>
    <row r="10" spans="1:14" hidden="1">
      <c r="A10" s="20">
        <v>437</v>
      </c>
      <c r="B10" s="18" t="str">
        <f>VLOOKUP(A10,Empresas!A:B,2,0)</f>
        <v>53.494.930/0001-05</v>
      </c>
      <c r="C10" s="18" t="str">
        <f>VLOOKUP(B10,Empresas!B:C,2,0)</f>
        <v>53.494.930 Gabriela Afonso Prado</v>
      </c>
      <c r="D10" s="142" t="str">
        <f>VLOOKUP(A10,Empresas!A:J,10,0)</f>
        <v>Jorge</v>
      </c>
      <c r="E10" s="142" t="str">
        <f>VLOOKUP(A10,Empresas!A:D,4,0)</f>
        <v>MEI</v>
      </c>
      <c r="F10" s="18" t="str">
        <f>VLOOKUP(A10,'Controle Distribuição de Lucros'!A:F,6,0)</f>
        <v>Sem Movimento</v>
      </c>
      <c r="G10" s="9">
        <f>VLOOKUP(A10,'Controle Distribuição de Lucros'!A:H,7,0)</f>
        <v>0</v>
      </c>
      <c r="H10" s="143" t="str">
        <f>IF(G10="Contabilidade Aproximada",'[1]Controle Distribuição de Lucros'!K10,"Não se Aplica")</f>
        <v>Não se Aplica</v>
      </c>
      <c r="I10" s="146" t="str">
        <f t="shared" si="0"/>
        <v>Não se Aplica</v>
      </c>
      <c r="J10" s="146" t="str">
        <f t="shared" si="1"/>
        <v>Não se Aplica</v>
      </c>
      <c r="K10" s="146">
        <f t="shared" si="2"/>
        <v>0</v>
      </c>
      <c r="L10" s="142">
        <f t="shared" si="3"/>
        <v>0</v>
      </c>
      <c r="M10" s="147">
        <f t="shared" si="4"/>
        <v>0</v>
      </c>
      <c r="N10" s="8"/>
    </row>
    <row r="11" spans="1:14" hidden="1">
      <c r="A11" s="20">
        <v>461</v>
      </c>
      <c r="B11" s="18" t="str">
        <f>VLOOKUP(A11,Empresas!A:B,2,0)</f>
        <v>54.535.015/0001-83</v>
      </c>
      <c r="C11" s="18" t="str">
        <f>VLOOKUP(B11,Empresas!B:C,2,0)</f>
        <v xml:space="preserve">Ada Maria Fraulo Pires </v>
      </c>
      <c r="D11" s="142" t="str">
        <f>VLOOKUP(A11,Empresas!A:J,10,0)</f>
        <v>Bruna</v>
      </c>
      <c r="E11" s="142" t="str">
        <f>VLOOKUP(A11,Empresas!A:D,4,0)</f>
        <v>Simples Nacional</v>
      </c>
      <c r="F11" s="18" t="str">
        <f>VLOOKUP(A11,'Controle Distribuição de Lucros'!A:F,6,0)</f>
        <v>Sem Movimento</v>
      </c>
      <c r="G11" s="9">
        <f>VLOOKUP(A11,'Controle Distribuição de Lucros'!A:H,7,0)</f>
        <v>0</v>
      </c>
      <c r="H11" s="143" t="str">
        <f>IF(G11="Contabilidade Aproximada",'[1]Controle Distribuição de Lucros'!K11,"Não se Aplica")</f>
        <v>Não se Aplica</v>
      </c>
      <c r="I11" s="146" t="str">
        <f t="shared" si="0"/>
        <v>Não se Aplica</v>
      </c>
      <c r="J11" s="146" t="str">
        <f t="shared" si="1"/>
        <v>Não se Aplica</v>
      </c>
      <c r="K11" s="146">
        <f t="shared" si="2"/>
        <v>0</v>
      </c>
      <c r="L11" s="142">
        <f t="shared" si="3"/>
        <v>0</v>
      </c>
      <c r="M11" s="147">
        <f t="shared" si="4"/>
        <v>0</v>
      </c>
      <c r="N11" s="8"/>
    </row>
    <row r="12" spans="1:14" hidden="1">
      <c r="A12" s="20">
        <v>525</v>
      </c>
      <c r="B12" s="18" t="str">
        <f>VLOOKUP(A12,Empresas!A:B,2,0)</f>
        <v>58.344.129/0001-05</v>
      </c>
      <c r="C12" s="18" t="str">
        <f>VLOOKUP(B12,Empresas!B:C,2,0)</f>
        <v>58.344.129 Gilda Maria de Lima Roberto</v>
      </c>
      <c r="D12" s="142" t="str">
        <f>VLOOKUP(A12,Empresas!A:J,10,0)</f>
        <v>Jorge</v>
      </c>
      <c r="E12" s="142" t="str">
        <f>VLOOKUP(A12,Empresas!A:D,4,0)</f>
        <v>MEI</v>
      </c>
      <c r="F12" s="18" t="str">
        <f>VLOOKUP(A12,'Controle Distribuição de Lucros'!A:F,6,0)</f>
        <v>Sem Movimento</v>
      </c>
      <c r="G12" s="9">
        <f>VLOOKUP(A12,'Controle Distribuição de Lucros'!A:H,7,0)</f>
        <v>0</v>
      </c>
      <c r="H12" s="143" t="str">
        <f>IF(G12="Contabilidade Aproximada",'[1]Controle Distribuição de Lucros'!K12,"Não se Aplica")</f>
        <v>Não se Aplica</v>
      </c>
      <c r="I12" s="146" t="str">
        <f t="shared" si="0"/>
        <v>Não se Aplica</v>
      </c>
      <c r="J12" s="146" t="str">
        <f t="shared" si="1"/>
        <v>Não se Aplica</v>
      </c>
      <c r="K12" s="146">
        <f t="shared" si="2"/>
        <v>0</v>
      </c>
      <c r="L12" s="142">
        <f t="shared" si="3"/>
        <v>0</v>
      </c>
      <c r="M12" s="147">
        <f t="shared" si="4"/>
        <v>0</v>
      </c>
      <c r="N12" s="8"/>
    </row>
    <row r="13" spans="1:14" hidden="1">
      <c r="A13" s="20">
        <v>608</v>
      </c>
      <c r="B13" s="18" t="str">
        <f>VLOOKUP(A13,Empresas!A:B,2,0)</f>
        <v>13.581.219/0001-73</v>
      </c>
      <c r="C13" s="18" t="str">
        <f>VLOOKUP(B13,Empresas!B:C,2,0)</f>
        <v>A &amp; V Marques Imóveis Ltda</v>
      </c>
      <c r="D13" s="142" t="str">
        <f>VLOOKUP(A13,Empresas!A:J,10,0)</f>
        <v>Talita</v>
      </c>
      <c r="E13" s="142" t="str">
        <f>VLOOKUP(A13,Empresas!A:D,4,0)</f>
        <v>Simples Nacional</v>
      </c>
      <c r="F13" s="18" t="str">
        <f>VLOOKUP(A13,'Controle Distribuição de Lucros'!A:F,6,0)</f>
        <v>Pró-Labore</v>
      </c>
      <c r="G13" s="9">
        <f>VLOOKUP(A13,'Controle Distribuição de Lucros'!A:H,7,0)</f>
        <v>0</v>
      </c>
      <c r="H13" s="143" t="str">
        <f>IF(G13="Contabilidade Aproximada",'[1]Controle Distribuição de Lucros'!K13,"Não se Aplica")</f>
        <v>Não se Aplica</v>
      </c>
      <c r="I13" s="146" t="str">
        <f t="shared" si="0"/>
        <v>Não se Aplica</v>
      </c>
      <c r="J13" s="146" t="str">
        <f t="shared" si="1"/>
        <v>Não se Aplica</v>
      </c>
      <c r="K13" s="146">
        <f t="shared" si="2"/>
        <v>0</v>
      </c>
      <c r="L13" s="142">
        <f t="shared" si="3"/>
        <v>0</v>
      </c>
      <c r="M13" s="147">
        <f t="shared" si="4"/>
        <v>0</v>
      </c>
      <c r="N13" s="8"/>
    </row>
    <row r="14" spans="1:14" hidden="1">
      <c r="A14" s="20">
        <v>34</v>
      </c>
      <c r="B14" s="18" t="str">
        <f>VLOOKUP(A14,Empresas!A:B,2,0)</f>
        <v>22.189.167/0001-85</v>
      </c>
      <c r="C14" s="18" t="str">
        <f>VLOOKUP(B14,Empresas!B:C,2,0)</f>
        <v>A Galeria Artes Presentes Jóias Design Rocym Ltda</v>
      </c>
      <c r="D14" s="142" t="str">
        <f>VLOOKUP(A14,Empresas!A:J,10,0)</f>
        <v>Jorge</v>
      </c>
      <c r="E14" s="142" t="str">
        <f>VLOOKUP(A14,Empresas!A:D,4,0)</f>
        <v>Simples Nacional</v>
      </c>
      <c r="F14" s="18" t="str">
        <f>VLOOKUP(A14,'Controle Distribuição de Lucros'!A:F,6,0)</f>
        <v>Pró-Labore</v>
      </c>
      <c r="G14" s="9">
        <f>VLOOKUP(A14,'Controle Distribuição de Lucros'!A:H,7,0)</f>
        <v>0</v>
      </c>
      <c r="H14" s="143" t="str">
        <f>IF(G14="Contabilidade Aproximada",'[1]Controle Distribuição de Lucros'!K14,"Não se Aplica")</f>
        <v>Não se Aplica</v>
      </c>
      <c r="I14" s="146" t="str">
        <f t="shared" si="0"/>
        <v>Não se Aplica</v>
      </c>
      <c r="J14" s="146" t="str">
        <f t="shared" si="1"/>
        <v>Não se Aplica</v>
      </c>
      <c r="K14" s="146">
        <f t="shared" si="2"/>
        <v>0</v>
      </c>
      <c r="L14" s="142">
        <f t="shared" si="3"/>
        <v>0</v>
      </c>
      <c r="M14" s="147">
        <f t="shared" si="4"/>
        <v>0</v>
      </c>
      <c r="N14" s="8"/>
    </row>
    <row r="15" spans="1:14" hidden="1">
      <c r="A15" s="20">
        <v>523</v>
      </c>
      <c r="B15" s="18" t="str">
        <f>VLOOKUP(A15,Empresas!A:B,2,0)</f>
        <v>11.360.241/0001-68</v>
      </c>
      <c r="C15" s="18" t="str">
        <f>VLOOKUP(B15,Empresas!B:C,2,0)</f>
        <v>A. de S. Cafcalas</v>
      </c>
      <c r="D15" s="142" t="str">
        <f>VLOOKUP(A15,Empresas!A:J,10,0)</f>
        <v>Claudia</v>
      </c>
      <c r="E15" s="142" t="str">
        <f>VLOOKUP(A15,Empresas!A:D,4,0)</f>
        <v>Simples Nacional</v>
      </c>
      <c r="F15" s="18" t="str">
        <f>VLOOKUP(A15,'Controle Distribuição de Lucros'!A:F,6,0)</f>
        <v>Sem Movimento</v>
      </c>
      <c r="G15" s="9">
        <f>VLOOKUP(A15,'Controle Distribuição de Lucros'!A:H,7,0)</f>
        <v>0</v>
      </c>
      <c r="H15" s="143" t="str">
        <f>IF(G15="Contabilidade Aproximada",'[1]Controle Distribuição de Lucros'!K15,"Não se Aplica")</f>
        <v>Não se Aplica</v>
      </c>
      <c r="I15" s="146" t="str">
        <f t="shared" si="0"/>
        <v>Não se Aplica</v>
      </c>
      <c r="J15" s="146" t="str">
        <f t="shared" si="1"/>
        <v>Não se Aplica</v>
      </c>
      <c r="K15" s="146">
        <f t="shared" si="2"/>
        <v>0</v>
      </c>
      <c r="L15" s="142">
        <f t="shared" si="3"/>
        <v>0</v>
      </c>
      <c r="M15" s="147">
        <f t="shared" si="4"/>
        <v>0</v>
      </c>
      <c r="N15" s="8"/>
    </row>
    <row r="16" spans="1:14">
      <c r="A16" s="18">
        <v>587</v>
      </c>
      <c r="B16" s="18" t="str">
        <f>VLOOKUP(A16,Empresas!A:B,2,0)</f>
        <v>61.203.201/0001-80</v>
      </c>
      <c r="C16" s="18" t="str">
        <f>VLOOKUP(B16,Empresas!B:C,2,0)</f>
        <v>A2M Ltda</v>
      </c>
      <c r="D16" s="142" t="str">
        <f>VLOOKUP(A16,Empresas!A:J,10,0)</f>
        <v>Luana</v>
      </c>
      <c r="E16" s="142" t="str">
        <f>VLOOKUP(A16,Empresas!A:D,4,0)</f>
        <v>Lucro Presumido</v>
      </c>
      <c r="F16" s="18" t="str">
        <f>VLOOKUP(A16,'Controle Distribuição de Lucros'!A:F,6,0)</f>
        <v>Sem Movimento</v>
      </c>
      <c r="G16" s="9">
        <f>VLOOKUP(A16,'Controle Distribuição de Lucros'!A:H,7,0)</f>
        <v>0</v>
      </c>
      <c r="H16" s="143" t="str">
        <f>IF(G16="Contabilidade Aproximada",'[1]Controle Distribuição de Lucros'!K16,"Não se Aplica")</f>
        <v>Não se Aplica</v>
      </c>
      <c r="I16" s="146" t="str">
        <f t="shared" si="0"/>
        <v>Não se Aplica</v>
      </c>
      <c r="J16" s="146" t="str">
        <f t="shared" si="1"/>
        <v>Não se Aplica</v>
      </c>
      <c r="K16" s="146">
        <f t="shared" si="2"/>
        <v>0</v>
      </c>
      <c r="L16" s="142">
        <f t="shared" si="3"/>
        <v>0</v>
      </c>
      <c r="M16" s="147">
        <f t="shared" si="4"/>
        <v>0</v>
      </c>
      <c r="N16" s="8"/>
    </row>
    <row r="17" spans="1:14" hidden="1">
      <c r="A17" s="18">
        <v>225</v>
      </c>
      <c r="B17" s="18" t="str">
        <f>VLOOKUP(A17,Empresas!A:B,2,0)</f>
        <v>04.438.239/0001-07</v>
      </c>
      <c r="C17" s="18" t="str">
        <f>VLOOKUP(B17,Empresas!B:C,2,0)</f>
        <v>AGM Representações Comerciais Ltda</v>
      </c>
      <c r="D17" s="142" t="str">
        <f>VLOOKUP(A17,Empresas!A:J,10,0)</f>
        <v>Talita</v>
      </c>
      <c r="E17" s="142" t="str">
        <f>VLOOKUP(A17,Empresas!A:D,4,0)</f>
        <v>Lucro Presumido</v>
      </c>
      <c r="F17" s="18" t="str">
        <f>VLOOKUP(A17,'Controle Distribuição de Lucros'!A:F,6,0)</f>
        <v>Folha de Pagamento</v>
      </c>
      <c r="G17" s="9">
        <f>VLOOKUP(A17,'Controle Distribuição de Lucros'!A:H,7,0)</f>
        <v>0</v>
      </c>
      <c r="H17" s="143" t="str">
        <f>IF(G17="Contabilidade Aproximada",'[1]Controle Distribuição de Lucros'!K17,"Não se Aplica")</f>
        <v>Não se Aplica</v>
      </c>
      <c r="I17" s="146" t="str">
        <f t="shared" si="0"/>
        <v>Não se Aplica</v>
      </c>
      <c r="J17" s="146" t="str">
        <f t="shared" si="1"/>
        <v>Não se Aplica</v>
      </c>
      <c r="K17" s="146">
        <f t="shared" si="2"/>
        <v>0</v>
      </c>
      <c r="L17" s="142">
        <f t="shared" si="3"/>
        <v>0</v>
      </c>
      <c r="M17" s="147">
        <f t="shared" si="4"/>
        <v>0</v>
      </c>
      <c r="N17" s="8"/>
    </row>
    <row r="18" spans="1:14" hidden="1">
      <c r="A18" s="20">
        <v>572</v>
      </c>
      <c r="B18" s="18" t="str">
        <f>VLOOKUP(A18,Empresas!A:B,2,0)</f>
        <v>44.114.755/0001-92</v>
      </c>
      <c r="C18" s="18" t="str">
        <f>VLOOKUP(B18,Empresas!B:C,2,0)</f>
        <v>AGR Tubos Conexões e Válvulas Ltda</v>
      </c>
      <c r="D18" s="142" t="str">
        <f>VLOOKUP(A18,Empresas!A:J,10,0)</f>
        <v>Michele</v>
      </c>
      <c r="E18" s="142" t="str">
        <f>VLOOKUP(A18,Empresas!A:D,4,0)</f>
        <v>Simples Nacional</v>
      </c>
      <c r="F18" s="18" t="str">
        <f>VLOOKUP(A18,'Controle Distribuição de Lucros'!A:F,6,0)</f>
        <v>Folha de Pagamento</v>
      </c>
      <c r="G18" s="9">
        <f>VLOOKUP(A18,'Controle Distribuição de Lucros'!A:H,7,0)</f>
        <v>0</v>
      </c>
      <c r="H18" s="143" t="str">
        <f>IF(G18="Contabilidade Aproximada",'[1]Controle Distribuição de Lucros'!K18,"Não se Aplica")</f>
        <v>Não se Aplica</v>
      </c>
      <c r="I18" s="146" t="str">
        <f t="shared" si="0"/>
        <v>Não se Aplica</v>
      </c>
      <c r="J18" s="146" t="str">
        <f t="shared" si="1"/>
        <v>Não se Aplica</v>
      </c>
      <c r="K18" s="146">
        <f t="shared" si="2"/>
        <v>0</v>
      </c>
      <c r="L18" s="142">
        <f t="shared" si="3"/>
        <v>0</v>
      </c>
      <c r="M18" s="147">
        <f t="shared" si="4"/>
        <v>0</v>
      </c>
      <c r="N18" s="8"/>
    </row>
    <row r="19" spans="1:14" hidden="1">
      <c r="A19" s="20">
        <v>597</v>
      </c>
      <c r="B19" s="18" t="str">
        <f>VLOOKUP(A19,Empresas!A:B,2,0)</f>
        <v>33.023.255/0001-29</v>
      </c>
      <c r="C19" s="18" t="str">
        <f>VLOOKUP(B19,Empresas!B:C,2,0)</f>
        <v>Alan W de O Lima Tecnologia da Informação</v>
      </c>
      <c r="D19" s="142" t="str">
        <f>VLOOKUP(A19,Empresas!A:J,10,0)</f>
        <v>Kamilly</v>
      </c>
      <c r="E19" s="142" t="str">
        <f>VLOOKUP(A19,Empresas!A:D,4,0)</f>
        <v>Simples Nacional</v>
      </c>
      <c r="F19" s="18" t="str">
        <f>VLOOKUP(A19,'Controle Distribuição de Lucros'!A:F,6,0)</f>
        <v>Pró-Labore</v>
      </c>
      <c r="G19" s="9">
        <f>VLOOKUP(A19,'Controle Distribuição de Lucros'!A:H,7,0)</f>
        <v>0</v>
      </c>
      <c r="H19" s="143" t="str">
        <f>IF(G19="Contabilidade Aproximada",'[1]Controle Distribuição de Lucros'!K19,"Não se Aplica")</f>
        <v>Não se Aplica</v>
      </c>
      <c r="I19" s="146" t="str">
        <f t="shared" si="0"/>
        <v>Não se Aplica</v>
      </c>
      <c r="J19" s="146" t="str">
        <f t="shared" si="1"/>
        <v>Não se Aplica</v>
      </c>
      <c r="K19" s="146">
        <f t="shared" si="2"/>
        <v>0</v>
      </c>
      <c r="L19" s="142">
        <f t="shared" si="3"/>
        <v>0</v>
      </c>
      <c r="M19" s="147">
        <f t="shared" si="4"/>
        <v>0</v>
      </c>
      <c r="N19" s="8"/>
    </row>
    <row r="20" spans="1:14">
      <c r="A20" s="20">
        <v>617</v>
      </c>
      <c r="B20" s="18" t="str">
        <f>VLOOKUP(A20,Empresas!A:B,2,0)</f>
        <v>58.717.889/0001-02</v>
      </c>
      <c r="C20" s="18" t="str">
        <f>VLOOKUP(B20,Empresas!B:C,2,0)</f>
        <v>Ale Holding Participações e Negócios Ltda</v>
      </c>
      <c r="D20" s="142" t="str">
        <f>VLOOKUP(A20,Empresas!A:J,10,0)</f>
        <v>Luana</v>
      </c>
      <c r="E20" s="142" t="str">
        <f>VLOOKUP(A20,Empresas!A:D,4,0)</f>
        <v>Lucro Presumido</v>
      </c>
      <c r="F20" s="18" t="str">
        <f>VLOOKUP(A20,'Controle Distribuição de Lucros'!A:F,6,0)</f>
        <v>Sem Movimento</v>
      </c>
      <c r="G20" s="9">
        <f>VLOOKUP(A20,'Controle Distribuição de Lucros'!A:H,7,0)</f>
        <v>0</v>
      </c>
      <c r="H20" s="143" t="str">
        <f>IF(G20="Contabilidade Aproximada",'[1]Controle Distribuição de Lucros'!K20,"Não se Aplica")</f>
        <v>Não se Aplica</v>
      </c>
      <c r="I20" s="146" t="str">
        <f t="shared" si="0"/>
        <v>Não se Aplica</v>
      </c>
      <c r="J20" s="146" t="str">
        <f t="shared" si="1"/>
        <v>Não se Aplica</v>
      </c>
      <c r="K20" s="146">
        <f t="shared" si="2"/>
        <v>0</v>
      </c>
      <c r="L20" s="142">
        <f t="shared" si="3"/>
        <v>0</v>
      </c>
      <c r="M20" s="147">
        <f t="shared" si="4"/>
        <v>0</v>
      </c>
      <c r="N20" s="8"/>
    </row>
    <row r="21" spans="1:14">
      <c r="A21" s="20">
        <v>303</v>
      </c>
      <c r="B21" s="18" t="str">
        <f>VLOOKUP(A21,Empresas!A:B,2,0)</f>
        <v>02.864.188/0001-41</v>
      </c>
      <c r="C21" s="18" t="str">
        <f>VLOOKUP(B21,Empresas!B:C,2,0)</f>
        <v>Alexandre Sgreccia</v>
      </c>
      <c r="D21" s="142" t="str">
        <f>VLOOKUP(A21,Empresas!A:J,10,0)</f>
        <v>Luana</v>
      </c>
      <c r="E21" s="142" t="str">
        <f>VLOOKUP(A21,Empresas!A:D,4,0)</f>
        <v>Simples Nacional</v>
      </c>
      <c r="F21" s="18" t="str">
        <f>VLOOKUP(A21,'Controle Distribuição de Lucros'!A:F,6,0)</f>
        <v>Sem Movimento</v>
      </c>
      <c r="G21" s="9">
        <f>VLOOKUP(A21,'Controle Distribuição de Lucros'!A:H,7,0)</f>
        <v>0</v>
      </c>
      <c r="H21" s="143">
        <v>82500</v>
      </c>
      <c r="I21" s="146">
        <v>6900</v>
      </c>
      <c r="J21" s="146">
        <v>0</v>
      </c>
      <c r="K21" s="146">
        <f t="shared" si="2"/>
        <v>75600</v>
      </c>
      <c r="L21" s="142">
        <f t="shared" si="3"/>
        <v>-7560</v>
      </c>
      <c r="M21" s="147">
        <f t="shared" si="4"/>
        <v>83160</v>
      </c>
      <c r="N21" s="8"/>
    </row>
    <row r="22" spans="1:14" hidden="1">
      <c r="A22" s="20">
        <v>230</v>
      </c>
      <c r="B22" s="18" t="str">
        <f>VLOOKUP(A22,Empresas!A:B,2,0)</f>
        <v>04.746.127/0001-05</v>
      </c>
      <c r="C22" s="18" t="str">
        <f>VLOOKUP(B22,Empresas!B:C,2,0)</f>
        <v>Alexandre Silva Voza</v>
      </c>
      <c r="D22" s="142" t="str">
        <f>VLOOKUP(A22,Empresas!A:J,10,0)</f>
        <v>Michele</v>
      </c>
      <c r="E22" s="142" t="str">
        <f>VLOOKUP(A22,Empresas!A:D,4,0)</f>
        <v>Simples Nacional</v>
      </c>
      <c r="F22" s="18" t="str">
        <f>VLOOKUP(A22,'Controle Distribuição de Lucros'!A:F,6,0)</f>
        <v>Folha de Pagamento</v>
      </c>
      <c r="G22" s="9">
        <f>VLOOKUP(A22,'Controle Distribuição de Lucros'!A:H,7,0)</f>
        <v>0</v>
      </c>
      <c r="H22" s="143" t="str">
        <f>IF(G22="Contabilidade Aproximada",'[1]Controle Distribuição de Lucros'!K22,"Não se Aplica")</f>
        <v>Não se Aplica</v>
      </c>
      <c r="I22" s="146" t="str">
        <f t="shared" si="0"/>
        <v>Não se Aplica</v>
      </c>
      <c r="J22" s="146" t="str">
        <f t="shared" si="1"/>
        <v>Não se Aplica</v>
      </c>
      <c r="K22" s="146">
        <f t="shared" si="2"/>
        <v>0</v>
      </c>
      <c r="L22" s="142">
        <f t="shared" si="3"/>
        <v>0</v>
      </c>
      <c r="M22" s="147">
        <f t="shared" si="4"/>
        <v>0</v>
      </c>
      <c r="N22" s="8"/>
    </row>
    <row r="23" spans="1:14" hidden="1">
      <c r="A23" s="20">
        <v>370</v>
      </c>
      <c r="B23" s="18" t="str">
        <f>VLOOKUP(A23,Empresas!A:B,2,0)</f>
        <v>37.140.411/0001-92</v>
      </c>
      <c r="C23" s="18" t="str">
        <f>VLOOKUP(B23,Empresas!B:C,2,0)</f>
        <v>Allora Construtora e Incorporadora Ltda</v>
      </c>
      <c r="D23" s="142" t="str">
        <f>VLOOKUP(A23,Empresas!A:J,10,0)</f>
        <v>Kamilly</v>
      </c>
      <c r="E23" s="142" t="str">
        <f>VLOOKUP(A23,Empresas!A:D,4,0)</f>
        <v>Lucro Presumido</v>
      </c>
      <c r="F23" s="18" t="str">
        <f>VLOOKUP(A23,'Controle Distribuição de Lucros'!A:F,6,0)</f>
        <v>Folha de Pagamento</v>
      </c>
      <c r="G23" s="9">
        <f>VLOOKUP(A23,'Controle Distribuição de Lucros'!A:H,7,0)</f>
        <v>0</v>
      </c>
      <c r="H23" s="143" t="str">
        <f>IF(G23="Contabilidade Aproximada",'[1]Controle Distribuição de Lucros'!K23,"Não se Aplica")</f>
        <v>Não se Aplica</v>
      </c>
      <c r="I23" s="146" t="str">
        <f t="shared" si="0"/>
        <v>Não se Aplica</v>
      </c>
      <c r="J23" s="146" t="str">
        <f t="shared" si="1"/>
        <v>Não se Aplica</v>
      </c>
      <c r="K23" s="146">
        <f t="shared" si="2"/>
        <v>0</v>
      </c>
      <c r="L23" s="142">
        <f t="shared" si="3"/>
        <v>0</v>
      </c>
      <c r="M23" s="147">
        <f t="shared" si="4"/>
        <v>0</v>
      </c>
      <c r="N23" s="8"/>
    </row>
    <row r="24" spans="1:14" hidden="1">
      <c r="A24" s="20">
        <v>578</v>
      </c>
      <c r="B24" s="18" t="str">
        <f>VLOOKUP(A24,Empresas!A:B,2,0)</f>
        <v>13.314.231/0001-11</v>
      </c>
      <c r="C24" s="18" t="str">
        <f>VLOOKUP(B24,Empresas!B:C,2,0)</f>
        <v>Alpha Entretenimento e Lazer Ltda</v>
      </c>
      <c r="D24" s="142" t="str">
        <f>VLOOKUP(A24,Empresas!A:J,10,0)</f>
        <v>Talita</v>
      </c>
      <c r="E24" s="142" t="str">
        <f>VLOOKUP(A24,Empresas!A:D,4,0)</f>
        <v>Simples Nacional</v>
      </c>
      <c r="F24" s="18" t="str">
        <f>VLOOKUP(A24,'Controle Distribuição de Lucros'!A:F,6,0)</f>
        <v>Sem Movimento</v>
      </c>
      <c r="G24" s="9">
        <f>VLOOKUP(A24,'Controle Distribuição de Lucros'!A:H,7,0)</f>
        <v>0</v>
      </c>
      <c r="H24" s="143" t="str">
        <f>IF(G24="Contabilidade Aproximada",'[1]Controle Distribuição de Lucros'!K24,"Não se Aplica")</f>
        <v>Não se Aplica</v>
      </c>
      <c r="I24" s="146" t="str">
        <f t="shared" si="0"/>
        <v>Não se Aplica</v>
      </c>
      <c r="J24" s="146" t="str">
        <f t="shared" si="1"/>
        <v>Não se Aplica</v>
      </c>
      <c r="K24" s="146">
        <f t="shared" si="2"/>
        <v>0</v>
      </c>
      <c r="L24" s="142">
        <f t="shared" si="3"/>
        <v>0</v>
      </c>
      <c r="M24" s="147">
        <f t="shared" si="4"/>
        <v>0</v>
      </c>
      <c r="N24" s="8"/>
    </row>
    <row r="25" spans="1:14">
      <c r="A25" s="20">
        <v>302</v>
      </c>
      <c r="B25" s="18" t="str">
        <f>VLOOKUP(A25,Empresas!A:B,2,0)</f>
        <v>01.665.434/0001-73</v>
      </c>
      <c r="C25" s="18" t="str">
        <f>VLOOKUP(B25,Empresas!B:C,2,0)</f>
        <v>Alphaville Comercial Ltda</v>
      </c>
      <c r="D25" s="142" t="str">
        <f>VLOOKUP(A25,Empresas!A:J,10,0)</f>
        <v>Luana</v>
      </c>
      <c r="E25" s="142" t="str">
        <f>VLOOKUP(A25,Empresas!A:D,4,0)</f>
        <v>Simples Nacional</v>
      </c>
      <c r="F25" s="18" t="str">
        <f>VLOOKUP(A25,'Controle Distribuição de Lucros'!A:F,6,0)</f>
        <v>Folha de Pagamento</v>
      </c>
      <c r="G25" s="9">
        <f>VLOOKUP(A25,'Controle Distribuição de Lucros'!A:H,7,0)</f>
        <v>0</v>
      </c>
      <c r="H25" s="143" t="str">
        <f>IF(G25="Contabilidade Aproximada",'[1]Controle Distribuição de Lucros'!K25,"Não se Aplica")</f>
        <v>Não se Aplica</v>
      </c>
      <c r="I25" s="146" t="str">
        <f t="shared" si="0"/>
        <v>Não se Aplica</v>
      </c>
      <c r="J25" s="146" t="str">
        <f t="shared" si="1"/>
        <v>Não se Aplica</v>
      </c>
      <c r="K25" s="146">
        <f t="shared" si="2"/>
        <v>0</v>
      </c>
      <c r="L25" s="142">
        <f t="shared" si="3"/>
        <v>0</v>
      </c>
      <c r="M25" s="147">
        <f t="shared" si="4"/>
        <v>0</v>
      </c>
      <c r="N25" s="8"/>
    </row>
    <row r="26" spans="1:14" hidden="1">
      <c r="A26" s="20">
        <v>376</v>
      </c>
      <c r="B26" s="18" t="str">
        <f>VLOOKUP(A26,Empresas!A:B,2,0)</f>
        <v>09.086.104/0001-35</v>
      </c>
      <c r="C26" s="18" t="str">
        <f>VLOOKUP(B26,Empresas!B:C,2,0)</f>
        <v>Américo Suriano e Companhia Ltda</v>
      </c>
      <c r="D26" s="142" t="str">
        <f>VLOOKUP(A26,Empresas!A:J,10,0)</f>
        <v>Michele</v>
      </c>
      <c r="E26" s="142" t="str">
        <f>VLOOKUP(A26,Empresas!A:D,4,0)</f>
        <v>Simples Nacional</v>
      </c>
      <c r="F26" s="18" t="str">
        <f>VLOOKUP(A26,'Controle Distribuição de Lucros'!A:F,6,0)</f>
        <v>Pró-Labore</v>
      </c>
      <c r="G26" s="9">
        <f>VLOOKUP(A26,'Controle Distribuição de Lucros'!A:H,7,0)</f>
        <v>0</v>
      </c>
      <c r="H26" s="143" t="str">
        <f>IF(G26="Contabilidade Aproximada",'[1]Controle Distribuição de Lucros'!K26,"Não se Aplica")</f>
        <v>Não se Aplica</v>
      </c>
      <c r="I26" s="146" t="str">
        <f t="shared" si="0"/>
        <v>Não se Aplica</v>
      </c>
      <c r="J26" s="146" t="str">
        <f t="shared" si="1"/>
        <v>Não se Aplica</v>
      </c>
      <c r="K26" s="146">
        <f t="shared" si="2"/>
        <v>0</v>
      </c>
      <c r="L26" s="142">
        <f t="shared" si="3"/>
        <v>0</v>
      </c>
      <c r="M26" s="147">
        <f t="shared" si="4"/>
        <v>0</v>
      </c>
      <c r="N26" s="8"/>
    </row>
    <row r="27" spans="1:14" hidden="1">
      <c r="A27" s="20">
        <v>576</v>
      </c>
      <c r="B27" s="18" t="str">
        <f>VLOOKUP(A27,Empresas!A:B,2,0)</f>
        <v>49.343.692/0001-60</v>
      </c>
      <c r="C27" s="18" t="str">
        <f>VLOOKUP(B27,Empresas!B:C,2,0)</f>
        <v>Ápice Artes Gráficas Ltda</v>
      </c>
      <c r="D27" s="142" t="str">
        <f>VLOOKUP(A27,Empresas!A:J,10,0)</f>
        <v>Paulo</v>
      </c>
      <c r="E27" s="142" t="str">
        <f>VLOOKUP(A27,Empresas!A:D,4,0)</f>
        <v>Lucro Real</v>
      </c>
      <c r="F27" s="18" t="str">
        <f>VLOOKUP(A27,'Controle Distribuição de Lucros'!A:F,6,0)</f>
        <v>Folha de Pagamento</v>
      </c>
      <c r="G27" s="9">
        <f>VLOOKUP(A27,'Controle Distribuição de Lucros'!A:H,7,0)</f>
        <v>0</v>
      </c>
      <c r="H27" s="143" t="str">
        <f>IF(G27="Contabilidade Aproximada",'[1]Controle Distribuição de Lucros'!K27,"Não se Aplica")</f>
        <v>Não se Aplica</v>
      </c>
      <c r="I27" s="146" t="str">
        <f t="shared" si="0"/>
        <v>Não se Aplica</v>
      </c>
      <c r="J27" s="146" t="str">
        <f t="shared" si="1"/>
        <v>Não se Aplica</v>
      </c>
      <c r="K27" s="146">
        <f t="shared" si="2"/>
        <v>0</v>
      </c>
      <c r="L27" s="142">
        <f t="shared" si="3"/>
        <v>0</v>
      </c>
      <c r="M27" s="147">
        <f t="shared" si="4"/>
        <v>0</v>
      </c>
      <c r="N27" s="8"/>
    </row>
    <row r="28" spans="1:14" hidden="1">
      <c r="A28" s="20">
        <v>61</v>
      </c>
      <c r="B28" s="18" t="str">
        <f>VLOOKUP(A28,Empresas!A:B,2,0)</f>
        <v>03.338.180/0001-04</v>
      </c>
      <c r="C28" s="18" t="str">
        <f>VLOOKUP(B28,Empresas!B:C,2,0)</f>
        <v>Aprobato Neto Contabilidade e Apoio Empresarial Ltda</v>
      </c>
      <c r="D28" s="142" t="str">
        <f>VLOOKUP(A28,Empresas!A:J,10,0)</f>
        <v>Paulo</v>
      </c>
      <c r="E28" s="142" t="str">
        <f>VLOOKUP(A28,Empresas!A:D,4,0)</f>
        <v>Simples Nacional</v>
      </c>
      <c r="F28" s="18" t="str">
        <f>VLOOKUP(A28,'Controle Distribuição de Lucros'!A:F,6,0)</f>
        <v>Folha de Pagamento</v>
      </c>
      <c r="G28" s="9">
        <f>VLOOKUP(A28,'Controle Distribuição de Lucros'!A:H,7,0)</f>
        <v>0</v>
      </c>
      <c r="H28" s="143" t="str">
        <f>IF(G28="Contabilidade Aproximada",'[1]Controle Distribuição de Lucros'!K28,"Não se Aplica")</f>
        <v>Não se Aplica</v>
      </c>
      <c r="I28" s="146" t="str">
        <f t="shared" si="0"/>
        <v>Não se Aplica</v>
      </c>
      <c r="J28" s="146" t="str">
        <f t="shared" si="1"/>
        <v>Não se Aplica</v>
      </c>
      <c r="K28" s="146">
        <f t="shared" si="2"/>
        <v>0</v>
      </c>
      <c r="L28" s="142">
        <f t="shared" si="3"/>
        <v>0</v>
      </c>
      <c r="M28" s="147">
        <f t="shared" si="4"/>
        <v>0</v>
      </c>
      <c r="N28" s="8"/>
    </row>
    <row r="29" spans="1:14" hidden="1">
      <c r="A29" s="20">
        <v>972</v>
      </c>
      <c r="B29" s="18" t="str">
        <f>VLOOKUP(A29,Empresas!A:B,2,0)</f>
        <v>00.000.904/0001-17</v>
      </c>
      <c r="C29" s="18" t="str">
        <f>VLOOKUP(B29,Empresas!B:C,2,0)</f>
        <v>Aprobato Neto Perícias Técnicas Ltda</v>
      </c>
      <c r="D29" s="142" t="str">
        <f>VLOOKUP(A29,Empresas!A:J,10,0)</f>
        <v>Paulo</v>
      </c>
      <c r="E29" s="142" t="str">
        <f>VLOOKUP(A29,Empresas!A:D,4,0)</f>
        <v>Simples Nacional</v>
      </c>
      <c r="F29" s="18" t="str">
        <f>VLOOKUP(A29,'Controle Distribuição de Lucros'!A:F,6,0)</f>
        <v>Folha de Pagamento</v>
      </c>
      <c r="G29" s="9">
        <f>VLOOKUP(A29,'Controle Distribuição de Lucros'!A:H,7,0)</f>
        <v>0</v>
      </c>
      <c r="H29" s="143" t="str">
        <f>IF(G29="Contabilidade Aproximada",'[1]Controle Distribuição de Lucros'!K29,"Não se Aplica")</f>
        <v>Não se Aplica</v>
      </c>
      <c r="I29" s="146" t="str">
        <f t="shared" si="0"/>
        <v>Não se Aplica</v>
      </c>
      <c r="J29" s="146" t="str">
        <f t="shared" si="1"/>
        <v>Não se Aplica</v>
      </c>
      <c r="K29" s="146">
        <f t="shared" si="2"/>
        <v>0</v>
      </c>
      <c r="L29" s="142">
        <f t="shared" si="3"/>
        <v>0</v>
      </c>
      <c r="M29" s="147">
        <f t="shared" si="4"/>
        <v>0</v>
      </c>
      <c r="N29" s="8"/>
    </row>
    <row r="30" spans="1:14" hidden="1">
      <c r="A30" s="20" t="s">
        <v>97</v>
      </c>
      <c r="B30" s="18" t="str">
        <f>VLOOKUP(A30,Empresas!A:B,2,0)</f>
        <v>00.000.904/0002-06</v>
      </c>
      <c r="C30" s="18" t="str">
        <f>VLOOKUP(B30,Empresas!B:C,2,0)</f>
        <v>Aprobato Neto Perícias Técnicas Ltda</v>
      </c>
      <c r="D30" s="142" t="str">
        <f>VLOOKUP(A30,Empresas!A:J,10,0)</f>
        <v>Paulo</v>
      </c>
      <c r="E30" s="142" t="str">
        <f>VLOOKUP(A30,Empresas!A:D,4,0)</f>
        <v>Simples Nacional</v>
      </c>
      <c r="F30" s="331" t="e">
        <f>VLOOKUP(A30,'Controle Distribuição de Lucros'!A:F,6,0)</f>
        <v>#N/A</v>
      </c>
      <c r="G30" s="332">
        <f>VLOOKUP(A30,'Controle Distribuição de Lucros'!A:H,7,0)</f>
        <v>0</v>
      </c>
      <c r="H30" s="143" t="str">
        <f>IF(G30="Contabilidade Aproximada",'[1]Controle Distribuição de Lucros'!K30,"Não se Aplica")</f>
        <v>Não se Aplica</v>
      </c>
      <c r="I30" s="146" t="str">
        <f t="shared" si="0"/>
        <v>Não se Aplica</v>
      </c>
      <c r="J30" s="146" t="str">
        <f t="shared" si="1"/>
        <v>Não se Aplica</v>
      </c>
      <c r="K30" s="146">
        <f t="shared" si="2"/>
        <v>0</v>
      </c>
      <c r="L30" s="142">
        <f t="shared" si="3"/>
        <v>0</v>
      </c>
      <c r="M30" s="147">
        <f t="shared" si="4"/>
        <v>0</v>
      </c>
      <c r="N30" s="8"/>
    </row>
    <row r="31" spans="1:14" hidden="1">
      <c r="A31" s="20">
        <v>440</v>
      </c>
      <c r="B31" s="18" t="str">
        <f>VLOOKUP(A31,Empresas!A:B,2,0)</f>
        <v>71.912.349/0001-48</v>
      </c>
      <c r="C31" s="18" t="str">
        <f>VLOOKUP(B31,Empresas!B:C,2,0)</f>
        <v>Arakaki Enterprise Ltda</v>
      </c>
      <c r="D31" s="142" t="str">
        <f>VLOOKUP(A31,Empresas!A:J,10,0)</f>
        <v>Talita</v>
      </c>
      <c r="E31" s="142" t="str">
        <f>VLOOKUP(A31,Empresas!A:D,4,0)</f>
        <v>Lucro Presumido</v>
      </c>
      <c r="F31" s="18" t="str">
        <f>VLOOKUP(A31,'Controle Distribuição de Lucros'!A:F,6,0)</f>
        <v>Sem Movimento</v>
      </c>
      <c r="G31" s="9">
        <f>VLOOKUP(A31,'Controle Distribuição de Lucros'!A:H,7,0)</f>
        <v>0</v>
      </c>
      <c r="H31" s="143" t="str">
        <f>IF(G31="Contabilidade Aproximada",'[1]Controle Distribuição de Lucros'!K31,"Não se Aplica")</f>
        <v>Não se Aplica</v>
      </c>
      <c r="I31" s="146" t="str">
        <f t="shared" si="0"/>
        <v>Não se Aplica</v>
      </c>
      <c r="J31" s="146" t="str">
        <f t="shared" si="1"/>
        <v>Não se Aplica</v>
      </c>
      <c r="K31" s="146">
        <f t="shared" si="2"/>
        <v>0</v>
      </c>
      <c r="L31" s="142">
        <f t="shared" si="3"/>
        <v>0</v>
      </c>
      <c r="M31" s="147">
        <f t="shared" si="4"/>
        <v>0</v>
      </c>
      <c r="N31" s="8"/>
    </row>
    <row r="32" spans="1:14" hidden="1">
      <c r="A32" s="20">
        <v>18</v>
      </c>
      <c r="B32" s="18" t="str">
        <f>VLOOKUP(A32,Empresas!A:B,2,0)</f>
        <v>61.094.660/0001-73</v>
      </c>
      <c r="C32" s="18" t="str">
        <f>VLOOKUP(B32,Empresas!B:C,2,0)</f>
        <v>Aramfactor Utilidades em Arames Ltda</v>
      </c>
      <c r="D32" s="142" t="str">
        <f>VLOOKUP(A32,Empresas!A:J,10,0)</f>
        <v>Talita</v>
      </c>
      <c r="E32" s="142" t="str">
        <f>VLOOKUP(A32,Empresas!A:D,4,0)</f>
        <v>Lucro Presumido</v>
      </c>
      <c r="F32" s="18" t="str">
        <f>VLOOKUP(A32,'Controle Distribuição de Lucros'!A:F,6,0)</f>
        <v>Folha de Pagamento</v>
      </c>
      <c r="G32" s="9">
        <f>VLOOKUP(A32,'Controle Distribuição de Lucros'!A:H,7,0)</f>
        <v>0</v>
      </c>
      <c r="H32" s="143" t="str">
        <f>IF(G32="Contabilidade Aproximada",'[1]Controle Distribuição de Lucros'!K32,"Não se Aplica")</f>
        <v>Não se Aplica</v>
      </c>
      <c r="I32" s="146" t="str">
        <f t="shared" si="0"/>
        <v>Não se Aplica</v>
      </c>
      <c r="J32" s="146" t="str">
        <f t="shared" si="1"/>
        <v>Não se Aplica</v>
      </c>
      <c r="K32" s="146">
        <f t="shared" si="2"/>
        <v>0</v>
      </c>
      <c r="L32" s="142">
        <f t="shared" si="3"/>
        <v>0</v>
      </c>
      <c r="M32" s="147">
        <f t="shared" si="4"/>
        <v>0</v>
      </c>
      <c r="N32" s="8"/>
    </row>
    <row r="33" spans="1:14" hidden="1">
      <c r="A33" s="20">
        <v>127</v>
      </c>
      <c r="B33" s="18" t="str">
        <f>VLOOKUP(A33,Empresas!A:B,2,0)</f>
        <v>02.400.369/0001-17</v>
      </c>
      <c r="C33" s="18" t="str">
        <f>VLOOKUP(B33,Empresas!B:C,2,0)</f>
        <v>Associação Brasileira de Wakeboard</v>
      </c>
      <c r="D33" s="142" t="str">
        <f>VLOOKUP(A33,Empresas!A:J,10,0)</f>
        <v>Jorge</v>
      </c>
      <c r="E33" s="142" t="str">
        <f>VLOOKUP(A33,Empresas!A:D,4,0)</f>
        <v>Lucro Real</v>
      </c>
      <c r="F33" s="18" t="str">
        <f>VLOOKUP(A33,'Controle Distribuição de Lucros'!A:F,6,0)</f>
        <v>Sem Movimento</v>
      </c>
      <c r="G33" s="9">
        <f>VLOOKUP(A33,'Controle Distribuição de Lucros'!A:H,7,0)</f>
        <v>0</v>
      </c>
      <c r="H33" s="143" t="str">
        <f>IF(G33="Contabilidade Aproximada",'[1]Controle Distribuição de Lucros'!K33,"Não se Aplica")</f>
        <v>Não se Aplica</v>
      </c>
      <c r="I33" s="146" t="str">
        <f t="shared" si="0"/>
        <v>Não se Aplica</v>
      </c>
      <c r="J33" s="146" t="str">
        <f t="shared" si="1"/>
        <v>Não se Aplica</v>
      </c>
      <c r="K33" s="146">
        <f t="shared" si="2"/>
        <v>0</v>
      </c>
      <c r="L33" s="142">
        <f t="shared" si="3"/>
        <v>0</v>
      </c>
      <c r="M33" s="147">
        <f t="shared" si="4"/>
        <v>0</v>
      </c>
      <c r="N33" s="8"/>
    </row>
    <row r="34" spans="1:14" hidden="1">
      <c r="A34" s="20">
        <v>208</v>
      </c>
      <c r="B34" s="18" t="str">
        <f>VLOOKUP(A34,Empresas!A:B,2,0)</f>
        <v>07.010.849/0001-95</v>
      </c>
      <c r="C34" s="18" t="str">
        <f>VLOOKUP(B34,Empresas!B:C,2,0)</f>
        <v>Associação dos Serv e Magis Para Manut do Berçário do TRT da 2 Região</v>
      </c>
      <c r="D34" s="142" t="str">
        <f>VLOOKUP(A34,Empresas!A:J,10,0)</f>
        <v>Jorge</v>
      </c>
      <c r="E34" s="142" t="str">
        <f>VLOOKUP(A34,Empresas!A:D,4,0)</f>
        <v>Lucro Real</v>
      </c>
      <c r="F34" s="18" t="str">
        <f>VLOOKUP(A34,'Controle Distribuição de Lucros'!A:F,6,0)</f>
        <v>Folha de Pagamento</v>
      </c>
      <c r="G34" s="9">
        <f>VLOOKUP(A34,'Controle Distribuição de Lucros'!A:H,7,0)</f>
        <v>0</v>
      </c>
      <c r="H34" s="143" t="str">
        <f>IF(G34="Contabilidade Aproximada",'[1]Controle Distribuição de Lucros'!K34,"Não se Aplica")</f>
        <v>Não se Aplica</v>
      </c>
      <c r="I34" s="146" t="str">
        <f t="shared" si="0"/>
        <v>Não se Aplica</v>
      </c>
      <c r="J34" s="146" t="str">
        <f t="shared" si="1"/>
        <v>Não se Aplica</v>
      </c>
      <c r="K34" s="146">
        <f t="shared" si="2"/>
        <v>0</v>
      </c>
      <c r="L34" s="142">
        <f t="shared" si="3"/>
        <v>0</v>
      </c>
      <c r="M34" s="147">
        <f t="shared" si="4"/>
        <v>0</v>
      </c>
      <c r="N34" s="8"/>
    </row>
    <row r="35" spans="1:14">
      <c r="A35" s="20">
        <v>175</v>
      </c>
      <c r="B35" s="18" t="str">
        <f>VLOOKUP(A35,Empresas!A:B,2,0)</f>
        <v>39.563.909/0001-93</v>
      </c>
      <c r="C35" s="18" t="str">
        <f>VLOOKUP(B35,Empresas!B:C,2,0)</f>
        <v>Assunção Antunes Corretora de Seguros Ltda</v>
      </c>
      <c r="D35" s="142" t="str">
        <f>VLOOKUP(A35,Empresas!A:J,10,0)</f>
        <v>Luana</v>
      </c>
      <c r="E35" s="142" t="str">
        <f>VLOOKUP(A35,Empresas!A:D,4,0)</f>
        <v>Simples Nacional</v>
      </c>
      <c r="F35" s="18" t="str">
        <f>VLOOKUP(A35,'Controle Distribuição de Lucros'!A:F,6,0)</f>
        <v>Pró-Labore</v>
      </c>
      <c r="G35" s="9">
        <f>VLOOKUP(A35,'Controle Distribuição de Lucros'!A:H,7,0)</f>
        <v>0</v>
      </c>
      <c r="H35" s="143" t="str">
        <f>IF(G35="Contabilidade Aproximada",'[1]Controle Distribuição de Lucros'!K35,"Não se Aplica")</f>
        <v>Não se Aplica</v>
      </c>
      <c r="I35" s="146" t="str">
        <f t="shared" si="0"/>
        <v>Não se Aplica</v>
      </c>
      <c r="J35" s="146" t="str">
        <f t="shared" si="1"/>
        <v>Não se Aplica</v>
      </c>
      <c r="K35" s="146">
        <f t="shared" si="2"/>
        <v>0</v>
      </c>
      <c r="L35" s="142">
        <f t="shared" si="3"/>
        <v>0</v>
      </c>
      <c r="M35" s="147">
        <f t="shared" si="4"/>
        <v>0</v>
      </c>
      <c r="N35" s="8"/>
    </row>
    <row r="36" spans="1:14" hidden="1">
      <c r="A36" s="20">
        <v>594</v>
      </c>
      <c r="B36" s="18" t="str">
        <f>VLOOKUP(A36,Empresas!A:B,2,0)</f>
        <v>61.633.486/0001-90</v>
      </c>
      <c r="C36" s="18" t="str">
        <f>VLOOKUP(B36,Empresas!B:C,2,0)</f>
        <v>Astra Tecnologia Ltda</v>
      </c>
      <c r="D36" s="142" t="str">
        <f>VLOOKUP(A36,Empresas!A:J,10,0)</f>
        <v>Claudia</v>
      </c>
      <c r="E36" s="142" t="str">
        <f>VLOOKUP(A36,Empresas!A:D,4,0)</f>
        <v>Simples Nacional</v>
      </c>
      <c r="F36" s="18" t="str">
        <f>VLOOKUP(A36,'Controle Distribuição de Lucros'!A:F,6,0)</f>
        <v>Pró-Labore</v>
      </c>
      <c r="G36" s="9">
        <f>VLOOKUP(A36,'Controle Distribuição de Lucros'!A:H,7,0)</f>
        <v>0</v>
      </c>
      <c r="H36" s="143" t="str">
        <f>IF(G36="Contabilidade Aproximada",'[1]Controle Distribuição de Lucros'!K36,"Não se Aplica")</f>
        <v>Não se Aplica</v>
      </c>
      <c r="I36" s="146" t="str">
        <f t="shared" si="0"/>
        <v>Não se Aplica</v>
      </c>
      <c r="J36" s="146" t="str">
        <f t="shared" si="1"/>
        <v>Não se Aplica</v>
      </c>
      <c r="K36" s="146">
        <f t="shared" si="2"/>
        <v>0</v>
      </c>
      <c r="L36" s="142">
        <f t="shared" si="3"/>
        <v>0</v>
      </c>
      <c r="M36" s="147">
        <f t="shared" si="4"/>
        <v>0</v>
      </c>
      <c r="N36" s="8"/>
    </row>
    <row r="37" spans="1:14" hidden="1">
      <c r="A37" s="20">
        <v>556</v>
      </c>
      <c r="B37" s="18" t="str">
        <f>VLOOKUP(A37,Empresas!A:B,2,0)</f>
        <v>37.911.956/0001-55</v>
      </c>
      <c r="C37" s="18" t="str">
        <f>VLOOKUP(B37,Empresas!B:C,2,0)</f>
        <v>Atta Participações Ltda</v>
      </c>
      <c r="D37" s="142" t="str">
        <f>VLOOKUP(A37,Empresas!A:J,10,0)</f>
        <v>Jorge</v>
      </c>
      <c r="E37" s="142" t="str">
        <f>VLOOKUP(A37,Empresas!A:D,4,0)</f>
        <v>Lucro Presumido</v>
      </c>
      <c r="F37" s="18" t="str">
        <f>VLOOKUP(A37,'Controle Distribuição de Lucros'!A:F,6,0)</f>
        <v>Sem Movimento</v>
      </c>
      <c r="G37" s="9">
        <f>VLOOKUP(A37,'Controle Distribuição de Lucros'!A:H,7,0)</f>
        <v>0</v>
      </c>
      <c r="H37" s="143" t="str">
        <f>IF(G37="Contabilidade Aproximada",'[1]Controle Distribuição de Lucros'!K37,"Não se Aplica")</f>
        <v>Não se Aplica</v>
      </c>
      <c r="I37" s="146" t="str">
        <f t="shared" si="0"/>
        <v>Não se Aplica</v>
      </c>
      <c r="J37" s="146" t="str">
        <f t="shared" si="1"/>
        <v>Não se Aplica</v>
      </c>
      <c r="K37" s="146">
        <f t="shared" si="2"/>
        <v>0</v>
      </c>
      <c r="L37" s="142">
        <f t="shared" si="3"/>
        <v>0</v>
      </c>
      <c r="M37" s="147">
        <f t="shared" si="4"/>
        <v>0</v>
      </c>
      <c r="N37" s="8"/>
    </row>
    <row r="38" spans="1:14" hidden="1">
      <c r="A38" s="20">
        <v>279</v>
      </c>
      <c r="B38" s="18" t="str">
        <f>VLOOKUP(A38,Empresas!A:B,2,0)</f>
        <v>04.914.402/0001-52</v>
      </c>
      <c r="C38" s="18" t="str">
        <f>VLOOKUP(B38,Empresas!B:C,2,0)</f>
        <v xml:space="preserve">Augusta e Respeitável Loja Simbólica Paz e Harmonia </v>
      </c>
      <c r="D38" s="142" t="str">
        <f>VLOOKUP(A38,Empresas!A:J,10,0)</f>
        <v>Talita</v>
      </c>
      <c r="E38" s="142" t="str">
        <f>VLOOKUP(A38,Empresas!A:D,4,0)</f>
        <v>Lucro Real</v>
      </c>
      <c r="F38" s="18" t="str">
        <f>VLOOKUP(A38,'Controle Distribuição de Lucros'!A:F,6,0)</f>
        <v>Sem Movimento</v>
      </c>
      <c r="G38" s="9">
        <f>VLOOKUP(A38,'Controle Distribuição de Lucros'!A:H,7,0)</f>
        <v>0</v>
      </c>
      <c r="H38" s="143" t="str">
        <f>IF(G38="Contabilidade Aproximada",'[1]Controle Distribuição de Lucros'!K38,"Não se Aplica")</f>
        <v>Não se Aplica</v>
      </c>
      <c r="I38" s="146" t="str">
        <f t="shared" si="0"/>
        <v>Não se Aplica</v>
      </c>
      <c r="J38" s="146" t="str">
        <f t="shared" si="1"/>
        <v>Não se Aplica</v>
      </c>
      <c r="K38" s="146">
        <f t="shared" si="2"/>
        <v>0</v>
      </c>
      <c r="L38" s="142">
        <f t="shared" si="3"/>
        <v>0</v>
      </c>
      <c r="M38" s="147">
        <f t="shared" si="4"/>
        <v>0</v>
      </c>
      <c r="N38" s="8"/>
    </row>
    <row r="39" spans="1:14" hidden="1">
      <c r="A39" s="20">
        <v>615</v>
      </c>
      <c r="B39" s="18" t="str">
        <f>VLOOKUP(A39,Empresas!A:B,2,0)</f>
        <v>63.531.342/0001-58</v>
      </c>
      <c r="C39" s="18" t="str">
        <f>VLOOKUP(B39,Empresas!B:C,2,0)</f>
        <v>Augusto Ferrari Gestão Patrimonial Ltda</v>
      </c>
      <c r="D39" s="142" t="str">
        <f>VLOOKUP(A39,Empresas!A:J,10,0)</f>
        <v>Claudia</v>
      </c>
      <c r="E39" s="142" t="str">
        <f>VLOOKUP(A39,Empresas!A:D,4,0)</f>
        <v>Lucro Presumido</v>
      </c>
      <c r="F39" s="18" t="str">
        <f>VLOOKUP(A39,'Controle Distribuição de Lucros'!A:F,6,0)</f>
        <v>Pró-Labore</v>
      </c>
      <c r="G39" s="9">
        <f>VLOOKUP(A39,'Controle Distribuição de Lucros'!A:H,7,0)</f>
        <v>0</v>
      </c>
      <c r="H39" s="143" t="str">
        <f>IF(G39="Contabilidade Aproximada",'[1]Controle Distribuição de Lucros'!K39,"Não se Aplica")</f>
        <v>Não se Aplica</v>
      </c>
      <c r="I39" s="146" t="str">
        <f t="shared" si="0"/>
        <v>Não se Aplica</v>
      </c>
      <c r="J39" s="146" t="str">
        <f t="shared" si="1"/>
        <v>Não se Aplica</v>
      </c>
      <c r="K39" s="146">
        <f t="shared" si="2"/>
        <v>0</v>
      </c>
      <c r="L39" s="142">
        <f t="shared" si="3"/>
        <v>0</v>
      </c>
      <c r="M39" s="147">
        <f t="shared" si="4"/>
        <v>0</v>
      </c>
      <c r="N39" s="8"/>
    </row>
    <row r="40" spans="1:14" hidden="1">
      <c r="A40" s="20">
        <v>586</v>
      </c>
      <c r="B40" s="18" t="str">
        <f>VLOOKUP(A40,Empresas!A:B,2,0)</f>
        <v>61.108.827/0001-08</v>
      </c>
      <c r="C40" s="18" t="str">
        <f>VLOOKUP(B40,Empresas!B:C,2,0)</f>
        <v>Aviana Ltda</v>
      </c>
      <c r="D40" s="142" t="str">
        <f>VLOOKUP(A40,Empresas!A:J,10,0)</f>
        <v>Bruna</v>
      </c>
      <c r="E40" s="142" t="str">
        <f>VLOOKUP(A40,Empresas!A:D,4,0)</f>
        <v>Simples Nacional</v>
      </c>
      <c r="F40" s="18" t="str">
        <f>VLOOKUP(A40,'Controle Distribuição de Lucros'!A:F,6,0)</f>
        <v>Pró-Labore</v>
      </c>
      <c r="G40" s="9">
        <f>VLOOKUP(A40,'Controle Distribuição de Lucros'!A:H,7,0)</f>
        <v>0</v>
      </c>
      <c r="H40" s="143" t="str">
        <f>IF(G40="Contabilidade Aproximada",'[1]Controle Distribuição de Lucros'!K40,"Não se Aplica")</f>
        <v>Não se Aplica</v>
      </c>
      <c r="I40" s="146" t="str">
        <f t="shared" si="0"/>
        <v>Não se Aplica</v>
      </c>
      <c r="J40" s="146" t="str">
        <f t="shared" si="1"/>
        <v>Não se Aplica</v>
      </c>
      <c r="K40" s="146">
        <f t="shared" si="2"/>
        <v>0</v>
      </c>
      <c r="L40" s="142">
        <f t="shared" si="3"/>
        <v>0</v>
      </c>
      <c r="M40" s="147">
        <f t="shared" si="4"/>
        <v>0</v>
      </c>
      <c r="N40" s="8"/>
    </row>
    <row r="41" spans="1:14" hidden="1">
      <c r="A41" s="20">
        <v>330</v>
      </c>
      <c r="B41" s="18" t="str">
        <f>VLOOKUP(A41,Empresas!A:B,2,0)</f>
        <v>00.368.304/0001-06</v>
      </c>
      <c r="C41" s="18" t="str">
        <f>VLOOKUP(B41,Empresas!B:C,2,0)</f>
        <v>Avs Vital Comércio de Tecidos e Resíduos Ltda</v>
      </c>
      <c r="D41" s="142" t="str">
        <f>VLOOKUP(A41,Empresas!A:J,10,0)</f>
        <v>Claudia</v>
      </c>
      <c r="E41" s="142" t="str">
        <f>VLOOKUP(A41,Empresas!A:D,4,0)</f>
        <v>Simples Nacional</v>
      </c>
      <c r="F41" s="18" t="str">
        <f>VLOOKUP(A41,'Controle Distribuição de Lucros'!A:F,6,0)</f>
        <v>Folha de Pagamento</v>
      </c>
      <c r="G41" s="9">
        <f>VLOOKUP(A41,'Controle Distribuição de Lucros'!A:H,7,0)</f>
        <v>0</v>
      </c>
      <c r="H41" s="143" t="str">
        <f>IF(G41="Contabilidade Aproximada",'[1]Controle Distribuição de Lucros'!K41,"Não se Aplica")</f>
        <v>Não se Aplica</v>
      </c>
      <c r="I41" s="146" t="str">
        <f t="shared" si="0"/>
        <v>Não se Aplica</v>
      </c>
      <c r="J41" s="146" t="str">
        <f t="shared" si="1"/>
        <v>Não se Aplica</v>
      </c>
      <c r="K41" s="146">
        <f t="shared" si="2"/>
        <v>0</v>
      </c>
      <c r="L41" s="142">
        <f t="shared" si="3"/>
        <v>0</v>
      </c>
      <c r="M41" s="147">
        <f t="shared" si="4"/>
        <v>0</v>
      </c>
      <c r="N41" s="8"/>
    </row>
    <row r="42" spans="1:14" hidden="1">
      <c r="A42" s="20">
        <v>148</v>
      </c>
      <c r="B42" s="18" t="str">
        <f>VLOOKUP(A42,Empresas!A:B,2,0)</f>
        <v>31.748.724/0001-41</v>
      </c>
      <c r="C42" s="18" t="str">
        <f>VLOOKUP(B42,Empresas!B:C,2,0)</f>
        <v>B.M.M. Apoio Empresarial Ltda</v>
      </c>
      <c r="D42" s="142" t="str">
        <f>VLOOKUP(A42,Empresas!A:J,10,0)</f>
        <v>Jorge</v>
      </c>
      <c r="E42" s="142" t="str">
        <f>VLOOKUP(A42,Empresas!A:D,4,0)</f>
        <v>Simples Nacional</v>
      </c>
      <c r="F42" s="18" t="str">
        <f>VLOOKUP(A42,'Controle Distribuição de Lucros'!A:F,6,0)</f>
        <v>Sem Movimento</v>
      </c>
      <c r="G42" s="9">
        <f>VLOOKUP(A42,'Controle Distribuição de Lucros'!A:H,7,0)</f>
        <v>0</v>
      </c>
      <c r="H42" s="143" t="str">
        <f>IF(G42="Contabilidade Aproximada",'[1]Controle Distribuição de Lucros'!K42,"Não se Aplica")</f>
        <v>Não se Aplica</v>
      </c>
      <c r="I42" s="146" t="str">
        <f t="shared" si="0"/>
        <v>Não se Aplica</v>
      </c>
      <c r="J42" s="146" t="str">
        <f t="shared" si="1"/>
        <v>Não se Aplica</v>
      </c>
      <c r="K42" s="146">
        <f t="shared" si="2"/>
        <v>0</v>
      </c>
      <c r="L42" s="142">
        <f t="shared" si="3"/>
        <v>0</v>
      </c>
      <c r="M42" s="147">
        <f t="shared" si="4"/>
        <v>0</v>
      </c>
      <c r="N42" s="8"/>
    </row>
    <row r="43" spans="1:14" hidden="1">
      <c r="A43" s="20">
        <v>512</v>
      </c>
      <c r="B43" s="18" t="str">
        <f>VLOOKUP(A43,Empresas!A:B,2,0)</f>
        <v>65.934.747/0001-62</v>
      </c>
      <c r="C43" s="18" t="str">
        <f>VLOOKUP(B43,Empresas!B:C,2,0)</f>
        <v>Bar e Lanches Volta Cruzeiro Ltda</v>
      </c>
      <c r="D43" s="142" t="str">
        <f>VLOOKUP(A43,Empresas!A:J,10,0)</f>
        <v>Claudia</v>
      </c>
      <c r="E43" s="142" t="str">
        <f>VLOOKUP(A43,Empresas!A:D,4,0)</f>
        <v>Lucro Presumido</v>
      </c>
      <c r="F43" s="18" t="str">
        <f>VLOOKUP(A43,'Controle Distribuição de Lucros'!A:F,6,0)</f>
        <v>Sem Movimento</v>
      </c>
      <c r="G43" s="9">
        <f>VLOOKUP(A43,'Controle Distribuição de Lucros'!A:H,7,0)</f>
        <v>0</v>
      </c>
      <c r="H43" s="143" t="str">
        <f>IF(G43="Contabilidade Aproximada",'[1]Controle Distribuição de Lucros'!K43,"Não se Aplica")</f>
        <v>Não se Aplica</v>
      </c>
      <c r="I43" s="146" t="str">
        <f t="shared" si="0"/>
        <v>Não se Aplica</v>
      </c>
      <c r="J43" s="146" t="str">
        <f t="shared" si="1"/>
        <v>Não se Aplica</v>
      </c>
      <c r="K43" s="146">
        <f t="shared" si="2"/>
        <v>0</v>
      </c>
      <c r="L43" s="142">
        <f t="shared" si="3"/>
        <v>0</v>
      </c>
      <c r="M43" s="147">
        <f t="shared" si="4"/>
        <v>0</v>
      </c>
      <c r="N43" s="8"/>
    </row>
    <row r="44" spans="1:14" hidden="1">
      <c r="A44" s="20">
        <v>155</v>
      </c>
      <c r="B44" s="18" t="str">
        <f>VLOOKUP(A44,Empresas!A:B,2,0)</f>
        <v>32.412.497/0001-41</v>
      </c>
      <c r="C44" s="18" t="str">
        <f>VLOOKUP(B44,Empresas!B:C,2,0)</f>
        <v>Benedito José da Silva 08720320868</v>
      </c>
      <c r="D44" s="142" t="str">
        <f>VLOOKUP(A44,Empresas!A:J,10,0)</f>
        <v>Talita</v>
      </c>
      <c r="E44" s="142" t="str">
        <f>VLOOKUP(A44,Empresas!A:D,4,0)</f>
        <v>MEI</v>
      </c>
      <c r="F44" s="18" t="str">
        <f>VLOOKUP(A44,'Controle Distribuição de Lucros'!A:F,6,0)</f>
        <v>Sem Movimento</v>
      </c>
      <c r="G44" s="9">
        <f>VLOOKUP(A44,'Controle Distribuição de Lucros'!A:H,7,0)</f>
        <v>0</v>
      </c>
      <c r="H44" s="143" t="str">
        <f>IF(G44="Contabilidade Aproximada",'[1]Controle Distribuição de Lucros'!K44,"Não se Aplica")</f>
        <v>Não se Aplica</v>
      </c>
      <c r="I44" s="146" t="str">
        <f t="shared" si="0"/>
        <v>Não se Aplica</v>
      </c>
      <c r="J44" s="146" t="str">
        <f t="shared" si="1"/>
        <v>Não se Aplica</v>
      </c>
      <c r="K44" s="146">
        <f t="shared" si="2"/>
        <v>0</v>
      </c>
      <c r="L44" s="142">
        <f t="shared" si="3"/>
        <v>0</v>
      </c>
      <c r="M44" s="147">
        <f t="shared" si="4"/>
        <v>0</v>
      </c>
      <c r="N44" s="8"/>
    </row>
    <row r="45" spans="1:14" hidden="1">
      <c r="A45" s="20">
        <v>351</v>
      </c>
      <c r="B45" s="18" t="str">
        <f>VLOOKUP(A45,Empresas!A:B,2,0)</f>
        <v>47.407.177/0001-70</v>
      </c>
      <c r="C45" s="18" t="str">
        <f>VLOOKUP(B45,Empresas!B:C,2,0)</f>
        <v>Bepass S.A.</v>
      </c>
      <c r="D45" s="142" t="str">
        <f>VLOOKUP(A45,Empresas!A:J,10,0)</f>
        <v>Talita</v>
      </c>
      <c r="E45" s="142" t="str">
        <f>VLOOKUP(A45,Empresas!A:D,4,0)</f>
        <v>Lucro Real</v>
      </c>
      <c r="F45" s="18" t="str">
        <f>VLOOKUP(A45,'Controle Distribuição de Lucros'!A:F,6,0)</f>
        <v>Pró-Labore</v>
      </c>
      <c r="G45" s="9">
        <f>VLOOKUP(A45,'Controle Distribuição de Lucros'!A:H,7,0)</f>
        <v>0</v>
      </c>
      <c r="H45" s="143" t="str">
        <f>IF(G45="Contabilidade Aproximada",'[1]Controle Distribuição de Lucros'!K45,"Não se Aplica")</f>
        <v>Não se Aplica</v>
      </c>
      <c r="I45" s="146" t="str">
        <f t="shared" si="0"/>
        <v>Não se Aplica</v>
      </c>
      <c r="J45" s="146" t="str">
        <f t="shared" si="1"/>
        <v>Não se Aplica</v>
      </c>
      <c r="K45" s="146">
        <f t="shared" si="2"/>
        <v>0</v>
      </c>
      <c r="L45" s="142">
        <f t="shared" si="3"/>
        <v>0</v>
      </c>
      <c r="M45" s="147">
        <f t="shared" si="4"/>
        <v>0</v>
      </c>
      <c r="N45" s="8"/>
    </row>
    <row r="46" spans="1:14" hidden="1">
      <c r="A46" s="20">
        <v>510</v>
      </c>
      <c r="B46" s="18" t="str">
        <f>VLOOKUP(A46,Empresas!A:B,2,0)</f>
        <v>55.769.305/0001-54</v>
      </c>
      <c r="C46" s="18" t="str">
        <f>VLOOKUP(B46,Empresas!B:C,2,0)</f>
        <v>Bianca Ribeiro Mattos Ltda</v>
      </c>
      <c r="D46" s="142" t="str">
        <f>VLOOKUP(A46,Empresas!A:J,10,0)</f>
        <v>Claudia</v>
      </c>
      <c r="E46" s="142" t="str">
        <f>VLOOKUP(A46,Empresas!A:D,4,0)</f>
        <v>Simples Nacional</v>
      </c>
      <c r="F46" s="18" t="str">
        <f>VLOOKUP(A46,'Controle Distribuição de Lucros'!A:F,6,0)</f>
        <v>Sem Movimento</v>
      </c>
      <c r="G46" s="9">
        <f>VLOOKUP(A46,'Controle Distribuição de Lucros'!A:H,7,0)</f>
        <v>0</v>
      </c>
      <c r="H46" s="143" t="str">
        <f>IF(G46="Contabilidade Aproximada",'[1]Controle Distribuição de Lucros'!K46,"Não se Aplica")</f>
        <v>Não se Aplica</v>
      </c>
      <c r="I46" s="146" t="str">
        <f t="shared" si="0"/>
        <v>Não se Aplica</v>
      </c>
      <c r="J46" s="146" t="str">
        <f t="shared" si="1"/>
        <v>Não se Aplica</v>
      </c>
      <c r="K46" s="146">
        <f t="shared" si="2"/>
        <v>0</v>
      </c>
      <c r="L46" s="142">
        <f t="shared" si="3"/>
        <v>0</v>
      </c>
      <c r="M46" s="147">
        <f t="shared" si="4"/>
        <v>0</v>
      </c>
      <c r="N46" s="8"/>
    </row>
    <row r="47" spans="1:14" hidden="1">
      <c r="A47" s="20">
        <v>646</v>
      </c>
      <c r="B47" s="18" t="str">
        <f>VLOOKUP(A47,Empresas!A:B,2,0)</f>
        <v>67.041.408/0001-82</v>
      </c>
      <c r="C47" s="18" t="str">
        <f>VLOOKUP(B47,Empresas!B:C,2,0)</f>
        <v>Bitachon Serviços Administrativos Ltda</v>
      </c>
      <c r="D47" s="142" t="str">
        <f>VLOOKUP(A47,Empresas!A:J,10,0)</f>
        <v>Jorge</v>
      </c>
      <c r="E47" s="142" t="str">
        <f>VLOOKUP(A47,Empresas!A:D,4,0)</f>
        <v>Simples Nacional</v>
      </c>
      <c r="F47" s="18" t="str">
        <f>VLOOKUP(A47,'Controle Distribuição de Lucros'!A:F,6,0)</f>
        <v>Sem Movimento</v>
      </c>
      <c r="G47" s="9">
        <f>VLOOKUP(A47,'Controle Distribuição de Lucros'!A:H,7,0)</f>
        <v>0</v>
      </c>
      <c r="H47" s="143" t="str">
        <f>IF(G47="Contabilidade Aproximada",'[1]Controle Distribuição de Lucros'!K47,"Não se Aplica")</f>
        <v>Não se Aplica</v>
      </c>
      <c r="I47" s="146" t="str">
        <f t="shared" si="0"/>
        <v>Não se Aplica</v>
      </c>
      <c r="J47" s="146" t="str">
        <f t="shared" si="1"/>
        <v>Não se Aplica</v>
      </c>
      <c r="K47" s="146">
        <f t="shared" si="2"/>
        <v>0</v>
      </c>
      <c r="L47" s="142">
        <f>-(K47*10%)</f>
        <v>0</v>
      </c>
      <c r="M47" s="147">
        <f>(K47-L47)</f>
        <v>0</v>
      </c>
      <c r="N47" s="8"/>
    </row>
    <row r="48" spans="1:14" hidden="1">
      <c r="A48" s="20">
        <v>542</v>
      </c>
      <c r="B48" s="18" t="str">
        <f>VLOOKUP(A48,Empresas!A:B,2,0)</f>
        <v>12.107.957/0001-10</v>
      </c>
      <c r="C48" s="18" t="str">
        <f>VLOOKUP(B48,Empresas!B:C,2,0)</f>
        <v>BJ2R Serviços Ltda</v>
      </c>
      <c r="D48" s="142" t="str">
        <f>VLOOKUP(A48,Empresas!A:J,10,0)</f>
        <v>Kamilly</v>
      </c>
      <c r="E48" s="142" t="str">
        <f>VLOOKUP(A48,Empresas!A:D,4,0)</f>
        <v>Simples Nacional</v>
      </c>
      <c r="F48" s="18" t="str">
        <f>VLOOKUP(A48,'Controle Distribuição de Lucros'!A:F,6,0)</f>
        <v>Sem Movimento</v>
      </c>
      <c r="G48" s="9">
        <f>VLOOKUP(A48,'Controle Distribuição de Lucros'!A:H,7,0)</f>
        <v>0</v>
      </c>
      <c r="H48" s="143" t="str">
        <f>IF(G48="Contabilidade Aproximada",'[1]Controle Distribuição de Lucros'!K48,"Não se Aplica")</f>
        <v>Não se Aplica</v>
      </c>
      <c r="I48" s="146" t="str">
        <f t="shared" si="0"/>
        <v>Não se Aplica</v>
      </c>
      <c r="J48" s="146" t="str">
        <f t="shared" si="1"/>
        <v>Não se Aplica</v>
      </c>
      <c r="K48" s="146">
        <f t="shared" si="2"/>
        <v>0</v>
      </c>
      <c r="L48" s="142">
        <f t="shared" si="3"/>
        <v>0</v>
      </c>
      <c r="M48" s="147">
        <f t="shared" si="4"/>
        <v>0</v>
      </c>
      <c r="N48" s="8"/>
    </row>
    <row r="49" spans="1:14" hidden="1">
      <c r="A49" s="20">
        <v>240</v>
      </c>
      <c r="B49" s="18" t="str">
        <f>VLOOKUP(A49,Empresas!A:B,2,0)</f>
        <v>36.557.666/0001-92</v>
      </c>
      <c r="C49" s="18" t="str">
        <f>VLOOKUP(B49,Empresas!B:C,2,0)</f>
        <v>BLGR Serviços Empresariais Ltda</v>
      </c>
      <c r="D49" s="142" t="str">
        <f>VLOOKUP(A49,Empresas!A:J,10,0)</f>
        <v>Bruna</v>
      </c>
      <c r="E49" s="142" t="str">
        <f>VLOOKUP(A49,Empresas!A:D,4,0)</f>
        <v>Simples Nacional</v>
      </c>
      <c r="F49" s="18" t="str">
        <f>VLOOKUP(A49,'Controle Distribuição de Lucros'!A:F,6,0)</f>
        <v>Sem Movimento</v>
      </c>
      <c r="G49" s="9">
        <f>VLOOKUP(A49,'Controle Distribuição de Lucros'!A:H,7,0)</f>
        <v>0</v>
      </c>
      <c r="H49" s="143" t="str">
        <f>IF(G49="Contabilidade Aproximada",'[1]Controle Distribuição de Lucros'!K49,"Não se Aplica")</f>
        <v>Não se Aplica</v>
      </c>
      <c r="I49" s="146" t="str">
        <f t="shared" si="0"/>
        <v>Não se Aplica</v>
      </c>
      <c r="J49" s="146" t="str">
        <f t="shared" si="1"/>
        <v>Não se Aplica</v>
      </c>
      <c r="K49" s="146">
        <f t="shared" si="2"/>
        <v>0</v>
      </c>
      <c r="L49" s="142">
        <f t="shared" si="3"/>
        <v>0</v>
      </c>
      <c r="M49" s="147">
        <f t="shared" si="4"/>
        <v>0</v>
      </c>
      <c r="N49" s="8"/>
    </row>
    <row r="50" spans="1:14" hidden="1">
      <c r="A50" s="20">
        <v>486</v>
      </c>
      <c r="B50" s="18" t="str">
        <f>VLOOKUP(A50,Empresas!A:B,2,0)</f>
        <v>35.048.108/0001-39</v>
      </c>
      <c r="C50" s="18" t="str">
        <f>VLOOKUP(B50,Empresas!B:C,2,0)</f>
        <v>BNC Print Comércio e Soluções Técnicas Ltda</v>
      </c>
      <c r="D50" s="142" t="str">
        <f>VLOOKUP(A50,Empresas!A:J,10,0)</f>
        <v>Talita</v>
      </c>
      <c r="E50" s="142" t="str">
        <f>VLOOKUP(A50,Empresas!A:D,4,0)</f>
        <v>Simples Nacional</v>
      </c>
      <c r="F50" s="18" t="str">
        <f>VLOOKUP(A50,'Controle Distribuição de Lucros'!A:F,6,0)</f>
        <v>Sem Movimento</v>
      </c>
      <c r="G50" s="9">
        <f>VLOOKUP(A50,'Controle Distribuição de Lucros'!A:H,7,0)</f>
        <v>0</v>
      </c>
      <c r="H50" s="143" t="str">
        <f>IF(G50="Contabilidade Aproximada",'[1]Controle Distribuição de Lucros'!K50,"Não se Aplica")</f>
        <v>Não se Aplica</v>
      </c>
      <c r="I50" s="146" t="str">
        <f t="shared" si="0"/>
        <v>Não se Aplica</v>
      </c>
      <c r="J50" s="146" t="str">
        <f t="shared" si="1"/>
        <v>Não se Aplica</v>
      </c>
      <c r="K50" s="146">
        <f t="shared" si="2"/>
        <v>0</v>
      </c>
      <c r="L50" s="142">
        <f t="shared" si="3"/>
        <v>0</v>
      </c>
      <c r="M50" s="147">
        <f t="shared" si="4"/>
        <v>0</v>
      </c>
      <c r="N50" s="8"/>
    </row>
    <row r="51" spans="1:14" hidden="1">
      <c r="A51" s="20">
        <v>71</v>
      </c>
      <c r="B51" s="18" t="str">
        <f>VLOOKUP(A51,Empresas!A:B,2,0)</f>
        <v>08.991.576/0001-70</v>
      </c>
      <c r="C51" s="18" t="str">
        <f>VLOOKUP(B51,Empresas!B:C,2,0)</f>
        <v>Botecaria Distribuição e Marketing Ltda</v>
      </c>
      <c r="D51" s="142" t="str">
        <f>VLOOKUP(A51,Empresas!A:J,10,0)</f>
        <v>Bruna</v>
      </c>
      <c r="E51" s="142" t="str">
        <f>VLOOKUP(A51,Empresas!A:D,4,0)</f>
        <v>Lucro Presumido</v>
      </c>
      <c r="F51" s="18" t="str">
        <f>VLOOKUP(A51,'Controle Distribuição de Lucros'!A:F,6,0)</f>
        <v>Sem Movimento</v>
      </c>
      <c r="G51" s="9">
        <f>VLOOKUP(A51,'Controle Distribuição de Lucros'!A:H,7,0)</f>
        <v>0</v>
      </c>
      <c r="H51" s="143" t="str">
        <f>IF(G51="Contabilidade Aproximada",'[1]Controle Distribuição de Lucros'!K51,"Não se Aplica")</f>
        <v>Não se Aplica</v>
      </c>
      <c r="I51" s="146" t="str">
        <f t="shared" si="0"/>
        <v>Não se Aplica</v>
      </c>
      <c r="J51" s="146" t="str">
        <f t="shared" si="1"/>
        <v>Não se Aplica</v>
      </c>
      <c r="K51" s="146">
        <f t="shared" si="2"/>
        <v>0</v>
      </c>
      <c r="L51" s="142">
        <f t="shared" si="3"/>
        <v>0</v>
      </c>
      <c r="M51" s="147">
        <f t="shared" si="4"/>
        <v>0</v>
      </c>
      <c r="N51" s="8"/>
    </row>
    <row r="52" spans="1:14" hidden="1">
      <c r="A52" s="20">
        <v>458</v>
      </c>
      <c r="B52" s="18" t="str">
        <f>VLOOKUP(A52,Empresas!A:B,2,0)</f>
        <v>26.635.239/0001-21</v>
      </c>
      <c r="C52" s="18" t="str">
        <f>VLOOKUP(B52,Empresas!B:C,2,0)</f>
        <v>Brunna Vomstein Andrade</v>
      </c>
      <c r="D52" s="142" t="str">
        <f>VLOOKUP(A52,Empresas!A:J,10,0)</f>
        <v>Bruna</v>
      </c>
      <c r="E52" s="142" t="str">
        <f>VLOOKUP(A52,Empresas!A:D,4,0)</f>
        <v>Simples Nacional</v>
      </c>
      <c r="F52" s="18" t="str">
        <f>VLOOKUP(A52,'Controle Distribuição de Lucros'!A:F,6,0)</f>
        <v>Sem Movimento</v>
      </c>
      <c r="G52" s="9">
        <f>VLOOKUP(A52,'Controle Distribuição de Lucros'!A:H,7,0)</f>
        <v>0</v>
      </c>
      <c r="H52" s="143" t="str">
        <f>IF(G52="Contabilidade Aproximada",'[1]Controle Distribuição de Lucros'!K52,"Não se Aplica")</f>
        <v>Não se Aplica</v>
      </c>
      <c r="I52" s="146" t="str">
        <f t="shared" si="0"/>
        <v>Não se Aplica</v>
      </c>
      <c r="J52" s="146" t="str">
        <f t="shared" si="1"/>
        <v>Não se Aplica</v>
      </c>
      <c r="K52" s="146">
        <f t="shared" si="2"/>
        <v>0</v>
      </c>
      <c r="L52" s="142">
        <f t="shared" si="3"/>
        <v>0</v>
      </c>
      <c r="M52" s="147">
        <f t="shared" si="4"/>
        <v>0</v>
      </c>
      <c r="N52" s="8"/>
    </row>
    <row r="53" spans="1:14" hidden="1">
      <c r="A53" s="20">
        <v>122</v>
      </c>
      <c r="B53" s="18" t="str">
        <f>VLOOKUP(A53,Empresas!A:B,2,0)</f>
        <v>00.833.464/0001-89</v>
      </c>
      <c r="C53" s="18" t="str">
        <f>VLOOKUP(B53,Empresas!B:C,2,0)</f>
        <v>Buffet Israel Ltda</v>
      </c>
      <c r="D53" s="142" t="str">
        <f>VLOOKUP(A53,Empresas!A:J,10,0)</f>
        <v>Kamilly</v>
      </c>
      <c r="E53" s="142" t="str">
        <f>VLOOKUP(A53,Empresas!A:D,4,0)</f>
        <v>Simples Nacional</v>
      </c>
      <c r="F53" s="18" t="str">
        <f>VLOOKUP(A53,'Controle Distribuição de Lucros'!A:F,6,0)</f>
        <v>Folha de Pagamento</v>
      </c>
      <c r="G53" s="9">
        <f>VLOOKUP(A53,'Controle Distribuição de Lucros'!A:H,7,0)</f>
        <v>0</v>
      </c>
      <c r="H53" s="143" t="str">
        <f>IF(G53="Contabilidade Aproximada",'[1]Controle Distribuição de Lucros'!K53,"Não se Aplica")</f>
        <v>Não se Aplica</v>
      </c>
      <c r="I53" s="146" t="str">
        <f t="shared" si="0"/>
        <v>Não se Aplica</v>
      </c>
      <c r="J53" s="146" t="str">
        <f t="shared" si="1"/>
        <v>Não se Aplica</v>
      </c>
      <c r="K53" s="146">
        <f t="shared" si="2"/>
        <v>0</v>
      </c>
      <c r="L53" s="142">
        <f t="shared" si="3"/>
        <v>0</v>
      </c>
      <c r="M53" s="147">
        <f t="shared" si="4"/>
        <v>0</v>
      </c>
      <c r="N53" s="8"/>
    </row>
    <row r="54" spans="1:14" hidden="1">
      <c r="A54" s="20">
        <v>499</v>
      </c>
      <c r="B54" s="18" t="str">
        <f>VLOOKUP(A54,Empresas!A:B,2,0)</f>
        <v>57.262.385/0001-82</v>
      </c>
      <c r="C54" s="18" t="str">
        <f>VLOOKUP(B54,Empresas!B:C,2,0)</f>
        <v>C.M.S. Holding Participações Ltda</v>
      </c>
      <c r="D54" s="142" t="str">
        <f>VLOOKUP(A54,Empresas!A:J,10,0)</f>
        <v>Michele</v>
      </c>
      <c r="E54" s="142" t="str">
        <f>VLOOKUP(A54,Empresas!A:D,4,0)</f>
        <v>Lucro Presumido</v>
      </c>
      <c r="F54" s="18" t="str">
        <f>VLOOKUP(A54,'Controle Distribuição de Lucros'!A:F,6,0)</f>
        <v>Sem Movimento</v>
      </c>
      <c r="G54" s="9">
        <f>VLOOKUP(A54,'Controle Distribuição de Lucros'!A:H,7,0)</f>
        <v>0</v>
      </c>
      <c r="H54" s="143" t="str">
        <f>IF(G54="Contabilidade Aproximada",'[1]Controle Distribuição de Lucros'!K54,"Não se Aplica")</f>
        <v>Não se Aplica</v>
      </c>
      <c r="I54" s="146" t="str">
        <f t="shared" si="0"/>
        <v>Não se Aplica</v>
      </c>
      <c r="J54" s="146" t="str">
        <f t="shared" si="1"/>
        <v>Não se Aplica</v>
      </c>
      <c r="K54" s="146">
        <f t="shared" si="2"/>
        <v>0</v>
      </c>
      <c r="L54" s="142">
        <f t="shared" si="3"/>
        <v>0</v>
      </c>
      <c r="M54" s="147">
        <f t="shared" si="4"/>
        <v>0</v>
      </c>
      <c r="N54" s="8"/>
    </row>
    <row r="55" spans="1:14">
      <c r="A55" s="20">
        <v>435</v>
      </c>
      <c r="B55" s="18" t="str">
        <f>VLOOKUP(A55,Empresas!A:B,2,0)</f>
        <v>52.796.465/0001-02</v>
      </c>
      <c r="C55" s="18" t="str">
        <f>VLOOKUP(B55,Empresas!B:C,2,0)</f>
        <v>C2C Ltda</v>
      </c>
      <c r="D55" s="142" t="str">
        <f>VLOOKUP(A55,Empresas!A:J,10,0)</f>
        <v>Luana</v>
      </c>
      <c r="E55" s="142" t="str">
        <f>VLOOKUP(A55,Empresas!A:D,4,0)</f>
        <v>Simples Nacional</v>
      </c>
      <c r="F55" s="18" t="str">
        <f>VLOOKUP(A55,'Controle Distribuição de Lucros'!A:F,6,0)</f>
        <v>Sem Movimento</v>
      </c>
      <c r="G55" s="9">
        <f>VLOOKUP(A55,'Controle Distribuição de Lucros'!A:H,7,0)</f>
        <v>0</v>
      </c>
      <c r="H55" s="143" t="str">
        <f>IF(G55="Contabilidade Aproximada",'[1]Controle Distribuição de Lucros'!K55,"Não se Aplica")</f>
        <v>Não se Aplica</v>
      </c>
      <c r="I55" s="146" t="str">
        <f t="shared" si="0"/>
        <v>Não se Aplica</v>
      </c>
      <c r="J55" s="146" t="str">
        <f t="shared" si="1"/>
        <v>Não se Aplica</v>
      </c>
      <c r="K55" s="146">
        <f t="shared" si="2"/>
        <v>0</v>
      </c>
      <c r="L55" s="142">
        <f t="shared" si="3"/>
        <v>0</v>
      </c>
      <c r="M55" s="147">
        <f t="shared" si="4"/>
        <v>0</v>
      </c>
      <c r="N55" s="8"/>
    </row>
    <row r="56" spans="1:14">
      <c r="A56" s="18">
        <v>591</v>
      </c>
      <c r="B56" s="18" t="str">
        <f>VLOOKUP(A56,Empresas!A:B,2,0)</f>
        <v>61.256.978/0001-03</v>
      </c>
      <c r="C56" s="18" t="str">
        <f>VLOOKUP(B56,Empresas!B:C,2,0)</f>
        <v>C3C Corretora de Seguros Ltda</v>
      </c>
      <c r="D56" s="142" t="str">
        <f>VLOOKUP(A56,Empresas!A:J,10,0)</f>
        <v>Luana</v>
      </c>
      <c r="E56" s="142" t="str">
        <f>VLOOKUP(A56,Empresas!A:D,4,0)</f>
        <v>Simples Nacional</v>
      </c>
      <c r="F56" s="18" t="str">
        <f>VLOOKUP(A56,'Controle Distribuição de Lucros'!A:F,6,0)</f>
        <v>Sem Movimento</v>
      </c>
      <c r="G56" s="9">
        <f>VLOOKUP(A56,'Controle Distribuição de Lucros'!A:H,7,0)</f>
        <v>0</v>
      </c>
      <c r="H56" s="143" t="str">
        <f>IF(G56="Contabilidade Aproximada",'[1]Controle Distribuição de Lucros'!K56,"Não se Aplica")</f>
        <v>Não se Aplica</v>
      </c>
      <c r="I56" s="146" t="str">
        <f t="shared" si="0"/>
        <v>Não se Aplica</v>
      </c>
      <c r="J56" s="146" t="str">
        <f t="shared" si="1"/>
        <v>Não se Aplica</v>
      </c>
      <c r="K56" s="146">
        <f t="shared" si="2"/>
        <v>0</v>
      </c>
      <c r="L56" s="142">
        <f t="shared" si="3"/>
        <v>0</v>
      </c>
      <c r="M56" s="147">
        <f t="shared" si="4"/>
        <v>0</v>
      </c>
      <c r="N56" s="8"/>
    </row>
    <row r="57" spans="1:14" hidden="1">
      <c r="A57" s="20">
        <v>419</v>
      </c>
      <c r="B57" s="18" t="str">
        <f>VLOOKUP(A57,Empresas!A:B,2,0)</f>
        <v>09.666.095/0001-51</v>
      </c>
      <c r="C57" s="18" t="str">
        <f>VLOOKUP(B57,Empresas!B:C,2,0)</f>
        <v>Calcam Comercial de Suprimentos de Informática Ltda</v>
      </c>
      <c r="D57" s="142" t="str">
        <f>VLOOKUP(A57,Empresas!A:J,10,0)</f>
        <v>Talita</v>
      </c>
      <c r="E57" s="142" t="str">
        <f>VLOOKUP(A57,Empresas!A:D,4,0)</f>
        <v>Simples Nacional</v>
      </c>
      <c r="F57" s="18" t="str">
        <f>VLOOKUP(A57,'Controle Distribuição de Lucros'!A:F,6,0)</f>
        <v>Pró-Labore</v>
      </c>
      <c r="G57" s="9">
        <f>VLOOKUP(A57,'Controle Distribuição de Lucros'!A:H,7,0)</f>
        <v>0</v>
      </c>
      <c r="H57" s="143" t="str">
        <f>IF(G57="Contabilidade Aproximada",'[1]Controle Distribuição de Lucros'!K57,"Não se Aplica")</f>
        <v>Não se Aplica</v>
      </c>
      <c r="I57" s="146" t="str">
        <f t="shared" si="0"/>
        <v>Não se Aplica</v>
      </c>
      <c r="J57" s="146" t="str">
        <f t="shared" si="1"/>
        <v>Não se Aplica</v>
      </c>
      <c r="K57" s="146">
        <f t="shared" si="2"/>
        <v>0</v>
      </c>
      <c r="L57" s="142">
        <f t="shared" si="3"/>
        <v>0</v>
      </c>
      <c r="M57" s="147">
        <f t="shared" si="4"/>
        <v>0</v>
      </c>
      <c r="N57" s="8"/>
    </row>
    <row r="58" spans="1:14" hidden="1">
      <c r="A58" s="20">
        <v>273</v>
      </c>
      <c r="B58" s="18" t="str">
        <f>VLOOKUP(A58,Empresas!A:B,2,0)</f>
        <v>41.118.298/0001-16</v>
      </c>
      <c r="C58" s="18" t="str">
        <f>VLOOKUP(B58,Empresas!B:C,2,0)</f>
        <v>Cami Concept Ltda</v>
      </c>
      <c r="D58" s="142" t="str">
        <f>VLOOKUP(A58,Empresas!A:J,10,0)</f>
        <v>Bruna</v>
      </c>
      <c r="E58" s="142" t="str">
        <f>VLOOKUP(A58,Empresas!A:D,4,0)</f>
        <v>Simples Nacional</v>
      </c>
      <c r="F58" s="18" t="str">
        <f>VLOOKUP(A58,'Controle Distribuição de Lucros'!A:F,6,0)</f>
        <v>Sem Movimento</v>
      </c>
      <c r="G58" s="9">
        <f>VLOOKUP(A58,'Controle Distribuição de Lucros'!A:H,7,0)</f>
        <v>0</v>
      </c>
      <c r="H58" s="143" t="str">
        <f>IF(G58="Contabilidade Aproximada",'[1]Controle Distribuição de Lucros'!K58,"Não se Aplica")</f>
        <v>Não se Aplica</v>
      </c>
      <c r="I58" s="146" t="str">
        <f t="shared" si="0"/>
        <v>Não se Aplica</v>
      </c>
      <c r="J58" s="146" t="str">
        <f t="shared" si="1"/>
        <v>Não se Aplica</v>
      </c>
      <c r="K58" s="146">
        <f t="shared" si="2"/>
        <v>0</v>
      </c>
      <c r="L58" s="142">
        <f t="shared" si="3"/>
        <v>0</v>
      </c>
      <c r="M58" s="147">
        <f t="shared" si="4"/>
        <v>0</v>
      </c>
      <c r="N58" s="8"/>
    </row>
    <row r="59" spans="1:14" hidden="1">
      <c r="A59" s="20">
        <v>262</v>
      </c>
      <c r="B59" s="18" t="str">
        <f>VLOOKUP(A59,Empresas!A:B,2,0)</f>
        <v>39.960.783/0001-90</v>
      </c>
      <c r="C59" s="18" t="str">
        <f>VLOOKUP(B59,Empresas!B:C,2,0)</f>
        <v>Capella Comércio e Representações de Produtos Químicos Ltda</v>
      </c>
      <c r="D59" s="142" t="str">
        <f>VLOOKUP(A59,Empresas!A:J,10,0)</f>
        <v>Kamilly</v>
      </c>
      <c r="E59" s="142" t="str">
        <f>VLOOKUP(A59,Empresas!A:D,4,0)</f>
        <v>Lucro Presumido</v>
      </c>
      <c r="F59" s="18" t="str">
        <f>VLOOKUP(A59,'Controle Distribuição de Lucros'!A:F,6,0)</f>
        <v>Sem Movimento</v>
      </c>
      <c r="G59" s="9">
        <f>VLOOKUP(A59,'Controle Distribuição de Lucros'!A:H,7,0)</f>
        <v>0</v>
      </c>
      <c r="H59" s="143" t="str">
        <f>IF(G59="Contabilidade Aproximada",'[1]Controle Distribuição de Lucros'!K59,"Não se Aplica")</f>
        <v>Não se Aplica</v>
      </c>
      <c r="I59" s="146" t="str">
        <f t="shared" si="0"/>
        <v>Não se Aplica</v>
      </c>
      <c r="J59" s="146" t="str">
        <f t="shared" si="1"/>
        <v>Não se Aplica</v>
      </c>
      <c r="K59" s="146">
        <f t="shared" si="2"/>
        <v>0</v>
      </c>
      <c r="L59" s="142">
        <f t="shared" si="3"/>
        <v>0</v>
      </c>
      <c r="M59" s="147">
        <f t="shared" si="4"/>
        <v>0</v>
      </c>
      <c r="N59" s="8"/>
    </row>
    <row r="60" spans="1:14" hidden="1">
      <c r="A60" s="20">
        <v>411</v>
      </c>
      <c r="B60" s="18" t="str">
        <f>VLOOKUP(A60,Empresas!A:B,2,0)</f>
        <v>51.764.963/0001-00</v>
      </c>
      <c r="C60" s="18" t="str">
        <f>VLOOKUP(B60,Empresas!B:C,2,0)</f>
        <v>Caresma &amp; Schmidt Office Consultoria Empresarial Ltda</v>
      </c>
      <c r="D60" s="142" t="str">
        <f>VLOOKUP(A60,Empresas!A:J,10,0)</f>
        <v>Bruna</v>
      </c>
      <c r="E60" s="142" t="str">
        <f>VLOOKUP(A60,Empresas!A:D,4,0)</f>
        <v>Simples Nacional</v>
      </c>
      <c r="F60" s="18" t="str">
        <f>VLOOKUP(A60,'Controle Distribuição de Lucros'!A:F,6,0)</f>
        <v>Sem Movimento</v>
      </c>
      <c r="G60" s="9">
        <f>VLOOKUP(A60,'Controle Distribuição de Lucros'!A:H,7,0)</f>
        <v>0</v>
      </c>
      <c r="H60" s="143" t="str">
        <f>IF(G60="Contabilidade Aproximada",'[1]Controle Distribuição de Lucros'!K60,"Não se Aplica")</f>
        <v>Não se Aplica</v>
      </c>
      <c r="I60" s="146" t="str">
        <f t="shared" si="0"/>
        <v>Não se Aplica</v>
      </c>
      <c r="J60" s="146" t="str">
        <f t="shared" si="1"/>
        <v>Não se Aplica</v>
      </c>
      <c r="K60" s="146">
        <f t="shared" si="2"/>
        <v>0</v>
      </c>
      <c r="L60" s="142">
        <f t="shared" si="3"/>
        <v>0</v>
      </c>
      <c r="M60" s="147">
        <f t="shared" si="4"/>
        <v>0</v>
      </c>
      <c r="N60" s="8"/>
    </row>
    <row r="61" spans="1:14" hidden="1">
      <c r="A61" s="20">
        <v>505</v>
      </c>
      <c r="B61" s="18" t="str">
        <f>VLOOKUP(A61,Empresas!A:B,2,0)</f>
        <v>57.642.648/0001-89</v>
      </c>
      <c r="C61" s="18" t="str">
        <f>VLOOKUP(B61,Empresas!B:C,2,0)</f>
        <v>Carrilho Donas Sociedade Individual de Advocacia</v>
      </c>
      <c r="D61" s="142" t="str">
        <f>VLOOKUP(A61,Empresas!A:J,10,0)</f>
        <v>Bruna</v>
      </c>
      <c r="E61" s="142" t="str">
        <f>VLOOKUP(A61,Empresas!A:D,4,0)</f>
        <v>Simples Nacional</v>
      </c>
      <c r="F61" s="18" t="str">
        <f>VLOOKUP(A61,'Controle Distribuição de Lucros'!A:F,6,0)</f>
        <v>Sem Movimento</v>
      </c>
      <c r="G61" s="9">
        <f>VLOOKUP(A61,'Controle Distribuição de Lucros'!A:H,7,0)</f>
        <v>0</v>
      </c>
      <c r="H61" s="143" t="str">
        <f>IF(G61="Contabilidade Aproximada",'[1]Controle Distribuição de Lucros'!K61,"Não se Aplica")</f>
        <v>Não se Aplica</v>
      </c>
      <c r="I61" s="146" t="str">
        <f t="shared" si="0"/>
        <v>Não se Aplica</v>
      </c>
      <c r="J61" s="146" t="str">
        <f t="shared" si="1"/>
        <v>Não se Aplica</v>
      </c>
      <c r="K61" s="146">
        <f t="shared" si="2"/>
        <v>0</v>
      </c>
      <c r="L61" s="142">
        <f t="shared" si="3"/>
        <v>0</v>
      </c>
      <c r="M61" s="147">
        <f t="shared" si="4"/>
        <v>0</v>
      </c>
      <c r="N61" s="8"/>
    </row>
    <row r="62" spans="1:14" hidden="1">
      <c r="A62" s="20">
        <v>495</v>
      </c>
      <c r="B62" s="18" t="str">
        <f>VLOOKUP(A62,Empresas!A:B,2,0)</f>
        <v>57.121.049/0001-10</v>
      </c>
      <c r="C62" s="18" t="str">
        <f>VLOOKUP(B62,Empresas!B:C,2,0)</f>
        <v>Cass Consultoria Empresarial Ltda</v>
      </c>
      <c r="D62" s="142" t="str">
        <f>VLOOKUP(A62,Empresas!A:J,10,0)</f>
        <v>Claudia</v>
      </c>
      <c r="E62" s="142" t="str">
        <f>VLOOKUP(A62,Empresas!A:D,4,0)</f>
        <v>Simples Nacional</v>
      </c>
      <c r="F62" s="18" t="str">
        <f>VLOOKUP(A62,'Controle Distribuição de Lucros'!A:F,6,0)</f>
        <v>Pró-Labore</v>
      </c>
      <c r="G62" s="9">
        <f>VLOOKUP(A62,'Controle Distribuição de Lucros'!A:H,7,0)</f>
        <v>0</v>
      </c>
      <c r="H62" s="143" t="str">
        <f>IF(G62="Contabilidade Aproximada",'[1]Controle Distribuição de Lucros'!K62,"Não se Aplica")</f>
        <v>Não se Aplica</v>
      </c>
      <c r="I62" s="146" t="str">
        <f t="shared" si="0"/>
        <v>Não se Aplica</v>
      </c>
      <c r="J62" s="146" t="str">
        <f t="shared" si="1"/>
        <v>Não se Aplica</v>
      </c>
      <c r="K62" s="146">
        <f t="shared" si="2"/>
        <v>0</v>
      </c>
      <c r="L62" s="142">
        <f t="shared" si="3"/>
        <v>0</v>
      </c>
      <c r="M62" s="147">
        <f t="shared" si="4"/>
        <v>0</v>
      </c>
      <c r="N62" s="8"/>
    </row>
    <row r="63" spans="1:14" hidden="1">
      <c r="A63" s="20">
        <v>293</v>
      </c>
      <c r="B63" s="18" t="str">
        <f>VLOOKUP(A63,Empresas!A:B,2,0)</f>
        <v>42.638.806/0001-50</v>
      </c>
      <c r="C63" s="18" t="str">
        <f>VLOOKUP(B63,Empresas!B:C,2,0)</f>
        <v>Catedral Intermediação de Negócios Ltda</v>
      </c>
      <c r="D63" s="142" t="str">
        <f>VLOOKUP(A63,Empresas!A:J,10,0)</f>
        <v>Claudia</v>
      </c>
      <c r="E63" s="142" t="str">
        <f>VLOOKUP(A63,Empresas!A:D,4,0)</f>
        <v>Simples Nacional</v>
      </c>
      <c r="F63" s="18" t="str">
        <f>VLOOKUP(A63,'Controle Distribuição de Lucros'!A:F,6,0)</f>
        <v>Pró-Labore</v>
      </c>
      <c r="G63" s="9">
        <f>VLOOKUP(A63,'Controle Distribuição de Lucros'!A:H,7,0)</f>
        <v>0</v>
      </c>
      <c r="H63" s="143" t="str">
        <f>IF(G63="Contabilidade Aproximada",'[1]Controle Distribuição de Lucros'!K63,"Não se Aplica")</f>
        <v>Não se Aplica</v>
      </c>
      <c r="I63" s="146" t="str">
        <f t="shared" si="0"/>
        <v>Não se Aplica</v>
      </c>
      <c r="J63" s="146" t="str">
        <f t="shared" si="1"/>
        <v>Não se Aplica</v>
      </c>
      <c r="K63" s="146">
        <f t="shared" si="2"/>
        <v>0</v>
      </c>
      <c r="L63" s="142">
        <f t="shared" si="3"/>
        <v>0</v>
      </c>
      <c r="M63" s="147">
        <f t="shared" si="4"/>
        <v>0</v>
      </c>
    </row>
    <row r="64" spans="1:14">
      <c r="A64" s="20">
        <v>335</v>
      </c>
      <c r="B64" s="18" t="str">
        <f>VLOOKUP(A64,Empresas!A:B,2,0)</f>
        <v>13.574.084/0001-19</v>
      </c>
      <c r="C64" s="18" t="str">
        <f>VLOOKUP(B64,Empresas!B:C,2,0)</f>
        <v>CCKids Comércio e Confecção de Roupas e Acessórios Ltda</v>
      </c>
      <c r="D64" s="142" t="str">
        <f>VLOOKUP(A64,Empresas!A:J,10,0)</f>
        <v>Luana</v>
      </c>
      <c r="E64" s="142" t="str">
        <f>VLOOKUP(A64,Empresas!A:D,4,0)</f>
        <v>Simples Nacional</v>
      </c>
      <c r="F64" s="18" t="str">
        <f>VLOOKUP(A64,'Controle Distribuição de Lucros'!A:F,6,0)</f>
        <v>Pró-Labore</v>
      </c>
      <c r="G64" s="9">
        <f>VLOOKUP(A64,'Controle Distribuição de Lucros'!A:H,7,0)</f>
        <v>0</v>
      </c>
      <c r="H64" s="143" t="str">
        <f>IF(G64="Contabilidade Aproximada",'[1]Controle Distribuição de Lucros'!K64,"Não se Aplica")</f>
        <v>Não se Aplica</v>
      </c>
      <c r="I64" s="146" t="str">
        <f t="shared" si="0"/>
        <v>Não se Aplica</v>
      </c>
      <c r="J64" s="146" t="str">
        <f t="shared" si="1"/>
        <v>Não se Aplica</v>
      </c>
      <c r="K64" s="146">
        <f t="shared" si="2"/>
        <v>0</v>
      </c>
      <c r="L64" s="142">
        <f t="shared" si="3"/>
        <v>0</v>
      </c>
      <c r="M64" s="147">
        <f t="shared" si="4"/>
        <v>0</v>
      </c>
      <c r="N64" s="8"/>
    </row>
    <row r="65" spans="1:14" hidden="1">
      <c r="A65" s="20">
        <v>372</v>
      </c>
      <c r="B65" s="18" t="str">
        <f>VLOOKUP(A65,Empresas!A:B,2,0)</f>
        <v>50.685.261/0001-60</v>
      </c>
      <c r="C65" s="18" t="str">
        <f>VLOOKUP(B65,Empresas!B:C,2,0)</f>
        <v>CDM Holding Ltda</v>
      </c>
      <c r="D65" s="142" t="str">
        <f>VLOOKUP(A65,Empresas!A:J,10,0)</f>
        <v>Kamilly</v>
      </c>
      <c r="E65" s="142" t="str">
        <f>VLOOKUP(A65,Empresas!A:D,4,0)</f>
        <v>Lucro Presumido</v>
      </c>
      <c r="F65" s="18" t="str">
        <f>VLOOKUP(A65,'Controle Distribuição de Lucros'!A:F,6,0)</f>
        <v>Pró-Labore</v>
      </c>
      <c r="G65" s="9">
        <f>VLOOKUP(A65,'Controle Distribuição de Lucros'!A:H,7,0)</f>
        <v>0</v>
      </c>
      <c r="H65" s="143" t="str">
        <f>IF(G65="Contabilidade Aproximada",'[1]Controle Distribuição de Lucros'!K65,"Não se Aplica")</f>
        <v>Não se Aplica</v>
      </c>
      <c r="I65" s="146" t="str">
        <f t="shared" si="0"/>
        <v>Não se Aplica</v>
      </c>
      <c r="J65" s="146" t="str">
        <f t="shared" si="1"/>
        <v>Não se Aplica</v>
      </c>
      <c r="K65" s="146">
        <f t="shared" si="2"/>
        <v>0</v>
      </c>
      <c r="L65" s="142">
        <f t="shared" si="3"/>
        <v>0</v>
      </c>
      <c r="M65" s="147">
        <f t="shared" si="4"/>
        <v>0</v>
      </c>
      <c r="N65" s="8"/>
    </row>
    <row r="66" spans="1:14" hidden="1">
      <c r="A66" s="18">
        <v>398</v>
      </c>
      <c r="B66" s="18" t="str">
        <f>VLOOKUP(A66,Empresas!A:B,2,0)</f>
        <v>03.702.166/0001-48</v>
      </c>
      <c r="C66" s="18" t="str">
        <f>VLOOKUP(B66,Empresas!B:C,2,0)</f>
        <v>Cena Cultural Produções Ltda</v>
      </c>
      <c r="D66" s="142" t="str">
        <f>VLOOKUP(A66,Empresas!A:J,10,0)</f>
        <v>Claudia</v>
      </c>
      <c r="E66" s="142" t="str">
        <f>VLOOKUP(A66,Empresas!A:D,4,0)</f>
        <v>Lucro Presumido</v>
      </c>
      <c r="F66" s="18" t="str">
        <f>VLOOKUP(A66,'Controle Distribuição de Lucros'!A:F,6,0)</f>
        <v>Sem Movimento</v>
      </c>
      <c r="G66" s="9">
        <f>VLOOKUP(A66,'Controle Distribuição de Lucros'!A:H,7,0)</f>
        <v>0</v>
      </c>
      <c r="H66" s="143" t="str">
        <f>IF(G66="Contabilidade Aproximada",'[1]Controle Distribuição de Lucros'!K66,"Não se Aplica")</f>
        <v>Não se Aplica</v>
      </c>
      <c r="I66" s="146" t="str">
        <f t="shared" ref="I66:I129" si="5">IF(G66="Contabilidade Aproximada"," ","Não se Aplica")</f>
        <v>Não se Aplica</v>
      </c>
      <c r="J66" s="146" t="str">
        <f t="shared" ref="J66:J129" si="6">IF(G66="Contabilidade Aproximada"," ","Não se Aplica")</f>
        <v>Não se Aplica</v>
      </c>
      <c r="K66" s="146">
        <f t="shared" ref="K66:K129" si="7">IF(H66="Não se Aplica",0,(H66-I66-J66))</f>
        <v>0</v>
      </c>
      <c r="L66" s="142">
        <f t="shared" ref="L66:L130" si="8">-(K66*10%)</f>
        <v>0</v>
      </c>
      <c r="M66" s="147">
        <f t="shared" ref="M66:M130" si="9">(K66-L66)</f>
        <v>0</v>
      </c>
      <c r="N66" s="8"/>
    </row>
    <row r="67" spans="1:14" hidden="1">
      <c r="A67" s="20">
        <v>321</v>
      </c>
      <c r="B67" s="18" t="str">
        <f>VLOOKUP(A67,Empresas!A:B,2,0)</f>
        <v>59.650.721/0001-90</v>
      </c>
      <c r="C67" s="18" t="str">
        <f>VLOOKUP(B67,Empresas!B:C,2,0)</f>
        <v>Central Serviços Médicos Ltda</v>
      </c>
      <c r="D67" s="142" t="str">
        <f>VLOOKUP(A67,Empresas!A:J,10,0)</f>
        <v>Talita</v>
      </c>
      <c r="E67" s="142" t="str">
        <f>VLOOKUP(A67,Empresas!A:D,4,0)</f>
        <v>Lucro Presumido</v>
      </c>
      <c r="F67" s="18" t="str">
        <f>VLOOKUP(A67,'Controle Distribuição de Lucros'!A:F,6,0)</f>
        <v>Folha de Pagamento</v>
      </c>
      <c r="G67" s="9">
        <f>VLOOKUP(A67,'Controle Distribuição de Lucros'!A:H,7,0)</f>
        <v>0</v>
      </c>
      <c r="H67" s="143" t="str">
        <f>IF(G67="Contabilidade Aproximada",'[1]Controle Distribuição de Lucros'!K67,"Não se Aplica")</f>
        <v>Não se Aplica</v>
      </c>
      <c r="I67" s="146" t="str">
        <f t="shared" si="5"/>
        <v>Não se Aplica</v>
      </c>
      <c r="J67" s="146" t="str">
        <f t="shared" si="6"/>
        <v>Não se Aplica</v>
      </c>
      <c r="K67" s="146">
        <f t="shared" si="7"/>
        <v>0</v>
      </c>
      <c r="L67" s="142">
        <f t="shared" si="8"/>
        <v>0</v>
      </c>
      <c r="M67" s="147">
        <f t="shared" si="9"/>
        <v>0</v>
      </c>
      <c r="N67" s="8"/>
    </row>
    <row r="68" spans="1:14" hidden="1">
      <c r="A68" s="20">
        <v>449</v>
      </c>
      <c r="B68" s="18" t="str">
        <f>VLOOKUP(A68,Empresas!A:B,2,0)</f>
        <v>10.665.359/0001-31</v>
      </c>
      <c r="C68" s="18" t="str">
        <f>VLOOKUP(B68,Empresas!B:C,2,0)</f>
        <v>Centro de Saúde Animal Zoovet Ltda</v>
      </c>
      <c r="D68" s="142" t="str">
        <f>VLOOKUP(A68,Empresas!A:J,10,0)</f>
        <v>Talita</v>
      </c>
      <c r="E68" s="142" t="str">
        <f>VLOOKUP(A68,Empresas!A:D,4,0)</f>
        <v>Lucro Presumido</v>
      </c>
      <c r="F68" s="18" t="str">
        <f>VLOOKUP(A68,'Controle Distribuição de Lucros'!A:F,6,0)</f>
        <v>Folha de Pagamento</v>
      </c>
      <c r="G68" s="9">
        <f>VLOOKUP(A68,'Controle Distribuição de Lucros'!A:H,7,0)</f>
        <v>0</v>
      </c>
      <c r="H68" s="143" t="str">
        <f>IF(G68="Contabilidade Aproximada",'[1]Controle Distribuição de Lucros'!K68,"Não se Aplica")</f>
        <v>Não se Aplica</v>
      </c>
      <c r="I68" s="146" t="str">
        <f t="shared" si="5"/>
        <v>Não se Aplica</v>
      </c>
      <c r="J68" s="146" t="str">
        <f t="shared" si="6"/>
        <v>Não se Aplica</v>
      </c>
      <c r="K68" s="146">
        <f t="shared" si="7"/>
        <v>0</v>
      </c>
      <c r="L68" s="142">
        <f t="shared" si="8"/>
        <v>0</v>
      </c>
      <c r="M68" s="147">
        <f t="shared" si="9"/>
        <v>0</v>
      </c>
      <c r="N68" s="8"/>
    </row>
    <row r="69" spans="1:14" hidden="1">
      <c r="A69" s="20">
        <v>730</v>
      </c>
      <c r="B69" s="18" t="str">
        <f>VLOOKUP(A69,Empresas!A:B,2,0)</f>
        <v>65.887.267/0001-98</v>
      </c>
      <c r="C69" s="18" t="str">
        <f>VLOOKUP(B69,Empresas!B:C,2,0)</f>
        <v>Chipendalle Arte Móveis Ltda</v>
      </c>
      <c r="D69" s="142" t="str">
        <f>VLOOKUP(A69,Empresas!A:J,10,0)</f>
        <v>Jorge</v>
      </c>
      <c r="E69" s="142" t="str">
        <f>VLOOKUP(A69,Empresas!A:D,4,0)</f>
        <v>Simples Nacional</v>
      </c>
      <c r="F69" s="18" t="str">
        <f>VLOOKUP(A69,'Controle Distribuição de Lucros'!A:F,6,0)</f>
        <v>Folha de Pagamento</v>
      </c>
      <c r="G69" s="9">
        <f>VLOOKUP(A69,'Controle Distribuição de Lucros'!A:H,7,0)</f>
        <v>0</v>
      </c>
      <c r="H69" s="143" t="str">
        <f>IF(G69="Contabilidade Aproximada",'[1]Controle Distribuição de Lucros'!K69,"Não se Aplica")</f>
        <v>Não se Aplica</v>
      </c>
      <c r="I69" s="146" t="str">
        <f t="shared" si="5"/>
        <v>Não se Aplica</v>
      </c>
      <c r="J69" s="146" t="str">
        <f t="shared" si="6"/>
        <v>Não se Aplica</v>
      </c>
      <c r="K69" s="146">
        <f t="shared" si="7"/>
        <v>0</v>
      </c>
      <c r="L69" s="142">
        <f t="shared" si="8"/>
        <v>0</v>
      </c>
      <c r="M69" s="147">
        <f t="shared" si="9"/>
        <v>0</v>
      </c>
      <c r="N69" s="8"/>
    </row>
    <row r="70" spans="1:14" hidden="1">
      <c r="A70" s="20">
        <v>365</v>
      </c>
      <c r="B70" s="18" t="str">
        <f>VLOOKUP(A70,Empresas!A:B,2,0)</f>
        <v>34.329.315/0001-07</v>
      </c>
      <c r="C70" s="18" t="str">
        <f>VLOOKUP(B70,Empresas!B:C,2,0)</f>
        <v>CJS Comércio Varejista de Tecidos Ltda</v>
      </c>
      <c r="D70" s="142" t="str">
        <f>VLOOKUP(A70,Empresas!A:J,10,0)</f>
        <v>Bruna</v>
      </c>
      <c r="E70" s="142" t="str">
        <f>VLOOKUP(A70,Empresas!A:D,4,0)</f>
        <v>Simples Nacional</v>
      </c>
      <c r="F70" s="18" t="str">
        <f>VLOOKUP(A70,'Controle Distribuição de Lucros'!A:F,6,0)</f>
        <v>Pró-Labore</v>
      </c>
      <c r="G70" s="9">
        <f>VLOOKUP(A70,'Controle Distribuição de Lucros'!A:H,7,0)</f>
        <v>0</v>
      </c>
      <c r="H70" s="143" t="str">
        <f>IF(G70="Contabilidade Aproximada",'[1]Controle Distribuição de Lucros'!K70,"Não se Aplica")</f>
        <v>Não se Aplica</v>
      </c>
      <c r="I70" s="146" t="str">
        <f t="shared" si="5"/>
        <v>Não se Aplica</v>
      </c>
      <c r="J70" s="146" t="str">
        <f t="shared" si="6"/>
        <v>Não se Aplica</v>
      </c>
      <c r="K70" s="146">
        <f t="shared" si="7"/>
        <v>0</v>
      </c>
      <c r="L70" s="142">
        <f t="shared" si="8"/>
        <v>0</v>
      </c>
      <c r="M70" s="147">
        <f t="shared" si="9"/>
        <v>0</v>
      </c>
      <c r="N70" s="8"/>
    </row>
    <row r="71" spans="1:14" hidden="1">
      <c r="A71" s="20" t="s">
        <v>184</v>
      </c>
      <c r="B71" s="18" t="str">
        <f>VLOOKUP(A71,Empresas!A:B,2,0)</f>
        <v>34.329.315/0002-80</v>
      </c>
      <c r="C71" s="18" t="str">
        <f>VLOOKUP(B71,Empresas!B:C,2,0)</f>
        <v>CJS Comércio Varejista de Tecidos Ltda</v>
      </c>
      <c r="D71" s="142" t="str">
        <f>VLOOKUP(A71,Empresas!A:J,10,0)</f>
        <v>Bruna</v>
      </c>
      <c r="E71" s="142" t="str">
        <f>VLOOKUP(A71,Empresas!A:D,4,0)</f>
        <v>Simples Nacional</v>
      </c>
      <c r="F71" s="331" t="e">
        <f>VLOOKUP(A71,'Controle Distribuição de Lucros'!A:F,6,0)</f>
        <v>#N/A</v>
      </c>
      <c r="G71" s="332">
        <f>VLOOKUP(A71,'Controle Distribuição de Lucros'!A:H,7,0)</f>
        <v>0</v>
      </c>
      <c r="H71" s="143" t="str">
        <f>IF(G71="Contabilidade Aproximada",'[1]Controle Distribuição de Lucros'!K71,"Não se Aplica")</f>
        <v>Não se Aplica</v>
      </c>
      <c r="I71" s="146" t="str">
        <f t="shared" si="5"/>
        <v>Não se Aplica</v>
      </c>
      <c r="J71" s="146" t="str">
        <f t="shared" si="6"/>
        <v>Não se Aplica</v>
      </c>
      <c r="K71" s="146">
        <f t="shared" si="7"/>
        <v>0</v>
      </c>
      <c r="L71" s="142">
        <f t="shared" si="8"/>
        <v>0</v>
      </c>
      <c r="M71" s="147">
        <f t="shared" si="9"/>
        <v>0</v>
      </c>
      <c r="N71" s="8"/>
    </row>
    <row r="72" spans="1:14" hidden="1">
      <c r="A72" s="20" t="s">
        <v>186</v>
      </c>
      <c r="B72" s="18" t="str">
        <f>VLOOKUP(A72,Empresas!A:B,2,0)</f>
        <v>34.329.315/0003-60</v>
      </c>
      <c r="C72" s="18" t="str">
        <f>VLOOKUP(B72,Empresas!B:C,2,0)</f>
        <v>CJS Comércio Varejista de Tecidos Ltda</v>
      </c>
      <c r="D72" s="142" t="str">
        <f>VLOOKUP(A72,Empresas!A:J,10,0)</f>
        <v>Bruna</v>
      </c>
      <c r="E72" s="142" t="str">
        <f>VLOOKUP(A72,Empresas!A:D,4,0)</f>
        <v>Simples Nacional</v>
      </c>
      <c r="F72" s="331" t="e">
        <f>VLOOKUP(A72,'Controle Distribuição de Lucros'!A:F,6,0)</f>
        <v>#N/A</v>
      </c>
      <c r="G72" s="332">
        <f>VLOOKUP(A72,'Controle Distribuição de Lucros'!A:H,7,0)</f>
        <v>0</v>
      </c>
      <c r="H72" s="143" t="str">
        <f>IF(G72="Contabilidade Aproximada",'[1]Controle Distribuição de Lucros'!K72,"Não se Aplica")</f>
        <v>Não se Aplica</v>
      </c>
      <c r="I72" s="146" t="str">
        <f t="shared" si="5"/>
        <v>Não se Aplica</v>
      </c>
      <c r="J72" s="146" t="str">
        <f t="shared" si="6"/>
        <v>Não se Aplica</v>
      </c>
      <c r="K72" s="146">
        <f t="shared" si="7"/>
        <v>0</v>
      </c>
      <c r="L72" s="142">
        <f t="shared" si="8"/>
        <v>0</v>
      </c>
      <c r="M72" s="147">
        <f t="shared" si="9"/>
        <v>0</v>
      </c>
      <c r="N72" s="8"/>
    </row>
    <row r="73" spans="1:14">
      <c r="A73" s="18">
        <v>408</v>
      </c>
      <c r="B73" s="18" t="str">
        <f>VLOOKUP(A73,Empresas!A:B,2,0)</f>
        <v>48.292.179/0001-24</v>
      </c>
      <c r="C73" s="18" t="str">
        <f>VLOOKUP(B73,Empresas!B:C,2,0)</f>
        <v>CLE Comunicação Liderança e Educação Ltda</v>
      </c>
      <c r="D73" s="142" t="str">
        <f>VLOOKUP(A73,Empresas!A:J,10,0)</f>
        <v>Luana</v>
      </c>
      <c r="E73" s="142" t="str">
        <f>VLOOKUP(A73,Empresas!A:D,4,0)</f>
        <v>Simples Nacional</v>
      </c>
      <c r="F73" s="18" t="str">
        <f>VLOOKUP(A73,'Controle Distribuição de Lucros'!A:F,6,0)</f>
        <v>Sem Movimento</v>
      </c>
      <c r="G73" s="9">
        <f>VLOOKUP(A73,'Controle Distribuição de Lucros'!A:H,7,0)</f>
        <v>0</v>
      </c>
      <c r="H73" s="143" t="str">
        <f>IF(G73="Contabilidade Aproximada",'[1]Controle Distribuição de Lucros'!K73,"Não se Aplica")</f>
        <v>Não se Aplica</v>
      </c>
      <c r="I73" s="146" t="str">
        <f t="shared" si="5"/>
        <v>Não se Aplica</v>
      </c>
      <c r="J73" s="146" t="str">
        <f t="shared" si="6"/>
        <v>Não se Aplica</v>
      </c>
      <c r="K73" s="146">
        <f t="shared" si="7"/>
        <v>0</v>
      </c>
      <c r="L73" s="142">
        <f t="shared" si="8"/>
        <v>0</v>
      </c>
      <c r="M73" s="147">
        <f t="shared" si="9"/>
        <v>0</v>
      </c>
      <c r="N73" s="8"/>
    </row>
    <row r="74" spans="1:14" hidden="1">
      <c r="A74" s="18">
        <v>402</v>
      </c>
      <c r="B74" s="18" t="str">
        <f>VLOOKUP(A74,Empresas!A:B,2,0)</f>
        <v>03.754.180/0001-95</v>
      </c>
      <c r="C74" s="18" t="str">
        <f>VLOOKUP(B74,Empresas!B:C,2,0)</f>
        <v>Clínica de Ortopedia Dr. Javier V. S. Vargas Ltda</v>
      </c>
      <c r="D74" s="142" t="str">
        <f>VLOOKUP(A74,Empresas!A:J,10,0)</f>
        <v>Kamilly</v>
      </c>
      <c r="E74" s="142" t="str">
        <f>VLOOKUP(A74,Empresas!A:D,4,0)</f>
        <v>Lucro Presumido</v>
      </c>
      <c r="F74" s="18" t="str">
        <f>VLOOKUP(A74,'Controle Distribuição de Lucros'!A:F,6,0)</f>
        <v>Folha de Pagamento</v>
      </c>
      <c r="G74" s="9">
        <f>VLOOKUP(A74,'Controle Distribuição de Lucros'!A:H,7,0)</f>
        <v>0</v>
      </c>
      <c r="H74" s="143" t="str">
        <f>IF(G74="Contabilidade Aproximada",'[1]Controle Distribuição de Lucros'!K74,"Não se Aplica")</f>
        <v>Não se Aplica</v>
      </c>
      <c r="I74" s="146" t="str">
        <f t="shared" si="5"/>
        <v>Não se Aplica</v>
      </c>
      <c r="J74" s="146" t="str">
        <f t="shared" si="6"/>
        <v>Não se Aplica</v>
      </c>
      <c r="K74" s="146">
        <f t="shared" si="7"/>
        <v>0</v>
      </c>
      <c r="L74" s="142">
        <f t="shared" si="8"/>
        <v>0</v>
      </c>
      <c r="M74" s="147">
        <f t="shared" si="9"/>
        <v>0</v>
      </c>
    </row>
    <row r="75" spans="1:14">
      <c r="A75" s="18">
        <v>393</v>
      </c>
      <c r="B75" s="18" t="str">
        <f>VLOOKUP(A75,Empresas!A:B,2,0)</f>
        <v>03.541.023/0001-00</v>
      </c>
      <c r="C75" s="18" t="str">
        <f>VLOOKUP(B75,Empresas!B:C,2,0)</f>
        <v>Clínica Dr. Eduardo de Souza Ltda</v>
      </c>
      <c r="D75" s="142" t="str">
        <f>VLOOKUP(A75,Empresas!A:J,10,0)</f>
        <v>Luana</v>
      </c>
      <c r="E75" s="142" t="str">
        <f>VLOOKUP(A75,Empresas!A:D,4,0)</f>
        <v>Lucro Presumido</v>
      </c>
      <c r="F75" s="18" t="str">
        <f>VLOOKUP(A75,'Controle Distribuição de Lucros'!A:F,6,0)</f>
        <v>Sem Movimento</v>
      </c>
      <c r="G75" s="9">
        <f>VLOOKUP(A75,'Controle Distribuição de Lucros'!A:H,7,0)</f>
        <v>0</v>
      </c>
      <c r="H75" s="143" t="str">
        <f>IF(G75="Contabilidade Aproximada",'[1]Controle Distribuição de Lucros'!K75,"Não se Aplica")</f>
        <v>Não se Aplica</v>
      </c>
      <c r="I75" s="146" t="str">
        <f t="shared" si="5"/>
        <v>Não se Aplica</v>
      </c>
      <c r="J75" s="146" t="str">
        <f t="shared" si="6"/>
        <v>Não se Aplica</v>
      </c>
      <c r="K75" s="146">
        <f t="shared" si="7"/>
        <v>0</v>
      </c>
      <c r="L75" s="142">
        <f t="shared" si="8"/>
        <v>0</v>
      </c>
      <c r="M75" s="147">
        <f t="shared" si="9"/>
        <v>0</v>
      </c>
      <c r="N75" s="8"/>
    </row>
    <row r="76" spans="1:14" hidden="1">
      <c r="A76" s="20">
        <v>420</v>
      </c>
      <c r="B76" s="18" t="str">
        <f>VLOOKUP(A76,Empresas!A:B,2,0)</f>
        <v>52.145.726/0001-16</v>
      </c>
      <c r="C76" s="18" t="str">
        <f>VLOOKUP(B76,Empresas!B:C,2,0)</f>
        <v>Comércio Estético Maison Hair Ltda</v>
      </c>
      <c r="D76" s="142" t="str">
        <f>VLOOKUP(A76,Empresas!A:J,10,0)</f>
        <v>Jorge</v>
      </c>
      <c r="E76" s="142" t="str">
        <f>VLOOKUP(A76,Empresas!A:D,4,0)</f>
        <v>Simples Nacional</v>
      </c>
      <c r="F76" s="18" t="str">
        <f>VLOOKUP(A76,'Controle Distribuição de Lucros'!A:F,6,0)</f>
        <v>Pró-Labore</v>
      </c>
      <c r="G76" s="9">
        <f>VLOOKUP(A76,'Controle Distribuição de Lucros'!A:H,7,0)</f>
        <v>0</v>
      </c>
      <c r="H76" s="143" t="str">
        <f>IF(G76="Contabilidade Aproximada",'[1]Controle Distribuição de Lucros'!K76,"Não se Aplica")</f>
        <v>Não se Aplica</v>
      </c>
      <c r="I76" s="146" t="str">
        <f t="shared" si="5"/>
        <v>Não se Aplica</v>
      </c>
      <c r="J76" s="146" t="str">
        <f t="shared" si="6"/>
        <v>Não se Aplica</v>
      </c>
      <c r="K76" s="146">
        <f t="shared" si="7"/>
        <v>0</v>
      </c>
      <c r="L76" s="142">
        <f t="shared" si="8"/>
        <v>0</v>
      </c>
      <c r="M76" s="147">
        <f t="shared" si="9"/>
        <v>0</v>
      </c>
      <c r="N76" s="8"/>
    </row>
    <row r="77" spans="1:14" hidden="1">
      <c r="A77" s="20">
        <v>187</v>
      </c>
      <c r="B77" s="18" t="str">
        <f>VLOOKUP(A77,Empresas!A:B,2,0)</f>
        <v>34.504.701/0001-80</v>
      </c>
      <c r="C77" s="18" t="str">
        <f>VLOOKUP(B77,Empresas!B:C,2,0)</f>
        <v>Comuniverse Ltda</v>
      </c>
      <c r="D77" s="142" t="str">
        <f>VLOOKUP(A77,Empresas!A:J,10,0)</f>
        <v>Michele</v>
      </c>
      <c r="E77" s="142" t="str">
        <f>VLOOKUP(A77,Empresas!A:D,4,0)</f>
        <v>Lucro Real</v>
      </c>
      <c r="F77" s="18" t="str">
        <f>VLOOKUP(A77,'Controle Distribuição de Lucros'!A:F,6,0)</f>
        <v>Pró-Labore</v>
      </c>
      <c r="G77" s="9">
        <f>VLOOKUP(A77,'Controle Distribuição de Lucros'!A:H,7,0)</f>
        <v>0</v>
      </c>
      <c r="H77" s="143" t="str">
        <f>IF(G77="Contabilidade Aproximada",'[1]Controle Distribuição de Lucros'!K77,"Não se Aplica")</f>
        <v>Não se Aplica</v>
      </c>
      <c r="I77" s="146" t="str">
        <f t="shared" si="5"/>
        <v>Não se Aplica</v>
      </c>
      <c r="J77" s="146" t="str">
        <f t="shared" si="6"/>
        <v>Não se Aplica</v>
      </c>
      <c r="K77" s="146">
        <f t="shared" si="7"/>
        <v>0</v>
      </c>
      <c r="L77" s="142">
        <f t="shared" si="8"/>
        <v>0</v>
      </c>
      <c r="M77" s="147">
        <f t="shared" si="9"/>
        <v>0</v>
      </c>
      <c r="N77" s="8"/>
    </row>
    <row r="78" spans="1:14" hidden="1">
      <c r="A78" s="20">
        <v>476</v>
      </c>
      <c r="B78" s="18" t="str">
        <f>VLOOKUP(A78,Empresas!A:B,2,0)</f>
        <v>03.951.113/0001-60</v>
      </c>
      <c r="C78" s="18" t="str">
        <f>VLOOKUP(B78,Empresas!B:C,2,0)</f>
        <v>Condor Instituto de Psicologia e Pesquisa SS Ltda</v>
      </c>
      <c r="D78" s="142" t="str">
        <f>VLOOKUP(A78,Empresas!A:J,10,0)</f>
        <v>Talita</v>
      </c>
      <c r="E78" s="142" t="str">
        <f>VLOOKUP(A78,Empresas!A:D,4,0)</f>
        <v>Lucro Presumido</v>
      </c>
      <c r="F78" s="18" t="str">
        <f>VLOOKUP(A78,'Controle Distribuição de Lucros'!A:F,6,0)</f>
        <v>Pró-Labore</v>
      </c>
      <c r="G78" s="9">
        <f>VLOOKUP(A78,'Controle Distribuição de Lucros'!A:H,7,0)</f>
        <v>0</v>
      </c>
      <c r="H78" s="143" t="str">
        <f>IF(G78="Contabilidade Aproximada",'[1]Controle Distribuição de Lucros'!K78,"Não se Aplica")</f>
        <v>Não se Aplica</v>
      </c>
      <c r="I78" s="146" t="str">
        <f t="shared" si="5"/>
        <v>Não se Aplica</v>
      </c>
      <c r="J78" s="146" t="str">
        <f t="shared" si="6"/>
        <v>Não se Aplica</v>
      </c>
      <c r="K78" s="146">
        <f t="shared" si="7"/>
        <v>0</v>
      </c>
      <c r="L78" s="142">
        <f t="shared" si="8"/>
        <v>0</v>
      </c>
      <c r="M78" s="147">
        <f t="shared" si="9"/>
        <v>0</v>
      </c>
      <c r="N78" s="8"/>
    </row>
    <row r="79" spans="1:14" hidden="1">
      <c r="A79" s="18">
        <v>128</v>
      </c>
      <c r="B79" s="18" t="str">
        <f>VLOOKUP(A79,Empresas!A:B,2,0)</f>
        <v>06.347.712/0001-68</v>
      </c>
      <c r="C79" s="18" t="str">
        <f>VLOOKUP(B79,Empresas!B:C,2,0)</f>
        <v>Confederação Brasileira de Empresas Juniores</v>
      </c>
      <c r="D79" s="142" t="str">
        <f>VLOOKUP(A79,Empresas!A:J,10,0)</f>
        <v>Kamilly</v>
      </c>
      <c r="E79" s="142" t="str">
        <f>VLOOKUP(A79,Empresas!A:D,4,0)</f>
        <v>Lucro Real</v>
      </c>
      <c r="F79" s="18" t="str">
        <f>VLOOKUP(A79,'Controle Distribuição de Lucros'!A:F,6,0)</f>
        <v>Sem Movimento</v>
      </c>
      <c r="G79" s="9">
        <f>VLOOKUP(A79,'Controle Distribuição de Lucros'!A:H,7,0)</f>
        <v>0</v>
      </c>
      <c r="H79" s="143" t="str">
        <f>IF(G79="Contabilidade Aproximada",'[1]Controle Distribuição de Lucros'!K79,"Não se Aplica")</f>
        <v>Não se Aplica</v>
      </c>
      <c r="I79" s="146" t="str">
        <f t="shared" si="5"/>
        <v>Não se Aplica</v>
      </c>
      <c r="J79" s="146" t="str">
        <f t="shared" si="6"/>
        <v>Não se Aplica</v>
      </c>
      <c r="K79" s="146">
        <f t="shared" si="7"/>
        <v>0</v>
      </c>
      <c r="L79" s="142">
        <f t="shared" si="8"/>
        <v>0</v>
      </c>
      <c r="M79" s="147">
        <f t="shared" si="9"/>
        <v>0</v>
      </c>
      <c r="N79" s="8"/>
    </row>
    <row r="80" spans="1:14" hidden="1">
      <c r="A80" s="20">
        <v>590</v>
      </c>
      <c r="B80" s="18" t="str">
        <f>VLOOKUP(A80,Empresas!A:B,2,0)</f>
        <v>61.158.615/0001-35</v>
      </c>
      <c r="C80" s="18" t="str">
        <f>VLOOKUP(B80,Empresas!B:C,2,0)</f>
        <v>Convox Negócios e Serviços Ltda</v>
      </c>
      <c r="D80" s="142" t="str">
        <f>VLOOKUP(A80,Empresas!A:J,10,0)</f>
        <v>Talita</v>
      </c>
      <c r="E80" s="142" t="str">
        <f>VLOOKUP(A80,Empresas!A:D,4,0)</f>
        <v>Simples Nacional</v>
      </c>
      <c r="F80" s="18" t="str">
        <f>VLOOKUP(A80,'Controle Distribuição de Lucros'!A:F,6,0)</f>
        <v>Pró-Labore</v>
      </c>
      <c r="G80" s="9">
        <f>VLOOKUP(A80,'Controle Distribuição de Lucros'!A:H,7,0)</f>
        <v>0</v>
      </c>
      <c r="H80" s="143" t="str">
        <f>IF(G80="Contabilidade Aproximada",'[1]Controle Distribuição de Lucros'!K80,"Não se Aplica")</f>
        <v>Não se Aplica</v>
      </c>
      <c r="I80" s="146" t="str">
        <f t="shared" si="5"/>
        <v>Não se Aplica</v>
      </c>
      <c r="J80" s="146" t="str">
        <f t="shared" si="6"/>
        <v>Não se Aplica</v>
      </c>
      <c r="K80" s="146">
        <f t="shared" si="7"/>
        <v>0</v>
      </c>
      <c r="L80" s="142">
        <f t="shared" si="8"/>
        <v>0</v>
      </c>
      <c r="M80" s="147">
        <f t="shared" si="9"/>
        <v>0</v>
      </c>
      <c r="N80" s="8"/>
    </row>
    <row r="81" spans="1:14" hidden="1">
      <c r="A81" s="20">
        <v>621</v>
      </c>
      <c r="B81" s="18" t="str">
        <f>VLOOKUP(A81,Empresas!A:B,2,0)</f>
        <v>42.657.808/0001-96</v>
      </c>
      <c r="C81" s="18" t="str">
        <f>VLOOKUP(B81,Empresas!B:C,2,0)</f>
        <v>Corcovado Investimentos Gestão de Recursos Ltda</v>
      </c>
      <c r="D81" s="142" t="str">
        <f>VLOOKUP(A81,Empresas!A:J,10,0)</f>
        <v>Michele</v>
      </c>
      <c r="E81" s="142" t="str">
        <f>VLOOKUP(A81,Empresas!A:D,4,0)</f>
        <v>Simples Nacional</v>
      </c>
      <c r="F81" s="18" t="str">
        <f>VLOOKUP(A81,'Controle Distribuição de Lucros'!A:F,6,0)</f>
        <v>Pró-Labore</v>
      </c>
      <c r="G81" s="9">
        <f>VLOOKUP(A81,'Controle Distribuição de Lucros'!A:H,7,0)</f>
        <v>0</v>
      </c>
      <c r="H81" s="143" t="str">
        <f>IF(G81="Contabilidade Aproximada",'[1]Controle Distribuição de Lucros'!K81,"Não se Aplica")</f>
        <v>Não se Aplica</v>
      </c>
      <c r="I81" s="146" t="str">
        <f t="shared" si="5"/>
        <v>Não se Aplica</v>
      </c>
      <c r="J81" s="146" t="str">
        <f t="shared" si="6"/>
        <v>Não se Aplica</v>
      </c>
      <c r="K81" s="146">
        <f t="shared" si="7"/>
        <v>0</v>
      </c>
      <c r="L81" s="142">
        <f t="shared" si="8"/>
        <v>0</v>
      </c>
      <c r="M81" s="147">
        <f t="shared" si="9"/>
        <v>0</v>
      </c>
      <c r="N81" s="8"/>
    </row>
    <row r="82" spans="1:14" hidden="1">
      <c r="A82" s="20">
        <v>23</v>
      </c>
      <c r="B82" s="18" t="str">
        <f>VLOOKUP(A82,Empresas!A:B,2,0)</f>
        <v>45.953.312/0001-58</v>
      </c>
      <c r="C82" s="18" t="str">
        <f>VLOOKUP(B82,Empresas!B:C,2,0)</f>
        <v>Cristal Prime Auto Vidros e Acessórios Ltda</v>
      </c>
      <c r="D82" s="142" t="str">
        <f>VLOOKUP(A82,Empresas!A:J,10,0)</f>
        <v>Kamilly</v>
      </c>
      <c r="E82" s="142" t="str">
        <f>VLOOKUP(A82,Empresas!A:D,4,0)</f>
        <v>Simples Nacional</v>
      </c>
      <c r="F82" s="18" t="str">
        <f>VLOOKUP(A82,'Controle Distribuição de Lucros'!A:F,6,0)</f>
        <v>Pró-Labore</v>
      </c>
      <c r="G82" s="9">
        <f>VLOOKUP(A82,'Controle Distribuição de Lucros'!A:H,7,0)</f>
        <v>0</v>
      </c>
      <c r="H82" s="143" t="str">
        <f>IF(G82="Contabilidade Aproximada",'[1]Controle Distribuição de Lucros'!K82,"Não se Aplica")</f>
        <v>Não se Aplica</v>
      </c>
      <c r="I82" s="146" t="str">
        <f t="shared" si="5"/>
        <v>Não se Aplica</v>
      </c>
      <c r="J82" s="146" t="str">
        <f t="shared" si="6"/>
        <v>Não se Aplica</v>
      </c>
      <c r="K82" s="146">
        <f t="shared" si="7"/>
        <v>0</v>
      </c>
      <c r="L82" s="142">
        <f t="shared" si="8"/>
        <v>0</v>
      </c>
      <c r="M82" s="147">
        <f t="shared" si="9"/>
        <v>0</v>
      </c>
      <c r="N82" s="8"/>
    </row>
    <row r="83" spans="1:14" hidden="1">
      <c r="A83" s="20">
        <v>137</v>
      </c>
      <c r="B83" s="18" t="str">
        <f>VLOOKUP(A83,Empresas!A:B,2,0)</f>
        <v>00.569.062/0001-19</v>
      </c>
      <c r="C83" s="18" t="str">
        <f>VLOOKUP(B83,Empresas!B:C,2,0)</f>
        <v>Cristaltech Auto Vidros e Acessorios Ltda</v>
      </c>
      <c r="D83" s="142" t="str">
        <f>VLOOKUP(A83,Empresas!A:J,10,0)</f>
        <v>Kamilly</v>
      </c>
      <c r="E83" s="142" t="str">
        <f>VLOOKUP(A83,Empresas!A:D,4,0)</f>
        <v>Lucro Presumido</v>
      </c>
      <c r="F83" s="18" t="str">
        <f>VLOOKUP(A83,'Controle Distribuição de Lucros'!A:F,6,0)</f>
        <v>Sem Movimento</v>
      </c>
      <c r="G83" s="9">
        <f>VLOOKUP(A83,'Controle Distribuição de Lucros'!A:H,7,0)</f>
        <v>0</v>
      </c>
      <c r="H83" s="143" t="str">
        <f>IF(G83="Contabilidade Aproximada",'[1]Controle Distribuição de Lucros'!K83,"Não se Aplica")</f>
        <v>Não se Aplica</v>
      </c>
      <c r="I83" s="146" t="str">
        <f t="shared" si="5"/>
        <v>Não se Aplica</v>
      </c>
      <c r="J83" s="146" t="str">
        <f t="shared" si="6"/>
        <v>Não se Aplica</v>
      </c>
      <c r="K83" s="146">
        <f t="shared" si="7"/>
        <v>0</v>
      </c>
      <c r="L83" s="142">
        <f t="shared" si="8"/>
        <v>0</v>
      </c>
      <c r="M83" s="147">
        <f t="shared" si="9"/>
        <v>0</v>
      </c>
      <c r="N83" s="8"/>
    </row>
    <row r="84" spans="1:14" hidden="1">
      <c r="A84" s="20" t="s">
        <v>212</v>
      </c>
      <c r="B84" s="18" t="str">
        <f>VLOOKUP(A84,Empresas!A:B,2,0)</f>
        <v>00.569.062/0002-08</v>
      </c>
      <c r="C84" s="18" t="str">
        <f>VLOOKUP(B84,Empresas!B:C,2,0)</f>
        <v>Cristaltech Auto Vidros e Acessorios Ltda</v>
      </c>
      <c r="D84" s="142" t="str">
        <f>VLOOKUP(A84,Empresas!A:J,10,0)</f>
        <v>Kamilly</v>
      </c>
      <c r="E84" s="142" t="str">
        <f>VLOOKUP(A84,Empresas!A:D,4,0)</f>
        <v>Lucro Presumido</v>
      </c>
      <c r="F84" s="331" t="e">
        <f>VLOOKUP(A84,'Controle Distribuição de Lucros'!A:F,6,0)</f>
        <v>#N/A</v>
      </c>
      <c r="G84" s="332">
        <f>VLOOKUP(A84,'Controle Distribuição de Lucros'!A:H,7,0)</f>
        <v>0</v>
      </c>
      <c r="H84" s="143" t="str">
        <f>IF(G84="Contabilidade Aproximada",'[1]Controle Distribuição de Lucros'!K84,"Não se Aplica")</f>
        <v>Não se Aplica</v>
      </c>
      <c r="I84" s="146" t="str">
        <f t="shared" si="5"/>
        <v>Não se Aplica</v>
      </c>
      <c r="J84" s="146" t="str">
        <f t="shared" si="6"/>
        <v>Não se Aplica</v>
      </c>
      <c r="K84" s="146">
        <f t="shared" si="7"/>
        <v>0</v>
      </c>
      <c r="L84" s="142">
        <f t="shared" si="8"/>
        <v>0</v>
      </c>
      <c r="M84" s="147">
        <f t="shared" si="9"/>
        <v>0</v>
      </c>
      <c r="N84" s="8"/>
    </row>
    <row r="85" spans="1:14" hidden="1">
      <c r="A85" s="20">
        <v>494</v>
      </c>
      <c r="B85" s="18" t="str">
        <f>VLOOKUP(A85,Empresas!A:B,2,0)</f>
        <v>56.778.834/0001-87</v>
      </c>
      <c r="C85" s="18" t="str">
        <f>VLOOKUP(B85,Empresas!B:C,2,0)</f>
        <v>Croce Simões Holding Ltda</v>
      </c>
      <c r="D85" s="142" t="str">
        <f>VLOOKUP(A85,Empresas!A:J,10,0)</f>
        <v>Michele</v>
      </c>
      <c r="E85" s="142" t="str">
        <f>VLOOKUP(A85,Empresas!A:D,4,0)</f>
        <v>Lucro Presumido</v>
      </c>
      <c r="F85" s="18" t="str">
        <f>VLOOKUP(A85,'Controle Distribuição de Lucros'!A:F,6,0)</f>
        <v>Sem Movimento</v>
      </c>
      <c r="G85" s="9">
        <f>VLOOKUP(A85,'Controle Distribuição de Lucros'!A:H,7,0)</f>
        <v>0</v>
      </c>
      <c r="H85" s="143" t="str">
        <f>IF(G85="Contabilidade Aproximada",'[1]Controle Distribuição de Lucros'!K85,"Não se Aplica")</f>
        <v>Não se Aplica</v>
      </c>
      <c r="I85" s="146" t="str">
        <f t="shared" si="5"/>
        <v>Não se Aplica</v>
      </c>
      <c r="J85" s="146" t="str">
        <f t="shared" si="6"/>
        <v>Não se Aplica</v>
      </c>
      <c r="K85" s="146">
        <f t="shared" si="7"/>
        <v>0</v>
      </c>
      <c r="L85" s="142">
        <f t="shared" si="8"/>
        <v>0</v>
      </c>
      <c r="M85" s="147">
        <f t="shared" si="9"/>
        <v>0</v>
      </c>
      <c r="N85" s="8"/>
    </row>
    <row r="86" spans="1:14" hidden="1">
      <c r="A86" s="20">
        <v>308</v>
      </c>
      <c r="B86" s="18" t="str">
        <f>VLOOKUP(A86,Empresas!A:B,2,0)</f>
        <v>18.587.752/0001-66</v>
      </c>
      <c r="C86" s="18" t="str">
        <f>VLOOKUP(B86,Empresas!B:C,2,0)</f>
        <v>Crysthiane Henrique de Matos Gonçalves Tripode</v>
      </c>
      <c r="D86" s="142" t="str">
        <f>VLOOKUP(A86,Empresas!A:J,10,0)</f>
        <v>Michele</v>
      </c>
      <c r="E86" s="142" t="str">
        <f>VLOOKUP(A86,Empresas!A:D,4,0)</f>
        <v>MEI</v>
      </c>
      <c r="F86" s="18" t="str">
        <f>VLOOKUP(A86,'Controle Distribuição de Lucros'!A:F,6,0)</f>
        <v>Sem Movimento</v>
      </c>
      <c r="G86" s="9">
        <f>VLOOKUP(A86,'Controle Distribuição de Lucros'!A:H,7,0)</f>
        <v>0</v>
      </c>
      <c r="H86" s="143" t="str">
        <f>IF(G86="Contabilidade Aproximada",'[1]Controle Distribuição de Lucros'!K86,"Não se Aplica")</f>
        <v>Não se Aplica</v>
      </c>
      <c r="I86" s="146" t="str">
        <f t="shared" si="5"/>
        <v>Não se Aplica</v>
      </c>
      <c r="J86" s="146" t="str">
        <f t="shared" si="6"/>
        <v>Não se Aplica</v>
      </c>
      <c r="K86" s="146">
        <f t="shared" si="7"/>
        <v>0</v>
      </c>
      <c r="L86" s="142">
        <f t="shared" si="8"/>
        <v>0</v>
      </c>
      <c r="M86" s="147">
        <f t="shared" si="9"/>
        <v>0</v>
      </c>
      <c r="N86" s="8"/>
    </row>
    <row r="87" spans="1:14" hidden="1">
      <c r="A87" s="20">
        <v>557</v>
      </c>
      <c r="B87" s="18" t="str">
        <f>VLOOKUP(A87,Empresas!A:B,2,0)</f>
        <v>39.940.308/0001-52</v>
      </c>
      <c r="C87" s="18" t="str">
        <f>VLOOKUP(B87,Empresas!B:C,2,0)</f>
        <v>Dataind Tecnologia de Informação Ltda</v>
      </c>
      <c r="D87" s="142" t="str">
        <f>VLOOKUP(A87,Empresas!A:J,10,0)</f>
        <v>Jorge</v>
      </c>
      <c r="E87" s="142" t="str">
        <f>VLOOKUP(A87,Empresas!A:D,4,0)</f>
        <v>Lucro Real</v>
      </c>
      <c r="F87" s="18" t="str">
        <f>VLOOKUP(A87,'Controle Distribuição de Lucros'!A:F,6,0)</f>
        <v>Folha de Pagamento</v>
      </c>
      <c r="G87" s="9">
        <f>VLOOKUP(A87,'Controle Distribuição de Lucros'!A:H,7,0)</f>
        <v>0</v>
      </c>
      <c r="H87" s="143" t="str">
        <f>IF(G87="Contabilidade Aproximada",'[1]Controle Distribuição de Lucros'!K87,"Não se Aplica")</f>
        <v>Não se Aplica</v>
      </c>
      <c r="I87" s="146" t="str">
        <f t="shared" si="5"/>
        <v>Não se Aplica</v>
      </c>
      <c r="J87" s="146" t="str">
        <f t="shared" si="6"/>
        <v>Não se Aplica</v>
      </c>
      <c r="K87" s="146">
        <f t="shared" si="7"/>
        <v>0</v>
      </c>
      <c r="L87" s="142">
        <f t="shared" si="8"/>
        <v>0</v>
      </c>
      <c r="M87" s="147">
        <f t="shared" si="9"/>
        <v>0</v>
      </c>
      <c r="N87" s="8"/>
    </row>
    <row r="88" spans="1:14" hidden="1">
      <c r="A88" s="20">
        <v>181</v>
      </c>
      <c r="B88" s="18" t="str">
        <f>VLOOKUP(A88,Empresas!A:B,2,0)</f>
        <v>00.575.747/0001-78</v>
      </c>
      <c r="C88" s="18" t="str">
        <f>VLOOKUP(B88,Empresas!B:C,2,0)</f>
        <v>Davos Consult Serviços de Apoio Empresarial Ltda</v>
      </c>
      <c r="D88" s="142" t="str">
        <f>VLOOKUP(A88,Empresas!A:J,10,0)</f>
        <v>Jorge</v>
      </c>
      <c r="E88" s="142" t="str">
        <f>VLOOKUP(A88,Empresas!A:D,4,0)</f>
        <v>Simples Nacional</v>
      </c>
      <c r="F88" s="18" t="str">
        <f>VLOOKUP(A88,'Controle Distribuição de Lucros'!A:F,6,0)</f>
        <v>Sem Movimento</v>
      </c>
      <c r="G88" s="9">
        <f>VLOOKUP(A88,'Controle Distribuição de Lucros'!A:H,7,0)</f>
        <v>0</v>
      </c>
      <c r="H88" s="143" t="str">
        <f>IF(G88="Contabilidade Aproximada",'[1]Controle Distribuição de Lucros'!K88,"Não se Aplica")</f>
        <v>Não se Aplica</v>
      </c>
      <c r="I88" s="146" t="str">
        <f t="shared" si="5"/>
        <v>Não se Aplica</v>
      </c>
      <c r="J88" s="146" t="str">
        <f t="shared" si="6"/>
        <v>Não se Aplica</v>
      </c>
      <c r="K88" s="146">
        <f t="shared" si="7"/>
        <v>0</v>
      </c>
      <c r="L88" s="142">
        <f t="shared" si="8"/>
        <v>0</v>
      </c>
      <c r="M88" s="147">
        <f t="shared" si="9"/>
        <v>0</v>
      </c>
      <c r="N88" s="8"/>
    </row>
    <row r="89" spans="1:14" hidden="1">
      <c r="A89" s="20">
        <v>272</v>
      </c>
      <c r="B89" s="18" t="str">
        <f>VLOOKUP(A89,Empresas!A:B,2,0)</f>
        <v>40.915.081/0001-74</v>
      </c>
      <c r="C89" s="18" t="str">
        <f>VLOOKUP(B89,Empresas!B:C,2,0)</f>
        <v>DBM Consultoria e Participações Ltda</v>
      </c>
      <c r="D89" s="142" t="str">
        <f>VLOOKUP(A89,Empresas!A:J,10,0)</f>
        <v>Claudia</v>
      </c>
      <c r="E89" s="142" t="str">
        <f>VLOOKUP(A89,Empresas!A:D,4,0)</f>
        <v>Simples Nacional</v>
      </c>
      <c r="F89" s="18" t="str">
        <f>VLOOKUP(A89,'Controle Distribuição de Lucros'!A:F,6,0)</f>
        <v>Sem Movimento</v>
      </c>
      <c r="G89" s="9">
        <f>VLOOKUP(A89,'Controle Distribuição de Lucros'!A:H,7,0)</f>
        <v>0</v>
      </c>
      <c r="H89" s="143" t="str">
        <f>IF(G89="Contabilidade Aproximada",'[1]Controle Distribuição de Lucros'!K89,"Não se Aplica")</f>
        <v>Não se Aplica</v>
      </c>
      <c r="I89" s="146" t="str">
        <f t="shared" si="5"/>
        <v>Não se Aplica</v>
      </c>
      <c r="J89" s="146" t="str">
        <f t="shared" si="6"/>
        <v>Não se Aplica</v>
      </c>
      <c r="K89" s="146">
        <f t="shared" si="7"/>
        <v>0</v>
      </c>
      <c r="L89" s="142">
        <f t="shared" si="8"/>
        <v>0</v>
      </c>
      <c r="M89" s="147">
        <f t="shared" si="9"/>
        <v>0</v>
      </c>
      <c r="N89" s="8"/>
    </row>
    <row r="90" spans="1:14" hidden="1">
      <c r="A90" s="20">
        <v>367</v>
      </c>
      <c r="B90" s="18" t="str">
        <f>VLOOKUP(A90,Empresas!A:B,2,0)</f>
        <v>50.231.188/0001-57</v>
      </c>
      <c r="C90" s="18" t="str">
        <f>VLOOKUP(B90,Empresas!B:C,2,0)</f>
        <v>Decor Adesivos e Decoração Ltda</v>
      </c>
      <c r="D90" s="142" t="str">
        <f>VLOOKUP(A90,Empresas!A:J,10,0)</f>
        <v>Talita</v>
      </c>
      <c r="E90" s="142" t="str">
        <f>VLOOKUP(A90,Empresas!A:D,4,0)</f>
        <v>Simples Nacional</v>
      </c>
      <c r="F90" s="18" t="str">
        <f>VLOOKUP(A90,'Controle Distribuição de Lucros'!A:F,6,0)</f>
        <v>Folha de Pagamento</v>
      </c>
      <c r="G90" s="9">
        <f>VLOOKUP(A90,'Controle Distribuição de Lucros'!A:H,7,0)</f>
        <v>0</v>
      </c>
      <c r="H90" s="143" t="str">
        <f>IF(G90="Contabilidade Aproximada",'[1]Controle Distribuição de Lucros'!K90,"Não se Aplica")</f>
        <v>Não se Aplica</v>
      </c>
      <c r="I90" s="146" t="str">
        <f t="shared" si="5"/>
        <v>Não se Aplica</v>
      </c>
      <c r="J90" s="146" t="str">
        <f t="shared" si="6"/>
        <v>Não se Aplica</v>
      </c>
      <c r="K90" s="146">
        <f t="shared" si="7"/>
        <v>0</v>
      </c>
      <c r="L90" s="142">
        <f t="shared" si="8"/>
        <v>0</v>
      </c>
      <c r="M90" s="147">
        <f t="shared" si="9"/>
        <v>0</v>
      </c>
      <c r="N90" s="8"/>
    </row>
    <row r="91" spans="1:14" hidden="1">
      <c r="A91" s="20">
        <v>254</v>
      </c>
      <c r="B91" s="18" t="str">
        <f>VLOOKUP(A91,Empresas!A:B,2,0)</f>
        <v>27.532.933/0001-86</v>
      </c>
      <c r="C91" s="18" t="str">
        <f>VLOOKUP(B91,Empresas!B:C,2,0)</f>
        <v>Decor Revestimentos Adesivos Ltda</v>
      </c>
      <c r="D91" s="142" t="str">
        <f>VLOOKUP(A91,Empresas!A:J,10,0)</f>
        <v>Talita</v>
      </c>
      <c r="E91" s="142" t="str">
        <f>VLOOKUP(A91,Empresas!A:D,4,0)</f>
        <v>Simples Nacional</v>
      </c>
      <c r="F91" s="18" t="str">
        <f>VLOOKUP(A91,'Controle Distribuição de Lucros'!A:F,6,0)</f>
        <v>Folha de Pagamento</v>
      </c>
      <c r="G91" s="9">
        <f>VLOOKUP(A91,'Controle Distribuição de Lucros'!A:H,7,0)</f>
        <v>0</v>
      </c>
      <c r="H91" s="143" t="str">
        <f>IF(G91="Contabilidade Aproximada",'[1]Controle Distribuição de Lucros'!K91,"Não se Aplica")</f>
        <v>Não se Aplica</v>
      </c>
      <c r="I91" s="146" t="str">
        <f t="shared" si="5"/>
        <v>Não se Aplica</v>
      </c>
      <c r="J91" s="146" t="str">
        <f t="shared" si="6"/>
        <v>Não se Aplica</v>
      </c>
      <c r="K91" s="146">
        <f t="shared" si="7"/>
        <v>0</v>
      </c>
      <c r="L91" s="142">
        <f t="shared" si="8"/>
        <v>0</v>
      </c>
      <c r="M91" s="147">
        <f t="shared" si="9"/>
        <v>0</v>
      </c>
      <c r="N91" s="8"/>
    </row>
    <row r="92" spans="1:14" hidden="1">
      <c r="A92" s="20">
        <v>6</v>
      </c>
      <c r="B92" s="18" t="str">
        <f>VLOOKUP(A92,Empresas!A:B,2,0)</f>
        <v>16.952.792/0001-34</v>
      </c>
      <c r="C92" s="18" t="str">
        <f>VLOOKUP(B92,Empresas!B:C,2,0)</f>
        <v>Delta Geradores Ltda</v>
      </c>
      <c r="D92" s="142" t="str">
        <f>VLOOKUP(A92,Empresas!A:J,10,0)</f>
        <v>Jorge</v>
      </c>
      <c r="E92" s="142" t="str">
        <f>VLOOKUP(A92,Empresas!A:D,4,0)</f>
        <v>Simples Nacional</v>
      </c>
      <c r="F92" s="18" t="str">
        <f>VLOOKUP(A92,'Controle Distribuição de Lucros'!A:F,6,0)</f>
        <v>Sem Movimento</v>
      </c>
      <c r="G92" s="9">
        <f>VLOOKUP(A92,'Controle Distribuição de Lucros'!A:H,7,0)</f>
        <v>0</v>
      </c>
      <c r="H92" s="143" t="str">
        <f>IF(G92="Contabilidade Aproximada",'[1]Controle Distribuição de Lucros'!K92,"Não se Aplica")</f>
        <v>Não se Aplica</v>
      </c>
      <c r="I92" s="146" t="str">
        <f t="shared" si="5"/>
        <v>Não se Aplica</v>
      </c>
      <c r="J92" s="146" t="str">
        <f t="shared" si="6"/>
        <v>Não se Aplica</v>
      </c>
      <c r="K92" s="146">
        <f t="shared" si="7"/>
        <v>0</v>
      </c>
      <c r="L92" s="142">
        <f t="shared" si="8"/>
        <v>0</v>
      </c>
      <c r="M92" s="147">
        <f t="shared" si="9"/>
        <v>0</v>
      </c>
      <c r="N92" s="8"/>
    </row>
    <row r="93" spans="1:14" hidden="1">
      <c r="A93" s="20">
        <v>113</v>
      </c>
      <c r="B93" s="18" t="str">
        <f>VLOOKUP(A93,Empresas!A:B,2,0)</f>
        <v>27.372.837/0001-18</v>
      </c>
      <c r="C93" s="18" t="str">
        <f>VLOOKUP(B93,Empresas!B:C,2,0)</f>
        <v>Delta Suporte em Vendas Ltda</v>
      </c>
      <c r="D93" s="142" t="str">
        <f>VLOOKUP(A93,Empresas!A:J,10,0)</f>
        <v>Claudia</v>
      </c>
      <c r="E93" s="142" t="str">
        <f>VLOOKUP(A93,Empresas!A:D,4,0)</f>
        <v>Simples Nacional</v>
      </c>
      <c r="F93" s="18" t="str">
        <f>VLOOKUP(A93,'Controle Distribuição de Lucros'!A:F,6,0)</f>
        <v>Sem Movimento</v>
      </c>
      <c r="G93" s="9">
        <f>VLOOKUP(A93,'Controle Distribuição de Lucros'!A:H,7,0)</f>
        <v>0</v>
      </c>
      <c r="H93" s="143" t="str">
        <f>IF(G93="Contabilidade Aproximada",'[1]Controle Distribuição de Lucros'!K93,"Não se Aplica")</f>
        <v>Não se Aplica</v>
      </c>
      <c r="I93" s="146" t="str">
        <f t="shared" si="5"/>
        <v>Não se Aplica</v>
      </c>
      <c r="J93" s="146" t="str">
        <f t="shared" si="6"/>
        <v>Não se Aplica</v>
      </c>
      <c r="K93" s="146">
        <f t="shared" si="7"/>
        <v>0</v>
      </c>
      <c r="L93" s="142">
        <f t="shared" si="8"/>
        <v>0</v>
      </c>
      <c r="M93" s="147">
        <f t="shared" si="9"/>
        <v>0</v>
      </c>
      <c r="N93" s="8"/>
    </row>
    <row r="94" spans="1:14">
      <c r="A94" s="20">
        <v>145</v>
      </c>
      <c r="B94" s="18" t="str">
        <f>VLOOKUP(A94,Empresas!A:B,2,0)</f>
        <v>31.496.077/0001-28</v>
      </c>
      <c r="C94" s="18" t="str">
        <f>VLOOKUP(B94,Empresas!B:C,2,0)</f>
        <v>Denis Calazans Cordeiro</v>
      </c>
      <c r="D94" s="142" t="str">
        <f>VLOOKUP(A94,Empresas!A:J,10,0)</f>
        <v>Luana</v>
      </c>
      <c r="E94" s="142" t="str">
        <f>VLOOKUP(A94,Empresas!A:D,4,0)</f>
        <v>Simples Nacional</v>
      </c>
      <c r="F94" s="18" t="str">
        <f>VLOOKUP(A94,'Controle Distribuição de Lucros'!A:F,6,0)</f>
        <v>Sem Movimento</v>
      </c>
      <c r="G94" s="9">
        <f>VLOOKUP(A94,'Controle Distribuição de Lucros'!A:H,7,0)</f>
        <v>0</v>
      </c>
      <c r="H94" s="143" t="str">
        <f>IF(G94="Contabilidade Aproximada",'[1]Controle Distribuição de Lucros'!K94,"Não se Aplica")</f>
        <v>Não se Aplica</v>
      </c>
      <c r="I94" s="146" t="str">
        <f t="shared" si="5"/>
        <v>Não se Aplica</v>
      </c>
      <c r="J94" s="146" t="str">
        <f t="shared" si="6"/>
        <v>Não se Aplica</v>
      </c>
      <c r="K94" s="146">
        <f t="shared" si="7"/>
        <v>0</v>
      </c>
      <c r="L94" s="142">
        <f t="shared" si="8"/>
        <v>0</v>
      </c>
      <c r="M94" s="147">
        <f t="shared" si="9"/>
        <v>0</v>
      </c>
      <c r="N94" s="8"/>
    </row>
    <row r="95" spans="1:14" hidden="1">
      <c r="A95" s="20">
        <v>640</v>
      </c>
      <c r="B95" s="18" t="str">
        <f>VLOOKUP(A95,Empresas!A:B,2,0)</f>
        <v>33.032.171/0001-51</v>
      </c>
      <c r="C95" s="18" t="str">
        <f>VLOOKUP(B95,Empresas!B:C,2,0)</f>
        <v>DHM Engenharia Ltda</v>
      </c>
      <c r="D95" s="142" t="str">
        <f>VLOOKUP(A95,Empresas!A:J,10,0)</f>
        <v>Talita</v>
      </c>
      <c r="E95" s="142" t="str">
        <f>VLOOKUP(A95,Empresas!A:D,4,0)</f>
        <v>Lucro Presumido</v>
      </c>
      <c r="F95" s="18" t="str">
        <f>VLOOKUP(A95,'Controle Distribuição de Lucros'!A:F,6,0)</f>
        <v>Sem Movimento</v>
      </c>
      <c r="G95" s="9">
        <f>VLOOKUP(A95,'Controle Distribuição de Lucros'!A:H,7,0)</f>
        <v>0</v>
      </c>
      <c r="H95" s="143" t="str">
        <f>IF(G95="Contabilidade Aproximada",'[1]Controle Distribuição de Lucros'!K95,"Não se Aplica")</f>
        <v>Não se Aplica</v>
      </c>
      <c r="I95" s="146" t="str">
        <f t="shared" si="5"/>
        <v>Não se Aplica</v>
      </c>
      <c r="J95" s="146" t="str">
        <f t="shared" si="6"/>
        <v>Não se Aplica</v>
      </c>
      <c r="K95" s="146">
        <f t="shared" si="7"/>
        <v>0</v>
      </c>
      <c r="L95" s="142">
        <f t="shared" si="8"/>
        <v>0</v>
      </c>
      <c r="M95" s="147">
        <f t="shared" si="9"/>
        <v>0</v>
      </c>
      <c r="N95" s="8"/>
    </row>
    <row r="96" spans="1:14" hidden="1">
      <c r="A96" s="20">
        <v>103</v>
      </c>
      <c r="B96" s="18" t="str">
        <f>VLOOKUP(A96,Empresas!A:B,2,0)</f>
        <v>26.025.480/0001-39</v>
      </c>
      <c r="C96" s="18" t="str">
        <f>VLOOKUP(B96,Empresas!B:C,2,0)</f>
        <v>Diógenes Prado Batista Sociedade Individual de Advocacia</v>
      </c>
      <c r="D96" s="142" t="str">
        <f>VLOOKUP(A96,Empresas!A:J,10,0)</f>
        <v>Jorge</v>
      </c>
      <c r="E96" s="142" t="str">
        <f>VLOOKUP(A96,Empresas!A:D,4,0)</f>
        <v>Simples Nacional</v>
      </c>
      <c r="F96" s="18" t="str">
        <f>VLOOKUP(A96,'Controle Distribuição de Lucros'!A:F,6,0)</f>
        <v>Pró-Labore</v>
      </c>
      <c r="G96" s="9">
        <f>VLOOKUP(A96,'Controle Distribuição de Lucros'!A:H,7,0)</f>
        <v>0</v>
      </c>
      <c r="H96" s="143" t="str">
        <f>IF(G96="Contabilidade Aproximada",'[1]Controle Distribuição de Lucros'!K96,"Não se Aplica")</f>
        <v>Não se Aplica</v>
      </c>
      <c r="I96" s="146" t="str">
        <f t="shared" si="5"/>
        <v>Não se Aplica</v>
      </c>
      <c r="J96" s="146" t="str">
        <f t="shared" si="6"/>
        <v>Não se Aplica</v>
      </c>
      <c r="K96" s="146">
        <f t="shared" si="7"/>
        <v>0</v>
      </c>
      <c r="L96" s="142">
        <f t="shared" si="8"/>
        <v>0</v>
      </c>
      <c r="M96" s="147">
        <f t="shared" si="9"/>
        <v>0</v>
      </c>
      <c r="N96" s="8"/>
    </row>
    <row r="97" spans="1:14" hidden="1">
      <c r="A97" s="20">
        <v>550</v>
      </c>
      <c r="B97" s="18" t="str">
        <f>VLOOKUP(A97,Empresas!A:B,2,0)</f>
        <v>12.591.454/0001-63</v>
      </c>
      <c r="C97" s="18" t="str">
        <f>VLOOKUP(B97,Empresas!B:C,2,0)</f>
        <v>Direct Advice Serviços Empresariais Ltda</v>
      </c>
      <c r="D97" s="142" t="str">
        <f>VLOOKUP(A97,Empresas!A:J,10,0)</f>
        <v>Bruna</v>
      </c>
      <c r="E97" s="142" t="str">
        <f>VLOOKUP(A97,Empresas!A:D,4,0)</f>
        <v>Lucro Presumido</v>
      </c>
      <c r="F97" s="18" t="str">
        <f>VLOOKUP(A97,'Controle Distribuição de Lucros'!A:F,6,0)</f>
        <v>Sem Movimento</v>
      </c>
      <c r="G97" s="9">
        <f>VLOOKUP(A97,'Controle Distribuição de Lucros'!A:H,7,0)</f>
        <v>0</v>
      </c>
      <c r="H97" s="143" t="str">
        <f>IF(G97="Contabilidade Aproximada",'[1]Controle Distribuição de Lucros'!K97,"Não se Aplica")</f>
        <v>Não se Aplica</v>
      </c>
      <c r="I97" s="146" t="str">
        <f t="shared" si="5"/>
        <v>Não se Aplica</v>
      </c>
      <c r="J97" s="146" t="str">
        <f t="shared" si="6"/>
        <v>Não se Aplica</v>
      </c>
      <c r="K97" s="146">
        <f t="shared" si="7"/>
        <v>0</v>
      </c>
      <c r="L97" s="142">
        <f>-(K97*10%)</f>
        <v>0</v>
      </c>
      <c r="M97" s="147">
        <f>(K97-L97)</f>
        <v>0</v>
      </c>
      <c r="N97" s="8"/>
    </row>
    <row r="98" spans="1:14" hidden="1">
      <c r="A98" s="20">
        <v>169</v>
      </c>
      <c r="B98" s="18" t="str">
        <f>VLOOKUP(A98,Empresas!A:B,2,0)</f>
        <v>14.627.752/0001-91</v>
      </c>
      <c r="C98" s="18" t="str">
        <f>VLOOKUP(B98,Empresas!B:C,2,0)</f>
        <v>Direction Solução em Serviços Administrativos Ltda</v>
      </c>
      <c r="D98" s="142" t="str">
        <f>VLOOKUP(A98,Empresas!A:J,10,0)</f>
        <v>Bruna</v>
      </c>
      <c r="E98" s="142" t="str">
        <f>VLOOKUP(A98,Empresas!A:D,4,0)</f>
        <v>Simples Nacional</v>
      </c>
      <c r="F98" s="18" t="str">
        <f>VLOOKUP(A98,'Controle Distribuição de Lucros'!A:F,6,0)</f>
        <v>Pró-Labore</v>
      </c>
      <c r="G98" s="9">
        <f>VLOOKUP(A98,'Controle Distribuição de Lucros'!A:H,7,0)</f>
        <v>0</v>
      </c>
      <c r="H98" s="143" t="str">
        <f>IF(G98="Contabilidade Aproximada",'[1]Controle Distribuição de Lucros'!K98,"Não se Aplica")</f>
        <v>Não se Aplica</v>
      </c>
      <c r="I98" s="146" t="str">
        <f t="shared" si="5"/>
        <v>Não se Aplica</v>
      </c>
      <c r="J98" s="146" t="str">
        <f t="shared" si="6"/>
        <v>Não se Aplica</v>
      </c>
      <c r="K98" s="146">
        <f t="shared" si="7"/>
        <v>0</v>
      </c>
      <c r="L98" s="142">
        <f t="shared" si="8"/>
        <v>0</v>
      </c>
      <c r="M98" s="147">
        <f t="shared" si="9"/>
        <v>0</v>
      </c>
      <c r="N98" s="8"/>
    </row>
    <row r="99" spans="1:14" hidden="1">
      <c r="A99" s="20">
        <v>643</v>
      </c>
      <c r="B99" s="18" t="str">
        <f>VLOOKUP(A99,Empresas!A:B,2,0)</f>
        <v>66.673.761/0001-12</v>
      </c>
      <c r="C99" s="18" t="str">
        <f>VLOOKUP(B99,Empresas!B:C,2,0)</f>
        <v>DLS Serviços de Tecnologia Ltda</v>
      </c>
      <c r="D99" s="142" t="str">
        <f>VLOOKUP(A99,Empresas!A:J,10,0)</f>
        <v>Kamilly</v>
      </c>
      <c r="E99" s="142" t="str">
        <f>VLOOKUP(A99,Empresas!A:D,4,0)</f>
        <v>Simples Nacional</v>
      </c>
      <c r="F99" s="18" t="str">
        <f>VLOOKUP(A99,'Controle Distribuição de Lucros'!A:F,6,0)</f>
        <v>Pró-Labore</v>
      </c>
      <c r="G99" s="9">
        <f>VLOOKUP(A99,'Controle Distribuição de Lucros'!A:H,7,0)</f>
        <v>0</v>
      </c>
      <c r="H99" s="143" t="str">
        <f>IF(G99="Contabilidade Aproximada",'[1]Controle Distribuição de Lucros'!K99,"Não se Aplica")</f>
        <v>Não se Aplica</v>
      </c>
      <c r="I99" s="146" t="str">
        <f t="shared" si="5"/>
        <v>Não se Aplica</v>
      </c>
      <c r="J99" s="146" t="str">
        <f t="shared" si="6"/>
        <v>Não se Aplica</v>
      </c>
      <c r="K99" s="146">
        <f t="shared" si="7"/>
        <v>0</v>
      </c>
      <c r="L99" s="142">
        <f t="shared" si="8"/>
        <v>0</v>
      </c>
      <c r="M99" s="147">
        <f t="shared" si="9"/>
        <v>0</v>
      </c>
    </row>
    <row r="100" spans="1:14" hidden="1">
      <c r="A100" s="20">
        <v>585</v>
      </c>
      <c r="B100" s="18" t="str">
        <f>VLOOKUP(A100,Empresas!A:B,2,0)</f>
        <v>61.054.759/0001-41</v>
      </c>
      <c r="C100" s="18" t="str">
        <f>VLOOKUP(B100,Empresas!B:C,2,0)</f>
        <v>Doces da Lu Lu Ltda</v>
      </c>
      <c r="D100" s="142" t="str">
        <f>VLOOKUP(A100,Empresas!A:J,10,0)</f>
        <v>Claudia</v>
      </c>
      <c r="E100" s="142" t="str">
        <f>VLOOKUP(A100,Empresas!A:D,4,0)</f>
        <v>Simples Nacional</v>
      </c>
      <c r="F100" s="18" t="str">
        <f>VLOOKUP(A100,'Controle Distribuição de Lucros'!A:F,6,0)</f>
        <v>Folha de Pagamento</v>
      </c>
      <c r="G100" s="9">
        <f>VLOOKUP(A100,'Controle Distribuição de Lucros'!A:H,7,0)</f>
        <v>0</v>
      </c>
      <c r="H100" s="143" t="str">
        <f>IF(G100="Contabilidade Aproximada",'[1]Controle Distribuição de Lucros'!K100,"Não se Aplica")</f>
        <v>Não se Aplica</v>
      </c>
      <c r="I100" s="146" t="str">
        <f t="shared" si="5"/>
        <v>Não se Aplica</v>
      </c>
      <c r="J100" s="146" t="str">
        <f t="shared" si="6"/>
        <v>Não se Aplica</v>
      </c>
      <c r="K100" s="146">
        <f t="shared" si="7"/>
        <v>0</v>
      </c>
      <c r="L100" s="142">
        <f t="shared" si="8"/>
        <v>0</v>
      </c>
      <c r="M100" s="147">
        <f t="shared" si="9"/>
        <v>0</v>
      </c>
    </row>
    <row r="101" spans="1:14" hidden="1">
      <c r="A101" s="20">
        <v>361</v>
      </c>
      <c r="B101" s="18" t="str">
        <f>VLOOKUP(A101,Empresas!A:B,2,0)</f>
        <v>49.307.542/0001-09</v>
      </c>
      <c r="C101" s="18" t="str">
        <f>VLOOKUP(B101,Empresas!B:C,2,0)</f>
        <v>Dogua Importadora e Comercializadora de Bebidas Ltda</v>
      </c>
      <c r="D101" s="142" t="str">
        <f>VLOOKUP(A101,Empresas!A:J,10,0)</f>
        <v>Jorge</v>
      </c>
      <c r="E101" s="142" t="str">
        <f>VLOOKUP(A101,Empresas!A:D,4,0)</f>
        <v>Lucro Presumido</v>
      </c>
      <c r="F101" s="18" t="str">
        <f>VLOOKUP(A101,'Controle Distribuição de Lucros'!A:F,6,0)</f>
        <v>Pró-Labore</v>
      </c>
      <c r="G101" s="9">
        <f>VLOOKUP(A101,'Controle Distribuição de Lucros'!A:H,7,0)</f>
        <v>0</v>
      </c>
      <c r="H101" s="143" t="str">
        <f>IF(G101="Contabilidade Aproximada",'[1]Controle Distribuição de Lucros'!K101,"Não se Aplica")</f>
        <v>Não se Aplica</v>
      </c>
      <c r="I101" s="146" t="str">
        <f t="shared" si="5"/>
        <v>Não se Aplica</v>
      </c>
      <c r="J101" s="146" t="str">
        <f t="shared" si="6"/>
        <v>Não se Aplica</v>
      </c>
      <c r="K101" s="146">
        <f t="shared" si="7"/>
        <v>0</v>
      </c>
      <c r="L101" s="142">
        <f t="shared" si="8"/>
        <v>0</v>
      </c>
      <c r="M101" s="147">
        <f t="shared" si="9"/>
        <v>0</v>
      </c>
    </row>
    <row r="102" spans="1:14" hidden="1">
      <c r="A102" s="20">
        <v>236</v>
      </c>
      <c r="B102" s="18" t="str">
        <f>VLOOKUP(A102,Empresas!A:B,2,0)</f>
        <v>09.387.685/0001-45</v>
      </c>
      <c r="C102" s="18" t="str">
        <f>VLOOKUP(B102,Empresas!B:C,2,0)</f>
        <v>Dorio Sociedade de Advogados</v>
      </c>
      <c r="D102" s="142" t="str">
        <f>VLOOKUP(A102,Empresas!A:J,10,0)</f>
        <v>Talita</v>
      </c>
      <c r="E102" s="142" t="str">
        <f>VLOOKUP(A102,Empresas!A:D,4,0)</f>
        <v>Simples Nacional</v>
      </c>
      <c r="F102" s="18" t="str">
        <f>VLOOKUP(A102,'Controle Distribuição de Lucros'!A:F,6,0)</f>
        <v>Sem Movimento</v>
      </c>
      <c r="G102" s="9">
        <f>VLOOKUP(A102,'Controle Distribuição de Lucros'!A:H,7,0)</f>
        <v>0</v>
      </c>
      <c r="H102" s="143" t="str">
        <f>IF(G102="Contabilidade Aproximada",'[1]Controle Distribuição de Lucros'!K102,"Não se Aplica")</f>
        <v>Não se Aplica</v>
      </c>
      <c r="I102" s="146" t="str">
        <f t="shared" si="5"/>
        <v>Não se Aplica</v>
      </c>
      <c r="J102" s="146" t="str">
        <f t="shared" si="6"/>
        <v>Não se Aplica</v>
      </c>
      <c r="K102" s="146">
        <f t="shared" si="7"/>
        <v>0</v>
      </c>
      <c r="L102" s="142">
        <f t="shared" si="8"/>
        <v>0</v>
      </c>
      <c r="M102" s="147">
        <f t="shared" si="9"/>
        <v>0</v>
      </c>
    </row>
    <row r="103" spans="1:14" hidden="1">
      <c r="A103" s="20">
        <v>630</v>
      </c>
      <c r="B103" s="18" t="str">
        <f>VLOOKUP(A103,Empresas!A:B,2,0)</f>
        <v>65.293.919/0001-66</v>
      </c>
      <c r="C103" s="18" t="str">
        <f>VLOOKUP(B103,Empresas!B:C,2,0)</f>
        <v>Douglas K Okamoto Ltda</v>
      </c>
      <c r="D103" s="142" t="str">
        <f>VLOOKUP(A103,Empresas!A:J,10,0)</f>
        <v>Talita</v>
      </c>
      <c r="E103" s="142" t="str">
        <f>VLOOKUP(A103,Empresas!A:D,4,0)</f>
        <v>Simples Nacional</v>
      </c>
      <c r="F103" s="18" t="str">
        <f>VLOOKUP(A103,'Controle Distribuição de Lucros'!A:F,6,0)</f>
        <v>Pró-Labore</v>
      </c>
      <c r="G103" s="9">
        <f>VLOOKUP(A103,'Controle Distribuição de Lucros'!A:H,7,0)</f>
        <v>0</v>
      </c>
      <c r="H103" s="143" t="str">
        <f>IF(G103="Contabilidade Aproximada",'[1]Controle Distribuição de Lucros'!K103,"Não se Aplica")</f>
        <v>Não se Aplica</v>
      </c>
      <c r="I103" s="146" t="str">
        <f t="shared" si="5"/>
        <v>Não se Aplica</v>
      </c>
      <c r="J103" s="146" t="str">
        <f t="shared" si="6"/>
        <v>Não se Aplica</v>
      </c>
      <c r="K103" s="146">
        <f t="shared" si="7"/>
        <v>0</v>
      </c>
      <c r="L103" s="142">
        <f t="shared" si="8"/>
        <v>0</v>
      </c>
      <c r="M103" s="147">
        <f t="shared" si="9"/>
        <v>0</v>
      </c>
      <c r="N103" s="8"/>
    </row>
    <row r="104" spans="1:14" hidden="1">
      <c r="A104" s="20">
        <v>22</v>
      </c>
      <c r="B104" s="18" t="str">
        <f>VLOOKUP(A104,Empresas!A:B,2,0)</f>
        <v>67.748.657/0001-02</v>
      </c>
      <c r="C104" s="18" t="str">
        <f>VLOOKUP(B104,Empresas!B:C,2,0)</f>
        <v>Dovil Indústria e Comércio de Artigos para Laboratório Ltda</v>
      </c>
      <c r="D104" s="142" t="str">
        <f>VLOOKUP(A104,Empresas!A:J,10,0)</f>
        <v>Michele</v>
      </c>
      <c r="E104" s="142" t="str">
        <f>VLOOKUP(A104,Empresas!A:D,4,0)</f>
        <v>Simples Nacional</v>
      </c>
      <c r="F104" s="18" t="str">
        <f>VLOOKUP(A104,'Controle Distribuição de Lucros'!A:F,6,0)</f>
        <v>Folha de Pagamento</v>
      </c>
      <c r="G104" s="9">
        <f>VLOOKUP(A104,'Controle Distribuição de Lucros'!A:H,7,0)</f>
        <v>0</v>
      </c>
      <c r="H104" s="143" t="str">
        <f>IF(G104="Contabilidade Aproximada",'[1]Controle Distribuição de Lucros'!K104,"Não se Aplica")</f>
        <v>Não se Aplica</v>
      </c>
      <c r="I104" s="146" t="str">
        <f t="shared" si="5"/>
        <v>Não se Aplica</v>
      </c>
      <c r="J104" s="146" t="str">
        <f t="shared" si="6"/>
        <v>Não se Aplica</v>
      </c>
      <c r="K104" s="146">
        <f t="shared" si="7"/>
        <v>0</v>
      </c>
      <c r="L104" s="142">
        <f t="shared" si="8"/>
        <v>0</v>
      </c>
      <c r="M104" s="147">
        <f t="shared" si="9"/>
        <v>0</v>
      </c>
    </row>
    <row r="105" spans="1:14" hidden="1">
      <c r="A105" s="20">
        <v>60</v>
      </c>
      <c r="B105" s="18" t="str">
        <f>VLOOKUP(A105,Empresas!A:B,2,0)</f>
        <v>59.181.040/0001-20</v>
      </c>
      <c r="C105" s="18" t="str">
        <f>VLOOKUP(B105,Empresas!B:C,2,0)</f>
        <v>Dr. Israel Roitman Neurologia Clínica e Eletroencefalografia Ltda</v>
      </c>
      <c r="D105" s="142" t="str">
        <f>VLOOKUP(A105,Empresas!A:J,10,0)</f>
        <v>Kamilly</v>
      </c>
      <c r="E105" s="142" t="str">
        <f>VLOOKUP(A105,Empresas!A:D,4,0)</f>
        <v>Lucro Presumido</v>
      </c>
      <c r="F105" s="18" t="str">
        <f>VLOOKUP(A105,'Controle Distribuição de Lucros'!A:F,6,0)</f>
        <v>Folha de Pagamento</v>
      </c>
      <c r="G105" s="9">
        <f>VLOOKUP(A105,'Controle Distribuição de Lucros'!A:H,7,0)</f>
        <v>0</v>
      </c>
      <c r="H105" s="143" t="str">
        <f>IF(G105="Contabilidade Aproximada",'[1]Controle Distribuição de Lucros'!K105,"Não se Aplica")</f>
        <v>Não se Aplica</v>
      </c>
      <c r="I105" s="146" t="str">
        <f t="shared" si="5"/>
        <v>Não se Aplica</v>
      </c>
      <c r="J105" s="146" t="str">
        <f t="shared" si="6"/>
        <v>Não se Aplica</v>
      </c>
      <c r="K105" s="146">
        <f t="shared" si="7"/>
        <v>0</v>
      </c>
      <c r="L105" s="142">
        <f t="shared" si="8"/>
        <v>0</v>
      </c>
      <c r="M105" s="147">
        <f t="shared" si="9"/>
        <v>0</v>
      </c>
      <c r="N105" s="8"/>
    </row>
    <row r="106" spans="1:14" hidden="1">
      <c r="A106" s="18">
        <v>356</v>
      </c>
      <c r="B106" s="18" t="str">
        <f>VLOOKUP(A106,Empresas!A:B,2,0)</f>
        <v>48.787.005/0001-32</v>
      </c>
      <c r="C106" s="18" t="str">
        <f>VLOOKUP(B106,Empresas!B:C,2,0)</f>
        <v>DX Imóveis Administração Ltda</v>
      </c>
      <c r="D106" s="142" t="str">
        <f>VLOOKUP(A106,Empresas!A:J,10,0)</f>
        <v>Talita</v>
      </c>
      <c r="E106" s="142" t="str">
        <f>VLOOKUP(A106,Empresas!A:D,4,0)</f>
        <v>Lucro Presumido</v>
      </c>
      <c r="F106" s="18" t="str">
        <f>VLOOKUP(A106,'Controle Distribuição de Lucros'!A:F,6,0)</f>
        <v>Sem Movimento</v>
      </c>
      <c r="G106" s="9">
        <f>VLOOKUP(A106,'Controle Distribuição de Lucros'!A:H,7,0)</f>
        <v>0</v>
      </c>
      <c r="H106" s="143" t="str">
        <f>IF(G106="Contabilidade Aproximada",'[1]Controle Distribuição de Lucros'!K106,"Não se Aplica")</f>
        <v>Não se Aplica</v>
      </c>
      <c r="I106" s="146" t="str">
        <f t="shared" si="5"/>
        <v>Não se Aplica</v>
      </c>
      <c r="J106" s="146" t="str">
        <f t="shared" si="6"/>
        <v>Não se Aplica</v>
      </c>
      <c r="K106" s="146">
        <f t="shared" si="7"/>
        <v>0</v>
      </c>
      <c r="L106" s="142">
        <f t="shared" si="8"/>
        <v>0</v>
      </c>
      <c r="M106" s="147">
        <f t="shared" si="9"/>
        <v>0</v>
      </c>
      <c r="N106" s="8"/>
    </row>
    <row r="107" spans="1:14" hidden="1">
      <c r="A107" s="20">
        <v>501</v>
      </c>
      <c r="B107" s="18" t="str">
        <f>VLOOKUP(A107,Empresas!A:B,2,0)</f>
        <v>34.227.106/0001-44</v>
      </c>
      <c r="C107" s="18" t="str">
        <f>VLOOKUP(B107,Empresas!B:C,2,0)</f>
        <v>Easy Wine Utensílios Domésticos Ltda</v>
      </c>
      <c r="D107" s="142" t="str">
        <f>VLOOKUP(A107,Empresas!A:J,10,0)</f>
        <v>Bruna</v>
      </c>
      <c r="E107" s="142" t="str">
        <f>VLOOKUP(A107,Empresas!A:D,4,0)</f>
        <v>Simples Nacional</v>
      </c>
      <c r="F107" s="18" t="str">
        <f>VLOOKUP(A107,'Controle Distribuição de Lucros'!A:F,6,0)</f>
        <v>Sem Movimento</v>
      </c>
      <c r="G107" s="9">
        <f>VLOOKUP(A107,'Controle Distribuição de Lucros'!A:H,7,0)</f>
        <v>0</v>
      </c>
      <c r="H107" s="143" t="str">
        <f>IF(G107="Contabilidade Aproximada",'[1]Controle Distribuição de Lucros'!K107,"Não se Aplica")</f>
        <v>Não se Aplica</v>
      </c>
      <c r="I107" s="146" t="str">
        <f t="shared" si="5"/>
        <v>Não se Aplica</v>
      </c>
      <c r="J107" s="146" t="str">
        <f t="shared" si="6"/>
        <v>Não se Aplica</v>
      </c>
      <c r="K107" s="146">
        <f t="shared" si="7"/>
        <v>0</v>
      </c>
      <c r="L107" s="142">
        <f t="shared" si="8"/>
        <v>0</v>
      </c>
      <c r="M107" s="147">
        <f t="shared" si="9"/>
        <v>0</v>
      </c>
      <c r="N107" s="8"/>
    </row>
    <row r="108" spans="1:14">
      <c r="A108" s="20">
        <v>340</v>
      </c>
      <c r="B108" s="18" t="str">
        <f>VLOOKUP(A108,Empresas!A:B,2,0)</f>
        <v>35.572.032/0001-46</v>
      </c>
      <c r="C108" s="18" t="str">
        <f>VLOOKUP(B108,Empresas!B:C,2,0)</f>
        <v>Ecocamps Campings Ltda</v>
      </c>
      <c r="D108" s="142" t="str">
        <f>VLOOKUP(A108,Empresas!A:J,10,0)</f>
        <v>Luana</v>
      </c>
      <c r="E108" s="142" t="str">
        <f>VLOOKUP(A108,Empresas!A:D,4,0)</f>
        <v>Simples Nacional</v>
      </c>
      <c r="F108" s="18" t="str">
        <f>VLOOKUP(A108,'Controle Distribuição de Lucros'!A:F,6,0)</f>
        <v>Folha de Pagamento</v>
      </c>
      <c r="G108" s="9">
        <f>VLOOKUP(A108,'Controle Distribuição de Lucros'!A:H,7,0)</f>
        <v>0</v>
      </c>
      <c r="H108" s="143" t="str">
        <f>IF(G108="Contabilidade Aproximada",'[1]Controle Distribuição de Lucros'!K108,"Não se Aplica")</f>
        <v>Não se Aplica</v>
      </c>
      <c r="I108" s="146" t="str">
        <f t="shared" si="5"/>
        <v>Não se Aplica</v>
      </c>
      <c r="J108" s="146" t="str">
        <f t="shared" si="6"/>
        <v>Não se Aplica</v>
      </c>
      <c r="K108" s="146">
        <f t="shared" si="7"/>
        <v>0</v>
      </c>
      <c r="L108" s="142">
        <f t="shared" si="8"/>
        <v>0</v>
      </c>
      <c r="M108" s="147">
        <f t="shared" si="9"/>
        <v>0</v>
      </c>
      <c r="N108" s="8"/>
    </row>
    <row r="109" spans="1:14" hidden="1">
      <c r="A109" s="20">
        <v>381</v>
      </c>
      <c r="B109" s="18" t="str">
        <f>VLOOKUP(A109,Empresas!A:B,2,0)</f>
        <v>03.424.612/0001-08</v>
      </c>
      <c r="C109" s="18" t="str">
        <f>VLOOKUP(B109,Empresas!B:C,2,0)</f>
        <v>Edilson de Almeida Serralheria</v>
      </c>
      <c r="D109" s="142" t="str">
        <f>VLOOKUP(A109,Empresas!A:J,10,0)</f>
        <v>Bruna</v>
      </c>
      <c r="E109" s="142" t="str">
        <f>VLOOKUP(A109,Empresas!A:D,4,0)</f>
        <v>Simples Nacional</v>
      </c>
      <c r="F109" s="18" t="str">
        <f>VLOOKUP(A109,'Controle Distribuição de Lucros'!A:F,6,0)</f>
        <v>Folha de Pagamento</v>
      </c>
      <c r="G109" s="9">
        <f>VLOOKUP(A109,'Controle Distribuição de Lucros'!A:H,7,0)</f>
        <v>0</v>
      </c>
      <c r="H109" s="143" t="str">
        <f>IF(G109="Contabilidade Aproximada",'[1]Controle Distribuição de Lucros'!K109,"Não se Aplica")</f>
        <v>Não se Aplica</v>
      </c>
      <c r="I109" s="146" t="str">
        <f t="shared" si="5"/>
        <v>Não se Aplica</v>
      </c>
      <c r="J109" s="146" t="str">
        <f t="shared" si="6"/>
        <v>Não se Aplica</v>
      </c>
      <c r="K109" s="146">
        <f t="shared" si="7"/>
        <v>0</v>
      </c>
      <c r="L109" s="142">
        <f t="shared" si="8"/>
        <v>0</v>
      </c>
      <c r="M109" s="147">
        <f t="shared" si="9"/>
        <v>0</v>
      </c>
      <c r="N109" s="8"/>
    </row>
    <row r="110" spans="1:14" hidden="1">
      <c r="A110" s="20">
        <v>184</v>
      </c>
      <c r="B110" s="18" t="str">
        <f>VLOOKUP(A110,Empresas!A:B,2,0)</f>
        <v>45.183.173/0001-20</v>
      </c>
      <c r="C110" s="18" t="str">
        <f>VLOOKUP(B110,Empresas!B:C,2,0)</f>
        <v>Elantech Soluções em Tecnologia Ltda</v>
      </c>
      <c r="D110" s="142" t="str">
        <f>VLOOKUP(A110,Empresas!A:J,10,0)</f>
        <v>Bruna</v>
      </c>
      <c r="E110" s="142" t="str">
        <f>VLOOKUP(A110,Empresas!A:D,4,0)</f>
        <v>Simples Nacional</v>
      </c>
      <c r="F110" s="18" t="str">
        <f>VLOOKUP(A110,'Controle Distribuição de Lucros'!A:F,6,0)</f>
        <v>Sem Movimento</v>
      </c>
      <c r="G110" s="9">
        <f>VLOOKUP(A110,'Controle Distribuição de Lucros'!A:H,7,0)</f>
        <v>0</v>
      </c>
      <c r="H110" s="143" t="str">
        <f>IF(G110="Contabilidade Aproximada",'[1]Controle Distribuição de Lucros'!K110,"Não se Aplica")</f>
        <v>Não se Aplica</v>
      </c>
      <c r="I110" s="146" t="str">
        <f t="shared" si="5"/>
        <v>Não se Aplica</v>
      </c>
      <c r="J110" s="146" t="str">
        <f t="shared" si="6"/>
        <v>Não se Aplica</v>
      </c>
      <c r="K110" s="146">
        <f t="shared" si="7"/>
        <v>0</v>
      </c>
      <c r="L110" s="142">
        <f t="shared" si="8"/>
        <v>0</v>
      </c>
      <c r="M110" s="147">
        <f t="shared" si="9"/>
        <v>0</v>
      </c>
      <c r="N110" s="8"/>
    </row>
    <row r="111" spans="1:14" hidden="1">
      <c r="A111" s="20">
        <v>300</v>
      </c>
      <c r="B111" s="18" t="str">
        <f>VLOOKUP(A111,Empresas!A:B,2,0)</f>
        <v>58.029.141/0001-17</v>
      </c>
      <c r="C111" s="18" t="str">
        <f>VLOOKUP(B111,Empresas!B:C,2,0)</f>
        <v>Eletro Máquinas Comércio e Serviços Ltda</v>
      </c>
      <c r="D111" s="142" t="str">
        <f>VLOOKUP(A111,Empresas!A:J,10,0)</f>
        <v>Bruna</v>
      </c>
      <c r="E111" s="142" t="str">
        <f>VLOOKUP(A111,Empresas!A:D,4,0)</f>
        <v>Simples Nacional</v>
      </c>
      <c r="F111" s="18" t="str">
        <f>VLOOKUP(A111,'Controle Distribuição de Lucros'!A:F,6,0)</f>
        <v>Pró-Labore</v>
      </c>
      <c r="G111" s="9">
        <f>VLOOKUP(A111,'Controle Distribuição de Lucros'!A:H,7,0)</f>
        <v>0</v>
      </c>
      <c r="H111" s="143" t="str">
        <f>IF(G111="Contabilidade Aproximada",'[1]Controle Distribuição de Lucros'!K111,"Não se Aplica")</f>
        <v>Não se Aplica</v>
      </c>
      <c r="I111" s="146" t="str">
        <f t="shared" si="5"/>
        <v>Não se Aplica</v>
      </c>
      <c r="J111" s="146" t="str">
        <f t="shared" si="6"/>
        <v>Não se Aplica</v>
      </c>
      <c r="K111" s="146">
        <f t="shared" si="7"/>
        <v>0</v>
      </c>
      <c r="L111" s="142">
        <f t="shared" si="8"/>
        <v>0</v>
      </c>
      <c r="M111" s="147">
        <f t="shared" si="9"/>
        <v>0</v>
      </c>
      <c r="N111" s="8"/>
    </row>
    <row r="112" spans="1:14" hidden="1">
      <c r="A112" s="20">
        <v>197</v>
      </c>
      <c r="B112" s="18" t="str">
        <f>VLOOKUP(A112,Empresas!A:B,2,0)</f>
        <v>03.974.972/0001-75</v>
      </c>
      <c r="C112" s="18" t="str">
        <f>VLOOKUP(B112,Empresas!B:C,2,0)</f>
        <v>Embrak Equipamentos e Acessórios Óleo Hidráulicos Ltda</v>
      </c>
      <c r="D112" s="142" t="str">
        <f>VLOOKUP(A112,Empresas!A:J,10,0)</f>
        <v>Kamilly</v>
      </c>
      <c r="E112" s="142" t="str">
        <f>VLOOKUP(A112,Empresas!A:D,4,0)</f>
        <v>Simples Nacional</v>
      </c>
      <c r="F112" s="18" t="str">
        <f>VLOOKUP(A112,'Controle Distribuição de Lucros'!A:F,6,0)</f>
        <v>Folha de Pagamento</v>
      </c>
      <c r="G112" s="9">
        <f>VLOOKUP(A112,'Controle Distribuição de Lucros'!A:H,7,0)</f>
        <v>0</v>
      </c>
      <c r="H112" s="143" t="str">
        <f>IF(G112="Contabilidade Aproximada",'[1]Controle Distribuição de Lucros'!K112,"Não se Aplica")</f>
        <v>Não se Aplica</v>
      </c>
      <c r="I112" s="146" t="str">
        <f t="shared" si="5"/>
        <v>Não se Aplica</v>
      </c>
      <c r="J112" s="146" t="str">
        <f t="shared" si="6"/>
        <v>Não se Aplica</v>
      </c>
      <c r="K112" s="146">
        <f t="shared" si="7"/>
        <v>0</v>
      </c>
      <c r="L112" s="142">
        <f t="shared" si="8"/>
        <v>0</v>
      </c>
      <c r="M112" s="147">
        <f t="shared" si="9"/>
        <v>0</v>
      </c>
      <c r="N112" s="8"/>
    </row>
    <row r="113" spans="1:14" hidden="1">
      <c r="A113" s="20">
        <v>4</v>
      </c>
      <c r="B113" s="18" t="str">
        <f>VLOOKUP(A113,Empresas!A:B,2,0)</f>
        <v>16.948.130/0001-90</v>
      </c>
      <c r="C113" s="18" t="str">
        <f>VLOOKUP(B113,Empresas!B:C,2,0)</f>
        <v>Engenho Memória Ltda</v>
      </c>
      <c r="D113" s="142" t="str">
        <f>VLOOKUP(A113,Empresas!A:J,10,0)</f>
        <v>Claudia</v>
      </c>
      <c r="E113" s="142" t="str">
        <f>VLOOKUP(A113,Empresas!A:D,4,0)</f>
        <v>Simples Nacional</v>
      </c>
      <c r="F113" s="18" t="str">
        <f>VLOOKUP(A113,'Controle Distribuição de Lucros'!A:F,6,0)</f>
        <v>Pró-Labore</v>
      </c>
      <c r="G113" s="9">
        <f>VLOOKUP(A113,'Controle Distribuição de Lucros'!A:H,7,0)</f>
        <v>0</v>
      </c>
      <c r="H113" s="143" t="str">
        <f>IF(G113="Contabilidade Aproximada",'[1]Controle Distribuição de Lucros'!K113,"Não se Aplica")</f>
        <v>Não se Aplica</v>
      </c>
      <c r="I113" s="146" t="str">
        <f t="shared" si="5"/>
        <v>Não se Aplica</v>
      </c>
      <c r="J113" s="146" t="str">
        <f t="shared" si="6"/>
        <v>Não se Aplica</v>
      </c>
      <c r="K113" s="146">
        <f t="shared" si="7"/>
        <v>0</v>
      </c>
      <c r="L113" s="142">
        <f t="shared" si="8"/>
        <v>0</v>
      </c>
      <c r="M113" s="147">
        <f t="shared" si="9"/>
        <v>0</v>
      </c>
      <c r="N113" s="8"/>
    </row>
    <row r="114" spans="1:14" hidden="1">
      <c r="A114" s="20">
        <v>479</v>
      </c>
      <c r="B114" s="18" t="str">
        <f>VLOOKUP(A114,Empresas!A:B,2,0)</f>
        <v>28.060.980/0001-37</v>
      </c>
      <c r="C114" s="18" t="str">
        <f>VLOOKUP(B114,Empresas!B:C,2,0)</f>
        <v>Enginspect Engenharia e Controle de Qualidade Ltda</v>
      </c>
      <c r="D114" s="142" t="str">
        <f>VLOOKUP(A114,Empresas!A:J,10,0)</f>
        <v>Michele</v>
      </c>
      <c r="E114" s="142" t="str">
        <f>VLOOKUP(A114,Empresas!A:D,4,0)</f>
        <v>Lucro Presumido</v>
      </c>
      <c r="F114" s="18" t="str">
        <f>VLOOKUP(A114,'Controle Distribuição de Lucros'!A:F,6,0)</f>
        <v>Sem Movimento</v>
      </c>
      <c r="G114" s="9">
        <f>VLOOKUP(A114,'Controle Distribuição de Lucros'!A:H,7,0)</f>
        <v>0</v>
      </c>
      <c r="H114" s="143" t="str">
        <f>IF(G114="Contabilidade Aproximada",'[1]Controle Distribuição de Lucros'!K114,"Não se Aplica")</f>
        <v>Não se Aplica</v>
      </c>
      <c r="I114" s="146" t="str">
        <f t="shared" si="5"/>
        <v>Não se Aplica</v>
      </c>
      <c r="J114" s="146" t="str">
        <f t="shared" si="6"/>
        <v>Não se Aplica</v>
      </c>
      <c r="K114" s="146">
        <f t="shared" si="7"/>
        <v>0</v>
      </c>
      <c r="L114" s="142">
        <f t="shared" si="8"/>
        <v>0</v>
      </c>
      <c r="M114" s="147">
        <f t="shared" si="9"/>
        <v>0</v>
      </c>
      <c r="N114" s="8"/>
    </row>
    <row r="115" spans="1:14" hidden="1">
      <c r="A115" s="20">
        <v>622</v>
      </c>
      <c r="B115" s="18" t="str">
        <f>VLOOKUP(A115,Empresas!A:B,2,0)</f>
        <v>09.528.392/0001-30</v>
      </c>
      <c r="C115" s="18" t="str">
        <f>VLOOKUP(B115,Empresas!B:C,2,0)</f>
        <v>Equipe Empreiteira de Mão de Obra Ltda</v>
      </c>
      <c r="D115" s="142" t="str">
        <f>VLOOKUP(A115,Empresas!A:J,10,0)</f>
        <v>Kamilly</v>
      </c>
      <c r="E115" s="142" t="str">
        <f>VLOOKUP(A115,Empresas!A:D,4,0)</f>
        <v>Lucro Real</v>
      </c>
      <c r="F115" s="18" t="str">
        <f>VLOOKUP(A115,'Controle Distribuição de Lucros'!A:F,6,0)</f>
        <v>Folha de Pagamento</v>
      </c>
      <c r="G115" s="9">
        <f>VLOOKUP(A115,'Controle Distribuição de Lucros'!A:H,7,0)</f>
        <v>0</v>
      </c>
      <c r="H115" s="143" t="str">
        <f>IF(G115="Contabilidade Aproximada",'[1]Controle Distribuição de Lucros'!K115,"Não se Aplica")</f>
        <v>Não se Aplica</v>
      </c>
      <c r="I115" s="146" t="str">
        <f t="shared" si="5"/>
        <v>Não se Aplica</v>
      </c>
      <c r="J115" s="146" t="str">
        <f t="shared" si="6"/>
        <v>Não se Aplica</v>
      </c>
      <c r="K115" s="146">
        <f t="shared" si="7"/>
        <v>0</v>
      </c>
      <c r="L115" s="142">
        <f t="shared" si="8"/>
        <v>0</v>
      </c>
      <c r="M115" s="147">
        <f t="shared" si="9"/>
        <v>0</v>
      </c>
      <c r="N115" s="8"/>
    </row>
    <row r="116" spans="1:14" hidden="1">
      <c r="A116" s="20">
        <v>582</v>
      </c>
      <c r="B116" s="18" t="str">
        <f>VLOOKUP(A116,Empresas!A:B,2,0)</f>
        <v>60.397.044/0001-29</v>
      </c>
      <c r="C116" s="18" t="str">
        <f>VLOOKUP(B116,Empresas!B:C,2,0)</f>
        <v>Escuta Ativa S.A.</v>
      </c>
      <c r="D116" s="142" t="str">
        <f>VLOOKUP(A116,Empresas!A:J,10,0)</f>
        <v>Bruna</v>
      </c>
      <c r="E116" s="142" t="str">
        <f>VLOOKUP(A116,Empresas!A:D,4,0)</f>
        <v>Lucro Real</v>
      </c>
      <c r="F116" s="18" t="str">
        <f>VLOOKUP(A116,'Controle Distribuição de Lucros'!A:F,6,0)</f>
        <v>Sem Movimento</v>
      </c>
      <c r="G116" s="9">
        <f>VLOOKUP(A116,'Controle Distribuição de Lucros'!A:H,7,0)</f>
        <v>0</v>
      </c>
      <c r="H116" s="143" t="str">
        <f>IF(G116="Contabilidade Aproximada",'[1]Controle Distribuição de Lucros'!K116,"Não se Aplica")</f>
        <v>Não se Aplica</v>
      </c>
      <c r="I116" s="146" t="str">
        <f t="shared" si="5"/>
        <v>Não se Aplica</v>
      </c>
      <c r="J116" s="146" t="str">
        <f t="shared" si="6"/>
        <v>Não se Aplica</v>
      </c>
      <c r="K116" s="146">
        <f t="shared" si="7"/>
        <v>0</v>
      </c>
      <c r="L116" s="142">
        <f t="shared" si="8"/>
        <v>0</v>
      </c>
      <c r="M116" s="147">
        <f t="shared" si="9"/>
        <v>0</v>
      </c>
      <c r="N116" s="8"/>
    </row>
    <row r="117" spans="1:14">
      <c r="A117" s="20">
        <v>368</v>
      </c>
      <c r="B117" s="18" t="str">
        <f>VLOOKUP(A117,Empresas!A:B,2,0)</f>
        <v>50.271.739/0001-06</v>
      </c>
      <c r="C117" s="18" t="str">
        <f>VLOOKUP(B117,Empresas!B:C,2,0)</f>
        <v>Esquina da Parrilla Steak Bar Ltda</v>
      </c>
      <c r="D117" s="142" t="str">
        <f>VLOOKUP(A117,Empresas!A:J,10,0)</f>
        <v>Luana</v>
      </c>
      <c r="E117" s="142" t="str">
        <f>VLOOKUP(A117,Empresas!A:D,4,0)</f>
        <v>Lucro Presumido</v>
      </c>
      <c r="F117" s="18" t="str">
        <f>VLOOKUP(A117,'Controle Distribuição de Lucros'!A:F,6,0)</f>
        <v>Folha de Pagamento</v>
      </c>
      <c r="G117" s="9">
        <f>VLOOKUP(A117,'Controle Distribuição de Lucros'!A:H,7,0)</f>
        <v>0</v>
      </c>
      <c r="H117" s="143" t="str">
        <f>IF(G117="Contabilidade Aproximada",'[1]Controle Distribuição de Lucros'!K117,"Não se Aplica")</f>
        <v>Não se Aplica</v>
      </c>
      <c r="I117" s="146" t="str">
        <f t="shared" si="5"/>
        <v>Não se Aplica</v>
      </c>
      <c r="J117" s="146" t="str">
        <f t="shared" si="6"/>
        <v>Não se Aplica</v>
      </c>
      <c r="K117" s="146">
        <f t="shared" si="7"/>
        <v>0</v>
      </c>
      <c r="L117" s="142">
        <f t="shared" si="8"/>
        <v>0</v>
      </c>
      <c r="M117" s="147">
        <f t="shared" si="9"/>
        <v>0</v>
      </c>
      <c r="N117" s="8"/>
    </row>
    <row r="118" spans="1:14" hidden="1">
      <c r="A118" s="20">
        <v>503</v>
      </c>
      <c r="B118" s="18" t="str">
        <f>VLOOKUP(A118,Empresas!A:B,2,0)</f>
        <v>57.517.148/0001-15</v>
      </c>
      <c r="C118" s="18" t="str">
        <f>VLOOKUP(B118,Empresas!B:C,2,0)</f>
        <v>ESR Representações Comerciais Ltda</v>
      </c>
      <c r="D118" s="142" t="str">
        <f>VLOOKUP(A118,Empresas!A:J,10,0)</f>
        <v>Bruna</v>
      </c>
      <c r="E118" s="142" t="str">
        <f>VLOOKUP(A118,Empresas!A:D,4,0)</f>
        <v>Simples Nacional</v>
      </c>
      <c r="F118" s="18" t="str">
        <f>VLOOKUP(A118,'Controle Distribuição de Lucros'!A:F,6,0)</f>
        <v>Pró-Labore</v>
      </c>
      <c r="G118" s="9">
        <f>VLOOKUP(A118,'Controle Distribuição de Lucros'!A:H,7,0)</f>
        <v>0</v>
      </c>
      <c r="H118" s="143" t="str">
        <f>IF(G118="Contabilidade Aproximada",'[1]Controle Distribuição de Lucros'!K118,"Não se Aplica")</f>
        <v>Não se Aplica</v>
      </c>
      <c r="I118" s="146" t="str">
        <f t="shared" si="5"/>
        <v>Não se Aplica</v>
      </c>
      <c r="J118" s="146" t="str">
        <f t="shared" si="6"/>
        <v>Não se Aplica</v>
      </c>
      <c r="K118" s="146">
        <f t="shared" si="7"/>
        <v>0</v>
      </c>
      <c r="L118" s="142">
        <f t="shared" si="8"/>
        <v>0</v>
      </c>
      <c r="M118" s="147">
        <f t="shared" si="9"/>
        <v>0</v>
      </c>
    </row>
    <row r="119" spans="1:14" hidden="1">
      <c r="A119" s="20">
        <v>42</v>
      </c>
      <c r="B119" s="18" t="str">
        <f>VLOOKUP(A119,Empresas!A:B,2,0)</f>
        <v>06.071.651/0001-59</v>
      </c>
      <c r="C119" s="18" t="str">
        <f>VLOOKUP(B119,Empresas!B:C,2,0)</f>
        <v>Estúdio Fotográfico Sweet Honey Ltda</v>
      </c>
      <c r="D119" s="142" t="str">
        <f>VLOOKUP(A119,Empresas!A:J,10,0)</f>
        <v>Claudia</v>
      </c>
      <c r="E119" s="142" t="str">
        <f>VLOOKUP(A119,Empresas!A:D,4,0)</f>
        <v>Simples Nacional</v>
      </c>
      <c r="F119" s="18" t="str">
        <f>VLOOKUP(A119,'Controle Distribuição de Lucros'!A:F,6,0)</f>
        <v>Sem Movimento</v>
      </c>
      <c r="G119" s="9">
        <f>VLOOKUP(A119,'Controle Distribuição de Lucros'!A:H,7,0)</f>
        <v>0</v>
      </c>
      <c r="H119" s="143" t="str">
        <f>IF(G119="Contabilidade Aproximada",'[1]Controle Distribuição de Lucros'!K119,"Não se Aplica")</f>
        <v>Não se Aplica</v>
      </c>
      <c r="I119" s="146" t="str">
        <f t="shared" si="5"/>
        <v>Não se Aplica</v>
      </c>
      <c r="J119" s="146" t="str">
        <f t="shared" si="6"/>
        <v>Não se Aplica</v>
      </c>
      <c r="K119" s="146">
        <f t="shared" si="7"/>
        <v>0</v>
      </c>
      <c r="L119" s="142">
        <f t="shared" si="8"/>
        <v>0</v>
      </c>
      <c r="M119" s="147">
        <f t="shared" si="9"/>
        <v>0</v>
      </c>
      <c r="N119" s="8"/>
    </row>
    <row r="120" spans="1:14" hidden="1">
      <c r="A120" s="20">
        <v>424</v>
      </c>
      <c r="B120" s="18" t="str">
        <f>VLOOKUP(A120,Empresas!A:B,2,0)</f>
        <v>24.428.073/0001-47</v>
      </c>
      <c r="C120" s="18" t="str">
        <f>VLOOKUP(B120,Empresas!B:C,2,0)</f>
        <v>Ewood Prestação de Serviços Ltda</v>
      </c>
      <c r="D120" s="142" t="str">
        <f>VLOOKUP(A120,Empresas!A:J,10,0)</f>
        <v>Jorge</v>
      </c>
      <c r="E120" s="142" t="str">
        <f>VLOOKUP(A120,Empresas!A:D,4,0)</f>
        <v>Simples Nacional</v>
      </c>
      <c r="F120" s="18" t="str">
        <f>VLOOKUP(A120,'Controle Distribuição de Lucros'!A:F,6,0)</f>
        <v>Sem Movimento</v>
      </c>
      <c r="G120" s="9">
        <f>VLOOKUP(A120,'Controle Distribuição de Lucros'!A:H,7,0)</f>
        <v>0</v>
      </c>
      <c r="H120" s="143" t="str">
        <f>IF(G120="Contabilidade Aproximada",'[1]Controle Distribuição de Lucros'!K120,"Não se Aplica")</f>
        <v>Não se Aplica</v>
      </c>
      <c r="I120" s="146" t="str">
        <f t="shared" si="5"/>
        <v>Não se Aplica</v>
      </c>
      <c r="J120" s="146" t="str">
        <f t="shared" si="6"/>
        <v>Não se Aplica</v>
      </c>
      <c r="K120" s="146">
        <f t="shared" si="7"/>
        <v>0</v>
      </c>
      <c r="L120" s="142">
        <f t="shared" si="8"/>
        <v>0</v>
      </c>
      <c r="M120" s="147">
        <f t="shared" si="9"/>
        <v>0</v>
      </c>
      <c r="N120" s="8"/>
    </row>
    <row r="121" spans="1:14" hidden="1">
      <c r="A121" s="20">
        <v>315</v>
      </c>
      <c r="B121" s="18" t="str">
        <f>VLOOKUP(A121,Empresas!A:B,2,0)</f>
        <v>47.562.283/0001-29</v>
      </c>
      <c r="C121" s="18" t="str">
        <f>VLOOKUP(B121,Empresas!B:C,2,0)</f>
        <v>Excellence Control Bpo Financial Ltda</v>
      </c>
      <c r="D121" s="142" t="str">
        <f>VLOOKUP(A121,Empresas!A:J,10,0)</f>
        <v>Claudia</v>
      </c>
      <c r="E121" s="142" t="str">
        <f>VLOOKUP(A121,Empresas!A:D,4,0)</f>
        <v>Simples Nacional</v>
      </c>
      <c r="F121" s="18" t="str">
        <f>VLOOKUP(A121,'Controle Distribuição de Lucros'!A:F,6,0)</f>
        <v>Pró-Labore</v>
      </c>
      <c r="G121" s="9">
        <f>VLOOKUP(A121,'Controle Distribuição de Lucros'!A:H,7,0)</f>
        <v>0</v>
      </c>
      <c r="H121" s="143" t="str">
        <f>IF(G121="Contabilidade Aproximada",'[1]Controle Distribuição de Lucros'!K121,"Não se Aplica")</f>
        <v>Não se Aplica</v>
      </c>
      <c r="I121" s="146" t="str">
        <f t="shared" si="5"/>
        <v>Não se Aplica</v>
      </c>
      <c r="J121" s="146" t="str">
        <f t="shared" si="6"/>
        <v>Não se Aplica</v>
      </c>
      <c r="K121" s="146">
        <f t="shared" si="7"/>
        <v>0</v>
      </c>
      <c r="L121" s="142">
        <f t="shared" si="8"/>
        <v>0</v>
      </c>
      <c r="M121" s="147">
        <f t="shared" si="9"/>
        <v>0</v>
      </c>
      <c r="N121" s="8"/>
    </row>
    <row r="122" spans="1:14" hidden="1">
      <c r="A122" s="20">
        <v>567</v>
      </c>
      <c r="B122" s="18" t="str">
        <f>VLOOKUP(A122,Empresas!A:B,2,0)</f>
        <v>32.970.413/0001-95</v>
      </c>
      <c r="C122" s="18" t="str">
        <f>VLOOKUP(B122,Empresas!B:C,2,0)</f>
        <v>Exiting Consulting Ltda</v>
      </c>
      <c r="D122" s="142" t="str">
        <f>VLOOKUP(A122,Empresas!A:J,10,0)</f>
        <v>Jorge</v>
      </c>
      <c r="E122" s="142" t="str">
        <f>VLOOKUP(A122,Empresas!A:D,4,0)</f>
        <v>Lucro Presumido</v>
      </c>
      <c r="F122" s="18" t="str">
        <f>VLOOKUP(A122,'Controle Distribuição de Lucros'!A:F,6,0)</f>
        <v>Sem Movimento</v>
      </c>
      <c r="G122" s="9">
        <f>VLOOKUP(A122,'Controle Distribuição de Lucros'!A:H,7,0)</f>
        <v>0</v>
      </c>
      <c r="H122" s="143" t="str">
        <f>IF(G122="Contabilidade Aproximada",'[1]Controle Distribuição de Lucros'!K122,"Não se Aplica")</f>
        <v>Não se Aplica</v>
      </c>
      <c r="I122" s="146" t="str">
        <f t="shared" si="5"/>
        <v>Não se Aplica</v>
      </c>
      <c r="J122" s="146" t="str">
        <f t="shared" si="6"/>
        <v>Não se Aplica</v>
      </c>
      <c r="K122" s="146">
        <f t="shared" si="7"/>
        <v>0</v>
      </c>
      <c r="L122" s="142">
        <f t="shared" si="8"/>
        <v>0</v>
      </c>
      <c r="M122" s="147">
        <f t="shared" si="9"/>
        <v>0</v>
      </c>
      <c r="N122" s="8"/>
    </row>
    <row r="123" spans="1:14" hidden="1">
      <c r="A123" s="20">
        <v>294</v>
      </c>
      <c r="B123" s="18" t="str">
        <f>VLOOKUP(A123,Empresas!A:B,2,0)</f>
        <v>37.686.103/0001-67</v>
      </c>
      <c r="C123" s="18" t="str">
        <f>VLOOKUP(B123,Empresas!B:C,2,0)</f>
        <v>F.F. Comércio de Alimentos Para Animais Ltda</v>
      </c>
      <c r="D123" s="142" t="str">
        <f>VLOOKUP(A123,Empresas!A:J,10,0)</f>
        <v>Paulo</v>
      </c>
      <c r="E123" s="142" t="str">
        <f>VLOOKUP(A123,Empresas!A:D,4,0)</f>
        <v>Lucro Presumido</v>
      </c>
      <c r="F123" s="18" t="str">
        <f>VLOOKUP(A123,'Controle Distribuição de Lucros'!A:F,6,0)</f>
        <v>Pró-Labore</v>
      </c>
      <c r="G123" s="9">
        <f>VLOOKUP(A123,'Controle Distribuição de Lucros'!A:H,7,0)</f>
        <v>0</v>
      </c>
      <c r="H123" s="143" t="str">
        <f>IF(G123="Contabilidade Aproximada",'[1]Controle Distribuição de Lucros'!K123,"Não se Aplica")</f>
        <v>Não se Aplica</v>
      </c>
      <c r="I123" s="146" t="str">
        <f t="shared" si="5"/>
        <v>Não se Aplica</v>
      </c>
      <c r="J123" s="146" t="str">
        <f t="shared" si="6"/>
        <v>Não se Aplica</v>
      </c>
      <c r="K123" s="146">
        <f t="shared" si="7"/>
        <v>0</v>
      </c>
      <c r="L123" s="142">
        <f t="shared" si="8"/>
        <v>0</v>
      </c>
      <c r="M123" s="147">
        <f t="shared" si="9"/>
        <v>0</v>
      </c>
      <c r="N123" s="8"/>
    </row>
    <row r="124" spans="1:14" hidden="1">
      <c r="A124" s="20">
        <v>75</v>
      </c>
      <c r="B124" s="18" t="str">
        <f>VLOOKUP(A124,Empresas!A:B,2,0)</f>
        <v>03.510.069/0001-53</v>
      </c>
      <c r="C124" s="18" t="str">
        <f>VLOOKUP(B124,Empresas!B:C,2,0)</f>
        <v>F.G.C Comércio e Serviços de Apoio Administrativo Ltda</v>
      </c>
      <c r="D124" s="142" t="str">
        <f>VLOOKUP(A124,Empresas!A:J,10,0)</f>
        <v>Claudia</v>
      </c>
      <c r="E124" s="142" t="str">
        <f>VLOOKUP(A124,Empresas!A:D,4,0)</f>
        <v>Simples Nacional</v>
      </c>
      <c r="F124" s="18" t="str">
        <f>VLOOKUP(A124,'Controle Distribuição de Lucros'!A:F,6,0)</f>
        <v>Sem Movimento</v>
      </c>
      <c r="G124" s="9">
        <f>VLOOKUP(A124,'Controle Distribuição de Lucros'!A:H,7,0)</f>
        <v>0</v>
      </c>
      <c r="H124" s="143" t="str">
        <f>IF(G124="Contabilidade Aproximada",'[1]Controle Distribuição de Lucros'!K124,"Não se Aplica")</f>
        <v>Não se Aplica</v>
      </c>
      <c r="I124" s="146" t="str">
        <f t="shared" si="5"/>
        <v>Não se Aplica</v>
      </c>
      <c r="J124" s="146" t="str">
        <f t="shared" si="6"/>
        <v>Não se Aplica</v>
      </c>
      <c r="K124" s="146">
        <f t="shared" si="7"/>
        <v>0</v>
      </c>
      <c r="L124" s="142">
        <f t="shared" si="8"/>
        <v>0</v>
      </c>
      <c r="M124" s="147">
        <f t="shared" si="9"/>
        <v>0</v>
      </c>
      <c r="N124" s="8"/>
    </row>
    <row r="125" spans="1:14" hidden="1">
      <c r="A125" s="20">
        <v>626</v>
      </c>
      <c r="B125" s="18" t="str">
        <f>VLOOKUP(A125,Empresas!A:B,2,0)</f>
        <v>61.294.518/0001-70</v>
      </c>
      <c r="C125" s="18" t="str">
        <f>VLOOKUP(B125,Empresas!B:C,2,0)</f>
        <v>Fairbanks &amp; Pilnik Construtora Especializadas Ltda</v>
      </c>
      <c r="D125" s="142" t="str">
        <f>VLOOKUP(A125,Empresas!A:J,10,0)</f>
        <v>Kamilly</v>
      </c>
      <c r="E125" s="142" t="str">
        <f>VLOOKUP(A125,Empresas!A:D,4,0)</f>
        <v>Lucro Real</v>
      </c>
      <c r="F125" s="18" t="str">
        <f>VLOOKUP(A125,'Controle Distribuição de Lucros'!A:F,6,0)</f>
        <v>Folha de Pagamento</v>
      </c>
      <c r="G125" s="9">
        <f>VLOOKUP(A125,'Controle Distribuição de Lucros'!A:H,7,0)</f>
        <v>0</v>
      </c>
      <c r="H125" s="143" t="str">
        <f>IF(G125="Contabilidade Aproximada",'[1]Controle Distribuição de Lucros'!K125,"Não se Aplica")</f>
        <v>Não se Aplica</v>
      </c>
      <c r="I125" s="146" t="str">
        <f t="shared" si="5"/>
        <v>Não se Aplica</v>
      </c>
      <c r="J125" s="146" t="str">
        <f t="shared" si="6"/>
        <v>Não se Aplica</v>
      </c>
      <c r="K125" s="146">
        <f t="shared" si="7"/>
        <v>0</v>
      </c>
      <c r="L125" s="142">
        <f t="shared" si="8"/>
        <v>0</v>
      </c>
      <c r="M125" s="147">
        <f t="shared" si="9"/>
        <v>0</v>
      </c>
      <c r="N125" s="8"/>
    </row>
    <row r="126" spans="1:14" hidden="1">
      <c r="A126" s="20">
        <v>625</v>
      </c>
      <c r="B126" s="18" t="str">
        <f>VLOOKUP(A126,Empresas!A:B,2,0)</f>
        <v>35.594.293/0001-67</v>
      </c>
      <c r="C126" s="18" t="str">
        <f>VLOOKUP(B126,Empresas!B:C,2,0)</f>
        <v>Fairbanks &amp; Pilnik Construtora Ltda</v>
      </c>
      <c r="D126" s="142" t="str">
        <f>VLOOKUP(A126,Empresas!A:J,10,0)</f>
        <v>Kamilly</v>
      </c>
      <c r="E126" s="142" t="str">
        <f>VLOOKUP(A126,Empresas!A:D,4,0)</f>
        <v>Lucro Presumido</v>
      </c>
      <c r="F126" s="18" t="str">
        <f>VLOOKUP(A126,'Controle Distribuição de Lucros'!A:F,6,0)</f>
        <v>Folha de Pagamento</v>
      </c>
      <c r="G126" s="9">
        <f>VLOOKUP(A126,'Controle Distribuição de Lucros'!A:H,7,0)</f>
        <v>0</v>
      </c>
      <c r="H126" s="143" t="str">
        <f>IF(G126="Contabilidade Aproximada",'[1]Controle Distribuição de Lucros'!K126,"Não se Aplica")</f>
        <v>Não se Aplica</v>
      </c>
      <c r="I126" s="146" t="str">
        <f t="shared" si="5"/>
        <v>Não se Aplica</v>
      </c>
      <c r="J126" s="146" t="str">
        <f t="shared" si="6"/>
        <v>Não se Aplica</v>
      </c>
      <c r="K126" s="146">
        <f t="shared" si="7"/>
        <v>0</v>
      </c>
      <c r="L126" s="142">
        <f t="shared" si="8"/>
        <v>0</v>
      </c>
      <c r="M126" s="147">
        <f t="shared" si="9"/>
        <v>0</v>
      </c>
      <c r="N126" s="8"/>
    </row>
    <row r="127" spans="1:14">
      <c r="A127" s="20">
        <v>309</v>
      </c>
      <c r="B127" s="18" t="str">
        <f>VLOOKUP(A127,Empresas!A:B,2,0)</f>
        <v>07.994.677/0001-31</v>
      </c>
      <c r="C127" s="18" t="str">
        <f>VLOOKUP(B127,Empresas!B:C,2,0)</f>
        <v>Fast Confecções Ltda</v>
      </c>
      <c r="D127" s="142" t="str">
        <f>VLOOKUP(A127,Empresas!A:J,10,0)</f>
        <v>Luana</v>
      </c>
      <c r="E127" s="142" t="str">
        <f>VLOOKUP(A127,Empresas!A:D,4,0)</f>
        <v>Simples Nacional</v>
      </c>
      <c r="F127" s="18" t="str">
        <f>VLOOKUP(A127,'Controle Distribuição de Lucros'!A:F,6,0)</f>
        <v>Pró-Labore</v>
      </c>
      <c r="G127" s="9">
        <f>VLOOKUP(A127,'Controle Distribuição de Lucros'!A:H,7,0)</f>
        <v>0</v>
      </c>
      <c r="H127" s="143" t="str">
        <f>IF(G127="Contabilidade Aproximada",'[1]Controle Distribuição de Lucros'!K127,"Não se Aplica")</f>
        <v>Não se Aplica</v>
      </c>
      <c r="I127" s="146" t="str">
        <f t="shared" si="5"/>
        <v>Não se Aplica</v>
      </c>
      <c r="J127" s="146" t="str">
        <f t="shared" si="6"/>
        <v>Não se Aplica</v>
      </c>
      <c r="K127" s="146">
        <f t="shared" si="7"/>
        <v>0</v>
      </c>
      <c r="L127" s="142">
        <f t="shared" si="8"/>
        <v>0</v>
      </c>
      <c r="M127" s="147">
        <f t="shared" si="9"/>
        <v>0</v>
      </c>
      <c r="N127" s="8"/>
    </row>
    <row r="128" spans="1:14" hidden="1">
      <c r="A128" s="20">
        <v>481</v>
      </c>
      <c r="B128" s="18" t="str">
        <f>VLOOKUP(A128,Empresas!A:B,2,0)</f>
        <v>55.568.641/0001-39</v>
      </c>
      <c r="C128" s="18" t="str">
        <f>VLOOKUP(B128,Empresas!B:C,2,0)</f>
        <v>Fealtec Indústria e Comércio de Esquadrias de Alumínio Ltda</v>
      </c>
      <c r="D128" s="142" t="str">
        <f>VLOOKUP(A128,Empresas!A:J,10,0)</f>
        <v>Kamilly</v>
      </c>
      <c r="E128" s="142" t="str">
        <f>VLOOKUP(A128,Empresas!A:D,4,0)</f>
        <v>Simples Nacional</v>
      </c>
      <c r="F128" s="18" t="str">
        <f>VLOOKUP(A128,'Controle Distribuição de Lucros'!A:F,6,0)</f>
        <v>Folha de Pagamento</v>
      </c>
      <c r="G128" s="9">
        <f>VLOOKUP(A128,'Controle Distribuição de Lucros'!A:H,7,0)</f>
        <v>0</v>
      </c>
      <c r="H128" s="143" t="str">
        <f>IF(G128="Contabilidade Aproximada",'[1]Controle Distribuição de Lucros'!K128,"Não se Aplica")</f>
        <v>Não se Aplica</v>
      </c>
      <c r="I128" s="146" t="str">
        <f t="shared" si="5"/>
        <v>Não se Aplica</v>
      </c>
      <c r="J128" s="146" t="str">
        <f t="shared" si="6"/>
        <v>Não se Aplica</v>
      </c>
      <c r="K128" s="146">
        <f t="shared" si="7"/>
        <v>0</v>
      </c>
      <c r="L128" s="142">
        <f t="shared" si="8"/>
        <v>0</v>
      </c>
      <c r="M128" s="147">
        <f t="shared" si="9"/>
        <v>0</v>
      </c>
      <c r="N128" s="8"/>
    </row>
    <row r="129" spans="1:14" hidden="1">
      <c r="A129" s="20">
        <v>555</v>
      </c>
      <c r="B129" s="18" t="str">
        <f>VLOOKUP(A129,Empresas!A:B,2,0)</f>
        <v>63.910.491/0001-28</v>
      </c>
      <c r="C129" s="18" t="str">
        <f>VLOOKUP(B129,Empresas!B:C,2,0)</f>
        <v>Feinkost Indústria e Comércio de Alimentos Ltda</v>
      </c>
      <c r="D129" s="142" t="str">
        <f>VLOOKUP(A129,Empresas!A:J,10,0)</f>
        <v>Jorge</v>
      </c>
      <c r="E129" s="142" t="str">
        <f>VLOOKUP(A129,Empresas!A:D,4,0)</f>
        <v>Lucro Real</v>
      </c>
      <c r="F129" s="18" t="str">
        <f>VLOOKUP(A129,'Controle Distribuição de Lucros'!A:F,6,0)</f>
        <v>Folha de Pagamento</v>
      </c>
      <c r="G129" s="9">
        <f>VLOOKUP(A129,'Controle Distribuição de Lucros'!A:H,7,0)</f>
        <v>0</v>
      </c>
      <c r="H129" s="143" t="str">
        <f>IF(G129="Contabilidade Aproximada",'[1]Controle Distribuição de Lucros'!K129,"Não se Aplica")</f>
        <v>Não se Aplica</v>
      </c>
      <c r="I129" s="146" t="str">
        <f t="shared" si="5"/>
        <v>Não se Aplica</v>
      </c>
      <c r="J129" s="146" t="str">
        <f t="shared" si="6"/>
        <v>Não se Aplica</v>
      </c>
      <c r="K129" s="146">
        <f t="shared" si="7"/>
        <v>0</v>
      </c>
      <c r="L129" s="142">
        <f t="shared" si="8"/>
        <v>0</v>
      </c>
      <c r="M129" s="147">
        <f t="shared" si="9"/>
        <v>0</v>
      </c>
      <c r="N129" s="8"/>
    </row>
    <row r="130" spans="1:14" hidden="1">
      <c r="A130" s="20" t="s">
        <v>309</v>
      </c>
      <c r="B130" s="18" t="str">
        <f>VLOOKUP(A130,Empresas!A:B,2,0)</f>
        <v>63.910.491/0004-70</v>
      </c>
      <c r="C130" s="18" t="str">
        <f>VLOOKUP(B130,Empresas!B:C,2,0)</f>
        <v>Feinkost Indústria e Comércio de Alimentos Ltda</v>
      </c>
      <c r="D130" s="142" t="str">
        <f>VLOOKUP(A130,Empresas!A:J,10,0)</f>
        <v>Jorge</v>
      </c>
      <c r="E130" s="142" t="str">
        <f>VLOOKUP(A130,Empresas!A:D,4,0)</f>
        <v>Lucro Real</v>
      </c>
      <c r="F130" s="331" t="e">
        <f>VLOOKUP(A130,'Controle Distribuição de Lucros'!A:F,6,0)</f>
        <v>#N/A</v>
      </c>
      <c r="G130" s="332">
        <f>VLOOKUP(A130,'Controle Distribuição de Lucros'!A:H,7,0)</f>
        <v>0</v>
      </c>
      <c r="H130" s="143" t="str">
        <f>IF(G130="Contabilidade Aproximada",'[1]Controle Distribuição de Lucros'!K130,"Não se Aplica")</f>
        <v>Não se Aplica</v>
      </c>
      <c r="I130" s="146" t="str">
        <f t="shared" ref="I130:I193" si="10">IF(G130="Contabilidade Aproximada"," ","Não se Aplica")</f>
        <v>Não se Aplica</v>
      </c>
      <c r="J130" s="146" t="str">
        <f t="shared" ref="J130:J193" si="11">IF(G130="Contabilidade Aproximada"," ","Não se Aplica")</f>
        <v>Não se Aplica</v>
      </c>
      <c r="K130" s="146">
        <f t="shared" ref="K130:K193" si="12">IF(H130="Não se Aplica",0,(H130-I130-J130))</f>
        <v>0</v>
      </c>
      <c r="L130" s="142">
        <f t="shared" si="8"/>
        <v>0</v>
      </c>
      <c r="M130" s="147">
        <f t="shared" si="9"/>
        <v>0</v>
      </c>
      <c r="N130" s="8"/>
    </row>
    <row r="131" spans="1:14" hidden="1">
      <c r="A131" s="20">
        <v>271</v>
      </c>
      <c r="B131" s="18" t="str">
        <f>VLOOKUP(A131,Empresas!A:B,2,0)</f>
        <v>40.871.610/0001-85</v>
      </c>
      <c r="C131" s="18" t="str">
        <f>VLOOKUP(B131,Empresas!B:C,2,0)</f>
        <v>Ferrara Planejamento e Intermediação Ltda</v>
      </c>
      <c r="D131" s="142" t="str">
        <f>VLOOKUP(A131,Empresas!A:J,10,0)</f>
        <v>Claudia</v>
      </c>
      <c r="E131" s="142" t="str">
        <f>VLOOKUP(A131,Empresas!A:D,4,0)</f>
        <v>Simples Nacional</v>
      </c>
      <c r="F131" s="18" t="str">
        <f>VLOOKUP(A131,'Controle Distribuição de Lucros'!A:F,6,0)</f>
        <v>Pró-Labore</v>
      </c>
      <c r="G131" s="9">
        <f>VLOOKUP(A131,'Controle Distribuição de Lucros'!A:H,7,0)</f>
        <v>0</v>
      </c>
      <c r="H131" s="143" t="str">
        <f>IF(G131="Contabilidade Aproximada",'[1]Controle Distribuição de Lucros'!K131,"Não se Aplica")</f>
        <v>Não se Aplica</v>
      </c>
      <c r="I131" s="146" t="str">
        <f t="shared" si="10"/>
        <v>Não se Aplica</v>
      </c>
      <c r="J131" s="146" t="str">
        <f t="shared" si="11"/>
        <v>Não se Aplica</v>
      </c>
      <c r="K131" s="146">
        <f t="shared" si="12"/>
        <v>0</v>
      </c>
      <c r="L131" s="142">
        <f t="shared" ref="L131:L197" si="13">-(K131*10%)</f>
        <v>0</v>
      </c>
      <c r="M131" s="147">
        <f t="shared" ref="M131:M197" si="14">(K131-L131)</f>
        <v>0</v>
      </c>
      <c r="N131" s="8"/>
    </row>
    <row r="132" spans="1:14" hidden="1">
      <c r="A132" s="20">
        <v>584</v>
      </c>
      <c r="B132" s="18" t="str">
        <f>VLOOKUP(A132,Empresas!A:B,2,0)</f>
        <v>30.227.736/0001-68</v>
      </c>
      <c r="C132" s="18" t="str">
        <f>VLOOKUP(B132,Empresas!B:C,2,0)</f>
        <v>FF2 Participações Societárias Ltda</v>
      </c>
      <c r="D132" s="142" t="str">
        <f>VLOOKUP(A132,Empresas!A:J,10,0)</f>
        <v>Talita</v>
      </c>
      <c r="E132" s="142" t="str">
        <f>VLOOKUP(A132,Empresas!A:D,4,0)</f>
        <v>Lucro Presumido</v>
      </c>
      <c r="F132" s="18" t="str">
        <f>VLOOKUP(A132,'Controle Distribuição de Lucros'!A:F,6,0)</f>
        <v>Sem Movimento</v>
      </c>
      <c r="G132" s="9">
        <f>VLOOKUP(A132,'Controle Distribuição de Lucros'!A:H,7,0)</f>
        <v>0</v>
      </c>
      <c r="H132" s="143" t="str">
        <f>IF(G132="Contabilidade Aproximada",'[1]Controle Distribuição de Lucros'!K132,"Não se Aplica")</f>
        <v>Não se Aplica</v>
      </c>
      <c r="I132" s="146" t="str">
        <f t="shared" si="10"/>
        <v>Não se Aplica</v>
      </c>
      <c r="J132" s="146" t="str">
        <f t="shared" si="11"/>
        <v>Não se Aplica</v>
      </c>
      <c r="K132" s="146">
        <f t="shared" si="12"/>
        <v>0</v>
      </c>
      <c r="L132" s="142">
        <f t="shared" si="13"/>
        <v>0</v>
      </c>
      <c r="M132" s="147">
        <f t="shared" si="14"/>
        <v>0</v>
      </c>
      <c r="N132" s="8"/>
    </row>
    <row r="133" spans="1:14" hidden="1">
      <c r="A133" s="20">
        <v>298</v>
      </c>
      <c r="B133" s="18" t="str">
        <f>VLOOKUP(A133,Empresas!A:B,2,0)</f>
        <v>36.212.857/0001-12</v>
      </c>
      <c r="C133" s="18" t="str">
        <f>VLOOKUP(B133,Empresas!B:C,2,0)</f>
        <v>FLM Engenharia Construções e Montagens Ltda</v>
      </c>
      <c r="D133" s="142" t="str">
        <f>VLOOKUP(A133,Empresas!A:J,10,0)</f>
        <v>Bruna</v>
      </c>
      <c r="E133" s="142" t="str">
        <f>VLOOKUP(A133,Empresas!A:D,4,0)</f>
        <v>Lucro Real</v>
      </c>
      <c r="F133" s="18" t="str">
        <f>VLOOKUP(A133,'Controle Distribuição de Lucros'!A:F,6,0)</f>
        <v>Sem Movimento</v>
      </c>
      <c r="G133" s="9">
        <f>VLOOKUP(A133,'Controle Distribuição de Lucros'!A:H,7,0)</f>
        <v>0</v>
      </c>
      <c r="H133" s="143" t="str">
        <f>IF(G133="Contabilidade Aproximada",'[1]Controle Distribuição de Lucros'!K133,"Não se Aplica")</f>
        <v>Não se Aplica</v>
      </c>
      <c r="I133" s="146" t="str">
        <f t="shared" si="10"/>
        <v>Não se Aplica</v>
      </c>
      <c r="J133" s="146" t="str">
        <f t="shared" si="11"/>
        <v>Não se Aplica</v>
      </c>
      <c r="K133" s="146">
        <f t="shared" si="12"/>
        <v>0</v>
      </c>
      <c r="L133" s="142">
        <f t="shared" si="13"/>
        <v>0</v>
      </c>
      <c r="M133" s="147">
        <f t="shared" si="14"/>
        <v>0</v>
      </c>
      <c r="N133" s="8"/>
    </row>
    <row r="134" spans="1:14" hidden="1">
      <c r="A134" s="20">
        <v>500</v>
      </c>
      <c r="B134" s="18" t="str">
        <f>VLOOKUP(A134,Empresas!A:B,2,0)</f>
        <v>56.663.735/0001-50</v>
      </c>
      <c r="C134" s="18" t="str">
        <f>VLOOKUP(B134,Empresas!B:C,2,0)</f>
        <v>FLS Agropecuária e Empreendimentos Ltda</v>
      </c>
      <c r="D134" s="142" t="str">
        <f>VLOOKUP(A134,Empresas!A:J,10,0)</f>
        <v>Kamilly</v>
      </c>
      <c r="E134" s="142" t="str">
        <f>VLOOKUP(A134,Empresas!A:D,4,0)</f>
        <v>Lucro Presumido</v>
      </c>
      <c r="F134" s="18" t="str">
        <f>VLOOKUP(A134,'Controle Distribuição de Lucros'!A:F,6,0)</f>
        <v>Pró-Labore</v>
      </c>
      <c r="G134" s="9">
        <f>VLOOKUP(A134,'Controle Distribuição de Lucros'!A:H,7,0)</f>
        <v>0</v>
      </c>
      <c r="H134" s="143" t="str">
        <f>IF(G134="Contabilidade Aproximada",'[1]Controle Distribuição de Lucros'!K134,"Não se Aplica")</f>
        <v>Não se Aplica</v>
      </c>
      <c r="I134" s="146" t="str">
        <f t="shared" si="10"/>
        <v>Não se Aplica</v>
      </c>
      <c r="J134" s="146" t="str">
        <f t="shared" si="11"/>
        <v>Não se Aplica</v>
      </c>
      <c r="K134" s="146">
        <f t="shared" si="12"/>
        <v>0</v>
      </c>
      <c r="L134" s="142">
        <f t="shared" si="13"/>
        <v>0</v>
      </c>
      <c r="M134" s="147">
        <f t="shared" si="14"/>
        <v>0</v>
      </c>
      <c r="N134" s="8"/>
    </row>
    <row r="135" spans="1:14">
      <c r="A135" s="20">
        <v>232</v>
      </c>
      <c r="B135" s="18" t="str">
        <f>VLOOKUP(A135,Empresas!A:B,2,0)</f>
        <v>23.671.212/0001-04</v>
      </c>
      <c r="C135" s="18" t="str">
        <f>VLOOKUP(B135,Empresas!B:C,2,0)</f>
        <v>Fluxo Parts Importação e Comércio Ltda</v>
      </c>
      <c r="D135" s="142" t="str">
        <f>VLOOKUP(A135,Empresas!A:J,10,0)</f>
        <v>Luana</v>
      </c>
      <c r="E135" s="142" t="str">
        <f>VLOOKUP(A135,Empresas!A:D,4,0)</f>
        <v>Simples Nacional</v>
      </c>
      <c r="F135" s="18" t="str">
        <f>VLOOKUP(A135,'Controle Distribuição de Lucros'!A:F,6,0)</f>
        <v>Pró-Labore</v>
      </c>
      <c r="G135" s="9">
        <f>VLOOKUP(A135,'Controle Distribuição de Lucros'!A:H,7,0)</f>
        <v>0</v>
      </c>
      <c r="H135" s="143" t="str">
        <f>IF(G135="Contabilidade Aproximada",'[1]Controle Distribuição de Lucros'!K135,"Não se Aplica")</f>
        <v>Não se Aplica</v>
      </c>
      <c r="I135" s="146" t="str">
        <f t="shared" si="10"/>
        <v>Não se Aplica</v>
      </c>
      <c r="J135" s="146" t="str">
        <f t="shared" si="11"/>
        <v>Não se Aplica</v>
      </c>
      <c r="K135" s="146">
        <f t="shared" si="12"/>
        <v>0</v>
      </c>
      <c r="L135" s="142">
        <f t="shared" si="13"/>
        <v>0</v>
      </c>
      <c r="M135" s="147">
        <f t="shared" si="14"/>
        <v>0</v>
      </c>
      <c r="N135" s="8"/>
    </row>
    <row r="136" spans="1:14">
      <c r="A136" s="20">
        <v>49</v>
      </c>
      <c r="B136" s="18" t="str">
        <f>VLOOKUP(A136,Empresas!A:B,2,0)</f>
        <v>17.430.256/0001-31</v>
      </c>
      <c r="C136" s="18" t="str">
        <f>VLOOKUP(B136,Empresas!B:C,2,0)</f>
        <v>FMJ Intermediações de Negócios Imobiliários Ltda</v>
      </c>
      <c r="D136" s="142" t="str">
        <f>VLOOKUP(A136,Empresas!A:J,10,0)</f>
        <v>Luana</v>
      </c>
      <c r="E136" s="142" t="str">
        <f>VLOOKUP(A136,Empresas!A:D,4,0)</f>
        <v>Lucro Presumido</v>
      </c>
      <c r="F136" s="18" t="str">
        <f>VLOOKUP(A136,'Controle Distribuição de Lucros'!A:F,6,0)</f>
        <v>Sem Movimento</v>
      </c>
      <c r="G136" s="9">
        <f>VLOOKUP(A136,'Controle Distribuição de Lucros'!A:H,7,0)</f>
        <v>0</v>
      </c>
      <c r="H136" s="143" t="str">
        <f>IF(G136="Contabilidade Aproximada",'[1]Controle Distribuição de Lucros'!K136,"Não se Aplica")</f>
        <v>Não se Aplica</v>
      </c>
      <c r="I136" s="146" t="str">
        <f t="shared" si="10"/>
        <v>Não se Aplica</v>
      </c>
      <c r="J136" s="146" t="str">
        <f t="shared" si="11"/>
        <v>Não se Aplica</v>
      </c>
      <c r="K136" s="146">
        <f t="shared" si="12"/>
        <v>0</v>
      </c>
      <c r="L136" s="142">
        <f t="shared" si="13"/>
        <v>0</v>
      </c>
      <c r="M136" s="147">
        <f t="shared" si="14"/>
        <v>0</v>
      </c>
      <c r="N136" s="8"/>
    </row>
    <row r="137" spans="1:14" hidden="1">
      <c r="A137" s="20">
        <v>579</v>
      </c>
      <c r="B137" s="18" t="str">
        <f>VLOOKUP(A137,Empresas!A:B,2,0)</f>
        <v>60.054.801/0001-61</v>
      </c>
      <c r="C137" s="18" t="str">
        <f>VLOOKUP(B137,Empresas!B:C,2,0)</f>
        <v>FMR Holding Participações Ltda</v>
      </c>
      <c r="D137" s="142" t="str">
        <f>VLOOKUP(A137,Empresas!A:J,10,0)</f>
        <v>Bruna</v>
      </c>
      <c r="E137" s="142" t="str">
        <f>VLOOKUP(A137,Empresas!A:D,4,0)</f>
        <v>Lucro Presumido</v>
      </c>
      <c r="F137" s="18" t="str">
        <f>VLOOKUP(A137,'Controle Distribuição de Lucros'!A:F,6,0)</f>
        <v>Sem Movimento</v>
      </c>
      <c r="G137" s="9">
        <f>VLOOKUP(A137,'Controle Distribuição de Lucros'!A:H,7,0)</f>
        <v>0</v>
      </c>
      <c r="H137" s="143" t="str">
        <f>IF(G137="Contabilidade Aproximada",'[1]Controle Distribuição de Lucros'!K137,"Não se Aplica")</f>
        <v>Não se Aplica</v>
      </c>
      <c r="I137" s="146" t="str">
        <f t="shared" si="10"/>
        <v>Não se Aplica</v>
      </c>
      <c r="J137" s="146" t="str">
        <f t="shared" si="11"/>
        <v>Não se Aplica</v>
      </c>
      <c r="K137" s="146">
        <f t="shared" si="12"/>
        <v>0</v>
      </c>
      <c r="L137" s="142">
        <f t="shared" si="13"/>
        <v>0</v>
      </c>
      <c r="M137" s="147">
        <f t="shared" si="14"/>
        <v>0</v>
      </c>
      <c r="N137" s="8"/>
    </row>
    <row r="138" spans="1:14" hidden="1">
      <c r="A138" s="20">
        <v>101</v>
      </c>
      <c r="B138" s="18" t="str">
        <f>VLOOKUP(A138,Empresas!A:B,2,0)</f>
        <v>01.514.978/0001-34</v>
      </c>
      <c r="C138" s="18" t="str">
        <f>VLOOKUP(B138,Empresas!B:C,2,0)</f>
        <v>Fonte Artes Gráficas Ltda</v>
      </c>
      <c r="D138" s="142" t="str">
        <f>VLOOKUP(A138,Empresas!A:J,10,0)</f>
        <v>Bruna</v>
      </c>
      <c r="E138" s="142" t="str">
        <f>VLOOKUP(A138,Empresas!A:D,4,0)</f>
        <v>Simples Nacional</v>
      </c>
      <c r="F138" s="18" t="str">
        <f>VLOOKUP(A138,'Controle Distribuição de Lucros'!A:F,6,0)</f>
        <v>Pró-Labore</v>
      </c>
      <c r="G138" s="9">
        <f>VLOOKUP(A138,'Controle Distribuição de Lucros'!A:H,7,0)</f>
        <v>0</v>
      </c>
      <c r="H138" s="143" t="str">
        <f>IF(G138="Contabilidade Aproximada",'[1]Controle Distribuição de Lucros'!K138,"Não se Aplica")</f>
        <v>Não se Aplica</v>
      </c>
      <c r="I138" s="146" t="str">
        <f t="shared" si="10"/>
        <v>Não se Aplica</v>
      </c>
      <c r="J138" s="146" t="str">
        <f t="shared" si="11"/>
        <v>Não se Aplica</v>
      </c>
      <c r="K138" s="146">
        <f t="shared" si="12"/>
        <v>0</v>
      </c>
      <c r="L138" s="142">
        <f t="shared" si="13"/>
        <v>0</v>
      </c>
      <c r="M138" s="147">
        <f t="shared" si="14"/>
        <v>0</v>
      </c>
      <c r="N138" s="8"/>
    </row>
    <row r="139" spans="1:14" hidden="1">
      <c r="A139" s="20">
        <v>331</v>
      </c>
      <c r="B139" s="18" t="str">
        <f>VLOOKUP(A139,Empresas!A:B,2,0)</f>
        <v>43.774.326/0001-89</v>
      </c>
      <c r="C139" s="18" t="str">
        <f>VLOOKUP(B139,Empresas!B:C,2,0)</f>
        <v>Fortuna Medical Planejamentos Ltda</v>
      </c>
      <c r="D139" s="142" t="str">
        <f>VLOOKUP(A139,Empresas!A:J,10,0)</f>
        <v>Bruna</v>
      </c>
      <c r="E139" s="142" t="str">
        <f>VLOOKUP(A139,Empresas!A:D,4,0)</f>
        <v>Simples Nacional</v>
      </c>
      <c r="F139" s="18" t="str">
        <f>VLOOKUP(A139,'Controle Distribuição de Lucros'!A:F,6,0)</f>
        <v>Sem Movimento</v>
      </c>
      <c r="G139" s="9">
        <f>VLOOKUP(A139,'Controle Distribuição de Lucros'!A:H,7,0)</f>
        <v>0</v>
      </c>
      <c r="H139" s="143" t="str">
        <f>IF(G139="Contabilidade Aproximada",'[1]Controle Distribuição de Lucros'!K139,"Não se Aplica")</f>
        <v>Não se Aplica</v>
      </c>
      <c r="I139" s="146" t="str">
        <f t="shared" si="10"/>
        <v>Não se Aplica</v>
      </c>
      <c r="J139" s="146" t="str">
        <f t="shared" si="11"/>
        <v>Não se Aplica</v>
      </c>
      <c r="K139" s="146">
        <f t="shared" si="12"/>
        <v>0</v>
      </c>
      <c r="L139" s="142">
        <f t="shared" si="13"/>
        <v>0</v>
      </c>
      <c r="M139" s="147">
        <f t="shared" si="14"/>
        <v>0</v>
      </c>
      <c r="N139" s="8"/>
    </row>
    <row r="140" spans="1:14" hidden="1">
      <c r="A140" s="20">
        <v>448</v>
      </c>
      <c r="B140" s="18" t="str">
        <f>VLOOKUP(A140,Empresas!A:B,2,0)</f>
        <v>10.641.941/0001-68</v>
      </c>
      <c r="C140" s="18" t="str">
        <f>VLOOKUP(B140,Empresas!B:C,2,0)</f>
        <v>Francisco Antônio Nazim Freitas Chubaci</v>
      </c>
      <c r="D140" s="142" t="str">
        <f>VLOOKUP(A140,Empresas!A:J,10,0)</f>
        <v>Bruna</v>
      </c>
      <c r="E140" s="142" t="str">
        <f>VLOOKUP(A140,Empresas!A:D,4,0)</f>
        <v>Simples Nacional</v>
      </c>
      <c r="F140" s="18" t="str">
        <f>VLOOKUP(A140,'Controle Distribuição de Lucros'!A:F,6,0)</f>
        <v>Pró-Labore</v>
      </c>
      <c r="G140" s="9">
        <f>VLOOKUP(A140,'Controle Distribuição de Lucros'!A:H,7,0)</f>
        <v>0</v>
      </c>
      <c r="H140" s="143" t="str">
        <f>IF(G140="Contabilidade Aproximada",'[1]Controle Distribuição de Lucros'!K140,"Não se Aplica")</f>
        <v>Não se Aplica</v>
      </c>
      <c r="I140" s="146" t="str">
        <f t="shared" si="10"/>
        <v>Não se Aplica</v>
      </c>
      <c r="J140" s="146" t="str">
        <f t="shared" si="11"/>
        <v>Não se Aplica</v>
      </c>
      <c r="K140" s="146">
        <f t="shared" si="12"/>
        <v>0</v>
      </c>
      <c r="L140" s="142">
        <f t="shared" si="13"/>
        <v>0</v>
      </c>
      <c r="M140" s="147">
        <f t="shared" si="14"/>
        <v>0</v>
      </c>
    </row>
    <row r="141" spans="1:14" hidden="1">
      <c r="A141" s="20">
        <v>95</v>
      </c>
      <c r="B141" s="18" t="str">
        <f>VLOOKUP(A141,Empresas!A:B,2,0)</f>
        <v>09.068.409/0001-14</v>
      </c>
      <c r="C141" s="18" t="str">
        <f>VLOOKUP(B141,Empresas!B:C,2,0)</f>
        <v>Frugoli Produções e Eventos Ltda</v>
      </c>
      <c r="D141" s="142" t="str">
        <f>VLOOKUP(A141,Empresas!A:J,10,0)</f>
        <v>Bruna</v>
      </c>
      <c r="E141" s="142" t="str">
        <f>VLOOKUP(A141,Empresas!A:D,4,0)</f>
        <v>Simples Nacional</v>
      </c>
      <c r="F141" s="18" t="str">
        <f>VLOOKUP(A141,'Controle Distribuição de Lucros'!A:F,6,0)</f>
        <v>Pró-Labore</v>
      </c>
      <c r="G141" s="9">
        <f>VLOOKUP(A141,'Controle Distribuição de Lucros'!A:H,7,0)</f>
        <v>0</v>
      </c>
      <c r="H141" s="143" t="str">
        <f>IF(G141="Contabilidade Aproximada",'[1]Controle Distribuição de Lucros'!K141,"Não se Aplica")</f>
        <v>Não se Aplica</v>
      </c>
      <c r="I141" s="146" t="str">
        <f t="shared" si="10"/>
        <v>Não se Aplica</v>
      </c>
      <c r="J141" s="146" t="str">
        <f t="shared" si="11"/>
        <v>Não se Aplica</v>
      </c>
      <c r="K141" s="146">
        <f t="shared" si="12"/>
        <v>0</v>
      </c>
      <c r="L141" s="142">
        <f t="shared" si="13"/>
        <v>0</v>
      </c>
      <c r="M141" s="147">
        <f t="shared" si="14"/>
        <v>0</v>
      </c>
    </row>
    <row r="142" spans="1:14">
      <c r="A142" s="20">
        <v>641</v>
      </c>
      <c r="B142" s="18" t="str">
        <f>VLOOKUP(A142,Empresas!A:B,2,0)</f>
        <v>66.468.549/0001-13</v>
      </c>
      <c r="C142" s="18" t="str">
        <f>VLOOKUP(B142,Empresas!B:C,2,0)</f>
        <v>FutureUp Tecnologia e Capacitação Ltda</v>
      </c>
      <c r="D142" s="142" t="str">
        <f>VLOOKUP(A142,Empresas!A:J,10,0)</f>
        <v>Luana</v>
      </c>
      <c r="E142" s="142" t="str">
        <f>VLOOKUP(A142,Empresas!A:D,4,0)</f>
        <v>Simples Nacional</v>
      </c>
      <c r="F142" s="18" t="str">
        <f>VLOOKUP(A142,'Controle Distribuição de Lucros'!A:F,6,0)</f>
        <v>Pró-Labore</v>
      </c>
      <c r="G142" s="9">
        <f>VLOOKUP(A142,'Controle Distribuição de Lucros'!A:H,7,0)</f>
        <v>0</v>
      </c>
      <c r="H142" s="143" t="str">
        <f>IF(G142="Contabilidade Aproximada",'[1]Controle Distribuição de Lucros'!K142,"Não se Aplica")</f>
        <v>Não se Aplica</v>
      </c>
      <c r="I142" s="146" t="str">
        <f t="shared" si="10"/>
        <v>Não se Aplica</v>
      </c>
      <c r="J142" s="146" t="str">
        <f t="shared" si="11"/>
        <v>Não se Aplica</v>
      </c>
      <c r="K142" s="146">
        <f t="shared" si="12"/>
        <v>0</v>
      </c>
      <c r="L142" s="142">
        <f t="shared" si="13"/>
        <v>0</v>
      </c>
      <c r="M142" s="147">
        <f t="shared" si="14"/>
        <v>0</v>
      </c>
      <c r="N142" s="8"/>
    </row>
    <row r="143" spans="1:14" hidden="1">
      <c r="A143" s="20">
        <v>15</v>
      </c>
      <c r="B143" s="18" t="str">
        <f>VLOOKUP(A143,Empresas!A:B,2,0)</f>
        <v>67.748.632/0001-09</v>
      </c>
      <c r="C143" s="18" t="str">
        <f>VLOOKUP(B143,Empresas!B:C,2,0)</f>
        <v>Gamma Tecnologia e Comércio Ltda</v>
      </c>
      <c r="D143" s="142" t="str">
        <f>VLOOKUP(A143,Empresas!A:J,10,0)</f>
        <v>Bruna</v>
      </c>
      <c r="E143" s="142" t="str">
        <f>VLOOKUP(A143,Empresas!A:D,4,0)</f>
        <v>Simples Nacional</v>
      </c>
      <c r="F143" s="18" t="str">
        <f>VLOOKUP(A143,'Controle Distribuição de Lucros'!A:F,6,0)</f>
        <v>Sem Movimento</v>
      </c>
      <c r="G143" s="9">
        <f>VLOOKUP(A143,'Controle Distribuição de Lucros'!A:H,7,0)</f>
        <v>0</v>
      </c>
      <c r="H143" s="143" t="str">
        <f>IF(G143="Contabilidade Aproximada",'[1]Controle Distribuição de Lucros'!K143,"Não se Aplica")</f>
        <v>Não se Aplica</v>
      </c>
      <c r="I143" s="146" t="str">
        <f t="shared" si="10"/>
        <v>Não se Aplica</v>
      </c>
      <c r="J143" s="146" t="str">
        <f t="shared" si="11"/>
        <v>Não se Aplica</v>
      </c>
      <c r="K143" s="146">
        <f t="shared" si="12"/>
        <v>0</v>
      </c>
      <c r="L143" s="142">
        <f t="shared" si="13"/>
        <v>0</v>
      </c>
      <c r="M143" s="147">
        <f t="shared" si="14"/>
        <v>0</v>
      </c>
      <c r="N143" s="8"/>
    </row>
    <row r="144" spans="1:14" hidden="1">
      <c r="A144" s="20">
        <v>592</v>
      </c>
      <c r="B144" s="18" t="str">
        <f>VLOOKUP(A144,Empresas!A:B,2,0)</f>
        <v>00.425.227/0001-89</v>
      </c>
      <c r="C144" s="18" t="str">
        <f>VLOOKUP(B144,Empresas!B:C,2,0)</f>
        <v>German Tecnologia e Inspeção Ltda</v>
      </c>
      <c r="D144" s="142" t="str">
        <f>VLOOKUP(A144,Empresas!A:J,10,0)</f>
        <v>Jorge</v>
      </c>
      <c r="E144" s="142" t="str">
        <f>VLOOKUP(A144,Empresas!A:D,4,0)</f>
        <v>Lucro Presumido</v>
      </c>
      <c r="F144" s="18" t="str">
        <f>VLOOKUP(A144,'Controle Distribuição de Lucros'!A:F,6,0)</f>
        <v>Folha de Pagamento</v>
      </c>
      <c r="G144" s="9">
        <f>VLOOKUP(A144,'Controle Distribuição de Lucros'!A:H,7,0)</f>
        <v>0</v>
      </c>
      <c r="H144" s="143" t="str">
        <f>IF(G144="Contabilidade Aproximada",'[1]Controle Distribuição de Lucros'!K144,"Não se Aplica")</f>
        <v>Não se Aplica</v>
      </c>
      <c r="I144" s="146" t="str">
        <f t="shared" si="10"/>
        <v>Não se Aplica</v>
      </c>
      <c r="J144" s="146" t="str">
        <f t="shared" si="11"/>
        <v>Não se Aplica</v>
      </c>
      <c r="K144" s="146">
        <f t="shared" si="12"/>
        <v>0</v>
      </c>
      <c r="L144" s="142">
        <f t="shared" si="13"/>
        <v>0</v>
      </c>
      <c r="M144" s="147">
        <f t="shared" si="14"/>
        <v>0</v>
      </c>
      <c r="N144" s="8"/>
    </row>
    <row r="145" spans="1:14" hidden="1">
      <c r="A145" s="20" t="s">
        <v>339</v>
      </c>
      <c r="B145" s="18" t="str">
        <f>VLOOKUP(A145,Empresas!A:B,2,0)</f>
        <v>00.425.227/0002-60</v>
      </c>
      <c r="C145" s="18" t="str">
        <f>VLOOKUP(B145,Empresas!B:C,2,0)</f>
        <v>German Tecnologia e Inspeção Ltda</v>
      </c>
      <c r="D145" s="142" t="str">
        <f>VLOOKUP(A145,Empresas!A:J,10,0)</f>
        <v>Jorge</v>
      </c>
      <c r="E145" s="142" t="str">
        <f>VLOOKUP(A145,Empresas!A:D,4,0)</f>
        <v>Lucro Presumido</v>
      </c>
      <c r="F145" s="331" t="e">
        <f>VLOOKUP(A145,'Controle Distribuição de Lucros'!A:F,6,0)</f>
        <v>#N/A</v>
      </c>
      <c r="G145" s="332">
        <f>VLOOKUP(A145,'Controle Distribuição de Lucros'!A:H,7,0)</f>
        <v>0</v>
      </c>
      <c r="H145" s="143" t="str">
        <f>IF(G145="Contabilidade Aproximada",'[1]Controle Distribuição de Lucros'!K145,"Não se Aplica")</f>
        <v>Não se Aplica</v>
      </c>
      <c r="I145" s="146" t="str">
        <f t="shared" si="10"/>
        <v>Não se Aplica</v>
      </c>
      <c r="J145" s="146" t="str">
        <f t="shared" si="11"/>
        <v>Não se Aplica</v>
      </c>
      <c r="K145" s="146">
        <f t="shared" si="12"/>
        <v>0</v>
      </c>
      <c r="L145" s="142">
        <f t="shared" si="13"/>
        <v>0</v>
      </c>
      <c r="M145" s="147">
        <f t="shared" si="14"/>
        <v>0</v>
      </c>
      <c r="N145" s="8"/>
    </row>
    <row r="146" spans="1:14" hidden="1">
      <c r="A146" s="20" t="s">
        <v>341</v>
      </c>
      <c r="B146" s="18" t="str">
        <f>VLOOKUP(A146,Empresas!A:B,2,0)</f>
        <v>00.425.227/0004-21</v>
      </c>
      <c r="C146" s="18" t="str">
        <f>VLOOKUP(B146,Empresas!B:C,2,0)</f>
        <v>German Tecnologia e Inspeção Ltda</v>
      </c>
      <c r="D146" s="142" t="str">
        <f>VLOOKUP(A146,Empresas!A:J,10,0)</f>
        <v>Jorge</v>
      </c>
      <c r="E146" s="142" t="str">
        <f>VLOOKUP(A146,Empresas!A:D,4,0)</f>
        <v>Lucro Presumido</v>
      </c>
      <c r="F146" s="331" t="e">
        <f>VLOOKUP(A146,'Controle Distribuição de Lucros'!A:F,6,0)</f>
        <v>#N/A</v>
      </c>
      <c r="G146" s="332">
        <f>VLOOKUP(A146,'Controle Distribuição de Lucros'!A:H,7,0)</f>
        <v>0</v>
      </c>
      <c r="H146" s="143" t="str">
        <f>IF(G146="Contabilidade Aproximada",'[1]Controle Distribuição de Lucros'!K146,"Não se Aplica")</f>
        <v>Não se Aplica</v>
      </c>
      <c r="I146" s="146" t="str">
        <f t="shared" si="10"/>
        <v>Não se Aplica</v>
      </c>
      <c r="J146" s="146" t="str">
        <f t="shared" si="11"/>
        <v>Não se Aplica</v>
      </c>
      <c r="K146" s="146">
        <f t="shared" si="12"/>
        <v>0</v>
      </c>
      <c r="L146" s="142">
        <f t="shared" si="13"/>
        <v>0</v>
      </c>
      <c r="M146" s="147">
        <f t="shared" si="14"/>
        <v>0</v>
      </c>
      <c r="N146" s="8"/>
    </row>
    <row r="147" spans="1:14" hidden="1">
      <c r="A147" s="152">
        <v>575</v>
      </c>
      <c r="B147" s="18" t="str">
        <f>VLOOKUP(A147,Empresas!A:B,2,0)</f>
        <v>60.388.061/0001-08</v>
      </c>
      <c r="C147" s="18" t="str">
        <f>VLOOKUP(B147,Empresas!B:C,2,0)</f>
        <v>Globalcamps Ltda</v>
      </c>
      <c r="D147" s="142" t="str">
        <f>VLOOKUP(A147,Empresas!A:J,10,0)</f>
        <v>Talita</v>
      </c>
      <c r="E147" s="142" t="str">
        <f>VLOOKUP(A147,Empresas!A:D,4,0)</f>
        <v>Simples Nacional</v>
      </c>
      <c r="F147" s="18" t="str">
        <f>VLOOKUP(A147,'Controle Distribuição de Lucros'!A:F,6,0)</f>
        <v>Pró-Labore</v>
      </c>
      <c r="G147" s="9">
        <f>VLOOKUP(A147,'Controle Distribuição de Lucros'!A:H,7,0)</f>
        <v>0</v>
      </c>
      <c r="H147" s="143" t="str">
        <f>IF(G147="Contabilidade Aproximada",'[1]Controle Distribuição de Lucros'!K147,"Não se Aplica")</f>
        <v>Não se Aplica</v>
      </c>
      <c r="I147" s="146" t="str">
        <f t="shared" si="10"/>
        <v>Não se Aplica</v>
      </c>
      <c r="J147" s="146" t="str">
        <f t="shared" si="11"/>
        <v>Não se Aplica</v>
      </c>
      <c r="K147" s="146">
        <f t="shared" si="12"/>
        <v>0</v>
      </c>
      <c r="L147" s="142">
        <f t="shared" si="13"/>
        <v>0</v>
      </c>
      <c r="M147" s="147">
        <f t="shared" si="14"/>
        <v>0</v>
      </c>
      <c r="N147" s="8"/>
    </row>
    <row r="148" spans="1:14" hidden="1">
      <c r="A148" s="20">
        <v>467</v>
      </c>
      <c r="B148" s="18" t="str">
        <f>VLOOKUP(A148,Empresas!A:B,2,0)</f>
        <v>54.870.843/0001-78</v>
      </c>
      <c r="C148" s="18" t="str">
        <f>VLOOKUP(B148,Empresas!B:C,2,0)</f>
        <v>Gmach Administração S.A.</v>
      </c>
      <c r="D148" s="142" t="str">
        <f>VLOOKUP(A148,Empresas!A:J,10,0)</f>
        <v>Michele</v>
      </c>
      <c r="E148" s="142" t="str">
        <f>VLOOKUP(A148,Empresas!A:D,4,0)</f>
        <v>Lucro Presumido</v>
      </c>
      <c r="F148" s="18" t="str">
        <f>VLOOKUP(A148,'Controle Distribuição de Lucros'!A:F,6,0)</f>
        <v>Sem Movimento</v>
      </c>
      <c r="G148" s="9">
        <f>VLOOKUP(A148,'Controle Distribuição de Lucros'!A:H,7,0)</f>
        <v>0</v>
      </c>
      <c r="H148" s="143" t="str">
        <f>IF(G148="Contabilidade Aproximada",'[1]Controle Distribuição de Lucros'!K148,"Não se Aplica")</f>
        <v>Não se Aplica</v>
      </c>
      <c r="I148" s="146" t="str">
        <f t="shared" si="10"/>
        <v>Não se Aplica</v>
      </c>
      <c r="J148" s="146" t="str">
        <f t="shared" si="11"/>
        <v>Não se Aplica</v>
      </c>
      <c r="K148" s="146">
        <f t="shared" si="12"/>
        <v>0</v>
      </c>
      <c r="L148" s="142">
        <f t="shared" si="13"/>
        <v>0</v>
      </c>
      <c r="M148" s="147">
        <f t="shared" si="14"/>
        <v>0</v>
      </c>
      <c r="N148" s="8"/>
    </row>
    <row r="149" spans="1:14" hidden="1">
      <c r="A149" s="20">
        <v>599</v>
      </c>
      <c r="B149" s="18" t="str">
        <f>VLOOKUP(A149,Empresas!A:B,2,0)</f>
        <v>60.971.962/0001-10</v>
      </c>
      <c r="C149" s="18" t="str">
        <f>VLOOKUP(B149,Empresas!B:C,2,0)</f>
        <v>Gnomo Comércio de Alimentos e Bebidas Ltda</v>
      </c>
      <c r="D149" s="142" t="str">
        <f>VLOOKUP(A149,Empresas!A:J,10,0)</f>
        <v>Talita</v>
      </c>
      <c r="E149" s="142" t="str">
        <f>VLOOKUP(A149,Empresas!A:D,4,0)</f>
        <v>Lucro Presumido</v>
      </c>
      <c r="F149" s="18" t="str">
        <f>VLOOKUP(A149,'Controle Distribuição de Lucros'!A:F,6,0)</f>
        <v>Folha de Pagamento</v>
      </c>
      <c r="G149" s="9">
        <f>VLOOKUP(A149,'Controle Distribuição de Lucros'!A:H,7,0)</f>
        <v>0</v>
      </c>
      <c r="H149" s="143" t="str">
        <f>IF(G149="Contabilidade Aproximada",'[1]Controle Distribuição de Lucros'!K149,"Não se Aplica")</f>
        <v>Não se Aplica</v>
      </c>
      <c r="I149" s="146" t="str">
        <f t="shared" si="10"/>
        <v>Não se Aplica</v>
      </c>
      <c r="J149" s="146" t="str">
        <f t="shared" si="11"/>
        <v>Não se Aplica</v>
      </c>
      <c r="K149" s="146">
        <f t="shared" si="12"/>
        <v>0</v>
      </c>
      <c r="L149" s="142">
        <f t="shared" si="13"/>
        <v>0</v>
      </c>
      <c r="M149" s="147">
        <f t="shared" si="14"/>
        <v>0</v>
      </c>
      <c r="N149" s="8"/>
    </row>
    <row r="150" spans="1:14" hidden="1">
      <c r="A150" s="18">
        <v>391</v>
      </c>
      <c r="B150" s="18" t="str">
        <f>VLOOKUP(A150,Empresas!A:B,2,0)</f>
        <v>51.269.289/0001-80</v>
      </c>
      <c r="C150" s="18" t="str">
        <f>VLOOKUP(B150,Empresas!B:C,2,0)</f>
        <v>GR de Toledo Análises Técnicas Ltda</v>
      </c>
      <c r="D150" s="142" t="str">
        <f>VLOOKUP(A150,Empresas!A:J,10,0)</f>
        <v>Jorge</v>
      </c>
      <c r="E150" s="142" t="str">
        <f>VLOOKUP(A150,Empresas!A:D,4,0)</f>
        <v>Simples Nacional</v>
      </c>
      <c r="F150" s="18" t="str">
        <f>VLOOKUP(A150,'Controle Distribuição de Lucros'!A:F,6,0)</f>
        <v>Sem Movimento</v>
      </c>
      <c r="G150" s="9">
        <f>VLOOKUP(A150,'Controle Distribuição de Lucros'!A:H,7,0)</f>
        <v>0</v>
      </c>
      <c r="H150" s="143" t="str">
        <f>IF(G150="Contabilidade Aproximada",'[1]Controle Distribuição de Lucros'!K150,"Não se Aplica")</f>
        <v>Não se Aplica</v>
      </c>
      <c r="I150" s="146" t="str">
        <f t="shared" si="10"/>
        <v>Não se Aplica</v>
      </c>
      <c r="J150" s="146" t="str">
        <f t="shared" si="11"/>
        <v>Não se Aplica</v>
      </c>
      <c r="K150" s="146">
        <f t="shared" si="12"/>
        <v>0</v>
      </c>
      <c r="L150" s="142">
        <f t="shared" si="13"/>
        <v>0</v>
      </c>
      <c r="M150" s="147">
        <f t="shared" si="14"/>
        <v>0</v>
      </c>
      <c r="N150" s="8"/>
    </row>
    <row r="151" spans="1:14" hidden="1">
      <c r="A151" s="18">
        <v>571</v>
      </c>
      <c r="B151" s="18" t="str">
        <f>VLOOKUP(A151,Empresas!A:B,2,0)</f>
        <v>39.641.623/0001-89</v>
      </c>
      <c r="C151" s="18" t="str">
        <f>VLOOKUP(B151,Empresas!B:C,2,0)</f>
        <v>GRA Steel Tubos e Conexões Ltda</v>
      </c>
      <c r="D151" s="142" t="str">
        <f>VLOOKUP(A151,Empresas!A:J,10,0)</f>
        <v>Michele</v>
      </c>
      <c r="E151" s="142" t="str">
        <f>VLOOKUP(A151,Empresas!A:D,4,0)</f>
        <v>Lucro Presumido</v>
      </c>
      <c r="F151" s="18" t="str">
        <f>VLOOKUP(A151,'Controle Distribuição de Lucros'!A:F,6,0)</f>
        <v>Pró-Labore</v>
      </c>
      <c r="G151" s="9">
        <f>VLOOKUP(A151,'Controle Distribuição de Lucros'!A:H,7,0)</f>
        <v>0</v>
      </c>
      <c r="H151" s="143" t="str">
        <f>IF(G151="Contabilidade Aproximada",'[1]Controle Distribuição de Lucros'!K151,"Não se Aplica")</f>
        <v>Não se Aplica</v>
      </c>
      <c r="I151" s="146" t="str">
        <f t="shared" si="10"/>
        <v>Não se Aplica</v>
      </c>
      <c r="J151" s="146" t="str">
        <f t="shared" si="11"/>
        <v>Não se Aplica</v>
      </c>
      <c r="K151" s="146">
        <f t="shared" si="12"/>
        <v>0</v>
      </c>
      <c r="L151" s="142">
        <f t="shared" si="13"/>
        <v>0</v>
      </c>
      <c r="M151" s="147">
        <f t="shared" si="14"/>
        <v>0</v>
      </c>
      <c r="N151" s="8"/>
    </row>
    <row r="152" spans="1:14" hidden="1">
      <c r="A152" s="18">
        <v>603</v>
      </c>
      <c r="B152" s="18" t="str">
        <f>VLOOKUP(A152,Empresas!A:B,2,0)</f>
        <v>46.400.481/0001-23</v>
      </c>
      <c r="C152" s="18" t="str">
        <f>VLOOKUP(B152,Empresas!B:C,2,0)</f>
        <v>GT Bank Securitizadora S.A.</v>
      </c>
      <c r="D152" s="142" t="str">
        <f>VLOOKUP(A152,Empresas!A:J,10,0)</f>
        <v>Jorge</v>
      </c>
      <c r="E152" s="142" t="str">
        <f>VLOOKUP(A152,Empresas!A:D,4,0)</f>
        <v>Lucro Real</v>
      </c>
      <c r="F152" s="18" t="str">
        <f>VLOOKUP(A152,'Controle Distribuição de Lucros'!A:F,6,0)</f>
        <v>Sem Movimento</v>
      </c>
      <c r="G152" s="9">
        <f>VLOOKUP(A152,'Controle Distribuição de Lucros'!A:H,7,0)</f>
        <v>0</v>
      </c>
      <c r="H152" s="143" t="str">
        <f>IF(G152="Contabilidade Aproximada",'[1]Controle Distribuição de Lucros'!K152,"Não se Aplica")</f>
        <v>Não se Aplica</v>
      </c>
      <c r="I152" s="146" t="str">
        <f t="shared" si="10"/>
        <v>Não se Aplica</v>
      </c>
      <c r="J152" s="146" t="str">
        <f t="shared" si="11"/>
        <v>Não se Aplica</v>
      </c>
      <c r="K152" s="146">
        <f t="shared" si="12"/>
        <v>0</v>
      </c>
      <c r="L152" s="142">
        <f t="shared" si="13"/>
        <v>0</v>
      </c>
      <c r="M152" s="147">
        <f t="shared" si="14"/>
        <v>0</v>
      </c>
      <c r="N152" s="8"/>
    </row>
    <row r="153" spans="1:14" hidden="1">
      <c r="A153" s="18">
        <v>601</v>
      </c>
      <c r="B153" s="18" t="str">
        <f>VLOOKUP(A153,Empresas!A:B,2,0)</f>
        <v>42.629.443/0001-96</v>
      </c>
      <c r="C153" s="18" t="str">
        <f>VLOOKUP(B153,Empresas!B:C,2,0)</f>
        <v>GTR Financeira Empresa Simples de Crédito</v>
      </c>
      <c r="D153" s="142" t="str">
        <f>VLOOKUP(A153,Empresas!A:J,10,0)</f>
        <v>Jorge</v>
      </c>
      <c r="E153" s="142" t="str">
        <f>VLOOKUP(A153,Empresas!A:D,4,0)</f>
        <v>Lucro Presumido</v>
      </c>
      <c r="F153" s="18" t="str">
        <f>VLOOKUP(A153,'Controle Distribuição de Lucros'!A:F,6,0)</f>
        <v>Sem Movimento</v>
      </c>
      <c r="G153" s="9">
        <f>VLOOKUP(A153,'Controle Distribuição de Lucros'!A:H,7,0)</f>
        <v>0</v>
      </c>
      <c r="H153" s="143" t="str">
        <f>IF(G153="Contabilidade Aproximada",'[1]Controle Distribuição de Lucros'!K153,"Não se Aplica")</f>
        <v>Não se Aplica</v>
      </c>
      <c r="I153" s="146" t="str">
        <f t="shared" si="10"/>
        <v>Não se Aplica</v>
      </c>
      <c r="J153" s="146" t="str">
        <f t="shared" si="11"/>
        <v>Não se Aplica</v>
      </c>
      <c r="K153" s="146">
        <f t="shared" si="12"/>
        <v>0</v>
      </c>
      <c r="L153" s="142">
        <f t="shared" si="13"/>
        <v>0</v>
      </c>
      <c r="M153" s="147">
        <f t="shared" si="14"/>
        <v>0</v>
      </c>
      <c r="N153" s="8"/>
    </row>
    <row r="154" spans="1:14" hidden="1">
      <c r="A154" s="18">
        <v>133</v>
      </c>
      <c r="B154" s="18" t="str">
        <f>VLOOKUP(A154,Empresas!A:B,2,0)</f>
        <v>30.068.265/0001-92</v>
      </c>
      <c r="C154" s="18" t="str">
        <f>VLOOKUP(B154,Empresas!B:C,2,0)</f>
        <v>Guilherme Sitta dos Santos</v>
      </c>
      <c r="D154" s="142" t="str">
        <f>VLOOKUP(A154,Empresas!A:J,10,0)</f>
        <v>Talita</v>
      </c>
      <c r="E154" s="142" t="str">
        <f>VLOOKUP(A154,Empresas!A:D,4,0)</f>
        <v>Simples Nacional</v>
      </c>
      <c r="F154" s="18" t="str">
        <f>VLOOKUP(A154,'Controle Distribuição de Lucros'!A:F,6,0)</f>
        <v>Pró-Labore</v>
      </c>
      <c r="G154" s="9">
        <f>VLOOKUP(A154,'Controle Distribuição de Lucros'!A:H,7,0)</f>
        <v>0</v>
      </c>
      <c r="H154" s="143" t="str">
        <f>IF(G154="Contabilidade Aproximada",'[1]Controle Distribuição de Lucros'!K154,"Não se Aplica")</f>
        <v>Não se Aplica</v>
      </c>
      <c r="I154" s="146" t="str">
        <f t="shared" si="10"/>
        <v>Não se Aplica</v>
      </c>
      <c r="J154" s="146" t="str">
        <f t="shared" si="11"/>
        <v>Não se Aplica</v>
      </c>
      <c r="K154" s="146">
        <f t="shared" si="12"/>
        <v>0</v>
      </c>
      <c r="L154" s="142">
        <f t="shared" si="13"/>
        <v>0</v>
      </c>
      <c r="M154" s="147">
        <f t="shared" si="14"/>
        <v>0</v>
      </c>
      <c r="N154" s="8"/>
    </row>
    <row r="155" spans="1:14">
      <c r="A155" s="20">
        <v>229</v>
      </c>
      <c r="B155" s="18" t="str">
        <f>VLOOKUP(A155,Empresas!A:B,2,0)</f>
        <v>35.001.586/0001-93</v>
      </c>
      <c r="C155" s="18" t="str">
        <f>VLOOKUP(B155,Empresas!B:C,2,0)</f>
        <v>Lobo Guimaraes Sociaedade Individual de Advocacia(Guimarães e Falek Advogados)</v>
      </c>
      <c r="D155" s="142" t="str">
        <f>VLOOKUP(A155,Empresas!A:J,10,0)</f>
        <v>Luana</v>
      </c>
      <c r="E155" s="142" t="str">
        <f>VLOOKUP(A155,Empresas!A:D,4,0)</f>
        <v>Simples Nacional</v>
      </c>
      <c r="F155" s="18" t="str">
        <f>VLOOKUP(A155,'Controle Distribuição de Lucros'!A:F,6,0)</f>
        <v>Pró-Labore</v>
      </c>
      <c r="G155" s="9">
        <f>VLOOKUP(A155,'Controle Distribuição de Lucros'!A:H,7,0)</f>
        <v>0</v>
      </c>
      <c r="H155" s="143" t="str">
        <f>IF(G155="Contabilidade Aproximada",'[1]Controle Distribuição de Lucros'!K155,"Não se Aplica")</f>
        <v>Não se Aplica</v>
      </c>
      <c r="I155" s="146" t="str">
        <f t="shared" si="10"/>
        <v>Não se Aplica</v>
      </c>
      <c r="J155" s="146" t="str">
        <f t="shared" si="11"/>
        <v>Não se Aplica</v>
      </c>
      <c r="K155" s="146">
        <f t="shared" si="12"/>
        <v>0</v>
      </c>
      <c r="L155" s="142">
        <f t="shared" si="13"/>
        <v>0</v>
      </c>
      <c r="M155" s="147">
        <f t="shared" si="14"/>
        <v>0</v>
      </c>
      <c r="N155" s="8"/>
    </row>
    <row r="156" spans="1:14" hidden="1">
      <c r="A156" s="20">
        <v>439</v>
      </c>
      <c r="B156" s="18" t="str">
        <f>VLOOKUP(A156,Empresas!A:B,2,0)</f>
        <v>52.764.259/0001-02</v>
      </c>
      <c r="C156" s="18" t="str">
        <f>VLOOKUP(B156,Empresas!B:C,2,0)</f>
        <v>Handz Burger Ltda</v>
      </c>
      <c r="D156" s="142" t="str">
        <f>VLOOKUP(A156,Empresas!A:J,10,0)</f>
        <v>Talita</v>
      </c>
      <c r="E156" s="142" t="str">
        <f>VLOOKUP(A156,Empresas!A:D,4,0)</f>
        <v>Simples Nacional</v>
      </c>
      <c r="F156" s="18" t="str">
        <f>VLOOKUP(A156,'Controle Distribuição de Lucros'!A:F,6,0)</f>
        <v>Folha de Pagamento</v>
      </c>
      <c r="G156" s="9">
        <f>VLOOKUP(A156,'Controle Distribuição de Lucros'!A:H,7,0)</f>
        <v>0</v>
      </c>
      <c r="H156" s="143" t="str">
        <f>IF(G156="Contabilidade Aproximada",'[1]Controle Distribuição de Lucros'!K156,"Não se Aplica")</f>
        <v>Não se Aplica</v>
      </c>
      <c r="I156" s="146" t="str">
        <f t="shared" si="10"/>
        <v>Não se Aplica</v>
      </c>
      <c r="J156" s="146" t="str">
        <f t="shared" si="11"/>
        <v>Não se Aplica</v>
      </c>
      <c r="K156" s="146">
        <f t="shared" si="12"/>
        <v>0</v>
      </c>
      <c r="L156" s="142">
        <f t="shared" si="13"/>
        <v>0</v>
      </c>
      <c r="M156" s="147">
        <f t="shared" si="14"/>
        <v>0</v>
      </c>
      <c r="N156" s="8"/>
    </row>
    <row r="157" spans="1:14" hidden="1">
      <c r="A157" s="20">
        <v>558</v>
      </c>
      <c r="B157" s="18" t="str">
        <f>VLOOKUP(A157,Empresas!A:B,2,0)</f>
        <v>47.721.237/0001-25</v>
      </c>
      <c r="C157" s="18" t="str">
        <f>VLOOKUP(B157,Empresas!B:C,2,0)</f>
        <v>Herbalderm Indústria e Comércio de Produtos Para Saúde e Bem-Estar Ltda</v>
      </c>
      <c r="D157" s="142" t="str">
        <f>VLOOKUP(A157,Empresas!A:J,10,0)</f>
        <v>Jorge</v>
      </c>
      <c r="E157" s="142" t="str">
        <f>VLOOKUP(A157,Empresas!A:D,4,0)</f>
        <v>Lucro Presumido</v>
      </c>
      <c r="F157" s="18" t="str">
        <f>VLOOKUP(A157,'Controle Distribuição de Lucros'!A:F,6,0)</f>
        <v>Sem Movimento</v>
      </c>
      <c r="G157" s="9">
        <f>VLOOKUP(A157,'Controle Distribuição de Lucros'!A:H,7,0)</f>
        <v>0</v>
      </c>
      <c r="H157" s="143" t="str">
        <f>IF(G157="Contabilidade Aproximada",'[1]Controle Distribuição de Lucros'!K157,"Não se Aplica")</f>
        <v>Não se Aplica</v>
      </c>
      <c r="I157" s="146" t="str">
        <f t="shared" si="10"/>
        <v>Não se Aplica</v>
      </c>
      <c r="J157" s="146" t="str">
        <f t="shared" si="11"/>
        <v>Não se Aplica</v>
      </c>
      <c r="K157" s="146">
        <f t="shared" si="12"/>
        <v>0</v>
      </c>
      <c r="L157" s="142">
        <f t="shared" si="13"/>
        <v>0</v>
      </c>
      <c r="M157" s="147">
        <f t="shared" si="14"/>
        <v>0</v>
      </c>
      <c r="N157" s="8"/>
    </row>
    <row r="158" spans="1:14">
      <c r="A158" s="20">
        <v>610</v>
      </c>
      <c r="B158" s="18" t="str">
        <f>VLOOKUP(A158,Empresas!A:B,2,0)</f>
        <v>48.585.457/0001-31</v>
      </c>
      <c r="C158" s="18" t="str">
        <f>VLOOKUP(B158,Empresas!B:C,2,0)</f>
        <v>Hickman Marketing Ltda</v>
      </c>
      <c r="D158" s="142" t="str">
        <f>VLOOKUP(A158,Empresas!A:J,10,0)</f>
        <v>Luana</v>
      </c>
      <c r="E158" s="142" t="str">
        <f>VLOOKUP(A158,Empresas!A:D,4,0)</f>
        <v>Simples Nacional</v>
      </c>
      <c r="F158" s="18" t="str">
        <f>VLOOKUP(A158,'Controle Distribuição de Lucros'!A:F,6,0)</f>
        <v>Sem Movimento</v>
      </c>
      <c r="G158" s="9">
        <f>VLOOKUP(A158,'Controle Distribuição de Lucros'!A:H,7,0)</f>
        <v>0</v>
      </c>
      <c r="H158" s="143">
        <v>10199</v>
      </c>
      <c r="I158" s="146">
        <v>311.51</v>
      </c>
      <c r="J158" s="146">
        <v>0</v>
      </c>
      <c r="K158" s="146">
        <f t="shared" si="12"/>
        <v>9887.49</v>
      </c>
      <c r="L158" s="142">
        <f t="shared" si="13"/>
        <v>-988.74900000000002</v>
      </c>
      <c r="M158" s="147">
        <f t="shared" si="14"/>
        <v>10876.239</v>
      </c>
      <c r="N158" s="8"/>
    </row>
    <row r="159" spans="1:14" hidden="1">
      <c r="A159" s="20">
        <v>478</v>
      </c>
      <c r="B159" s="18" t="str">
        <f>VLOOKUP(A159,Empresas!A:B,2,0)</f>
        <v>26.717.709/0001-04</v>
      </c>
      <c r="C159" s="18" t="str">
        <f>VLOOKUP(B159,Empresas!B:C,2,0)</f>
        <v>Hidro Conexões Válvulas e Tubos Ltda</v>
      </c>
      <c r="D159" s="142" t="str">
        <f>VLOOKUP(A159,Empresas!A:J,10,0)</f>
        <v>Michele</v>
      </c>
      <c r="E159" s="142" t="str">
        <f>VLOOKUP(A159,Empresas!A:D,4,0)</f>
        <v>Lucro Presumido</v>
      </c>
      <c r="F159" s="18" t="str">
        <f>VLOOKUP(A159,'Controle Distribuição de Lucros'!A:F,6,0)</f>
        <v>Folha de Pagamento</v>
      </c>
      <c r="G159" s="9">
        <f>VLOOKUP(A159,'Controle Distribuição de Lucros'!A:H,7,0)</f>
        <v>0</v>
      </c>
      <c r="H159" s="143" t="str">
        <f>IF(G159="Contabilidade Aproximada",'[1]Controle Distribuição de Lucros'!K159,"Não se Aplica")</f>
        <v>Não se Aplica</v>
      </c>
      <c r="I159" s="146" t="str">
        <f t="shared" si="10"/>
        <v>Não se Aplica</v>
      </c>
      <c r="J159" s="146" t="str">
        <f t="shared" si="11"/>
        <v>Não se Aplica</v>
      </c>
      <c r="K159" s="146">
        <f t="shared" si="12"/>
        <v>0</v>
      </c>
      <c r="L159" s="142">
        <f t="shared" si="13"/>
        <v>0</v>
      </c>
      <c r="M159" s="147">
        <f t="shared" si="14"/>
        <v>0</v>
      </c>
      <c r="N159" s="8"/>
    </row>
    <row r="160" spans="1:14" hidden="1">
      <c r="A160" s="20">
        <v>121</v>
      </c>
      <c r="B160" s="18" t="str">
        <f>VLOOKUP(A160,Empresas!A:B,2,0)</f>
        <v>27.886.774/0001-18</v>
      </c>
      <c r="C160" s="18" t="str">
        <f>VLOOKUP(B160,Empresas!B:C,2,0)</f>
        <v>Hocar Glass Auto Vidros e Acessórios Ltda</v>
      </c>
      <c r="D160" s="142" t="str">
        <f>VLOOKUP(A160,Empresas!A:J,10,0)</f>
        <v>Kamilly</v>
      </c>
      <c r="E160" s="142" t="str">
        <f>VLOOKUP(A160,Empresas!A:D,4,0)</f>
        <v>Simples Nacional</v>
      </c>
      <c r="F160" s="18" t="str">
        <f>VLOOKUP(A160,'Controle Distribuição de Lucros'!A:F,6,0)</f>
        <v>Folha de Pagamento</v>
      </c>
      <c r="G160" s="9">
        <f>VLOOKUP(A160,'Controle Distribuição de Lucros'!A:H,7,0)</f>
        <v>0</v>
      </c>
      <c r="H160" s="143" t="str">
        <f>IF(G160="Contabilidade Aproximada",'[1]Controle Distribuição de Lucros'!K160,"Não se Aplica")</f>
        <v>Não se Aplica</v>
      </c>
      <c r="I160" s="146" t="str">
        <f t="shared" si="10"/>
        <v>Não se Aplica</v>
      </c>
      <c r="J160" s="146" t="str">
        <f t="shared" si="11"/>
        <v>Não se Aplica</v>
      </c>
      <c r="K160" s="146">
        <f t="shared" si="12"/>
        <v>0</v>
      </c>
      <c r="L160" s="142">
        <f t="shared" si="13"/>
        <v>0</v>
      </c>
      <c r="M160" s="147">
        <f t="shared" si="14"/>
        <v>0</v>
      </c>
      <c r="N160" s="8"/>
    </row>
    <row r="161" spans="1:14" hidden="1">
      <c r="A161" s="20">
        <v>515</v>
      </c>
      <c r="B161" s="18" t="str">
        <f>VLOOKUP(A161,Empresas!A:B,2,0)</f>
        <v>26.381.450/0001-65</v>
      </c>
      <c r="C161" s="18" t="str">
        <f>VLOOKUP(B161,Empresas!B:C,2,0)</f>
        <v>Home Revest Revestimentos Especiais Ltda</v>
      </c>
      <c r="D161" s="142" t="str">
        <f>VLOOKUP(A161,Empresas!A:J,10,0)</f>
        <v>Kamilly</v>
      </c>
      <c r="E161" s="142" t="str">
        <f>VLOOKUP(A161,Empresas!A:D,4,0)</f>
        <v>Simples Nacional</v>
      </c>
      <c r="F161" s="18" t="str">
        <f>VLOOKUP(A161,'Controle Distribuição de Lucros'!A:F,6,0)</f>
        <v>Sem Movimento</v>
      </c>
      <c r="G161" s="9">
        <f>VLOOKUP(A161,'Controle Distribuição de Lucros'!A:H,7,0)</f>
        <v>0</v>
      </c>
      <c r="H161" s="143" t="str">
        <f>IF(G161="Contabilidade Aproximada",'[1]Controle Distribuição de Lucros'!K161,"Não se Aplica")</f>
        <v>Não se Aplica</v>
      </c>
      <c r="I161" s="146" t="str">
        <f t="shared" si="10"/>
        <v>Não se Aplica</v>
      </c>
      <c r="J161" s="146" t="str">
        <f t="shared" si="11"/>
        <v>Não se Aplica</v>
      </c>
      <c r="K161" s="146">
        <f t="shared" si="12"/>
        <v>0</v>
      </c>
      <c r="L161" s="142">
        <f>-(K161*10%)</f>
        <v>0</v>
      </c>
      <c r="M161" s="147">
        <f>(K161-L161)</f>
        <v>0</v>
      </c>
      <c r="N161" s="8"/>
    </row>
    <row r="162" spans="1:14" hidden="1">
      <c r="A162" s="20">
        <v>634</v>
      </c>
      <c r="B162" s="18" t="str">
        <f>VLOOKUP(A162,Empresas!A:B,2,0)</f>
        <v>61.020.583/0001-07</v>
      </c>
      <c r="C162" s="18" t="str">
        <f>VLOOKUP(B162,Empresas!B:C,2,0)</f>
        <v>Hortinha Mix Foods Ltda</v>
      </c>
      <c r="D162" s="142" t="str">
        <f>VLOOKUP(A162,Empresas!A:J,10,0)</f>
        <v>Claudia</v>
      </c>
      <c r="E162" s="142" t="str">
        <f>VLOOKUP(A162,Empresas!A:D,4,0)</f>
        <v>Simples Nacional</v>
      </c>
      <c r="F162" s="18" t="str">
        <f>VLOOKUP(A162,'Controle Distribuição de Lucros'!A:F,6,0)</f>
        <v>Folha de Pagamento</v>
      </c>
      <c r="G162" s="9">
        <f>VLOOKUP(A162,'Controle Distribuição de Lucros'!A:H,7,0)</f>
        <v>0</v>
      </c>
      <c r="H162" s="143" t="str">
        <f>IF(G162="Contabilidade Aproximada",'[1]Controle Distribuição de Lucros'!K162,"Não se Aplica")</f>
        <v>Não se Aplica</v>
      </c>
      <c r="I162" s="146" t="str">
        <f t="shared" si="10"/>
        <v>Não se Aplica</v>
      </c>
      <c r="J162" s="146" t="str">
        <f t="shared" si="11"/>
        <v>Não se Aplica</v>
      </c>
      <c r="K162" s="146">
        <f t="shared" si="12"/>
        <v>0</v>
      </c>
      <c r="L162" s="142">
        <f t="shared" si="13"/>
        <v>0</v>
      </c>
      <c r="M162" s="147">
        <f t="shared" si="14"/>
        <v>0</v>
      </c>
      <c r="N162" s="8"/>
    </row>
    <row r="163" spans="1:14">
      <c r="A163" s="20">
        <v>224</v>
      </c>
      <c r="B163" s="18" t="str">
        <f>VLOOKUP(A163,Empresas!A:B,2,0)</f>
        <v>38.403.792/0001-18</v>
      </c>
      <c r="C163" s="18" t="str">
        <f>VLOOKUP(B163,Empresas!B:C,2,0)</f>
        <v>Hosp Confecções Ltda</v>
      </c>
      <c r="D163" s="142" t="str">
        <f>VLOOKUP(A163,Empresas!A:J,10,0)</f>
        <v>Luana</v>
      </c>
      <c r="E163" s="142" t="str">
        <f>VLOOKUP(A163,Empresas!A:D,4,0)</f>
        <v>Simples Nacional</v>
      </c>
      <c r="F163" s="18" t="str">
        <f>VLOOKUP(A163,'Controle Distribuição de Lucros'!A:F,6,0)</f>
        <v>Folha de Pagamento</v>
      </c>
      <c r="G163" s="9">
        <f>VLOOKUP(A163,'Controle Distribuição de Lucros'!A:H,7,0)</f>
        <v>0</v>
      </c>
      <c r="H163" s="143" t="str">
        <f>IF(G163="Contabilidade Aproximada",'[1]Controle Distribuição de Lucros'!K163,"Não se Aplica")</f>
        <v>Não se Aplica</v>
      </c>
      <c r="I163" s="146" t="str">
        <f t="shared" si="10"/>
        <v>Não se Aplica</v>
      </c>
      <c r="J163" s="146" t="str">
        <f t="shared" si="11"/>
        <v>Não se Aplica</v>
      </c>
      <c r="K163" s="146">
        <f t="shared" si="12"/>
        <v>0</v>
      </c>
      <c r="L163" s="142">
        <f t="shared" si="13"/>
        <v>0</v>
      </c>
      <c r="M163" s="147">
        <f t="shared" si="14"/>
        <v>0</v>
      </c>
      <c r="N163" s="8"/>
    </row>
    <row r="164" spans="1:14" hidden="1">
      <c r="A164" s="152">
        <v>192</v>
      </c>
      <c r="B164" s="18" t="str">
        <f>VLOOKUP(A164,Empresas!A:B,2,0)</f>
        <v>64.914.211/0001-12</v>
      </c>
      <c r="C164" s="18" t="str">
        <f>VLOOKUP(B164,Empresas!B:C,2,0)</f>
        <v>Hospedaria Belém Ltda</v>
      </c>
      <c r="D164" s="142" t="str">
        <f>VLOOKUP(A164,Empresas!A:J,10,0)</f>
        <v>Claudia</v>
      </c>
      <c r="E164" s="142" t="str">
        <f>VLOOKUP(A164,Empresas!A:D,4,0)</f>
        <v>Simples Nacional</v>
      </c>
      <c r="F164" s="18" t="str">
        <f>VLOOKUP(A164,'Controle Distribuição de Lucros'!A:F,6,0)</f>
        <v>Folha de Pagamento</v>
      </c>
      <c r="G164" s="9">
        <f>VLOOKUP(A164,'Controle Distribuição de Lucros'!A:H,7,0)</f>
        <v>0</v>
      </c>
      <c r="H164" s="143" t="str">
        <f>IF(G164="Contabilidade Aproximada",'[1]Controle Distribuição de Lucros'!K164,"Não se Aplica")</f>
        <v>Não se Aplica</v>
      </c>
      <c r="I164" s="146" t="str">
        <f t="shared" si="10"/>
        <v>Não se Aplica</v>
      </c>
      <c r="J164" s="146" t="str">
        <f t="shared" si="11"/>
        <v>Não se Aplica</v>
      </c>
      <c r="K164" s="146">
        <f t="shared" si="12"/>
        <v>0</v>
      </c>
      <c r="L164" s="142">
        <f t="shared" si="13"/>
        <v>0</v>
      </c>
      <c r="M164" s="147">
        <f t="shared" si="14"/>
        <v>0</v>
      </c>
      <c r="N164" s="8"/>
    </row>
    <row r="165" spans="1:14" hidden="1">
      <c r="A165" s="20">
        <v>637</v>
      </c>
      <c r="B165" s="18" t="str">
        <f>VLOOKUP(A165,Empresas!A:B,2,0)</f>
        <v>66.386.990/0001-56</v>
      </c>
      <c r="C165" s="18" t="str">
        <f>VLOOKUP(B165,Empresas!B:C,2,0)</f>
        <v>HR02 Empreendimentos Imobiliários SPE Ltda</v>
      </c>
      <c r="D165" s="142" t="str">
        <f>VLOOKUP(A165,Empresas!A:J,10,0)</f>
        <v>Kamilly</v>
      </c>
      <c r="E165" s="142" t="str">
        <f>VLOOKUP(A165,Empresas!A:D,4,0)</f>
        <v>Lucro Presumido</v>
      </c>
      <c r="F165" s="18" t="str">
        <f>VLOOKUP(A165,'Controle Distribuição de Lucros'!A:F,6,0)</f>
        <v>Sem Movimento</v>
      </c>
      <c r="G165" s="9">
        <f>VLOOKUP(A165,'Controle Distribuição de Lucros'!A:H,7,0)</f>
        <v>0</v>
      </c>
      <c r="H165" s="143" t="str">
        <f>IF(G165="Contabilidade Aproximada",'[1]Controle Distribuição de Lucros'!K165,"Não se Aplica")</f>
        <v>Não se Aplica</v>
      </c>
      <c r="I165" s="146" t="str">
        <f t="shared" si="10"/>
        <v>Não se Aplica</v>
      </c>
      <c r="J165" s="146" t="str">
        <f t="shared" si="11"/>
        <v>Não se Aplica</v>
      </c>
      <c r="K165" s="146">
        <f t="shared" si="12"/>
        <v>0</v>
      </c>
      <c r="L165" s="142">
        <f t="shared" si="13"/>
        <v>0</v>
      </c>
      <c r="M165" s="147">
        <f t="shared" si="14"/>
        <v>0</v>
      </c>
      <c r="N165" s="8"/>
    </row>
    <row r="166" spans="1:14" hidden="1">
      <c r="A166" s="20">
        <v>513</v>
      </c>
      <c r="B166" s="18" t="str">
        <f>VLOOKUP(A166,Empresas!A:B,2,0)</f>
        <v>66.747.767/0001-97</v>
      </c>
      <c r="C166" s="18" t="str">
        <f>VLOOKUP(B166,Empresas!B:C,2,0)</f>
        <v>HRM Construções Ltda</v>
      </c>
      <c r="D166" s="142" t="str">
        <f>VLOOKUP(A166,Empresas!A:J,10,0)</f>
        <v>Kamilly</v>
      </c>
      <c r="E166" s="142" t="str">
        <f>VLOOKUP(A166,Empresas!A:D,4,0)</f>
        <v>Lucro Presumido</v>
      </c>
      <c r="F166" s="18" t="str">
        <f>VLOOKUP(A166,'Controle Distribuição de Lucros'!A:F,6,0)</f>
        <v>Sem Movimento</v>
      </c>
      <c r="G166" s="9">
        <f>VLOOKUP(A166,'Controle Distribuição de Lucros'!A:H,7,0)</f>
        <v>0</v>
      </c>
      <c r="H166" s="143" t="str">
        <f>IF(G166="Contabilidade Aproximada",'[1]Controle Distribuição de Lucros'!K166,"Não se Aplica")</f>
        <v>Não se Aplica</v>
      </c>
      <c r="I166" s="146" t="str">
        <f t="shared" si="10"/>
        <v>Não se Aplica</v>
      </c>
      <c r="J166" s="146" t="str">
        <f t="shared" si="11"/>
        <v>Não se Aplica</v>
      </c>
      <c r="K166" s="146">
        <f t="shared" si="12"/>
        <v>0</v>
      </c>
      <c r="L166" s="142">
        <f t="shared" si="13"/>
        <v>0</v>
      </c>
      <c r="M166" s="147">
        <f t="shared" si="14"/>
        <v>0</v>
      </c>
      <c r="N166" s="8"/>
    </row>
    <row r="167" spans="1:14" hidden="1">
      <c r="A167" s="20">
        <v>518</v>
      </c>
      <c r="B167" s="18" t="str">
        <f>VLOOKUP(A167,Empresas!A:B,2,0)</f>
        <v>27.414.339/0001-90</v>
      </c>
      <c r="C167" s="18" t="str">
        <f>VLOOKUP(B167,Empresas!B:C,2,0)</f>
        <v>HRR Revestimentos Ltda</v>
      </c>
      <c r="D167" s="142" t="str">
        <f>VLOOKUP(A167,Empresas!A:J,10,0)</f>
        <v>Kamilly</v>
      </c>
      <c r="E167" s="142" t="str">
        <f>VLOOKUP(A167,Empresas!A:D,4,0)</f>
        <v>Simples Nacional</v>
      </c>
      <c r="F167" s="18" t="str">
        <f>VLOOKUP(A167,'Controle Distribuição de Lucros'!A:F,6,0)</f>
        <v>Sem Movimento</v>
      </c>
      <c r="G167" s="9">
        <f>VLOOKUP(A167,'Controle Distribuição de Lucros'!A:H,7,0)</f>
        <v>0</v>
      </c>
      <c r="H167" s="143" t="str">
        <f>IF(G167="Contabilidade Aproximada",'[1]Controle Distribuição de Lucros'!K167,"Não se Aplica")</f>
        <v>Não se Aplica</v>
      </c>
      <c r="I167" s="146" t="str">
        <f t="shared" si="10"/>
        <v>Não se Aplica</v>
      </c>
      <c r="J167" s="146" t="str">
        <f t="shared" si="11"/>
        <v>Não se Aplica</v>
      </c>
      <c r="K167" s="146">
        <f t="shared" si="12"/>
        <v>0</v>
      </c>
      <c r="L167" s="142">
        <f t="shared" si="13"/>
        <v>0</v>
      </c>
      <c r="M167" s="147">
        <f t="shared" si="14"/>
        <v>0</v>
      </c>
      <c r="N167" s="8"/>
    </row>
    <row r="168" spans="1:14" hidden="1">
      <c r="A168" s="20">
        <v>488</v>
      </c>
      <c r="B168" s="18" t="str">
        <f>VLOOKUP(A168,Empresas!A:B,2,0)</f>
        <v>52.234.178/0001-09</v>
      </c>
      <c r="C168" s="18" t="str">
        <f>VLOOKUP(B168,Empresas!B:C,2,0)</f>
        <v>Hulck Auto Peças Ltda</v>
      </c>
      <c r="D168" s="142" t="str">
        <f>VLOOKUP(A168,Empresas!A:J,10,0)</f>
        <v>Bruna</v>
      </c>
      <c r="E168" s="142" t="str">
        <f>VLOOKUP(A168,Empresas!A:D,4,0)</f>
        <v>Simples Nacional</v>
      </c>
      <c r="F168" s="18" t="str">
        <f>VLOOKUP(A168,'Controle Distribuição de Lucros'!A:F,6,0)</f>
        <v>Pró-Labore</v>
      </c>
      <c r="G168" s="9">
        <f>VLOOKUP(A168,'Controle Distribuição de Lucros'!A:H,7,0)</f>
        <v>0</v>
      </c>
      <c r="H168" s="143" t="str">
        <f>IF(G168="Contabilidade Aproximada",'[1]Controle Distribuição de Lucros'!K168,"Não se Aplica")</f>
        <v>Não se Aplica</v>
      </c>
      <c r="I168" s="146" t="str">
        <f t="shared" si="10"/>
        <v>Não se Aplica</v>
      </c>
      <c r="J168" s="146" t="str">
        <f t="shared" si="11"/>
        <v>Não se Aplica</v>
      </c>
      <c r="K168" s="146">
        <f t="shared" si="12"/>
        <v>0</v>
      </c>
      <c r="L168" s="142">
        <f t="shared" si="13"/>
        <v>0</v>
      </c>
      <c r="M168" s="147">
        <f t="shared" si="14"/>
        <v>0</v>
      </c>
      <c r="N168" s="8"/>
    </row>
    <row r="169" spans="1:14" hidden="1">
      <c r="A169" s="20">
        <v>156</v>
      </c>
      <c r="B169" s="18" t="str">
        <f>VLOOKUP(A169,Empresas!A:B,2,0)</f>
        <v>04.905.545/0001-06</v>
      </c>
      <c r="C169" s="18" t="str">
        <f>VLOOKUP(B169,Empresas!B:C,2,0)</f>
        <v>I - 9 Importadora e Exportadora Ltda</v>
      </c>
      <c r="D169" s="142" t="str">
        <f>VLOOKUP(A169,Empresas!A:J,10,0)</f>
        <v>Jorge</v>
      </c>
      <c r="E169" s="142" t="str">
        <f>VLOOKUP(A169,Empresas!A:D,4,0)</f>
        <v>Lucro Presumido</v>
      </c>
      <c r="F169" s="18" t="str">
        <f>VLOOKUP(A169,'Controle Distribuição de Lucros'!A:F,6,0)</f>
        <v>Sem Movimento</v>
      </c>
      <c r="G169" s="9">
        <f>VLOOKUP(A169,'Controle Distribuição de Lucros'!A:H,7,0)</f>
        <v>0</v>
      </c>
      <c r="H169" s="143" t="str">
        <f>IF(G169="Contabilidade Aproximada",'[1]Controle Distribuição de Lucros'!K169,"Não se Aplica")</f>
        <v>Não se Aplica</v>
      </c>
      <c r="I169" s="146" t="str">
        <f t="shared" si="10"/>
        <v>Não se Aplica</v>
      </c>
      <c r="J169" s="146" t="str">
        <f t="shared" si="11"/>
        <v>Não se Aplica</v>
      </c>
      <c r="K169" s="146">
        <f t="shared" si="12"/>
        <v>0</v>
      </c>
      <c r="L169" s="142">
        <f t="shared" si="13"/>
        <v>0</v>
      </c>
      <c r="M169" s="147">
        <f t="shared" si="14"/>
        <v>0</v>
      </c>
      <c r="N169" s="8"/>
    </row>
    <row r="170" spans="1:14" hidden="1">
      <c r="A170" s="20">
        <v>369</v>
      </c>
      <c r="B170" s="18" t="str">
        <f>VLOOKUP(A170,Empresas!A:B,2,0)</f>
        <v>50.288.011/0001-97</v>
      </c>
      <c r="C170" s="18" t="str">
        <f>VLOOKUP(B170,Empresas!B:C,2,0)</f>
        <v>Ibel Arquitetura e Design Ltda</v>
      </c>
      <c r="D170" s="142" t="str">
        <f>VLOOKUP(A170,Empresas!A:J,10,0)</f>
        <v>Michele</v>
      </c>
      <c r="E170" s="142" t="str">
        <f>VLOOKUP(A170,Empresas!A:D,4,0)</f>
        <v>Lucro Presumido</v>
      </c>
      <c r="F170" s="18" t="str">
        <f>VLOOKUP(A170,'Controle Distribuição de Lucros'!A:F,6,0)</f>
        <v>Pró-Labore</v>
      </c>
      <c r="G170" s="9">
        <f>VLOOKUP(A170,'Controle Distribuição de Lucros'!A:H,7,0)</f>
        <v>0</v>
      </c>
      <c r="H170" s="143" t="str">
        <f>IF(G170="Contabilidade Aproximada",'[1]Controle Distribuição de Lucros'!K170,"Não se Aplica")</f>
        <v>Não se Aplica</v>
      </c>
      <c r="I170" s="146" t="str">
        <f t="shared" si="10"/>
        <v>Não se Aplica</v>
      </c>
      <c r="J170" s="146" t="str">
        <f t="shared" si="11"/>
        <v>Não se Aplica</v>
      </c>
      <c r="K170" s="146">
        <f t="shared" si="12"/>
        <v>0</v>
      </c>
      <c r="L170" s="142">
        <f t="shared" si="13"/>
        <v>0</v>
      </c>
      <c r="M170" s="147">
        <f t="shared" si="14"/>
        <v>0</v>
      </c>
      <c r="N170" s="8"/>
    </row>
    <row r="171" spans="1:14" hidden="1">
      <c r="A171" s="20">
        <v>162</v>
      </c>
      <c r="B171" s="18" t="str">
        <f>VLOOKUP(A171,Empresas!A:B,2,0)</f>
        <v>33.283.572/0001-84</v>
      </c>
      <c r="C171" s="18" t="str">
        <f>VLOOKUP(B171,Empresas!B:C,2,0)</f>
        <v>Ibel Comercial de Móveis e Serviços de Instalação Manutenção e Reformas Ltda</v>
      </c>
      <c r="D171" s="142" t="str">
        <f>VLOOKUP(A171,Empresas!A:J,10,0)</f>
        <v>Michele</v>
      </c>
      <c r="E171" s="142" t="str">
        <f>VLOOKUP(A171,Empresas!A:D,4,0)</f>
        <v>Simples Nacional</v>
      </c>
      <c r="F171" s="18" t="str">
        <f>VLOOKUP(A171,'Controle Distribuição de Lucros'!A:F,6,0)</f>
        <v>Folha de Pagamento</v>
      </c>
      <c r="G171" s="9">
        <f>VLOOKUP(A171,'Controle Distribuição de Lucros'!A:H,7,0)</f>
        <v>0</v>
      </c>
      <c r="H171" s="143" t="str">
        <f>IF(G171="Contabilidade Aproximada",'[1]Controle Distribuição de Lucros'!K171,"Não se Aplica")</f>
        <v>Não se Aplica</v>
      </c>
      <c r="I171" s="146" t="str">
        <f t="shared" si="10"/>
        <v>Não se Aplica</v>
      </c>
      <c r="J171" s="146" t="str">
        <f t="shared" si="11"/>
        <v>Não se Aplica</v>
      </c>
      <c r="K171" s="146">
        <f t="shared" si="12"/>
        <v>0</v>
      </c>
      <c r="L171" s="142">
        <f t="shared" si="13"/>
        <v>0</v>
      </c>
      <c r="M171" s="147">
        <f t="shared" si="14"/>
        <v>0</v>
      </c>
      <c r="N171" s="8"/>
    </row>
    <row r="172" spans="1:14" hidden="1">
      <c r="A172" s="20">
        <v>606</v>
      </c>
      <c r="B172" s="18" t="str">
        <f>VLOOKUP(A172,Empresas!A:B,2,0)</f>
        <v>62.470.560/0001-67</v>
      </c>
      <c r="C172" s="18" t="str">
        <f>VLOOKUP(B172,Empresas!B:C,2,0)</f>
        <v>Ibel Company Ltda</v>
      </c>
      <c r="D172" s="142" t="str">
        <f>VLOOKUP(A172,Empresas!A:J,10,0)</f>
        <v>Michele</v>
      </c>
      <c r="E172" s="142" t="str">
        <f>VLOOKUP(A172,Empresas!A:D,4,0)</f>
        <v>Simples Nacional</v>
      </c>
      <c r="F172" s="18" t="str">
        <f>VLOOKUP(A172,'Controle Distribuição de Lucros'!A:F,6,0)</f>
        <v>Pró-Labore</v>
      </c>
      <c r="G172" s="9">
        <f>VLOOKUP(A172,'Controle Distribuição de Lucros'!A:H,7,0)</f>
        <v>0</v>
      </c>
      <c r="H172" s="143" t="str">
        <f>IF(G172="Contabilidade Aproximada",'[1]Controle Distribuição de Lucros'!K172,"Não se Aplica")</f>
        <v>Não se Aplica</v>
      </c>
      <c r="I172" s="146" t="str">
        <f t="shared" si="10"/>
        <v>Não se Aplica</v>
      </c>
      <c r="J172" s="146" t="str">
        <f t="shared" si="11"/>
        <v>Não se Aplica</v>
      </c>
      <c r="K172" s="146">
        <f t="shared" si="12"/>
        <v>0</v>
      </c>
      <c r="L172" s="142">
        <f t="shared" si="13"/>
        <v>0</v>
      </c>
      <c r="M172" s="147">
        <f t="shared" si="14"/>
        <v>0</v>
      </c>
      <c r="N172" s="8"/>
    </row>
    <row r="173" spans="1:14" hidden="1">
      <c r="A173" s="20">
        <v>110</v>
      </c>
      <c r="B173" s="18" t="str">
        <f>VLOOKUP(A173,Empresas!A:B,2,0)</f>
        <v>49.102.361/0001-38</v>
      </c>
      <c r="C173" s="18" t="str">
        <f>VLOOKUP(B173,Empresas!B:C,2,0)</f>
        <v>Ibel Maq Comercial de Móveis Ltda</v>
      </c>
      <c r="D173" s="142" t="str">
        <f>VLOOKUP(A173,Empresas!A:J,10,0)</f>
        <v>Michele</v>
      </c>
      <c r="E173" s="142" t="str">
        <f>VLOOKUP(A173,Empresas!A:D,4,0)</f>
        <v>Lucro Presumido</v>
      </c>
      <c r="F173" s="18" t="str">
        <f>VLOOKUP(A173,'Controle Distribuição de Lucros'!A:F,6,0)</f>
        <v>Folha de Pagamento</v>
      </c>
      <c r="G173" s="9">
        <f>VLOOKUP(A173,'Controle Distribuição de Lucros'!A:H,7,0)</f>
        <v>0</v>
      </c>
      <c r="H173" s="143" t="str">
        <f>IF(G173="Contabilidade Aproximada",'[1]Controle Distribuição de Lucros'!K173,"Não se Aplica")</f>
        <v>Não se Aplica</v>
      </c>
      <c r="I173" s="146" t="str">
        <f t="shared" si="10"/>
        <v>Não se Aplica</v>
      </c>
      <c r="J173" s="146" t="str">
        <f t="shared" si="11"/>
        <v>Não se Aplica</v>
      </c>
      <c r="K173" s="146">
        <f t="shared" si="12"/>
        <v>0</v>
      </c>
      <c r="L173" s="142">
        <f t="shared" si="13"/>
        <v>0</v>
      </c>
      <c r="M173" s="147">
        <f t="shared" si="14"/>
        <v>0</v>
      </c>
      <c r="N173" s="8"/>
    </row>
    <row r="174" spans="1:14" hidden="1">
      <c r="A174" s="20">
        <v>65</v>
      </c>
      <c r="B174" s="18" t="str">
        <f>VLOOKUP(A174,Empresas!A:B,2,0)</f>
        <v>04.879.925/0001-05</v>
      </c>
      <c r="C174" s="18" t="str">
        <f>VLOOKUP(B174,Empresas!B:C,2,0)</f>
        <v>Ici Gastronomia Ltda</v>
      </c>
      <c r="D174" s="142" t="str">
        <f>VLOOKUP(A174,Empresas!A:J,10,0)</f>
        <v>Talita</v>
      </c>
      <c r="E174" s="142" t="str">
        <f>VLOOKUP(A174,Empresas!A:D,4,0)</f>
        <v>Lucro Presumido</v>
      </c>
      <c r="F174" s="18" t="str">
        <f>VLOOKUP(A174,'Controle Distribuição de Lucros'!A:F,6,0)</f>
        <v>Folha de Pagamento</v>
      </c>
      <c r="G174" s="9">
        <f>VLOOKUP(A174,'Controle Distribuição de Lucros'!A:H,7,0)</f>
        <v>0</v>
      </c>
      <c r="H174" s="143" t="str">
        <f>IF(G174="Contabilidade Aproximada",'[1]Controle Distribuição de Lucros'!K174,"Não se Aplica")</f>
        <v>Não se Aplica</v>
      </c>
      <c r="I174" s="146" t="str">
        <f t="shared" si="10"/>
        <v>Não se Aplica</v>
      </c>
      <c r="J174" s="146" t="str">
        <f t="shared" si="11"/>
        <v>Não se Aplica</v>
      </c>
      <c r="K174" s="146">
        <f t="shared" si="12"/>
        <v>0</v>
      </c>
      <c r="L174" s="142">
        <f t="shared" si="13"/>
        <v>0</v>
      </c>
      <c r="M174" s="147">
        <f t="shared" si="14"/>
        <v>0</v>
      </c>
      <c r="N174" s="8"/>
    </row>
    <row r="175" spans="1:14" hidden="1">
      <c r="A175" s="18">
        <v>107</v>
      </c>
      <c r="B175" s="18" t="str">
        <f>VLOOKUP(A175,Empresas!A:B,2,0)</f>
        <v>26.070.521/0001-09</v>
      </c>
      <c r="C175" s="18" t="str">
        <f>VLOOKUP(B175,Empresas!B:C,2,0)</f>
        <v>Igreja Apostólica Casa de Deus Porta dos Céus</v>
      </c>
      <c r="D175" s="142" t="str">
        <f>VLOOKUP(A175,Empresas!A:J,10,0)</f>
        <v>Bruna</v>
      </c>
      <c r="E175" s="142" t="str">
        <f>VLOOKUP(A175,Empresas!A:D,4,0)</f>
        <v>Lucro Real</v>
      </c>
      <c r="F175" s="18" t="str">
        <f>VLOOKUP(A175,'Controle Distribuição de Lucros'!A:F,6,0)</f>
        <v>Sem Movimento</v>
      </c>
      <c r="G175" s="9">
        <f>VLOOKUP(A175,'Controle Distribuição de Lucros'!A:H,7,0)</f>
        <v>0</v>
      </c>
      <c r="H175" s="143" t="str">
        <f>IF(G175="Contabilidade Aproximada",'[1]Controle Distribuição de Lucros'!K175,"Não se Aplica")</f>
        <v>Não se Aplica</v>
      </c>
      <c r="I175" s="146" t="str">
        <f t="shared" si="10"/>
        <v>Não se Aplica</v>
      </c>
      <c r="J175" s="146" t="str">
        <f t="shared" si="11"/>
        <v>Não se Aplica</v>
      </c>
      <c r="K175" s="146">
        <f t="shared" si="12"/>
        <v>0</v>
      </c>
      <c r="L175" s="142">
        <f t="shared" si="13"/>
        <v>0</v>
      </c>
      <c r="M175" s="147">
        <f t="shared" si="14"/>
        <v>0</v>
      </c>
      <c r="N175" s="8"/>
    </row>
    <row r="176" spans="1:14" hidden="1">
      <c r="A176" s="20">
        <v>385</v>
      </c>
      <c r="B176" s="18" t="str">
        <f>VLOOKUP(A176,Empresas!A:B,2,0)</f>
        <v>51.054.485/0001-37</v>
      </c>
      <c r="C176" s="18" t="str">
        <f>VLOOKUP(B176,Empresas!B:C,2,0)</f>
        <v>Imperium Etiquetas e Rótulos Adesivos Ltda</v>
      </c>
      <c r="D176" s="142" t="str">
        <f>VLOOKUP(A176,Empresas!A:J,10,0)</f>
        <v>Kamilly</v>
      </c>
      <c r="E176" s="142" t="str">
        <f>VLOOKUP(A176,Empresas!A:D,4,0)</f>
        <v>Lucro Real</v>
      </c>
      <c r="F176" s="18" t="str">
        <f>VLOOKUP(A176,'Controle Distribuição de Lucros'!A:F,6,0)</f>
        <v>Pró-Labore</v>
      </c>
      <c r="G176" s="9">
        <f>VLOOKUP(A176,'Controle Distribuição de Lucros'!A:H,7,0)</f>
        <v>0</v>
      </c>
      <c r="H176" s="143" t="str">
        <f>IF(G176="Contabilidade Aproximada",'[1]Controle Distribuição de Lucros'!K176,"Não se Aplica")</f>
        <v>Não se Aplica</v>
      </c>
      <c r="I176" s="146" t="str">
        <f t="shared" si="10"/>
        <v>Não se Aplica</v>
      </c>
      <c r="J176" s="146" t="str">
        <f t="shared" si="11"/>
        <v>Não se Aplica</v>
      </c>
      <c r="K176" s="146">
        <f t="shared" si="12"/>
        <v>0</v>
      </c>
      <c r="L176" s="142">
        <f t="shared" si="13"/>
        <v>0</v>
      </c>
      <c r="M176" s="147">
        <f t="shared" si="14"/>
        <v>0</v>
      </c>
      <c r="N176" s="8"/>
    </row>
    <row r="177" spans="1:14">
      <c r="A177" s="20">
        <v>311</v>
      </c>
      <c r="B177" s="18" t="str">
        <f>VLOOKUP(A177,Empresas!A:B,2,0)</f>
        <v>31.153.081/0001-93</v>
      </c>
      <c r="C177" s="18" t="str">
        <f>VLOOKUP(B177,Empresas!B:C,2,0)</f>
        <v>Indikey Serviços de Comunicação Ltda</v>
      </c>
      <c r="D177" s="142" t="str">
        <f>VLOOKUP(A177,Empresas!A:J,10,0)</f>
        <v>Luana</v>
      </c>
      <c r="E177" s="142" t="str">
        <f>VLOOKUP(A177,Empresas!A:D,4,0)</f>
        <v>Lucro Presumido</v>
      </c>
      <c r="F177" s="18" t="str">
        <f>VLOOKUP(A177,'Controle Distribuição de Lucros'!A:F,6,0)</f>
        <v>Pró-Labore</v>
      </c>
      <c r="G177" s="9">
        <f>VLOOKUP(A177,'Controle Distribuição de Lucros'!A:H,7,0)</f>
        <v>0</v>
      </c>
      <c r="H177" s="143" t="str">
        <f>IF(G177="Contabilidade Aproximada",'[1]Controle Distribuição de Lucros'!K177,"Não se Aplica")</f>
        <v>Não se Aplica</v>
      </c>
      <c r="I177" s="146" t="str">
        <f t="shared" si="10"/>
        <v>Não se Aplica</v>
      </c>
      <c r="J177" s="146" t="str">
        <f t="shared" si="11"/>
        <v>Não se Aplica</v>
      </c>
      <c r="K177" s="146">
        <f t="shared" si="12"/>
        <v>0</v>
      </c>
      <c r="L177" s="142">
        <f t="shared" si="13"/>
        <v>0</v>
      </c>
      <c r="M177" s="147">
        <f t="shared" si="14"/>
        <v>0</v>
      </c>
      <c r="N177" s="8"/>
    </row>
    <row r="178" spans="1:14" hidden="1">
      <c r="A178" s="20">
        <v>426</v>
      </c>
      <c r="B178" s="18" t="str">
        <f>VLOOKUP(A178,Empresas!A:B,2,0)</f>
        <v>33.042.749/0001-50</v>
      </c>
      <c r="C178" s="18" t="str">
        <f>VLOOKUP(B178,Empresas!B:C,2,0)</f>
        <v>Induservice Prestação de Serviços de Manuseio e Embalagens Ltda</v>
      </c>
      <c r="D178" s="142" t="str">
        <f>VLOOKUP(A178,Empresas!A:J,10,0)</f>
        <v>Talita</v>
      </c>
      <c r="E178" s="142" t="str">
        <f>VLOOKUP(A178,Empresas!A:D,4,0)</f>
        <v>Simples Nacional</v>
      </c>
      <c r="F178" s="18" t="str">
        <f>VLOOKUP(A178,'Controle Distribuição de Lucros'!A:F,6,0)</f>
        <v>Folha de Pagamento</v>
      </c>
      <c r="G178" s="9">
        <f>VLOOKUP(A178,'Controle Distribuição de Lucros'!A:H,7,0)</f>
        <v>0</v>
      </c>
      <c r="H178" s="143" t="str">
        <f>IF(G178="Contabilidade Aproximada",'[1]Controle Distribuição de Lucros'!K178,"Não se Aplica")</f>
        <v>Não se Aplica</v>
      </c>
      <c r="I178" s="146" t="str">
        <f t="shared" si="10"/>
        <v>Não se Aplica</v>
      </c>
      <c r="J178" s="146" t="str">
        <f t="shared" si="11"/>
        <v>Não se Aplica</v>
      </c>
      <c r="K178" s="146">
        <f t="shared" si="12"/>
        <v>0</v>
      </c>
      <c r="L178" s="142">
        <f t="shared" si="13"/>
        <v>0</v>
      </c>
      <c r="M178" s="147">
        <f t="shared" si="14"/>
        <v>0</v>
      </c>
      <c r="N178" s="8"/>
    </row>
    <row r="179" spans="1:14" hidden="1">
      <c r="A179" s="20">
        <v>430</v>
      </c>
      <c r="B179" s="18" t="str">
        <f>VLOOKUP(A179,Empresas!A:B,2,0)</f>
        <v>26.341.045/0001-13</v>
      </c>
      <c r="C179" s="18" t="str">
        <f>VLOOKUP(B179,Empresas!B:C,2,0)</f>
        <v>Induspacking Indústria de Embalagens e Serviços Ltda</v>
      </c>
      <c r="D179" s="142" t="str">
        <f>VLOOKUP(A179,Empresas!A:J,10,0)</f>
        <v>Paulo</v>
      </c>
      <c r="E179" s="142" t="str">
        <f>VLOOKUP(A179,Empresas!A:D,4,0)</f>
        <v>Lucro Real</v>
      </c>
      <c r="F179" s="18" t="str">
        <f>VLOOKUP(A179,'Controle Distribuição de Lucros'!A:F,6,0)</f>
        <v>Folha de Pagamento</v>
      </c>
      <c r="G179" s="9">
        <f>VLOOKUP(A179,'Controle Distribuição de Lucros'!A:H,7,0)</f>
        <v>0</v>
      </c>
      <c r="H179" s="143" t="str">
        <f>IF(G179="Contabilidade Aproximada",'[1]Controle Distribuição de Lucros'!K179,"Não se Aplica")</f>
        <v>Não se Aplica</v>
      </c>
      <c r="I179" s="146" t="str">
        <f t="shared" si="10"/>
        <v>Não se Aplica</v>
      </c>
      <c r="J179" s="146" t="str">
        <f t="shared" si="11"/>
        <v>Não se Aplica</v>
      </c>
      <c r="K179" s="146">
        <f t="shared" si="12"/>
        <v>0</v>
      </c>
      <c r="L179" s="142">
        <f t="shared" si="13"/>
        <v>0</v>
      </c>
      <c r="M179" s="147">
        <f t="shared" si="14"/>
        <v>0</v>
      </c>
      <c r="N179" s="8"/>
    </row>
    <row r="180" spans="1:14" hidden="1">
      <c r="A180" s="18" t="s">
        <v>414</v>
      </c>
      <c r="B180" s="18" t="str">
        <f>VLOOKUP(A180,Empresas!A:B,2,0)</f>
        <v>26.341.045/0002-02</v>
      </c>
      <c r="C180" s="18" t="str">
        <f>VLOOKUP(B180,Empresas!B:C,2,0)</f>
        <v>Induspacking Indústria de Embalagens e Serviços Ltda</v>
      </c>
      <c r="D180" s="142" t="str">
        <f>VLOOKUP(A180,Empresas!A:J,10,0)</f>
        <v>Paulo</v>
      </c>
      <c r="E180" s="142" t="str">
        <f>VLOOKUP(A180,Empresas!A:D,4,0)</f>
        <v>Lucro Real</v>
      </c>
      <c r="F180" s="331" t="e">
        <f>VLOOKUP(A180,'Controle Distribuição de Lucros'!A:F,6,0)</f>
        <v>#N/A</v>
      </c>
      <c r="G180" s="332">
        <f>VLOOKUP(A180,'Controle Distribuição de Lucros'!A:H,7,0)</f>
        <v>0</v>
      </c>
      <c r="H180" s="143" t="str">
        <f>IF(G180="Contabilidade Aproximada",'[1]Controle Distribuição de Lucros'!K180,"Não se Aplica")</f>
        <v>Não se Aplica</v>
      </c>
      <c r="I180" s="146" t="str">
        <f t="shared" si="10"/>
        <v>Não se Aplica</v>
      </c>
      <c r="J180" s="146" t="str">
        <f t="shared" si="11"/>
        <v>Não se Aplica</v>
      </c>
      <c r="K180" s="146">
        <f t="shared" si="12"/>
        <v>0</v>
      </c>
      <c r="L180" s="142">
        <f t="shared" si="13"/>
        <v>0</v>
      </c>
      <c r="M180" s="147">
        <f t="shared" si="14"/>
        <v>0</v>
      </c>
      <c r="N180" s="8"/>
    </row>
    <row r="181" spans="1:14" hidden="1">
      <c r="A181" s="20" t="s">
        <v>416</v>
      </c>
      <c r="B181" s="18" t="str">
        <f>VLOOKUP(A181,Empresas!A:B,2,0)</f>
        <v>26.341.045/0003-85</v>
      </c>
      <c r="C181" s="18" t="str">
        <f>VLOOKUP(B181,Empresas!B:C,2,0)</f>
        <v>Induspacking Indústria de Embalagens e Serviços Ltda</v>
      </c>
      <c r="D181" s="142" t="str">
        <f>VLOOKUP(A181,Empresas!A:J,10,0)</f>
        <v>Paulo</v>
      </c>
      <c r="E181" s="142" t="str">
        <f>VLOOKUP(A181,Empresas!A:D,4,0)</f>
        <v>Lucro Real</v>
      </c>
      <c r="F181" s="331" t="e">
        <f>VLOOKUP(A181,'Controle Distribuição de Lucros'!A:F,6,0)</f>
        <v>#N/A</v>
      </c>
      <c r="G181" s="332">
        <f>VLOOKUP(A181,'Controle Distribuição de Lucros'!A:H,7,0)</f>
        <v>0</v>
      </c>
      <c r="H181" s="143" t="str">
        <f>IF(G181="Contabilidade Aproximada",'[1]Controle Distribuição de Lucros'!K181,"Não se Aplica")</f>
        <v>Não se Aplica</v>
      </c>
      <c r="I181" s="146" t="str">
        <f t="shared" si="10"/>
        <v>Não se Aplica</v>
      </c>
      <c r="J181" s="146" t="str">
        <f t="shared" si="11"/>
        <v>Não se Aplica</v>
      </c>
      <c r="K181" s="146">
        <f t="shared" si="12"/>
        <v>0</v>
      </c>
      <c r="L181" s="142">
        <f t="shared" si="13"/>
        <v>0</v>
      </c>
      <c r="M181" s="147">
        <f t="shared" si="14"/>
        <v>0</v>
      </c>
      <c r="N181" s="8"/>
    </row>
    <row r="182" spans="1:14" hidden="1">
      <c r="A182" s="20" t="s">
        <v>419</v>
      </c>
      <c r="B182" s="18" t="str">
        <f>VLOOKUP(A182,Empresas!A:B,2,0)</f>
        <v>26.341.045/0004-66</v>
      </c>
      <c r="C182" s="18" t="str">
        <f>VLOOKUP(B182,Empresas!B:C,2,0)</f>
        <v>Induspacking Indústria de Embalagens e Serviços Ltda</v>
      </c>
      <c r="D182" s="142" t="str">
        <f>VLOOKUP(A182,Empresas!A:J,10,0)</f>
        <v>Paulo</v>
      </c>
      <c r="E182" s="142" t="str">
        <f>VLOOKUP(A182,Empresas!A:D,4,0)</f>
        <v>Lucro Real</v>
      </c>
      <c r="F182" s="331" t="e">
        <f>VLOOKUP(A182,'Controle Distribuição de Lucros'!A:F,6,0)</f>
        <v>#N/A</v>
      </c>
      <c r="G182" s="332">
        <f>VLOOKUP(A182,'Controle Distribuição de Lucros'!A:H,7,0)</f>
        <v>0</v>
      </c>
      <c r="H182" s="143" t="str">
        <f>IF(G182="Contabilidade Aproximada",'[1]Controle Distribuição de Lucros'!K182,"Não se Aplica")</f>
        <v>Não se Aplica</v>
      </c>
      <c r="I182" s="146" t="str">
        <f t="shared" si="10"/>
        <v>Não se Aplica</v>
      </c>
      <c r="J182" s="146" t="str">
        <f t="shared" si="11"/>
        <v>Não se Aplica</v>
      </c>
      <c r="K182" s="146">
        <f t="shared" si="12"/>
        <v>0</v>
      </c>
      <c r="L182" s="142">
        <f t="shared" si="13"/>
        <v>0</v>
      </c>
      <c r="M182" s="147">
        <f t="shared" si="14"/>
        <v>0</v>
      </c>
      <c r="N182" s="8"/>
    </row>
    <row r="183" spans="1:14" hidden="1">
      <c r="A183" s="20" t="s">
        <v>422</v>
      </c>
      <c r="B183" s="18" t="str">
        <f>VLOOKUP(A183,Empresas!A:B,2,0)</f>
        <v>26.341.045/0005-47</v>
      </c>
      <c r="C183" s="18" t="str">
        <f>VLOOKUP(B183,Empresas!B:C,2,0)</f>
        <v>Induspacking Indústria de Embalagens e Serviços Ltda</v>
      </c>
      <c r="D183" s="142" t="str">
        <f>VLOOKUP(A183,Empresas!A:J,10,0)</f>
        <v>Paulo</v>
      </c>
      <c r="E183" s="142" t="str">
        <f>VLOOKUP(A183,Empresas!A:D,4,0)</f>
        <v>Lucro Real</v>
      </c>
      <c r="F183" s="331" t="e">
        <f>VLOOKUP(A183,'Controle Distribuição de Lucros'!A:F,6,0)</f>
        <v>#N/A</v>
      </c>
      <c r="G183" s="332">
        <f>VLOOKUP(A183,'Controle Distribuição de Lucros'!A:H,7,0)</f>
        <v>0</v>
      </c>
      <c r="H183" s="143" t="str">
        <f>IF(G183="Contabilidade Aproximada",'[1]Controle Distribuição de Lucros'!K183,"Não se Aplica")</f>
        <v>Não se Aplica</v>
      </c>
      <c r="I183" s="146" t="str">
        <f t="shared" si="10"/>
        <v>Não se Aplica</v>
      </c>
      <c r="J183" s="146" t="str">
        <f t="shared" si="11"/>
        <v>Não se Aplica</v>
      </c>
      <c r="K183" s="146">
        <f t="shared" si="12"/>
        <v>0</v>
      </c>
      <c r="L183" s="142">
        <f t="shared" si="13"/>
        <v>0</v>
      </c>
      <c r="M183" s="147">
        <f t="shared" si="14"/>
        <v>0</v>
      </c>
      <c r="N183" s="8"/>
    </row>
    <row r="184" spans="1:14" hidden="1">
      <c r="A184" s="20">
        <v>466</v>
      </c>
      <c r="B184" s="18" t="str">
        <f>VLOOKUP(A184,Empresas!A:B,2,0)</f>
        <v>27.026.311/0001-86</v>
      </c>
      <c r="C184" s="18" t="str">
        <f>VLOOKUP(B184,Empresas!B:C,2,0)</f>
        <v>Inox Conexões Válvulas e Tubos Ltda</v>
      </c>
      <c r="D184" s="142" t="str">
        <f>VLOOKUP(A184,Empresas!A:J,10,0)</f>
        <v>Michele</v>
      </c>
      <c r="E184" s="142" t="str">
        <f>VLOOKUP(A184,Empresas!A:D,4,0)</f>
        <v>Lucro Real</v>
      </c>
      <c r="F184" s="18" t="str">
        <f>VLOOKUP(A184,'Controle Distribuição de Lucros'!A:F,6,0)</f>
        <v>Pró-Labore</v>
      </c>
      <c r="G184" s="9">
        <f>VLOOKUP(A184,'Controle Distribuição de Lucros'!A:H,7,0)</f>
        <v>0</v>
      </c>
      <c r="H184" s="143" t="str">
        <f>IF(G184="Contabilidade Aproximada",'[1]Controle Distribuição de Lucros'!K184,"Não se Aplica")</f>
        <v>Não se Aplica</v>
      </c>
      <c r="I184" s="146" t="str">
        <f t="shared" si="10"/>
        <v>Não se Aplica</v>
      </c>
      <c r="J184" s="146" t="str">
        <f t="shared" si="11"/>
        <v>Não se Aplica</v>
      </c>
      <c r="K184" s="146">
        <f t="shared" si="12"/>
        <v>0</v>
      </c>
      <c r="L184" s="142">
        <f t="shared" si="13"/>
        <v>0</v>
      </c>
      <c r="M184" s="147">
        <f t="shared" si="14"/>
        <v>0</v>
      </c>
      <c r="N184" s="8"/>
    </row>
    <row r="185" spans="1:14" hidden="1">
      <c r="A185" s="20">
        <v>423</v>
      </c>
      <c r="B185" s="18" t="str">
        <f>VLOOKUP(A185,Empresas!A:B,2,0)</f>
        <v>52.738.460/0001-15</v>
      </c>
      <c r="C185" s="18" t="str">
        <f>VLOOKUP(B185,Empresas!B:C,2,0)</f>
        <v>Instituto CEFATEF Centro de Formação e Estudos Terapeuticos das Famílias</v>
      </c>
      <c r="D185" s="142" t="str">
        <f>VLOOKUP(A185,Empresas!A:J,10,0)</f>
        <v>Jorge</v>
      </c>
      <c r="E185" s="142" t="str">
        <f>VLOOKUP(A185,Empresas!A:D,4,0)</f>
        <v>Lucro Real</v>
      </c>
      <c r="F185" s="18" t="str">
        <f>VLOOKUP(A185,'Controle Distribuição de Lucros'!A:F,6,0)</f>
        <v>Sem Movimento</v>
      </c>
      <c r="G185" s="9">
        <f>VLOOKUP(A185,'Controle Distribuição de Lucros'!A:H,7,0)</f>
        <v>0</v>
      </c>
      <c r="H185" s="143" t="str">
        <f>IF(G185="Contabilidade Aproximada",'[1]Controle Distribuição de Lucros'!K185,"Não se Aplica")</f>
        <v>Não se Aplica</v>
      </c>
      <c r="I185" s="146" t="str">
        <f t="shared" si="10"/>
        <v>Não se Aplica</v>
      </c>
      <c r="J185" s="146" t="str">
        <f t="shared" si="11"/>
        <v>Não se Aplica</v>
      </c>
      <c r="K185" s="146">
        <f t="shared" si="12"/>
        <v>0</v>
      </c>
      <c r="L185" s="142">
        <f t="shared" si="13"/>
        <v>0</v>
      </c>
      <c r="M185" s="147">
        <f t="shared" si="14"/>
        <v>0</v>
      </c>
      <c r="N185" s="8"/>
    </row>
    <row r="186" spans="1:14" hidden="1">
      <c r="A186" s="20">
        <v>257</v>
      </c>
      <c r="B186" s="18" t="str">
        <f>VLOOKUP(A186,Empresas!A:B,2,0)</f>
        <v>02.023.654/0001-66</v>
      </c>
      <c r="C186" s="18" t="str">
        <f>VLOOKUP(B186,Empresas!B:C,2,0)</f>
        <v>Instituto SSHD de Ensino Ltda</v>
      </c>
      <c r="D186" s="142" t="str">
        <f>VLOOKUP(A186,Empresas!A:J,10,0)</f>
        <v>Jorge</v>
      </c>
      <c r="E186" s="142" t="str">
        <f>VLOOKUP(A186,Empresas!A:D,4,0)</f>
        <v>Simples Nacional</v>
      </c>
      <c r="F186" s="18" t="str">
        <f>VLOOKUP(A186,'Controle Distribuição de Lucros'!A:F,6,0)</f>
        <v>Sem Movimento</v>
      </c>
      <c r="G186" s="9">
        <f>VLOOKUP(A186,'Controle Distribuição de Lucros'!A:H,7,0)</f>
        <v>0</v>
      </c>
      <c r="H186" s="143" t="str">
        <f>IF(G186="Contabilidade Aproximada",'[1]Controle Distribuição de Lucros'!K186,"Não se Aplica")</f>
        <v>Não se Aplica</v>
      </c>
      <c r="I186" s="146" t="str">
        <f t="shared" si="10"/>
        <v>Não se Aplica</v>
      </c>
      <c r="J186" s="146" t="str">
        <f t="shared" si="11"/>
        <v>Não se Aplica</v>
      </c>
      <c r="K186" s="146">
        <f t="shared" si="12"/>
        <v>0</v>
      </c>
      <c r="L186" s="142">
        <f t="shared" si="13"/>
        <v>0</v>
      </c>
      <c r="M186" s="147">
        <f t="shared" si="14"/>
        <v>0</v>
      </c>
      <c r="N186" s="8"/>
    </row>
    <row r="187" spans="1:14" hidden="1">
      <c r="A187" s="20">
        <v>627</v>
      </c>
      <c r="B187" s="18" t="str">
        <f>VLOOKUP(A187,Empresas!A:B,2,0)</f>
        <v>64.788.971/0001-20</v>
      </c>
      <c r="C187" s="18" t="str">
        <f>VLOOKUP(B187,Empresas!B:C,2,0)</f>
        <v>Isabela Chagas Peres Serviços Médicos Ltda</v>
      </c>
      <c r="D187" s="142" t="str">
        <f>VLOOKUP(A187,Empresas!A:J,10,0)</f>
        <v>Claudia</v>
      </c>
      <c r="E187" s="142" t="str">
        <f>VLOOKUP(A187,Empresas!A:D,4,0)</f>
        <v>Simples Nacional</v>
      </c>
      <c r="F187" s="18" t="str">
        <f>VLOOKUP(A187,'Controle Distribuição de Lucros'!A:F,6,0)</f>
        <v>Pró-Labore</v>
      </c>
      <c r="G187" s="9">
        <f>VLOOKUP(A187,'Controle Distribuição de Lucros'!A:H,7,0)</f>
        <v>0</v>
      </c>
      <c r="H187" s="143" t="str">
        <f>IF(G187="Contabilidade Aproximada",'[1]Controle Distribuição de Lucros'!K187,"Não se Aplica")</f>
        <v>Não se Aplica</v>
      </c>
      <c r="I187" s="146" t="str">
        <f t="shared" si="10"/>
        <v>Não se Aplica</v>
      </c>
      <c r="J187" s="146" t="str">
        <f t="shared" si="11"/>
        <v>Não se Aplica</v>
      </c>
      <c r="K187" s="146">
        <f t="shared" si="12"/>
        <v>0</v>
      </c>
      <c r="L187" s="142">
        <f t="shared" si="13"/>
        <v>0</v>
      </c>
      <c r="M187" s="147">
        <f t="shared" si="14"/>
        <v>0</v>
      </c>
      <c r="N187" s="8"/>
    </row>
    <row r="188" spans="1:14" hidden="1">
      <c r="A188" s="20">
        <v>624</v>
      </c>
      <c r="B188" s="18" t="str">
        <f>VLOOKUP(A188,Empresas!A:B,2,0)</f>
        <v>07.746.760/0001-91</v>
      </c>
      <c r="C188" s="18" t="str">
        <f>VLOOKUP(B188,Empresas!B:C,2,0)</f>
        <v>J &amp; F Empreendimentos e Participações Ltda</v>
      </c>
      <c r="D188" s="142" t="str">
        <f>VLOOKUP(A188,Empresas!A:J,10,0)</f>
        <v>Kamilly</v>
      </c>
      <c r="E188" s="142" t="str">
        <f>VLOOKUP(A188,Empresas!A:D,4,0)</f>
        <v>Lucro Presumido</v>
      </c>
      <c r="F188" s="18" t="str">
        <f>VLOOKUP(A188,'Controle Distribuição de Lucros'!A:F,6,0)</f>
        <v>Folha de Pagamento</v>
      </c>
      <c r="G188" s="9">
        <f>VLOOKUP(A188,'Controle Distribuição de Lucros'!A:H,7,0)</f>
        <v>0</v>
      </c>
      <c r="H188" s="143" t="str">
        <f>IF(G188="Contabilidade Aproximada",'[1]Controle Distribuição de Lucros'!K188,"Não se Aplica")</f>
        <v>Não se Aplica</v>
      </c>
      <c r="I188" s="146" t="str">
        <f t="shared" si="10"/>
        <v>Não se Aplica</v>
      </c>
      <c r="J188" s="146" t="str">
        <f t="shared" si="11"/>
        <v>Não se Aplica</v>
      </c>
      <c r="K188" s="146">
        <f t="shared" si="12"/>
        <v>0</v>
      </c>
      <c r="L188" s="142">
        <f t="shared" si="13"/>
        <v>0</v>
      </c>
      <c r="M188" s="147">
        <f t="shared" si="14"/>
        <v>0</v>
      </c>
      <c r="N188" s="8"/>
    </row>
    <row r="189" spans="1:14" hidden="1">
      <c r="A189" s="20">
        <v>538</v>
      </c>
      <c r="B189" s="18" t="str">
        <f>VLOOKUP(A189,Empresas!A:B,2,0)</f>
        <v>01.899.341/0001-03</v>
      </c>
      <c r="C189" s="18" t="str">
        <f>VLOOKUP(B189,Empresas!B:C,2,0)</f>
        <v>J B S Inspeção e Ensaios Ltda</v>
      </c>
      <c r="D189" s="142" t="str">
        <f>VLOOKUP(A189,Empresas!A:J,10,0)</f>
        <v>Michele</v>
      </c>
      <c r="E189" s="142" t="str">
        <f>VLOOKUP(A189,Empresas!A:D,4,0)</f>
        <v>Lucro Real</v>
      </c>
      <c r="F189" s="18" t="str">
        <f>VLOOKUP(A189,'Controle Distribuição de Lucros'!A:F,6,0)</f>
        <v>Folha de Pagamento</v>
      </c>
      <c r="G189" s="9">
        <f>VLOOKUP(A189,'Controle Distribuição de Lucros'!A:H,7,0)</f>
        <v>0</v>
      </c>
      <c r="H189" s="143" t="str">
        <f>IF(G189="Contabilidade Aproximada",'[1]Controle Distribuição de Lucros'!K189,"Não se Aplica")</f>
        <v>Não se Aplica</v>
      </c>
      <c r="I189" s="146" t="str">
        <f t="shared" si="10"/>
        <v>Não se Aplica</v>
      </c>
      <c r="J189" s="146" t="str">
        <f t="shared" si="11"/>
        <v>Não se Aplica</v>
      </c>
      <c r="K189" s="146">
        <f t="shared" si="12"/>
        <v>0</v>
      </c>
      <c r="L189" s="142">
        <f t="shared" si="13"/>
        <v>0</v>
      </c>
      <c r="M189" s="147">
        <f t="shared" si="14"/>
        <v>0</v>
      </c>
      <c r="N189" s="8"/>
    </row>
    <row r="190" spans="1:14" hidden="1">
      <c r="A190" s="20" t="s">
        <v>438</v>
      </c>
      <c r="B190" s="18" t="str">
        <f>VLOOKUP(A190,Empresas!A:B,2,0)</f>
        <v>01.899.341/0002-94</v>
      </c>
      <c r="C190" s="18" t="str">
        <f>VLOOKUP(B190,Empresas!B:C,2,0)</f>
        <v>J B S Inspeção e Ensaios Ltda</v>
      </c>
      <c r="D190" s="142" t="str">
        <f>VLOOKUP(A190,Empresas!A:J,10,0)</f>
        <v>Michele</v>
      </c>
      <c r="E190" s="142" t="str">
        <f>VLOOKUP(A190,Empresas!A:D,4,0)</f>
        <v>Lucro Real</v>
      </c>
      <c r="F190" s="331" t="e">
        <f>VLOOKUP(A190,'Controle Distribuição de Lucros'!A:F,6,0)</f>
        <v>#N/A</v>
      </c>
      <c r="G190" s="332">
        <f>VLOOKUP(A190,'Controle Distribuição de Lucros'!A:H,7,0)</f>
        <v>0</v>
      </c>
      <c r="H190" s="143" t="str">
        <f>IF(G190="Contabilidade Aproximada",'[1]Controle Distribuição de Lucros'!K190,"Não se Aplica")</f>
        <v>Não se Aplica</v>
      </c>
      <c r="I190" s="146" t="str">
        <f t="shared" si="10"/>
        <v>Não se Aplica</v>
      </c>
      <c r="J190" s="146" t="str">
        <f t="shared" si="11"/>
        <v>Não se Aplica</v>
      </c>
      <c r="K190" s="146">
        <f t="shared" si="12"/>
        <v>0</v>
      </c>
      <c r="L190" s="142">
        <f t="shared" si="13"/>
        <v>0</v>
      </c>
      <c r="M190" s="147">
        <f t="shared" si="14"/>
        <v>0</v>
      </c>
      <c r="N190" s="8"/>
    </row>
    <row r="191" spans="1:14" hidden="1">
      <c r="A191" s="20">
        <v>589</v>
      </c>
      <c r="B191" s="18" t="str">
        <f>VLOOKUP(A191,Empresas!A:B,2,0)</f>
        <v>55.726.554/0001-62</v>
      </c>
      <c r="C191" s="18" t="str">
        <f>VLOOKUP(B191,Empresas!B:C,2,0)</f>
        <v>J B S Serviços Não Destrutivos em Peças Metálicas Macaé Ltda</v>
      </c>
      <c r="D191" s="142" t="str">
        <f>VLOOKUP(A191,Empresas!A:J,10,0)</f>
        <v>Michele</v>
      </c>
      <c r="E191" s="142" t="str">
        <f>VLOOKUP(A191,Empresas!A:D,4,0)</f>
        <v>Simples Nacional</v>
      </c>
      <c r="F191" s="18" t="str">
        <f>VLOOKUP(A191,'Controle Distribuição de Lucros'!A:F,6,0)</f>
        <v>Folha de Pagamento</v>
      </c>
      <c r="G191" s="9">
        <f>VLOOKUP(A191,'Controle Distribuição de Lucros'!A:H,7,0)</f>
        <v>0</v>
      </c>
      <c r="H191" s="143" t="str">
        <f>IF(G191="Contabilidade Aproximada",'[1]Controle Distribuição de Lucros'!K191,"Não se Aplica")</f>
        <v>Não se Aplica</v>
      </c>
      <c r="I191" s="146" t="str">
        <f t="shared" si="10"/>
        <v>Não se Aplica</v>
      </c>
      <c r="J191" s="146" t="str">
        <f t="shared" si="11"/>
        <v>Não se Aplica</v>
      </c>
      <c r="K191" s="146">
        <f t="shared" si="12"/>
        <v>0</v>
      </c>
      <c r="L191" s="142">
        <f t="shared" si="13"/>
        <v>0</v>
      </c>
      <c r="M191" s="147">
        <f t="shared" si="14"/>
        <v>0</v>
      </c>
      <c r="N191" s="8"/>
    </row>
    <row r="192" spans="1:14" hidden="1">
      <c r="A192" s="20">
        <v>270</v>
      </c>
      <c r="B192" s="18" t="str">
        <f>VLOOKUP(A192,Empresas!A:B,2,0)</f>
        <v>74.365.057/0001-20</v>
      </c>
      <c r="C192" s="18" t="str">
        <f>VLOOKUP(B192,Empresas!B:C,2,0)</f>
        <v>J P Cont Consultoria e Assessoria Contábil Ltda</v>
      </c>
      <c r="D192" s="142" t="str">
        <f>VLOOKUP(A192,Empresas!A:J,10,0)</f>
        <v>Paulo</v>
      </c>
      <c r="E192" s="142" t="str">
        <f>VLOOKUP(A192,Empresas!A:D,4,0)</f>
        <v>Simples Nacional</v>
      </c>
      <c r="F192" s="18" t="str">
        <f>VLOOKUP(A192,'Controle Distribuição de Lucros'!A:F,6,0)</f>
        <v>Pró-Labore</v>
      </c>
      <c r="G192" s="9">
        <f>VLOOKUP(A192,'Controle Distribuição de Lucros'!A:H,7,0)</f>
        <v>0</v>
      </c>
      <c r="H192" s="143" t="str">
        <f>IF(G192="Contabilidade Aproximada",'[1]Controle Distribuição de Lucros'!K192,"Não se Aplica")</f>
        <v>Não se Aplica</v>
      </c>
      <c r="I192" s="146" t="str">
        <f t="shared" si="10"/>
        <v>Não se Aplica</v>
      </c>
      <c r="J192" s="146" t="str">
        <f t="shared" si="11"/>
        <v>Não se Aplica</v>
      </c>
      <c r="K192" s="146">
        <f t="shared" si="12"/>
        <v>0</v>
      </c>
      <c r="L192" s="142">
        <f t="shared" si="13"/>
        <v>0</v>
      </c>
      <c r="M192" s="147">
        <f t="shared" si="14"/>
        <v>0</v>
      </c>
      <c r="N192" s="8"/>
    </row>
    <row r="193" spans="1:14" hidden="1">
      <c r="A193" s="18">
        <v>647</v>
      </c>
      <c r="B193" s="18" t="str">
        <f>VLOOKUP(A193,Empresas!A:B,2,0)</f>
        <v>67.143.839/0001-50</v>
      </c>
      <c r="C193" s="18" t="str">
        <f>VLOOKUP(B193,Empresas!B:C,2,0)</f>
        <v>Jalds Tecnologia Ltda</v>
      </c>
      <c r="D193" s="142" t="str">
        <f>VLOOKUP(A193,Empresas!A:J,10,0)</f>
        <v>Jorge</v>
      </c>
      <c r="E193" s="142" t="str">
        <f>VLOOKUP(A193,Empresas!A:D,4,0)</f>
        <v>Simples Nacional</v>
      </c>
      <c r="F193" s="18" t="str">
        <f>VLOOKUP(A193,'Controle Distribuição de Lucros'!A:F,6,0)</f>
        <v>Pró-Labore</v>
      </c>
      <c r="G193" s="9">
        <f>VLOOKUP(A193,'Controle Distribuição de Lucros'!A:H,7,0)</f>
        <v>0</v>
      </c>
      <c r="H193" s="143" t="str">
        <f>IF(G193="Contabilidade Aproximada",'[1]Controle Distribuição de Lucros'!K193,"Não se Aplica")</f>
        <v>Não se Aplica</v>
      </c>
      <c r="I193" s="146" t="str">
        <f t="shared" si="10"/>
        <v>Não se Aplica</v>
      </c>
      <c r="J193" s="146" t="str">
        <f t="shared" si="11"/>
        <v>Não se Aplica</v>
      </c>
      <c r="K193" s="146">
        <f t="shared" si="12"/>
        <v>0</v>
      </c>
      <c r="L193" s="142">
        <f t="shared" si="13"/>
        <v>0</v>
      </c>
      <c r="M193" s="147">
        <f t="shared" si="14"/>
        <v>0</v>
      </c>
      <c r="N193" s="8"/>
    </row>
    <row r="194" spans="1:14" hidden="1">
      <c r="A194" s="18">
        <v>174</v>
      </c>
      <c r="B194" s="18" t="str">
        <f>VLOOKUP(A194,Empresas!A:B,2,0)</f>
        <v>62.264.940/0001-45</v>
      </c>
      <c r="C194" s="18" t="str">
        <f>VLOOKUP(B194,Empresas!B:C,2,0)</f>
        <v>JBS Administração e Negócios Imobiliários Ltda</v>
      </c>
      <c r="D194" s="142" t="str">
        <f>VLOOKUP(A194,Empresas!A:J,10,0)</f>
        <v>Talita</v>
      </c>
      <c r="E194" s="142" t="str">
        <f>VLOOKUP(A194,Empresas!A:D,4,0)</f>
        <v>Simples Nacional</v>
      </c>
      <c r="F194" s="18" t="str">
        <f>VLOOKUP(A194,'Controle Distribuição de Lucros'!A:F,6,0)</f>
        <v>Folha de Pagamento</v>
      </c>
      <c r="G194" s="9">
        <f>VLOOKUP(A194,'Controle Distribuição de Lucros'!A:H,7,0)</f>
        <v>0</v>
      </c>
      <c r="H194" s="143" t="str">
        <f>IF(G194="Contabilidade Aproximada",'[1]Controle Distribuição de Lucros'!K194,"Não se Aplica")</f>
        <v>Não se Aplica</v>
      </c>
      <c r="I194" s="146" t="str">
        <f t="shared" ref="I194:I257" si="15">IF(G194="Contabilidade Aproximada"," ","Não se Aplica")</f>
        <v>Não se Aplica</v>
      </c>
      <c r="J194" s="146" t="str">
        <f t="shared" ref="J194:J257" si="16">IF(G194="Contabilidade Aproximada"," ","Não se Aplica")</f>
        <v>Não se Aplica</v>
      </c>
      <c r="K194" s="146">
        <f t="shared" ref="K194:K257" si="17">IF(H194="Não se Aplica",0,(H194-I194-J194))</f>
        <v>0</v>
      </c>
      <c r="L194" s="142">
        <f t="shared" si="13"/>
        <v>0</v>
      </c>
      <c r="M194" s="147">
        <f t="shared" si="14"/>
        <v>0</v>
      </c>
      <c r="N194" s="8"/>
    </row>
    <row r="195" spans="1:14" hidden="1">
      <c r="A195" s="18">
        <v>588</v>
      </c>
      <c r="B195" s="18" t="str">
        <f>VLOOKUP(A195,Empresas!A:B,2,0)</f>
        <v>12.158.767/0001-22</v>
      </c>
      <c r="C195" s="18" t="str">
        <f>VLOOKUP(B195,Empresas!B:C,2,0)</f>
        <v>JBS Serviços Não Destrutivos em Peças Metálicas Ltda</v>
      </c>
      <c r="D195" s="142" t="str">
        <f>VLOOKUP(A195,Empresas!A:J,10,0)</f>
        <v>Michele</v>
      </c>
      <c r="E195" s="142" t="str">
        <f>VLOOKUP(A195,Empresas!A:D,4,0)</f>
        <v>Simples Nacional</v>
      </c>
      <c r="F195" s="18" t="str">
        <f>VLOOKUP(A195,'Controle Distribuição de Lucros'!A:F,6,0)</f>
        <v>Folha de Pagamento</v>
      </c>
      <c r="G195" s="9">
        <f>VLOOKUP(A195,'Controle Distribuição de Lucros'!A:H,7,0)</f>
        <v>0</v>
      </c>
      <c r="H195" s="143" t="str">
        <f>IF(G195="Contabilidade Aproximada",'[1]Controle Distribuição de Lucros'!K195,"Não se Aplica")</f>
        <v>Não se Aplica</v>
      </c>
      <c r="I195" s="146" t="str">
        <f t="shared" si="15"/>
        <v>Não se Aplica</v>
      </c>
      <c r="J195" s="146" t="str">
        <f t="shared" si="16"/>
        <v>Não se Aplica</v>
      </c>
      <c r="K195" s="146">
        <f t="shared" si="17"/>
        <v>0</v>
      </c>
      <c r="L195" s="142">
        <f t="shared" si="13"/>
        <v>0</v>
      </c>
      <c r="M195" s="147">
        <f t="shared" si="14"/>
        <v>0</v>
      </c>
      <c r="N195" s="8"/>
    </row>
    <row r="196" spans="1:14">
      <c r="A196" s="18">
        <v>613</v>
      </c>
      <c r="B196" s="18" t="str">
        <f>VLOOKUP(A196,Empresas!A:B,2,0)</f>
        <v>63.283.344/0001-75</v>
      </c>
      <c r="C196" s="18" t="str">
        <f>VLOOKUP(B196,Empresas!B:C,2,0)</f>
        <v>JC Apoio Empresarial Ltda</v>
      </c>
      <c r="D196" s="142" t="str">
        <f>VLOOKUP(A196,Empresas!A:J,10,0)</f>
        <v>Luana</v>
      </c>
      <c r="E196" s="142" t="str">
        <f>VLOOKUP(A196,Empresas!A:D,4,0)</f>
        <v>Simples Nacional</v>
      </c>
      <c r="F196" s="18" t="str">
        <f>VLOOKUP(A196,'Controle Distribuição de Lucros'!A:F,6,0)</f>
        <v>Pró-Labore</v>
      </c>
      <c r="G196" s="9">
        <f>VLOOKUP(A196,'Controle Distribuição de Lucros'!A:H,7,0)</f>
        <v>0</v>
      </c>
      <c r="H196" s="143" t="str">
        <f>IF(G196="Contabilidade Aproximada",'[1]Controle Distribuição de Lucros'!K196,"Não se Aplica")</f>
        <v>Não se Aplica</v>
      </c>
      <c r="I196" s="146" t="str">
        <f t="shared" si="15"/>
        <v>Não se Aplica</v>
      </c>
      <c r="J196" s="146" t="str">
        <f t="shared" si="16"/>
        <v>Não se Aplica</v>
      </c>
      <c r="K196" s="146">
        <f t="shared" si="17"/>
        <v>0</v>
      </c>
      <c r="L196" s="142">
        <f t="shared" si="13"/>
        <v>0</v>
      </c>
      <c r="M196" s="147">
        <f t="shared" si="14"/>
        <v>0</v>
      </c>
      <c r="N196" s="8"/>
    </row>
    <row r="197" spans="1:14" hidden="1">
      <c r="A197" s="20">
        <v>292</v>
      </c>
      <c r="B197" s="18" t="str">
        <f>VLOOKUP(A197,Empresas!A:B,2,0)</f>
        <v>42.517.075/0001-94</v>
      </c>
      <c r="C197" s="18" t="str">
        <f>VLOOKUP(B197,Empresas!B:C,2,0)</f>
        <v>JMS Gestão Patrimonial Ltda</v>
      </c>
      <c r="D197" s="142" t="str">
        <f>VLOOKUP(A197,Empresas!A:J,10,0)</f>
        <v>Kamilly</v>
      </c>
      <c r="E197" s="142" t="str">
        <f>VLOOKUP(A197,Empresas!A:D,4,0)</f>
        <v>Lucro Presumido</v>
      </c>
      <c r="F197" s="18" t="str">
        <f>VLOOKUP(A197,'Controle Distribuição de Lucros'!A:F,6,0)</f>
        <v>Sem Movimento</v>
      </c>
      <c r="G197" s="9">
        <f>VLOOKUP(A197,'Controle Distribuição de Lucros'!A:H,7,0)</f>
        <v>0</v>
      </c>
      <c r="H197" s="143" t="str">
        <f>IF(G197="Contabilidade Aproximada",'[1]Controle Distribuição de Lucros'!K197,"Não se Aplica")</f>
        <v>Não se Aplica</v>
      </c>
      <c r="I197" s="146" t="str">
        <f t="shared" si="15"/>
        <v>Não se Aplica</v>
      </c>
      <c r="J197" s="146" t="str">
        <f t="shared" si="16"/>
        <v>Não se Aplica</v>
      </c>
      <c r="K197" s="146">
        <f t="shared" si="17"/>
        <v>0</v>
      </c>
      <c r="L197" s="142">
        <f t="shared" si="13"/>
        <v>0</v>
      </c>
      <c r="M197" s="147">
        <f t="shared" si="14"/>
        <v>0</v>
      </c>
      <c r="N197" s="8"/>
    </row>
    <row r="198" spans="1:14" hidden="1">
      <c r="A198" s="20">
        <v>358</v>
      </c>
      <c r="B198" s="18" t="str">
        <f>VLOOKUP(A198,Empresas!A:B,2,0)</f>
        <v>20.862.973/0001-47</v>
      </c>
      <c r="C198" s="18" t="str">
        <f>VLOOKUP(B198,Empresas!B:C,2,0)</f>
        <v>JNF Assessoria Ltda</v>
      </c>
      <c r="D198" s="142" t="str">
        <f>VLOOKUP(A198,Empresas!A:J,10,0)</f>
        <v>Kamilly</v>
      </c>
      <c r="E198" s="142" t="str">
        <f>VLOOKUP(A198,Empresas!A:D,4,0)</f>
        <v>Lucro Presumido</v>
      </c>
      <c r="F198" s="18" t="str">
        <f>VLOOKUP(A198,'Controle Distribuição de Lucros'!A:F,6,0)</f>
        <v>Sem Movimento</v>
      </c>
      <c r="G198" s="9">
        <f>VLOOKUP(A198,'Controle Distribuição de Lucros'!A:H,7,0)</f>
        <v>0</v>
      </c>
      <c r="H198" s="143" t="str">
        <f>IF(G198="Contabilidade Aproximada",'[1]Controle Distribuição de Lucros'!K198,"Não se Aplica")</f>
        <v>Não se Aplica</v>
      </c>
      <c r="I198" s="146" t="str">
        <f t="shared" si="15"/>
        <v>Não se Aplica</v>
      </c>
      <c r="J198" s="146" t="str">
        <f t="shared" si="16"/>
        <v>Não se Aplica</v>
      </c>
      <c r="K198" s="146">
        <f t="shared" si="17"/>
        <v>0</v>
      </c>
      <c r="L198" s="142">
        <f t="shared" ref="L198:L262" si="18">-(K198*10%)</f>
        <v>0</v>
      </c>
      <c r="M198" s="147">
        <f t="shared" ref="M198:M262" si="19">(K198-L198)</f>
        <v>0</v>
      </c>
      <c r="N198" s="8"/>
    </row>
    <row r="199" spans="1:14" hidden="1">
      <c r="A199" s="20">
        <v>39</v>
      </c>
      <c r="B199" s="18" t="str">
        <f>VLOOKUP(A199,Empresas!A:B,2,0)</f>
        <v>61.342.788/0001-09</v>
      </c>
      <c r="C199" s="18" t="str">
        <f>VLOOKUP(B199,Empresas!B:C,2,0)</f>
        <v>Joame Empreendimentos e Participações Ltda</v>
      </c>
      <c r="D199" s="142" t="str">
        <f>VLOOKUP(A199,Empresas!A:J,10,0)</f>
        <v>Jorge</v>
      </c>
      <c r="E199" s="142" t="str">
        <f>VLOOKUP(A199,Empresas!A:D,4,0)</f>
        <v>Lucro Presumido</v>
      </c>
      <c r="F199" s="18" t="str">
        <f>VLOOKUP(A199,'Controle Distribuição de Lucros'!A:F,6,0)</f>
        <v>Sem Movimento</v>
      </c>
      <c r="G199" s="9">
        <f>VLOOKUP(A199,'Controle Distribuição de Lucros'!A:H,7,0)</f>
        <v>0</v>
      </c>
      <c r="H199" s="143" t="str">
        <f>IF(G199="Contabilidade Aproximada",'[1]Controle Distribuição de Lucros'!K199,"Não se Aplica")</f>
        <v>Não se Aplica</v>
      </c>
      <c r="I199" s="146" t="str">
        <f t="shared" si="15"/>
        <v>Não se Aplica</v>
      </c>
      <c r="J199" s="146" t="str">
        <f t="shared" si="16"/>
        <v>Não se Aplica</v>
      </c>
      <c r="K199" s="146">
        <f t="shared" si="17"/>
        <v>0</v>
      </c>
      <c r="L199" s="142">
        <f t="shared" si="18"/>
        <v>0</v>
      </c>
      <c r="M199" s="147">
        <f t="shared" si="19"/>
        <v>0</v>
      </c>
      <c r="N199" s="8"/>
    </row>
    <row r="200" spans="1:14">
      <c r="A200" s="20">
        <v>281</v>
      </c>
      <c r="B200" s="18" t="str">
        <f>VLOOKUP(A200,Empresas!A:B,2,0)</f>
        <v>02.391.285/0001-64</v>
      </c>
      <c r="C200" s="18" t="str">
        <f>VLOOKUP(B200,Empresas!B:C,2,0)</f>
        <v>José Carlos Seara Fernandes e Companhia Ltda</v>
      </c>
      <c r="D200" s="142" t="str">
        <f>VLOOKUP(A200,Empresas!A:J,10,0)</f>
        <v>Luana</v>
      </c>
      <c r="E200" s="142" t="str">
        <f>VLOOKUP(A200,Empresas!A:D,4,0)</f>
        <v>Lucro Presumido</v>
      </c>
      <c r="F200" s="18" t="str">
        <f>VLOOKUP(A200,'Controle Distribuição de Lucros'!A:F,6,0)</f>
        <v>Folha de Pagamento</v>
      </c>
      <c r="G200" s="9">
        <f>VLOOKUP(A200,'Controle Distribuição de Lucros'!A:H,7,0)</f>
        <v>0</v>
      </c>
      <c r="H200" s="143" t="str">
        <f>IF(G200="Contabilidade Aproximada",'[1]Controle Distribuição de Lucros'!K200,"Não se Aplica")</f>
        <v>Não se Aplica</v>
      </c>
      <c r="I200" s="146" t="str">
        <f t="shared" si="15"/>
        <v>Não se Aplica</v>
      </c>
      <c r="J200" s="146" t="str">
        <f t="shared" si="16"/>
        <v>Não se Aplica</v>
      </c>
      <c r="K200" s="146">
        <f t="shared" si="17"/>
        <v>0</v>
      </c>
      <c r="L200" s="142">
        <f t="shared" si="18"/>
        <v>0</v>
      </c>
      <c r="M200" s="147">
        <f t="shared" si="19"/>
        <v>0</v>
      </c>
      <c r="N200" s="8"/>
    </row>
    <row r="201" spans="1:14" hidden="1">
      <c r="A201" s="20">
        <v>324</v>
      </c>
      <c r="B201" s="18" t="str">
        <f>VLOOKUP(A201,Empresas!A:B,2,0)</f>
        <v>08.083.116/0001-43</v>
      </c>
      <c r="C201" s="18" t="str">
        <f>VLOOKUP(B201,Empresas!B:C,2,0)</f>
        <v>José Jairo de Araújo Martins</v>
      </c>
      <c r="D201" s="142" t="str">
        <f>VLOOKUP(A201,Empresas!A:J,10,0)</f>
        <v>Claudia</v>
      </c>
      <c r="E201" s="142" t="str">
        <f>VLOOKUP(A201,Empresas!A:D,4,0)</f>
        <v>Simples Nacional</v>
      </c>
      <c r="F201" s="18" t="str">
        <f>VLOOKUP(A201,'Controle Distribuição de Lucros'!A:F,6,0)</f>
        <v>Sem Movimento</v>
      </c>
      <c r="G201" s="9">
        <f>VLOOKUP(A201,'Controle Distribuição de Lucros'!A:H,7,0)</f>
        <v>0</v>
      </c>
      <c r="H201" s="143" t="str">
        <f>IF(G201="Contabilidade Aproximada",'[1]Controle Distribuição de Lucros'!K201,"Não se Aplica")</f>
        <v>Não se Aplica</v>
      </c>
      <c r="I201" s="146" t="str">
        <f t="shared" si="15"/>
        <v>Não se Aplica</v>
      </c>
      <c r="J201" s="146" t="str">
        <f t="shared" si="16"/>
        <v>Não se Aplica</v>
      </c>
      <c r="K201" s="146">
        <f t="shared" si="17"/>
        <v>0</v>
      </c>
      <c r="L201" s="142">
        <f t="shared" si="18"/>
        <v>0</v>
      </c>
      <c r="M201" s="147">
        <f t="shared" si="19"/>
        <v>0</v>
      </c>
      <c r="N201" s="8"/>
    </row>
    <row r="202" spans="1:14" hidden="1">
      <c r="A202" s="20">
        <v>394</v>
      </c>
      <c r="B202" s="18" t="str">
        <f>VLOOKUP(A202,Empresas!A:B,2,0)</f>
        <v>74.700.840/0001-01</v>
      </c>
      <c r="C202" s="18" t="str">
        <f>VLOOKUP(B202,Empresas!B:C,2,0)</f>
        <v>K V Equipamentos e Acessórios Industriais Ltda</v>
      </c>
      <c r="D202" s="142" t="str">
        <f>VLOOKUP(A202,Empresas!A:J,10,0)</f>
        <v>Kamilly</v>
      </c>
      <c r="E202" s="142" t="str">
        <f>VLOOKUP(A202,Empresas!A:D,4,0)</f>
        <v>Lucro Presumido</v>
      </c>
      <c r="F202" s="18" t="str">
        <f>VLOOKUP(A202,'Controle Distribuição de Lucros'!A:F,6,0)</f>
        <v>Sem Movimento</v>
      </c>
      <c r="G202" s="9">
        <f>VLOOKUP(A202,'Controle Distribuição de Lucros'!A:H,7,0)</f>
        <v>0</v>
      </c>
      <c r="H202" s="143" t="str">
        <f>IF(G202="Contabilidade Aproximada",'[1]Controle Distribuição de Lucros'!K202,"Não se Aplica")</f>
        <v>Não se Aplica</v>
      </c>
      <c r="I202" s="146" t="str">
        <f t="shared" si="15"/>
        <v>Não se Aplica</v>
      </c>
      <c r="J202" s="146" t="str">
        <f t="shared" si="16"/>
        <v>Não se Aplica</v>
      </c>
      <c r="K202" s="146">
        <f t="shared" si="17"/>
        <v>0</v>
      </c>
      <c r="L202" s="142">
        <f t="shared" si="18"/>
        <v>0</v>
      </c>
      <c r="M202" s="147">
        <f t="shared" si="19"/>
        <v>0</v>
      </c>
      <c r="N202" s="8"/>
    </row>
    <row r="203" spans="1:14">
      <c r="A203" s="20">
        <v>446</v>
      </c>
      <c r="B203" s="18" t="str">
        <f>VLOOKUP(A203,Empresas!A:B,2,0)</f>
        <v>05.481.405/0001-02</v>
      </c>
      <c r="C203" s="18" t="str">
        <f>VLOOKUP(B203,Empresas!B:C,2,0)</f>
        <v>Kamiro Participações Ltda</v>
      </c>
      <c r="D203" s="142" t="str">
        <f>VLOOKUP(A203,Empresas!A:J,10,0)</f>
        <v>Luana</v>
      </c>
      <c r="E203" s="142" t="str">
        <f>VLOOKUP(A203,Empresas!A:D,4,0)</f>
        <v>Lucro Presumido</v>
      </c>
      <c r="F203" s="18" t="str">
        <f>VLOOKUP(A203,'Controle Distribuição de Lucros'!A:F,6,0)</f>
        <v>Sem Movimento</v>
      </c>
      <c r="G203" s="9">
        <f>VLOOKUP(A203,'Controle Distribuição de Lucros'!A:H,7,0)</f>
        <v>0</v>
      </c>
      <c r="H203" s="143" t="str">
        <f>IF(G203="Contabilidade Aproximada",'[1]Controle Distribuição de Lucros'!K203,"Não se Aplica")</f>
        <v>Não se Aplica</v>
      </c>
      <c r="I203" s="146" t="str">
        <f t="shared" si="15"/>
        <v>Não se Aplica</v>
      </c>
      <c r="J203" s="146" t="str">
        <f t="shared" si="16"/>
        <v>Não se Aplica</v>
      </c>
      <c r="K203" s="146">
        <f t="shared" si="17"/>
        <v>0</v>
      </c>
      <c r="L203" s="142">
        <f t="shared" si="18"/>
        <v>0</v>
      </c>
      <c r="M203" s="147">
        <f t="shared" si="19"/>
        <v>0</v>
      </c>
      <c r="N203" s="8"/>
    </row>
    <row r="204" spans="1:14">
      <c r="A204" s="18">
        <v>80</v>
      </c>
      <c r="B204" s="18" t="str">
        <f>VLOOKUP(A204,Empresas!A:B,2,0)</f>
        <v>55.767.537/0001-73</v>
      </c>
      <c r="C204" s="18" t="str">
        <f>VLOOKUP(B204,Empresas!B:C,2,0)</f>
        <v>Kammer Serviços e Comércio de Transmissões Mecânicas Ltda</v>
      </c>
      <c r="D204" s="142" t="str">
        <f>VLOOKUP(A204,Empresas!A:J,10,0)</f>
        <v>Luana</v>
      </c>
      <c r="E204" s="142" t="str">
        <f>VLOOKUP(A204,Empresas!A:D,4,0)</f>
        <v>Lucro Presumido</v>
      </c>
      <c r="F204" s="18" t="str">
        <f>VLOOKUP(A204,'Controle Distribuição de Lucros'!A:F,6,0)</f>
        <v>Pró-Labore</v>
      </c>
      <c r="G204" s="9">
        <f>VLOOKUP(A204,'Controle Distribuição de Lucros'!A:H,7,0)</f>
        <v>0</v>
      </c>
      <c r="H204" s="143" t="str">
        <f>IF(G204="Contabilidade Aproximada",'[1]Controle Distribuição de Lucros'!K204,"Não se Aplica")</f>
        <v>Não se Aplica</v>
      </c>
      <c r="I204" s="146" t="str">
        <f t="shared" si="15"/>
        <v>Não se Aplica</v>
      </c>
      <c r="J204" s="146" t="str">
        <f t="shared" si="16"/>
        <v>Não se Aplica</v>
      </c>
      <c r="K204" s="146">
        <f t="shared" si="17"/>
        <v>0</v>
      </c>
      <c r="L204" s="142">
        <f>-(K204*10%)</f>
        <v>0</v>
      </c>
      <c r="M204" s="147">
        <f>(K204-L204)</f>
        <v>0</v>
      </c>
      <c r="N204" s="8"/>
    </row>
    <row r="205" spans="1:14" hidden="1">
      <c r="A205" s="20">
        <v>348</v>
      </c>
      <c r="B205" s="18" t="str">
        <f>VLOOKUP(A205,Empresas!A:B,2,0)</f>
        <v>02.955.497/0001-27</v>
      </c>
      <c r="C205" s="18" t="str">
        <f>VLOOKUP(B205,Empresas!B:C,2,0)</f>
        <v>Kaoru Empreendimentos Imobiliários S.A.</v>
      </c>
      <c r="D205" s="142" t="str">
        <f>VLOOKUP(A205,Empresas!A:J,10,0)</f>
        <v>Bruna</v>
      </c>
      <c r="E205" s="142" t="str">
        <f>VLOOKUP(A205,Empresas!A:D,4,0)</f>
        <v>Lucro Presumido</v>
      </c>
      <c r="F205" s="18" t="str">
        <f>VLOOKUP(A205,'Controle Distribuição de Lucros'!A:F,6,0)</f>
        <v>Sem Movimento</v>
      </c>
      <c r="G205" s="9">
        <f>VLOOKUP(A205,'Controle Distribuição de Lucros'!A:H,7,0)</f>
        <v>0</v>
      </c>
      <c r="H205" s="143" t="str">
        <f>IF(G205="Contabilidade Aproximada",'[1]Controle Distribuição de Lucros'!K205,"Não se Aplica")</f>
        <v>Não se Aplica</v>
      </c>
      <c r="I205" s="146" t="str">
        <f t="shared" si="15"/>
        <v>Não se Aplica</v>
      </c>
      <c r="J205" s="146" t="str">
        <f t="shared" si="16"/>
        <v>Não se Aplica</v>
      </c>
      <c r="K205" s="146">
        <f t="shared" si="17"/>
        <v>0</v>
      </c>
      <c r="L205" s="142">
        <f t="shared" si="18"/>
        <v>0</v>
      </c>
      <c r="M205" s="147">
        <f t="shared" si="19"/>
        <v>0</v>
      </c>
      <c r="N205" s="8"/>
    </row>
    <row r="206" spans="1:14">
      <c r="A206" s="20">
        <v>341</v>
      </c>
      <c r="B206" s="18" t="str">
        <f>VLOOKUP(A206,Empresas!A:B,2,0)</f>
        <v>04.168.077/0001-26</v>
      </c>
      <c r="C206" s="18" t="str">
        <f>VLOOKUP(B206,Empresas!B:C,2,0)</f>
        <v>Korubo Expedições Ltda</v>
      </c>
      <c r="D206" s="142" t="str">
        <f>VLOOKUP(A206,Empresas!A:J,10,0)</f>
        <v>Luana</v>
      </c>
      <c r="E206" s="142" t="str">
        <f>VLOOKUP(A206,Empresas!A:D,4,0)</f>
        <v>Lucro Presumido</v>
      </c>
      <c r="F206" s="18" t="str">
        <f>VLOOKUP(A206,'Controle Distribuição de Lucros'!A:F,6,0)</f>
        <v>Folha de Pagamento</v>
      </c>
      <c r="G206" s="9">
        <f>VLOOKUP(A206,'Controle Distribuição de Lucros'!A:H,7,0)</f>
        <v>0</v>
      </c>
      <c r="H206" s="143" t="str">
        <f>IF(G206="Contabilidade Aproximada",'[1]Controle Distribuição de Lucros'!K206,"Não se Aplica")</f>
        <v>Não se Aplica</v>
      </c>
      <c r="I206" s="146" t="str">
        <f t="shared" si="15"/>
        <v>Não se Aplica</v>
      </c>
      <c r="J206" s="146" t="str">
        <f t="shared" si="16"/>
        <v>Não se Aplica</v>
      </c>
      <c r="K206" s="146">
        <f t="shared" si="17"/>
        <v>0</v>
      </c>
      <c r="L206" s="142">
        <f t="shared" si="18"/>
        <v>0</v>
      </c>
      <c r="M206" s="147">
        <f t="shared" si="19"/>
        <v>0</v>
      </c>
      <c r="N206" s="8"/>
    </row>
    <row r="207" spans="1:14">
      <c r="A207" s="20" t="s">
        <v>475</v>
      </c>
      <c r="B207" s="18" t="str">
        <f>VLOOKUP(A207,Empresas!A:B,2,0)</f>
        <v>04.168.077/0003-98</v>
      </c>
      <c r="C207" s="18" t="str">
        <f>VLOOKUP(B207,Empresas!B:C,2,0)</f>
        <v>Korubo Expedições Ltda</v>
      </c>
      <c r="D207" s="142" t="str">
        <f>VLOOKUP(A207,Empresas!A:J,10,0)</f>
        <v>Luana</v>
      </c>
      <c r="E207" s="142" t="str">
        <f>VLOOKUP(A207,Empresas!A:D,4,0)</f>
        <v>Lucro Presumido</v>
      </c>
      <c r="F207" s="331" t="e">
        <f>VLOOKUP(A207,'Controle Distribuição de Lucros'!A:F,6,0)</f>
        <v>#N/A</v>
      </c>
      <c r="G207" s="332">
        <f>VLOOKUP(A207,'Controle Distribuição de Lucros'!A:H,7,0)</f>
        <v>0</v>
      </c>
      <c r="H207" s="143" t="str">
        <f>IF(G207="Contabilidade Aproximada",'[1]Controle Distribuição de Lucros'!K207,"Não se Aplica")</f>
        <v>Não se Aplica</v>
      </c>
      <c r="I207" s="146" t="str">
        <f t="shared" si="15"/>
        <v>Não se Aplica</v>
      </c>
      <c r="J207" s="146" t="str">
        <f t="shared" si="16"/>
        <v>Não se Aplica</v>
      </c>
      <c r="K207" s="146">
        <f t="shared" si="17"/>
        <v>0</v>
      </c>
      <c r="L207" s="142">
        <f t="shared" si="18"/>
        <v>0</v>
      </c>
      <c r="M207" s="147">
        <f t="shared" si="19"/>
        <v>0</v>
      </c>
      <c r="N207" s="8"/>
    </row>
    <row r="208" spans="1:14" hidden="1">
      <c r="A208" s="20">
        <v>406</v>
      </c>
      <c r="B208" s="18" t="str">
        <f>VLOOKUP(A208,Empresas!A:B,2,0)</f>
        <v>32.074.756/0001-71</v>
      </c>
      <c r="C208" s="18" t="str">
        <f>VLOOKUP(B208,Empresas!B:C,2,0)</f>
        <v>KVE Comercial e Industrial Ltda</v>
      </c>
      <c r="D208" s="142" t="str">
        <f>VLOOKUP(A208,Empresas!A:J,10,0)</f>
        <v>Kamilly</v>
      </c>
      <c r="E208" s="142" t="str">
        <f>VLOOKUP(A208,Empresas!A:D,4,0)</f>
        <v>Simples Nacional</v>
      </c>
      <c r="F208" s="18" t="str">
        <f>VLOOKUP(A208,'Controle Distribuição de Lucros'!A:F,6,0)</f>
        <v>Pró-Labore</v>
      </c>
      <c r="G208" s="9">
        <f>VLOOKUP(A208,'Controle Distribuição de Lucros'!A:H,7,0)</f>
        <v>0</v>
      </c>
      <c r="H208" s="143" t="str">
        <f>IF(G208="Contabilidade Aproximada",'[1]Controle Distribuição de Lucros'!K208,"Não se Aplica")</f>
        <v>Não se Aplica</v>
      </c>
      <c r="I208" s="146" t="str">
        <f t="shared" si="15"/>
        <v>Não se Aplica</v>
      </c>
      <c r="J208" s="146" t="str">
        <f t="shared" si="16"/>
        <v>Não se Aplica</v>
      </c>
      <c r="K208" s="146">
        <f t="shared" si="17"/>
        <v>0</v>
      </c>
      <c r="L208" s="142">
        <f t="shared" si="18"/>
        <v>0</v>
      </c>
      <c r="M208" s="147">
        <f t="shared" si="19"/>
        <v>0</v>
      </c>
      <c r="N208" s="8"/>
    </row>
    <row r="209" spans="1:14" hidden="1">
      <c r="A209" s="20">
        <v>629</v>
      </c>
      <c r="B209" s="18" t="str">
        <f>VLOOKUP(A209,Empresas!A:B,2,0)</f>
        <v>57.981.068/0001-16</v>
      </c>
      <c r="C209" s="18" t="str">
        <f>VLOOKUP(B209,Empresas!B:C,2,0)</f>
        <v>L.U. Consultoria Ltda</v>
      </c>
      <c r="D209" s="142" t="str">
        <f>VLOOKUP(A209,Empresas!A:J,10,0)</f>
        <v>Claudia</v>
      </c>
      <c r="E209" s="142" t="str">
        <f>VLOOKUP(A209,Empresas!A:D,4,0)</f>
        <v>Simples Nacional</v>
      </c>
      <c r="F209" s="18" t="str">
        <f>VLOOKUP(A209,'Controle Distribuição de Lucros'!A:F,6,0)</f>
        <v>Pró-Labore</v>
      </c>
      <c r="G209" s="9">
        <f>VLOOKUP(A209,'Controle Distribuição de Lucros'!A:H,7,0)</f>
        <v>0</v>
      </c>
      <c r="H209" s="143" t="str">
        <f>IF(G209="Contabilidade Aproximada",'[1]Controle Distribuição de Lucros'!K209,"Não se Aplica")</f>
        <v>Não se Aplica</v>
      </c>
      <c r="I209" s="146" t="str">
        <f t="shared" si="15"/>
        <v>Não se Aplica</v>
      </c>
      <c r="J209" s="146" t="str">
        <f t="shared" si="16"/>
        <v>Não se Aplica</v>
      </c>
      <c r="K209" s="146">
        <f t="shared" si="17"/>
        <v>0</v>
      </c>
      <c r="L209" s="142">
        <f t="shared" si="18"/>
        <v>0</v>
      </c>
      <c r="M209" s="147">
        <f t="shared" si="19"/>
        <v>0</v>
      </c>
      <c r="N209" s="8"/>
    </row>
    <row r="210" spans="1:14" hidden="1">
      <c r="A210" s="20">
        <v>395</v>
      </c>
      <c r="B210" s="18" t="str">
        <f>VLOOKUP(A210,Empresas!A:B,2,0)</f>
        <v>50.754.103/0001-15</v>
      </c>
      <c r="C210" s="18" t="str">
        <f>VLOOKUP(B210,Empresas!B:C,2,0)</f>
        <v>LA Lopérgolo Aguiar Holding Ltda</v>
      </c>
      <c r="D210" s="142" t="str">
        <f>VLOOKUP(A210,Empresas!A:J,10,0)</f>
        <v>Kamilly</v>
      </c>
      <c r="E210" s="142" t="str">
        <f>VLOOKUP(A210,Empresas!A:D,4,0)</f>
        <v>Lucro Presumido</v>
      </c>
      <c r="F210" s="18" t="str">
        <f>VLOOKUP(A210,'Controle Distribuição de Lucros'!A:F,6,0)</f>
        <v>Sem Movimento</v>
      </c>
      <c r="G210" s="9">
        <f>VLOOKUP(A210,'Controle Distribuição de Lucros'!A:H,7,0)</f>
        <v>0</v>
      </c>
      <c r="H210" s="143" t="str">
        <f>IF(G210="Contabilidade Aproximada",'[1]Controle Distribuição de Lucros'!K210,"Não se Aplica")</f>
        <v>Não se Aplica</v>
      </c>
      <c r="I210" s="146" t="str">
        <f t="shared" si="15"/>
        <v>Não se Aplica</v>
      </c>
      <c r="J210" s="146" t="str">
        <f t="shared" si="16"/>
        <v>Não se Aplica</v>
      </c>
      <c r="K210" s="146">
        <f t="shared" si="17"/>
        <v>0</v>
      </c>
      <c r="L210" s="142">
        <f t="shared" si="18"/>
        <v>0</v>
      </c>
      <c r="M210" s="147">
        <f t="shared" si="19"/>
        <v>0</v>
      </c>
      <c r="N210" s="8"/>
    </row>
    <row r="211" spans="1:14" hidden="1">
      <c r="A211" s="20">
        <v>559</v>
      </c>
      <c r="B211" s="18" t="str">
        <f>VLOOKUP(A211,Empresas!A:B,2,0)</f>
        <v>34.629.448/0001-90</v>
      </c>
      <c r="C211" s="18" t="str">
        <f>VLOOKUP(B211,Empresas!B:C,2,0)</f>
        <v>Lanchonete Barraca da Lu Lu Ltda</v>
      </c>
      <c r="D211" s="142" t="str">
        <f>VLOOKUP(A211,Empresas!A:J,10,0)</f>
        <v>Claudia</v>
      </c>
      <c r="E211" s="142" t="str">
        <f>VLOOKUP(A211,Empresas!A:D,4,0)</f>
        <v xml:space="preserve">Simples Nacional </v>
      </c>
      <c r="F211" s="18" t="str">
        <f>VLOOKUP(A211,'Controle Distribuição de Lucros'!A:F,6,0)</f>
        <v>Folha de Pagamento</v>
      </c>
      <c r="G211" s="9">
        <f>VLOOKUP(A211,'Controle Distribuição de Lucros'!A:H,7,0)</f>
        <v>0</v>
      </c>
      <c r="H211" s="143" t="str">
        <f>IF(G211="Contabilidade Aproximada",'[1]Controle Distribuição de Lucros'!K211,"Não se Aplica")</f>
        <v>Não se Aplica</v>
      </c>
      <c r="I211" s="146" t="str">
        <f t="shared" si="15"/>
        <v>Não se Aplica</v>
      </c>
      <c r="J211" s="146" t="str">
        <f t="shared" si="16"/>
        <v>Não se Aplica</v>
      </c>
      <c r="K211" s="146">
        <f t="shared" si="17"/>
        <v>0</v>
      </c>
      <c r="L211" s="142">
        <f t="shared" si="18"/>
        <v>0</v>
      </c>
      <c r="M211" s="147">
        <f t="shared" si="19"/>
        <v>0</v>
      </c>
      <c r="N211" s="8"/>
    </row>
    <row r="212" spans="1:14">
      <c r="A212" s="20">
        <v>310</v>
      </c>
      <c r="B212" s="18" t="str">
        <f>VLOOKUP(A212,Empresas!A:B,2,0)</f>
        <v>46.008.406/0001-11</v>
      </c>
      <c r="C212" s="18" t="str">
        <f>VLOOKUP(B212,Empresas!B:C,2,0)</f>
        <v>Le Petit Gabriele Ltda</v>
      </c>
      <c r="D212" s="142" t="str">
        <f>VLOOKUP(A212,Empresas!A:J,10,0)</f>
        <v>Luana</v>
      </c>
      <c r="E212" s="142" t="str">
        <f>VLOOKUP(A212,Empresas!A:D,4,0)</f>
        <v>Simples Nacional</v>
      </c>
      <c r="F212" s="18" t="str">
        <f>VLOOKUP(A212,'Controle Distribuição de Lucros'!A:F,6,0)</f>
        <v>Folha de Pagamento</v>
      </c>
      <c r="G212" s="9">
        <f>VLOOKUP(A212,'Controle Distribuição de Lucros'!A:H,7,0)</f>
        <v>0</v>
      </c>
      <c r="H212" s="143" t="str">
        <f>IF(G212="Contabilidade Aproximada",'[1]Controle Distribuição de Lucros'!K212,"Não se Aplica")</f>
        <v>Não se Aplica</v>
      </c>
      <c r="I212" s="146" t="str">
        <f t="shared" si="15"/>
        <v>Não se Aplica</v>
      </c>
      <c r="J212" s="146" t="str">
        <f t="shared" si="16"/>
        <v>Não se Aplica</v>
      </c>
      <c r="K212" s="146">
        <f t="shared" si="17"/>
        <v>0</v>
      </c>
      <c r="L212" s="142">
        <f t="shared" si="18"/>
        <v>0</v>
      </c>
      <c r="M212" s="147">
        <f t="shared" si="19"/>
        <v>0</v>
      </c>
      <c r="N212" s="8"/>
    </row>
    <row r="213" spans="1:14" hidden="1">
      <c r="A213" s="20">
        <v>639</v>
      </c>
      <c r="B213" s="18" t="str">
        <f>VLOOKUP(A213,Empresas!A:B,2,0)</f>
        <v>62.045.243/0001-01</v>
      </c>
      <c r="C213" s="18" t="str">
        <f>VLOOKUP(B213,Empresas!B:C,2,0)</f>
        <v>Leg S Denim Ltda</v>
      </c>
      <c r="D213" s="142" t="str">
        <f>VLOOKUP(A213,Empresas!A:J,10,0)</f>
        <v>Claudia</v>
      </c>
      <c r="E213" s="142" t="str">
        <f>VLOOKUP(A213,Empresas!A:D,4,0)</f>
        <v>Simples Nacional</v>
      </c>
      <c r="F213" s="18" t="str">
        <f>VLOOKUP(A213,'Controle Distribuição de Lucros'!A:F,6,0)</f>
        <v>Sem Movimento</v>
      </c>
      <c r="G213" s="9">
        <f>VLOOKUP(A213,'Controle Distribuição de Lucros'!A:H,7,0)</f>
        <v>0</v>
      </c>
      <c r="H213" s="143" t="str">
        <f>IF(G213="Contabilidade Aproximada",'[1]Controle Distribuição de Lucros'!K213,"Não se Aplica")</f>
        <v>Não se Aplica</v>
      </c>
      <c r="I213" s="146" t="str">
        <f t="shared" si="15"/>
        <v>Não se Aplica</v>
      </c>
      <c r="J213" s="146" t="str">
        <f t="shared" si="16"/>
        <v>Não se Aplica</v>
      </c>
      <c r="K213" s="146">
        <f t="shared" si="17"/>
        <v>0</v>
      </c>
      <c r="L213" s="142">
        <f t="shared" si="18"/>
        <v>0</v>
      </c>
      <c r="M213" s="147">
        <f t="shared" si="19"/>
        <v>0</v>
      </c>
      <c r="N213" s="8"/>
    </row>
    <row r="214" spans="1:14" hidden="1">
      <c r="A214" s="20">
        <v>632</v>
      </c>
      <c r="B214" s="18" t="str">
        <f>VLOOKUP(A214,Empresas!A:B,2,0)</f>
        <v>65.661.099/0001-18</v>
      </c>
      <c r="C214" s="18" t="str">
        <f>VLOOKUP(B214,Empresas!B:C,2,0)</f>
        <v>Leme Technology Advisory Ltda</v>
      </c>
      <c r="D214" s="142" t="str">
        <f>VLOOKUP(A214,Empresas!A:J,10,0)</f>
        <v>Claudia</v>
      </c>
      <c r="E214" s="142" t="str">
        <f>VLOOKUP(A214,Empresas!A:D,4,0)</f>
        <v>Simples Nacional</v>
      </c>
      <c r="F214" s="18" t="str">
        <f>VLOOKUP(A214,'Controle Distribuição de Lucros'!A:F,6,0)</f>
        <v>Pró-Labore</v>
      </c>
      <c r="G214" s="9">
        <f>VLOOKUP(A214,'Controle Distribuição de Lucros'!A:H,7,0)</f>
        <v>0</v>
      </c>
      <c r="H214" s="143" t="str">
        <f>IF(G214="Contabilidade Aproximada",'[1]Controle Distribuição de Lucros'!K214,"Não se Aplica")</f>
        <v>Não se Aplica</v>
      </c>
      <c r="I214" s="146" t="str">
        <f t="shared" si="15"/>
        <v>Não se Aplica</v>
      </c>
      <c r="J214" s="146" t="str">
        <f t="shared" si="16"/>
        <v>Não se Aplica</v>
      </c>
      <c r="K214" s="146">
        <f t="shared" si="17"/>
        <v>0</v>
      </c>
      <c r="L214" s="142">
        <f t="shared" si="18"/>
        <v>0</v>
      </c>
      <c r="M214" s="147">
        <f t="shared" si="19"/>
        <v>0</v>
      </c>
      <c r="N214" s="8"/>
    </row>
    <row r="215" spans="1:14" hidden="1">
      <c r="A215" s="20">
        <v>507</v>
      </c>
      <c r="B215" s="18" t="str">
        <f>VLOOKUP(A215,Empresas!A:B,2,0)</f>
        <v>46.421.771/0001-53</v>
      </c>
      <c r="C215" s="18" t="str">
        <f>VLOOKUP(B215,Empresas!B:C,2,0)</f>
        <v>LGL Code Store Ltda</v>
      </c>
      <c r="D215" s="142" t="str">
        <f>VLOOKUP(A215,Empresas!A:J,10,0)</f>
        <v>Bruna</v>
      </c>
      <c r="E215" s="142" t="str">
        <f>VLOOKUP(A215,Empresas!A:D,4,0)</f>
        <v>Simples Nacional</v>
      </c>
      <c r="F215" s="18" t="str">
        <f>VLOOKUP(A215,'Controle Distribuição de Lucros'!A:F,6,0)</f>
        <v>Sem Movimento</v>
      </c>
      <c r="G215" s="9">
        <f>VLOOKUP(A215,'Controle Distribuição de Lucros'!A:H,7,0)</f>
        <v>0</v>
      </c>
      <c r="H215" s="143" t="str">
        <f>IF(G215="Contabilidade Aproximada",'[1]Controle Distribuição de Lucros'!K215,"Não se Aplica")</f>
        <v>Não se Aplica</v>
      </c>
      <c r="I215" s="146" t="str">
        <f t="shared" si="15"/>
        <v>Não se Aplica</v>
      </c>
      <c r="J215" s="146" t="str">
        <f t="shared" si="16"/>
        <v>Não se Aplica</v>
      </c>
      <c r="K215" s="146">
        <f t="shared" si="17"/>
        <v>0</v>
      </c>
      <c r="L215" s="142">
        <f t="shared" si="18"/>
        <v>0</v>
      </c>
      <c r="M215" s="147">
        <f t="shared" si="19"/>
        <v>0</v>
      </c>
      <c r="N215" s="8"/>
    </row>
    <row r="216" spans="1:14" hidden="1">
      <c r="A216" s="20">
        <v>482</v>
      </c>
      <c r="B216" s="18" t="str">
        <f>VLOOKUP(A216,Empresas!A:B,2,0)</f>
        <v>64.876.451/0001-70</v>
      </c>
      <c r="C216" s="18" t="str">
        <f>VLOOKUP(B216,Empresas!B:C,2,0)</f>
        <v>LightPrint Indústria e Comércio de Adesivos Ltda</v>
      </c>
      <c r="D216" s="142" t="str">
        <f>VLOOKUP(A216,Empresas!A:J,10,0)</f>
        <v>Kamilly</v>
      </c>
      <c r="E216" s="142" t="str">
        <f>VLOOKUP(A216,Empresas!A:D,4,0)</f>
        <v>Lucro Real</v>
      </c>
      <c r="F216" s="18" t="str">
        <f>VLOOKUP(A216,'Controle Distribuição de Lucros'!A:F,6,0)</f>
        <v>Pró-Labore</v>
      </c>
      <c r="G216" s="9">
        <f>VLOOKUP(A216,'Controle Distribuição de Lucros'!A:H,7,0)</f>
        <v>0</v>
      </c>
      <c r="H216" s="143" t="str">
        <f>IF(G216="Contabilidade Aproximada",'[1]Controle Distribuição de Lucros'!K216,"Não se Aplica")</f>
        <v>Não se Aplica</v>
      </c>
      <c r="I216" s="146" t="str">
        <f t="shared" si="15"/>
        <v>Não se Aplica</v>
      </c>
      <c r="J216" s="146" t="str">
        <f t="shared" si="16"/>
        <v>Não se Aplica</v>
      </c>
      <c r="K216" s="146">
        <f t="shared" si="17"/>
        <v>0</v>
      </c>
      <c r="L216" s="142">
        <f t="shared" si="18"/>
        <v>0</v>
      </c>
      <c r="M216" s="147">
        <f t="shared" si="19"/>
        <v>0</v>
      </c>
      <c r="N216" s="8"/>
    </row>
    <row r="217" spans="1:14" hidden="1">
      <c r="A217" s="20">
        <v>214</v>
      </c>
      <c r="B217" s="18" t="str">
        <f>VLOOKUP(A217,Empresas!A:B,2,0)</f>
        <v>32.141.125/0001-28</v>
      </c>
      <c r="C217" s="18" t="str">
        <f>VLOOKUP(B217,Empresas!B:C,2,0)</f>
        <v>Lincky Consultoria Empresarial e Soluções em Tecnologia Ltda</v>
      </c>
      <c r="D217" s="142" t="str">
        <f>VLOOKUP(A217,Empresas!A:J,10,0)</f>
        <v>Talita</v>
      </c>
      <c r="E217" s="142" t="str">
        <f>VLOOKUP(A217,Empresas!A:D,4,0)</f>
        <v>Lucro Presumido</v>
      </c>
      <c r="F217" s="18" t="str">
        <f>VLOOKUP(A217,'Controle Distribuição de Lucros'!A:F,6,0)</f>
        <v>Pró-Labore</v>
      </c>
      <c r="G217" s="9">
        <f>VLOOKUP(A217,'Controle Distribuição de Lucros'!A:H,7,0)</f>
        <v>0</v>
      </c>
      <c r="H217" s="143" t="str">
        <f>IF(G217="Contabilidade Aproximada",'[1]Controle Distribuição de Lucros'!K217,"Não se Aplica")</f>
        <v>Não se Aplica</v>
      </c>
      <c r="I217" s="146" t="str">
        <f t="shared" si="15"/>
        <v>Não se Aplica</v>
      </c>
      <c r="J217" s="146" t="str">
        <f t="shared" si="16"/>
        <v>Não se Aplica</v>
      </c>
      <c r="K217" s="146">
        <f t="shared" si="17"/>
        <v>0</v>
      </c>
      <c r="L217" s="142">
        <f t="shared" si="18"/>
        <v>0</v>
      </c>
      <c r="M217" s="147">
        <f t="shared" si="19"/>
        <v>0</v>
      </c>
      <c r="N217" s="8"/>
    </row>
    <row r="218" spans="1:14" hidden="1">
      <c r="A218" s="20">
        <v>614</v>
      </c>
      <c r="B218" s="18" t="str">
        <f>VLOOKUP(A218,Empresas!A:B,2,0)</f>
        <v>63.442.419/0001-13</v>
      </c>
      <c r="C218" s="18" t="str">
        <f>VLOOKUP(B218,Empresas!B:C,2,0)</f>
        <v>Lismaia Mila Participações Ltda</v>
      </c>
      <c r="D218" s="142" t="str">
        <f>VLOOKUP(A218,Empresas!A:J,10,0)</f>
        <v>Kamilly</v>
      </c>
      <c r="E218" s="142" t="str">
        <f>VLOOKUP(A218,Empresas!A:D,4,0)</f>
        <v>Lucro Presumido</v>
      </c>
      <c r="F218" s="18" t="str">
        <f>VLOOKUP(A218,'Controle Distribuição de Lucros'!A:F,6,0)</f>
        <v>Sem Movimento</v>
      </c>
      <c r="G218" s="9">
        <f>VLOOKUP(A218,'Controle Distribuição de Lucros'!A:H,7,0)</f>
        <v>0</v>
      </c>
      <c r="H218" s="143" t="str">
        <f>IF(G218="Contabilidade Aproximada",'[1]Controle Distribuição de Lucros'!K218,"Não se Aplica")</f>
        <v>Não se Aplica</v>
      </c>
      <c r="I218" s="146" t="str">
        <f t="shared" si="15"/>
        <v>Não se Aplica</v>
      </c>
      <c r="J218" s="146" t="str">
        <f t="shared" si="16"/>
        <v>Não se Aplica</v>
      </c>
      <c r="K218" s="146">
        <f t="shared" si="17"/>
        <v>0</v>
      </c>
      <c r="L218" s="142">
        <f t="shared" si="18"/>
        <v>0</v>
      </c>
      <c r="M218" s="147">
        <f t="shared" si="19"/>
        <v>0</v>
      </c>
      <c r="N218" s="8"/>
    </row>
    <row r="219" spans="1:14" hidden="1">
      <c r="A219" s="20">
        <v>611</v>
      </c>
      <c r="B219" s="18" t="str">
        <f>VLOOKUP(A219,Empresas!A:B,2,0)</f>
        <v>62.902.493/0001-02</v>
      </c>
      <c r="C219" s="18" t="str">
        <f>VLOOKUP(B219,Empresas!B:C,2,0)</f>
        <v>LLJ Participações Ltda</v>
      </c>
      <c r="D219" s="142" t="str">
        <f>VLOOKUP(A219,Empresas!A:J,10,0)</f>
        <v>Jorge</v>
      </c>
      <c r="E219" s="142" t="str">
        <f>VLOOKUP(A219,Empresas!A:D,4,0)</f>
        <v>Lucro Presumido</v>
      </c>
      <c r="F219" s="18" t="str">
        <f>VLOOKUP(A219,'Controle Distribuição de Lucros'!A:F,6,0)</f>
        <v>Sem Movimento</v>
      </c>
      <c r="G219" s="9">
        <f>VLOOKUP(A219,'Controle Distribuição de Lucros'!A:H,7,0)</f>
        <v>0</v>
      </c>
      <c r="H219" s="143" t="str">
        <f>IF(G219="Contabilidade Aproximada",'[1]Controle Distribuição de Lucros'!K219,"Não se Aplica")</f>
        <v>Não se Aplica</v>
      </c>
      <c r="I219" s="146" t="str">
        <f t="shared" si="15"/>
        <v>Não se Aplica</v>
      </c>
      <c r="J219" s="146" t="str">
        <f t="shared" si="16"/>
        <v>Não se Aplica</v>
      </c>
      <c r="K219" s="146">
        <f t="shared" si="17"/>
        <v>0</v>
      </c>
      <c r="L219" s="142">
        <f t="shared" si="18"/>
        <v>0</v>
      </c>
      <c r="M219" s="147">
        <f t="shared" si="19"/>
        <v>0</v>
      </c>
      <c r="N219" s="8"/>
    </row>
    <row r="220" spans="1:14" hidden="1">
      <c r="A220" s="20">
        <v>366</v>
      </c>
      <c r="B220" s="18" t="str">
        <f>VLOOKUP(A220,Empresas!A:B,2,0)</f>
        <v>08.026.183/0001-26</v>
      </c>
      <c r="C220" s="18" t="str">
        <f>VLOOKUP(B220,Empresas!B:C,2,0)</f>
        <v>Loc Com Comércio e Locação de Máquinas e Equipamentos Ltda</v>
      </c>
      <c r="D220" s="142" t="str">
        <f>VLOOKUP(A220,Empresas!A:J,10,0)</f>
        <v>Kamilly</v>
      </c>
      <c r="E220" s="142" t="str">
        <f>VLOOKUP(A220,Empresas!A:D,4,0)</f>
        <v>Simples Nacional</v>
      </c>
      <c r="F220" s="18" t="str">
        <f>VLOOKUP(A220,'Controle Distribuição de Lucros'!A:F,6,0)</f>
        <v>Folha de Pagamento</v>
      </c>
      <c r="G220" s="9">
        <f>VLOOKUP(A220,'Controle Distribuição de Lucros'!A:H,7,0)</f>
        <v>0</v>
      </c>
      <c r="H220" s="143" t="str">
        <f>IF(G220="Contabilidade Aproximada",'[1]Controle Distribuição de Lucros'!K220,"Não se Aplica")</f>
        <v>Não se Aplica</v>
      </c>
      <c r="I220" s="146" t="str">
        <f t="shared" si="15"/>
        <v>Não se Aplica</v>
      </c>
      <c r="J220" s="146" t="str">
        <f t="shared" si="16"/>
        <v>Não se Aplica</v>
      </c>
      <c r="K220" s="146">
        <f t="shared" si="17"/>
        <v>0</v>
      </c>
      <c r="L220" s="142">
        <f t="shared" si="18"/>
        <v>0</v>
      </c>
      <c r="M220" s="147">
        <f t="shared" si="19"/>
        <v>0</v>
      </c>
      <c r="N220" s="8"/>
    </row>
    <row r="221" spans="1:14" hidden="1">
      <c r="A221" s="20">
        <v>248</v>
      </c>
      <c r="B221" s="18" t="str">
        <f>VLOOKUP(A221,Empresas!A:B,2,0)</f>
        <v>23.483.151/0001-43</v>
      </c>
      <c r="C221" s="18" t="str">
        <f>VLOOKUP(B221,Empresas!B:C,2,0)</f>
        <v>Lopérgolo Aguiar Sociedade de Advogados</v>
      </c>
      <c r="D221" s="142" t="str">
        <f>VLOOKUP(A221,Empresas!A:J,10,0)</f>
        <v>Kamilly</v>
      </c>
      <c r="E221" s="142" t="str">
        <f>VLOOKUP(A221,Empresas!A:D,4,0)</f>
        <v>Simples Nacional</v>
      </c>
      <c r="F221" s="18" t="str">
        <f>VLOOKUP(A221,'Controle Distribuição de Lucros'!A:F,6,0)</f>
        <v>Pró-Labore</v>
      </c>
      <c r="G221" s="9">
        <f>VLOOKUP(A221,'Controle Distribuição de Lucros'!A:H,7,0)</f>
        <v>0</v>
      </c>
      <c r="H221" s="143" t="str">
        <f>IF(G221="Contabilidade Aproximada",'[1]Controle Distribuição de Lucros'!K221,"Não se Aplica")</f>
        <v>Não se Aplica</v>
      </c>
      <c r="I221" s="146" t="str">
        <f t="shared" si="15"/>
        <v>Não se Aplica</v>
      </c>
      <c r="J221" s="146" t="str">
        <f t="shared" si="16"/>
        <v>Não se Aplica</v>
      </c>
      <c r="K221" s="146">
        <f t="shared" si="17"/>
        <v>0</v>
      </c>
      <c r="L221" s="142">
        <f t="shared" si="18"/>
        <v>0</v>
      </c>
      <c r="M221" s="147">
        <f t="shared" si="19"/>
        <v>0</v>
      </c>
      <c r="N221" s="8"/>
    </row>
    <row r="222" spans="1:14" hidden="1">
      <c r="A222" s="20">
        <v>32</v>
      </c>
      <c r="B222" s="18" t="str">
        <f>VLOOKUP(A222,Empresas!A:B,2,0)</f>
        <v>62.177.217/0001-29</v>
      </c>
      <c r="C222" s="18" t="str">
        <f>VLOOKUP(B222,Empresas!B:C,2,0)</f>
        <v>Loterias Piratininga Ltda</v>
      </c>
      <c r="D222" s="142" t="str">
        <f>VLOOKUP(A222,Empresas!A:J,10,0)</f>
        <v>Claudia</v>
      </c>
      <c r="E222" s="142" t="str">
        <f>VLOOKUP(A222,Empresas!A:D,4,0)</f>
        <v>Simples Nacional</v>
      </c>
      <c r="F222" s="18" t="str">
        <f>VLOOKUP(A222,'Controle Distribuição de Lucros'!A:F,6,0)</f>
        <v>Folha de Pagamento</v>
      </c>
      <c r="G222" s="9">
        <f>VLOOKUP(A222,'Controle Distribuição de Lucros'!A:H,7,0)</f>
        <v>0</v>
      </c>
      <c r="H222" s="143" t="str">
        <f>IF(G222="Contabilidade Aproximada",'[1]Controle Distribuição de Lucros'!K222,"Não se Aplica")</f>
        <v>Não se Aplica</v>
      </c>
      <c r="I222" s="146" t="str">
        <f t="shared" si="15"/>
        <v>Não se Aplica</v>
      </c>
      <c r="J222" s="146" t="str">
        <f t="shared" si="16"/>
        <v>Não se Aplica</v>
      </c>
      <c r="K222" s="146">
        <f t="shared" si="17"/>
        <v>0</v>
      </c>
      <c r="L222" s="142">
        <f t="shared" si="18"/>
        <v>0</v>
      </c>
      <c r="M222" s="147">
        <f t="shared" si="19"/>
        <v>0</v>
      </c>
      <c r="N222" s="8"/>
    </row>
    <row r="223" spans="1:14" hidden="1">
      <c r="A223" s="18">
        <v>600</v>
      </c>
      <c r="B223" s="18" t="str">
        <f>VLOOKUP(A223,Empresas!A:B,2,0)</f>
        <v>46.154.504/0001-67</v>
      </c>
      <c r="C223" s="18" t="str">
        <f>VLOOKUP(B223,Empresas!B:C,2,0)</f>
        <v>LP Consultoria e Gestão Ltda</v>
      </c>
      <c r="D223" s="142" t="str">
        <f>VLOOKUP(A223,Empresas!A:J,10,0)</f>
        <v>Jorge</v>
      </c>
      <c r="E223" s="142" t="str">
        <f>VLOOKUP(A223,Empresas!A:D,4,0)</f>
        <v>Simples Nacional</v>
      </c>
      <c r="F223" s="18" t="str">
        <f>VLOOKUP(A223,'Controle Distribuição de Lucros'!A:F,6,0)</f>
        <v>Pró-Labore</v>
      </c>
      <c r="G223" s="9">
        <f>VLOOKUP(A223,'Controle Distribuição de Lucros'!A:H,7,0)</f>
        <v>0</v>
      </c>
      <c r="H223" s="143" t="str">
        <f>IF(G223="Contabilidade Aproximada",'[1]Controle Distribuição de Lucros'!K223,"Não se Aplica")</f>
        <v>Não se Aplica</v>
      </c>
      <c r="I223" s="146" t="str">
        <f t="shared" si="15"/>
        <v>Não se Aplica</v>
      </c>
      <c r="J223" s="146" t="str">
        <f t="shared" si="16"/>
        <v>Não se Aplica</v>
      </c>
      <c r="K223" s="146">
        <f t="shared" si="17"/>
        <v>0</v>
      </c>
      <c r="L223" s="142">
        <f t="shared" si="18"/>
        <v>0</v>
      </c>
      <c r="M223" s="147">
        <f t="shared" si="19"/>
        <v>0</v>
      </c>
      <c r="N223" s="8"/>
    </row>
    <row r="224" spans="1:14" hidden="1">
      <c r="A224" s="18">
        <v>301</v>
      </c>
      <c r="B224" s="18" t="str">
        <f>VLOOKUP(A224,Empresas!A:B,2,0)</f>
        <v>19.865.382/0001-44</v>
      </c>
      <c r="C224" s="18" t="str">
        <f>VLOOKUP(B224,Empresas!B:C,2,0)</f>
        <v>Luciana Pereira da Silva</v>
      </c>
      <c r="D224" s="142" t="str">
        <f>VLOOKUP(A224,Empresas!A:J,10,0)</f>
        <v>Bruna</v>
      </c>
      <c r="E224" s="142" t="str">
        <f>VLOOKUP(A224,Empresas!A:D,4,0)</f>
        <v>Simples Nacional</v>
      </c>
      <c r="F224" s="18" t="str">
        <f>VLOOKUP(A224,'Controle Distribuição de Lucros'!A:F,6,0)</f>
        <v>Sem Movimento</v>
      </c>
      <c r="G224" s="9">
        <f>VLOOKUP(A224,'Controle Distribuição de Lucros'!A:H,7,0)</f>
        <v>0</v>
      </c>
      <c r="H224" s="143" t="str">
        <f>IF(G224="Contabilidade Aproximada",'[1]Controle Distribuição de Lucros'!K224,"Não se Aplica")</f>
        <v>Não se Aplica</v>
      </c>
      <c r="I224" s="146" t="str">
        <f t="shared" si="15"/>
        <v>Não se Aplica</v>
      </c>
      <c r="J224" s="146" t="str">
        <f t="shared" si="16"/>
        <v>Não se Aplica</v>
      </c>
      <c r="K224" s="146">
        <f t="shared" si="17"/>
        <v>0</v>
      </c>
      <c r="L224" s="142">
        <f t="shared" si="18"/>
        <v>0</v>
      </c>
      <c r="M224" s="147">
        <f t="shared" si="19"/>
        <v>0</v>
      </c>
      <c r="N224" s="8"/>
    </row>
    <row r="225" spans="1:14" hidden="1">
      <c r="A225" s="18">
        <v>620</v>
      </c>
      <c r="B225" s="18" t="str">
        <f>VLOOKUP(A225,Empresas!A:B,2,0)</f>
        <v>64.631.060/0001-95</v>
      </c>
      <c r="C225" s="18" t="str">
        <f>VLOOKUP(B225,Empresas!B:C,2,0)</f>
        <v>Luís Fernando de Souza Santos Ltda</v>
      </c>
      <c r="D225" s="142" t="str">
        <f>VLOOKUP(A225,Empresas!A:J,10,0)</f>
        <v>Jorge</v>
      </c>
      <c r="E225" s="142" t="str">
        <f>VLOOKUP(A225,Empresas!A:D,4,0)</f>
        <v>Simples Nacional</v>
      </c>
      <c r="F225" s="18" t="str">
        <f>VLOOKUP(A225,'Controle Distribuição de Lucros'!A:F,6,0)</f>
        <v>Pró-Labore</v>
      </c>
      <c r="G225" s="9">
        <f>VLOOKUP(A225,'Controle Distribuição de Lucros'!A:H,7,0)</f>
        <v>0</v>
      </c>
      <c r="H225" s="143" t="str">
        <f>IF(G225="Contabilidade Aproximada",'[1]Controle Distribuição de Lucros'!K225,"Não se Aplica")</f>
        <v>Não se Aplica</v>
      </c>
      <c r="I225" s="146" t="str">
        <f t="shared" si="15"/>
        <v>Não se Aplica</v>
      </c>
      <c r="J225" s="146" t="str">
        <f t="shared" si="16"/>
        <v>Não se Aplica</v>
      </c>
      <c r="K225" s="146">
        <f t="shared" si="17"/>
        <v>0</v>
      </c>
      <c r="L225" s="142">
        <f t="shared" si="18"/>
        <v>0</v>
      </c>
      <c r="M225" s="147">
        <f t="shared" si="19"/>
        <v>0</v>
      </c>
      <c r="N225" s="8"/>
    </row>
    <row r="226" spans="1:14" hidden="1">
      <c r="A226" s="18">
        <v>375</v>
      </c>
      <c r="B226" s="18" t="str">
        <f>VLOOKUP(A226,Empresas!A:B,2,0)</f>
        <v>50.914.917/0001-70</v>
      </c>
      <c r="C226" s="18" t="str">
        <f>VLOOKUP(B226,Empresas!B:C,2,0)</f>
        <v>Lunardi Solution Ltda</v>
      </c>
      <c r="D226" s="142" t="str">
        <f>VLOOKUP(A226,Empresas!A:J,10,0)</f>
        <v>Claudia</v>
      </c>
      <c r="E226" s="142" t="str">
        <f>VLOOKUP(A226,Empresas!A:D,4,0)</f>
        <v>Lucro Presumido</v>
      </c>
      <c r="F226" s="18" t="str">
        <f>VLOOKUP(A226,'Controle Distribuição de Lucros'!A:F,6,0)</f>
        <v>Pró-Labore</v>
      </c>
      <c r="G226" s="9">
        <f>VLOOKUP(A226,'Controle Distribuição de Lucros'!A:H,7,0)</f>
        <v>0</v>
      </c>
      <c r="H226" s="143" t="str">
        <f>IF(G226="Contabilidade Aproximada",'[1]Controle Distribuição de Lucros'!K226,"Não se Aplica")</f>
        <v>Não se Aplica</v>
      </c>
      <c r="I226" s="146" t="str">
        <f t="shared" si="15"/>
        <v>Não se Aplica</v>
      </c>
      <c r="J226" s="146" t="str">
        <f t="shared" si="16"/>
        <v>Não se Aplica</v>
      </c>
      <c r="K226" s="146">
        <f t="shared" si="17"/>
        <v>0</v>
      </c>
      <c r="L226" s="142">
        <f t="shared" si="18"/>
        <v>0</v>
      </c>
      <c r="M226" s="147">
        <f t="shared" si="19"/>
        <v>0</v>
      </c>
      <c r="N226" s="8"/>
    </row>
    <row r="227" spans="1:14" hidden="1">
      <c r="A227" s="20">
        <v>146</v>
      </c>
      <c r="B227" s="18" t="str">
        <f>VLOOKUP(A227,Empresas!A:B,2,0)</f>
        <v>17.027.642/0001-87</v>
      </c>
      <c r="C227" s="18" t="str">
        <f>VLOOKUP(B227,Empresas!B:C,2,0)</f>
        <v>Lust Gastronomia Ltda</v>
      </c>
      <c r="D227" s="142" t="str">
        <f>VLOOKUP(A227,Empresas!A:J,10,0)</f>
        <v>Kamilly</v>
      </c>
      <c r="E227" s="142" t="str">
        <f>VLOOKUP(A227,Empresas!A:D,4,0)</f>
        <v>Lucro Presumido</v>
      </c>
      <c r="F227" s="18" t="str">
        <f>VLOOKUP(A227,'Controle Distribuição de Lucros'!A:F,6,0)</f>
        <v>Folha de Pagamento</v>
      </c>
      <c r="G227" s="9">
        <f>VLOOKUP(A227,'Controle Distribuição de Lucros'!A:H,7,0)</f>
        <v>0</v>
      </c>
      <c r="H227" s="143" t="str">
        <f>IF(G227="Contabilidade Aproximada",'[1]Controle Distribuição de Lucros'!K227,"Não se Aplica")</f>
        <v>Não se Aplica</v>
      </c>
      <c r="I227" s="146" t="str">
        <f t="shared" si="15"/>
        <v>Não se Aplica</v>
      </c>
      <c r="J227" s="146" t="str">
        <f t="shared" si="16"/>
        <v>Não se Aplica</v>
      </c>
      <c r="K227" s="146">
        <f t="shared" si="17"/>
        <v>0</v>
      </c>
      <c r="L227" s="142">
        <f t="shared" si="18"/>
        <v>0</v>
      </c>
      <c r="M227" s="147">
        <f t="shared" si="19"/>
        <v>0</v>
      </c>
      <c r="N227" s="8"/>
    </row>
    <row r="228" spans="1:14">
      <c r="A228" s="20">
        <v>484</v>
      </c>
      <c r="B228" s="18" t="str">
        <f>VLOOKUP(A228,Empresas!A:B,2,0)</f>
        <v>49.981.436/0001-06</v>
      </c>
      <c r="C228" s="18" t="str">
        <f>VLOOKUP(B228,Empresas!B:C,2,0)</f>
        <v>M. Freitas Consultoria Ltda</v>
      </c>
      <c r="D228" s="142" t="str">
        <f>VLOOKUP(A228,Empresas!A:J,10,0)</f>
        <v>Luana</v>
      </c>
      <c r="E228" s="142" t="str">
        <f>VLOOKUP(A228,Empresas!A:D,4,0)</f>
        <v>Simples Nacional</v>
      </c>
      <c r="F228" s="18" t="str">
        <f>VLOOKUP(A228,'Controle Distribuição de Lucros'!A:F,6,0)</f>
        <v>Sem Movimento</v>
      </c>
      <c r="G228" s="9">
        <f>VLOOKUP(A228,'Controle Distribuição de Lucros'!A:H,7,0)</f>
        <v>0</v>
      </c>
      <c r="H228" s="143" t="str">
        <f>IF(G228="Contabilidade Aproximada",'[1]Controle Distribuição de Lucros'!K228,"Não se Aplica")</f>
        <v>Não se Aplica</v>
      </c>
      <c r="I228" s="146" t="str">
        <f t="shared" si="15"/>
        <v>Não se Aplica</v>
      </c>
      <c r="J228" s="146" t="str">
        <f t="shared" si="16"/>
        <v>Não se Aplica</v>
      </c>
      <c r="K228" s="146">
        <f t="shared" si="17"/>
        <v>0</v>
      </c>
      <c r="L228" s="142">
        <f t="shared" si="18"/>
        <v>0</v>
      </c>
      <c r="M228" s="147">
        <f t="shared" si="19"/>
        <v>0</v>
      </c>
      <c r="N228" s="8"/>
    </row>
    <row r="229" spans="1:14" hidden="1">
      <c r="A229" s="20">
        <v>569</v>
      </c>
      <c r="B229" s="18" t="str">
        <f>VLOOKUP(A229,Empresas!A:B,2,0)</f>
        <v>59.701.119/0001-34</v>
      </c>
      <c r="C229" s="18" t="str">
        <f>VLOOKUP(B229,Empresas!B:C,2,0)</f>
        <v>Magna M Participações S.A.</v>
      </c>
      <c r="D229" s="142" t="str">
        <f>VLOOKUP(A229,Empresas!A:J,10,0)</f>
        <v>Talita</v>
      </c>
      <c r="E229" s="142" t="str">
        <f>VLOOKUP(A229,Empresas!A:D,4,0)</f>
        <v>Lucro Presumido</v>
      </c>
      <c r="F229" s="18" t="str">
        <f>VLOOKUP(A229,'Controle Distribuição de Lucros'!A:F,6,0)</f>
        <v>Sem Movimento</v>
      </c>
      <c r="G229" s="9">
        <f>VLOOKUP(A229,'Controle Distribuição de Lucros'!A:H,7,0)</f>
        <v>0</v>
      </c>
      <c r="H229" s="143" t="str">
        <f>IF(G229="Contabilidade Aproximada",'[1]Controle Distribuição de Lucros'!K229,"Não se Aplica")</f>
        <v>Não se Aplica</v>
      </c>
      <c r="I229" s="146" t="str">
        <f t="shared" si="15"/>
        <v>Não se Aplica</v>
      </c>
      <c r="J229" s="146" t="str">
        <f t="shared" si="16"/>
        <v>Não se Aplica</v>
      </c>
      <c r="K229" s="146">
        <f t="shared" si="17"/>
        <v>0</v>
      </c>
      <c r="L229" s="142">
        <f t="shared" si="18"/>
        <v>0</v>
      </c>
      <c r="M229" s="147">
        <f t="shared" si="19"/>
        <v>0</v>
      </c>
      <c r="N229" s="8"/>
    </row>
    <row r="230" spans="1:14">
      <c r="A230" s="18">
        <v>605</v>
      </c>
      <c r="B230" s="18" t="str">
        <f>VLOOKUP(A230,Empresas!A:B,2,0)</f>
        <v>35.142.746/0001-14</v>
      </c>
      <c r="C230" s="18" t="str">
        <f>VLOOKUP(B230,Empresas!B:C,2,0)</f>
        <v>Marcia Ribeiro Sociedade Individual de Advocacia</v>
      </c>
      <c r="D230" s="142" t="str">
        <f>VLOOKUP(A230,Empresas!A:J,10,0)</f>
        <v>Luana</v>
      </c>
      <c r="E230" s="142" t="str">
        <f>VLOOKUP(A230,Empresas!A:D,4,0)</f>
        <v>Simples Nacional</v>
      </c>
      <c r="F230" s="18" t="str">
        <f>VLOOKUP(A230,'Controle Distribuição de Lucros'!A:F,6,0)</f>
        <v>Folha de Pagamento</v>
      </c>
      <c r="G230" s="9">
        <f>VLOOKUP(A230,'Controle Distribuição de Lucros'!A:H,7,0)</f>
        <v>0</v>
      </c>
      <c r="H230" s="143" t="str">
        <f>IF(G230="Contabilidade Aproximada",'[1]Controle Distribuição de Lucros'!K230,"Não se Aplica")</f>
        <v>Não se Aplica</v>
      </c>
      <c r="I230" s="146" t="str">
        <f t="shared" si="15"/>
        <v>Não se Aplica</v>
      </c>
      <c r="J230" s="146" t="str">
        <f t="shared" si="16"/>
        <v>Não se Aplica</v>
      </c>
      <c r="K230" s="146">
        <f t="shared" si="17"/>
        <v>0</v>
      </c>
      <c r="L230" s="142">
        <f t="shared" si="18"/>
        <v>0</v>
      </c>
      <c r="M230" s="147">
        <f t="shared" si="19"/>
        <v>0</v>
      </c>
    </row>
    <row r="231" spans="1:14" hidden="1">
      <c r="A231" s="18">
        <v>24</v>
      </c>
      <c r="B231" s="18" t="str">
        <f>VLOOKUP(A231,Empresas!A:B,2,0)</f>
        <v>03.773.184/0001-10</v>
      </c>
      <c r="C231" s="18" t="str">
        <f>VLOOKUP(B231,Empresas!B:C,2,0)</f>
        <v>Maria de Jesus Lopes Morais</v>
      </c>
      <c r="D231" s="142" t="str">
        <f>VLOOKUP(A231,Empresas!A:J,10,0)</f>
        <v>Jorge</v>
      </c>
      <c r="E231" s="142" t="str">
        <f>VLOOKUP(A231,Empresas!A:D,4,0)</f>
        <v>Simples Nacional</v>
      </c>
      <c r="F231" s="18" t="str">
        <f>VLOOKUP(A231,'Controle Distribuição de Lucros'!A:F,6,0)</f>
        <v>Sem Movimento</v>
      </c>
      <c r="G231" s="9">
        <f>VLOOKUP(A231,'Controle Distribuição de Lucros'!A:H,7,0)</f>
        <v>0</v>
      </c>
      <c r="H231" s="143" t="str">
        <f>IF(G231="Contabilidade Aproximada",'[1]Controle Distribuição de Lucros'!K231,"Não se Aplica")</f>
        <v>Não se Aplica</v>
      </c>
      <c r="I231" s="146" t="str">
        <f t="shared" si="15"/>
        <v>Não se Aplica</v>
      </c>
      <c r="J231" s="146" t="str">
        <f t="shared" si="16"/>
        <v>Não se Aplica</v>
      </c>
      <c r="K231" s="146">
        <f t="shared" si="17"/>
        <v>0</v>
      </c>
      <c r="L231" s="142">
        <f t="shared" si="18"/>
        <v>0</v>
      </c>
      <c r="M231" s="147">
        <f t="shared" si="19"/>
        <v>0</v>
      </c>
      <c r="N231" s="8"/>
    </row>
    <row r="232" spans="1:14" hidden="1">
      <c r="A232" s="20">
        <v>142</v>
      </c>
      <c r="B232" s="18" t="str">
        <f>VLOOKUP(A232,Empresas!A:B,2,0)</f>
        <v>04.607.376/0001-10</v>
      </c>
      <c r="C232" s="18" t="str">
        <f>VLOOKUP(B232,Empresas!B:C,2,0)</f>
        <v>Maria de Lourdes Silva Cruz</v>
      </c>
      <c r="D232" s="142" t="str">
        <f>VLOOKUP(A232,Empresas!A:J,10,0)</f>
        <v>Jorge</v>
      </c>
      <c r="E232" s="142" t="str">
        <f>VLOOKUP(A232,Empresas!A:D,4,0)</f>
        <v>Simples Nacional</v>
      </c>
      <c r="F232" s="18" t="str">
        <f>VLOOKUP(A232,'Controle Distribuição de Lucros'!A:F,6,0)</f>
        <v>Folha de Pagamento</v>
      </c>
      <c r="G232" s="9">
        <f>VLOOKUP(A232,'Controle Distribuição de Lucros'!A:H,7,0)</f>
        <v>0</v>
      </c>
      <c r="H232" s="143" t="str">
        <f>IF(G232="Contabilidade Aproximada",'[1]Controle Distribuição de Lucros'!K232,"Não se Aplica")</f>
        <v>Não se Aplica</v>
      </c>
      <c r="I232" s="146" t="str">
        <f t="shared" si="15"/>
        <v>Não se Aplica</v>
      </c>
      <c r="J232" s="146" t="str">
        <f t="shared" si="16"/>
        <v>Não se Aplica</v>
      </c>
      <c r="K232" s="146">
        <f t="shared" si="17"/>
        <v>0</v>
      </c>
      <c r="L232" s="142">
        <f t="shared" si="18"/>
        <v>0</v>
      </c>
      <c r="M232" s="147">
        <f t="shared" si="19"/>
        <v>0</v>
      </c>
      <c r="N232" s="8"/>
    </row>
    <row r="233" spans="1:14" hidden="1">
      <c r="A233" s="20">
        <v>371</v>
      </c>
      <c r="B233" s="18" t="str">
        <f>VLOOKUP(A233,Empresas!A:B,2,0)</f>
        <v>46.641.865/0001-38</v>
      </c>
      <c r="C233" s="18" t="str">
        <f>VLOOKUP(B233,Empresas!B:C,2,0)</f>
        <v xml:space="preserve">Mary Esses Gestões Ltda </v>
      </c>
      <c r="D233" s="142" t="str">
        <f>VLOOKUP(A233,Empresas!A:J,10,0)</f>
        <v>Jorge</v>
      </c>
      <c r="E233" s="142" t="str">
        <f>VLOOKUP(A233,Empresas!A:D,4,0)</f>
        <v>Simples Nacional</v>
      </c>
      <c r="F233" s="18" t="str">
        <f>VLOOKUP(A233,'Controle Distribuição de Lucros'!A:F,6,0)</f>
        <v>Sem Movimento</v>
      </c>
      <c r="G233" s="9">
        <f>VLOOKUP(A233,'Controle Distribuição de Lucros'!A:H,7,0)</f>
        <v>0</v>
      </c>
      <c r="H233" s="143" t="str">
        <f>IF(G233="Contabilidade Aproximada",'[1]Controle Distribuição de Lucros'!K233,"Não se Aplica")</f>
        <v>Não se Aplica</v>
      </c>
      <c r="I233" s="146" t="str">
        <f t="shared" si="15"/>
        <v>Não se Aplica</v>
      </c>
      <c r="J233" s="146" t="str">
        <f t="shared" si="16"/>
        <v>Não se Aplica</v>
      </c>
      <c r="K233" s="146">
        <f t="shared" si="17"/>
        <v>0</v>
      </c>
      <c r="L233" s="142">
        <f t="shared" si="18"/>
        <v>0</v>
      </c>
      <c r="M233" s="147">
        <f t="shared" si="19"/>
        <v>0</v>
      </c>
      <c r="N233" s="8"/>
    </row>
    <row r="234" spans="1:14" hidden="1">
      <c r="A234" s="20">
        <v>444</v>
      </c>
      <c r="B234" s="18" t="str">
        <f>VLOOKUP(A234,Empresas!A:B,2,0)</f>
        <v>42.722.516/0001-90</v>
      </c>
      <c r="C234" s="18" t="str">
        <f>VLOOKUP(B234,Empresas!B:C,2,0)</f>
        <v xml:space="preserve">Matheus Felipe Berti </v>
      </c>
      <c r="D234" s="142" t="str">
        <f>VLOOKUP(A234,Empresas!A:J,10,0)</f>
        <v>Bruna</v>
      </c>
      <c r="E234" s="142" t="str">
        <f>VLOOKUP(A234,Empresas!A:D,4,0)</f>
        <v>Simples Nacional</v>
      </c>
      <c r="F234" s="18" t="str">
        <f>VLOOKUP(A234,'Controle Distribuição de Lucros'!A:F,6,0)</f>
        <v>Pró-Labore</v>
      </c>
      <c r="G234" s="9">
        <f>VLOOKUP(A234,'Controle Distribuição de Lucros'!A:H,7,0)</f>
        <v>0</v>
      </c>
      <c r="H234" s="143" t="str">
        <f>IF(G234="Contabilidade Aproximada",'[1]Controle Distribuição de Lucros'!K234,"Não se Aplica")</f>
        <v>Não se Aplica</v>
      </c>
      <c r="I234" s="146" t="str">
        <f t="shared" si="15"/>
        <v>Não se Aplica</v>
      </c>
      <c r="J234" s="146" t="str">
        <f t="shared" si="16"/>
        <v>Não se Aplica</v>
      </c>
      <c r="K234" s="146">
        <f t="shared" si="17"/>
        <v>0</v>
      </c>
      <c r="L234" s="142">
        <f t="shared" si="18"/>
        <v>0</v>
      </c>
      <c r="M234" s="147">
        <f t="shared" si="19"/>
        <v>0</v>
      </c>
      <c r="N234" s="8"/>
    </row>
    <row r="235" spans="1:14" hidden="1">
      <c r="A235" s="20">
        <v>185</v>
      </c>
      <c r="B235" s="18" t="str">
        <f>VLOOKUP(A235,Empresas!A:B,2,0)</f>
        <v>34.185.536/0001-40</v>
      </c>
      <c r="C235" s="18" t="str">
        <f>VLOOKUP(B235,Empresas!B:C,2,0)</f>
        <v>Mauro Moreno Fernandes</v>
      </c>
      <c r="D235" s="142" t="str">
        <f>VLOOKUP(A235,Empresas!A:J,10,0)</f>
        <v>Jorge</v>
      </c>
      <c r="E235" s="142" t="str">
        <f>VLOOKUP(A235,Empresas!A:D,4,0)</f>
        <v>Simples Nacional</v>
      </c>
      <c r="F235" s="18" t="str">
        <f>VLOOKUP(A235,'Controle Distribuição de Lucros'!A:F,6,0)</f>
        <v>Sem Movimento</v>
      </c>
      <c r="G235" s="9">
        <f>VLOOKUP(A235,'Controle Distribuição de Lucros'!A:H,7,0)</f>
        <v>0</v>
      </c>
      <c r="H235" s="143" t="str">
        <f>IF(G235="Contabilidade Aproximada",'[1]Controle Distribuição de Lucros'!K235,"Não se Aplica")</f>
        <v>Não se Aplica</v>
      </c>
      <c r="I235" s="146" t="str">
        <f t="shared" si="15"/>
        <v>Não se Aplica</v>
      </c>
      <c r="J235" s="146" t="str">
        <f t="shared" si="16"/>
        <v>Não se Aplica</v>
      </c>
      <c r="K235" s="146">
        <f t="shared" si="17"/>
        <v>0</v>
      </c>
      <c r="L235" s="142">
        <f t="shared" si="18"/>
        <v>0</v>
      </c>
      <c r="M235" s="147">
        <f t="shared" si="19"/>
        <v>0</v>
      </c>
      <c r="N235" s="8"/>
    </row>
    <row r="236" spans="1:14" hidden="1">
      <c r="A236" s="20">
        <v>565</v>
      </c>
      <c r="B236" s="18" t="str">
        <f>VLOOKUP(A236,Empresas!A:B,2,0)</f>
        <v>59.686.495/0001-05</v>
      </c>
      <c r="C236" s="18" t="str">
        <f>VLOOKUP(B236,Empresas!B:C,2,0)</f>
        <v>MC Serviços de Serralheria Ltda</v>
      </c>
      <c r="D236" s="142" t="str">
        <f>VLOOKUP(A236,Empresas!A:J,10,0)</f>
        <v>Bruna</v>
      </c>
      <c r="E236" s="142" t="str">
        <f>VLOOKUP(A236,Empresas!A:D,4,0)</f>
        <v>Simples Nacional</v>
      </c>
      <c r="F236" s="18" t="str">
        <f>VLOOKUP(A236,'Controle Distribuição de Lucros'!A:F,6,0)</f>
        <v>Sem Movimento</v>
      </c>
      <c r="G236" s="9">
        <f>VLOOKUP(A236,'Controle Distribuição de Lucros'!A:H,7,0)</f>
        <v>0</v>
      </c>
      <c r="H236" s="143" t="str">
        <f>IF(G236="Contabilidade Aproximada",'[1]Controle Distribuição de Lucros'!K236,"Não se Aplica")</f>
        <v>Não se Aplica</v>
      </c>
      <c r="I236" s="146" t="str">
        <f t="shared" si="15"/>
        <v>Não se Aplica</v>
      </c>
      <c r="J236" s="146" t="str">
        <f t="shared" si="16"/>
        <v>Não se Aplica</v>
      </c>
      <c r="K236" s="146">
        <f t="shared" si="17"/>
        <v>0</v>
      </c>
      <c r="L236" s="142">
        <f t="shared" si="18"/>
        <v>0</v>
      </c>
      <c r="M236" s="147">
        <f t="shared" si="19"/>
        <v>0</v>
      </c>
      <c r="N236" s="8"/>
    </row>
    <row r="237" spans="1:14" hidden="1">
      <c r="A237" s="20">
        <v>251</v>
      </c>
      <c r="B237" s="18" t="str">
        <f>VLOOKUP(A237,Empresas!A:B,2,0)</f>
        <v>26.043.480/0001-61</v>
      </c>
      <c r="C237" s="18" t="str">
        <f>VLOOKUP(B237,Empresas!B:C,2,0)</f>
        <v>MDG Pinheiros Ltda</v>
      </c>
      <c r="D237" s="142" t="str">
        <f>VLOOKUP(A237,Empresas!A:J,10,0)</f>
        <v>Michele</v>
      </c>
      <c r="E237" s="142" t="str">
        <f>VLOOKUP(A237,Empresas!A:D,4,0)</f>
        <v>Simples Nacional</v>
      </c>
      <c r="F237" s="18" t="str">
        <f>VLOOKUP(A237,'Controle Distribuição de Lucros'!A:F,6,0)</f>
        <v>Sem Movimento</v>
      </c>
      <c r="G237" s="9">
        <f>VLOOKUP(A237,'Controle Distribuição de Lucros'!A:H,7,0)</f>
        <v>0</v>
      </c>
      <c r="H237" s="143" t="str">
        <f>IF(G237="Contabilidade Aproximada",'[1]Controle Distribuição de Lucros'!K237,"Não se Aplica")</f>
        <v>Não se Aplica</v>
      </c>
      <c r="I237" s="146" t="str">
        <f t="shared" si="15"/>
        <v>Não se Aplica</v>
      </c>
      <c r="J237" s="146" t="str">
        <f t="shared" si="16"/>
        <v>Não se Aplica</v>
      </c>
      <c r="K237" s="146">
        <f t="shared" si="17"/>
        <v>0</v>
      </c>
      <c r="L237" s="142">
        <f t="shared" si="18"/>
        <v>0</v>
      </c>
      <c r="M237" s="147">
        <f t="shared" si="19"/>
        <v>0</v>
      </c>
      <c r="N237" s="8"/>
    </row>
    <row r="238" spans="1:14">
      <c r="A238" s="20">
        <v>459</v>
      </c>
      <c r="B238" s="18" t="str">
        <f>VLOOKUP(A238,Empresas!A:B,2,0)</f>
        <v>10.467.474/0001-00</v>
      </c>
      <c r="C238" s="18" t="str">
        <f>VLOOKUP(B238,Empresas!B:C,2,0)</f>
        <v>Media Portal Soluções Ltda</v>
      </c>
      <c r="D238" s="142" t="str">
        <f>VLOOKUP(A238,Empresas!A:J,10,0)</f>
        <v>Luana</v>
      </c>
      <c r="E238" s="142" t="str">
        <f>VLOOKUP(A238,Empresas!A:D,4,0)</f>
        <v>Lucro Presumido</v>
      </c>
      <c r="F238" s="18" t="str">
        <f>VLOOKUP(A238,'Controle Distribuição de Lucros'!A:F,6,0)</f>
        <v>Folha de Pagamento</v>
      </c>
      <c r="G238" s="9">
        <f>VLOOKUP(A238,'Controle Distribuição de Lucros'!A:H,7,0)</f>
        <v>0</v>
      </c>
      <c r="H238" s="143" t="str">
        <f>IF(G238="Contabilidade Aproximada",'[1]Controle Distribuição de Lucros'!K238,"Não se Aplica")</f>
        <v>Não se Aplica</v>
      </c>
      <c r="I238" s="146" t="str">
        <f t="shared" si="15"/>
        <v>Não se Aplica</v>
      </c>
      <c r="J238" s="146" t="str">
        <f t="shared" si="16"/>
        <v>Não se Aplica</v>
      </c>
      <c r="K238" s="146">
        <f t="shared" si="17"/>
        <v>0</v>
      </c>
      <c r="L238" s="142">
        <f t="shared" si="18"/>
        <v>0</v>
      </c>
      <c r="M238" s="147">
        <f t="shared" si="19"/>
        <v>0</v>
      </c>
      <c r="N238" s="8"/>
    </row>
    <row r="239" spans="1:14" hidden="1">
      <c r="A239" s="20">
        <v>387</v>
      </c>
      <c r="B239" s="18" t="str">
        <f>VLOOKUP(A239,Empresas!A:B,2,0)</f>
        <v>47.854.242/0001-06</v>
      </c>
      <c r="C239" s="18" t="str">
        <f>VLOOKUP(B239,Empresas!B:C,2,0)</f>
        <v>Meijor Capital Ltda</v>
      </c>
      <c r="D239" s="142" t="str">
        <f>VLOOKUP(A239,Empresas!A:J,10,0)</f>
        <v>Jorge</v>
      </c>
      <c r="E239" s="142" t="str">
        <f>VLOOKUP(A239,Empresas!A:D,4,0)</f>
        <v>Lucro Presumido</v>
      </c>
      <c r="F239" s="18" t="str">
        <f>VLOOKUP(A239,'Controle Distribuição de Lucros'!A:F,6,0)</f>
        <v>Sem Movimento</v>
      </c>
      <c r="G239" s="9">
        <f>VLOOKUP(A239,'Controle Distribuição de Lucros'!A:H,7,0)</f>
        <v>0</v>
      </c>
      <c r="H239" s="143" t="str">
        <f>IF(G239="Contabilidade Aproximada",'[1]Controle Distribuição de Lucros'!K239,"Não se Aplica")</f>
        <v>Não se Aplica</v>
      </c>
      <c r="I239" s="146" t="str">
        <f t="shared" si="15"/>
        <v>Não se Aplica</v>
      </c>
      <c r="J239" s="146" t="str">
        <f t="shared" si="16"/>
        <v>Não se Aplica</v>
      </c>
      <c r="K239" s="146">
        <f t="shared" si="17"/>
        <v>0</v>
      </c>
      <c r="L239" s="142">
        <f t="shared" si="18"/>
        <v>0</v>
      </c>
      <c r="M239" s="147">
        <f t="shared" si="19"/>
        <v>0</v>
      </c>
      <c r="N239" s="8"/>
    </row>
    <row r="240" spans="1:14">
      <c r="A240" s="20">
        <v>159</v>
      </c>
      <c r="B240" s="18" t="str">
        <f>VLOOKUP(A240,Empresas!A:B,2,0)</f>
        <v>21.762.226/0001-08</v>
      </c>
      <c r="C240" s="18" t="str">
        <f>VLOOKUP(B240,Empresas!B:C,2,0)</f>
        <v>Mercadinho Lucas Ltda</v>
      </c>
      <c r="D240" s="142" t="str">
        <f>VLOOKUP(A240,Empresas!A:J,10,0)</f>
        <v>Luana</v>
      </c>
      <c r="E240" s="142" t="str">
        <f>VLOOKUP(A240,Empresas!A:D,4,0)</f>
        <v>Simples Nacional</v>
      </c>
      <c r="F240" s="18" t="str">
        <f>VLOOKUP(A240,'Controle Distribuição de Lucros'!A:F,6,0)</f>
        <v>Folha de Pagamento</v>
      </c>
      <c r="G240" s="9">
        <f>VLOOKUP(A240,'Controle Distribuição de Lucros'!A:H,7,0)</f>
        <v>0</v>
      </c>
      <c r="H240" s="143" t="str">
        <f>IF(G240="Contabilidade Aproximada",'[1]Controle Distribuição de Lucros'!K240,"Não se Aplica")</f>
        <v>Não se Aplica</v>
      </c>
      <c r="I240" s="146" t="str">
        <f t="shared" si="15"/>
        <v>Não se Aplica</v>
      </c>
      <c r="J240" s="146" t="str">
        <f t="shared" si="16"/>
        <v>Não se Aplica</v>
      </c>
      <c r="K240" s="146">
        <f t="shared" si="17"/>
        <v>0</v>
      </c>
      <c r="L240" s="142">
        <f t="shared" si="18"/>
        <v>0</v>
      </c>
      <c r="M240" s="147">
        <f t="shared" si="19"/>
        <v>0</v>
      </c>
      <c r="N240" s="8"/>
    </row>
    <row r="241" spans="1:14" hidden="1">
      <c r="A241" s="20">
        <v>247</v>
      </c>
      <c r="B241" s="18" t="str">
        <f>VLOOKUP(A241,Empresas!A:B,2,0)</f>
        <v>08.983.492/0001-94</v>
      </c>
      <c r="C241" s="18" t="str">
        <f>VLOOKUP(B241,Empresas!B:C,2,0)</f>
        <v>Milton Mendes Junior</v>
      </c>
      <c r="D241" s="142" t="str">
        <f>VLOOKUP(A241,Empresas!A:J,10,0)</f>
        <v>Claudia</v>
      </c>
      <c r="E241" s="142" t="str">
        <f>VLOOKUP(A241,Empresas!A:D,4,0)</f>
        <v>Simples Nacional</v>
      </c>
      <c r="F241" s="18" t="str">
        <f>VLOOKUP(A241,'Controle Distribuição de Lucros'!A:F,6,0)</f>
        <v>Sem Movimento</v>
      </c>
      <c r="G241" s="9">
        <f>VLOOKUP(A241,'Controle Distribuição de Lucros'!A:H,7,0)</f>
        <v>0</v>
      </c>
      <c r="H241" s="143" t="str">
        <f>IF(G241="Contabilidade Aproximada",'[1]Controle Distribuição de Lucros'!K241,"Não se Aplica")</f>
        <v>Não se Aplica</v>
      </c>
      <c r="I241" s="146" t="str">
        <f t="shared" si="15"/>
        <v>Não se Aplica</v>
      </c>
      <c r="J241" s="146" t="str">
        <f t="shared" si="16"/>
        <v>Não se Aplica</v>
      </c>
      <c r="K241" s="146">
        <f t="shared" si="17"/>
        <v>0</v>
      </c>
      <c r="L241" s="142">
        <f t="shared" si="18"/>
        <v>0</v>
      </c>
      <c r="M241" s="147">
        <f t="shared" si="19"/>
        <v>0</v>
      </c>
      <c r="N241" s="8"/>
    </row>
    <row r="242" spans="1:14" hidden="1">
      <c r="A242" s="18">
        <v>349</v>
      </c>
      <c r="B242" s="18" t="str">
        <f>VLOOKUP(A242,Empresas!A:B,2,0)</f>
        <v>08.021.005/0001-02</v>
      </c>
      <c r="C242" s="18" t="str">
        <f>VLOOKUP(B242,Empresas!B:C,2,0)</f>
        <v>Minale Representações Internacionais Ltda</v>
      </c>
      <c r="D242" s="142" t="str">
        <f>VLOOKUP(A242,Empresas!A:J,10,0)</f>
        <v>Bruna</v>
      </c>
      <c r="E242" s="142" t="str">
        <f>VLOOKUP(A242,Empresas!A:D,4,0)</f>
        <v>Simples Nacional</v>
      </c>
      <c r="F242" s="18" t="str">
        <f>VLOOKUP(A242,'Controle Distribuição de Lucros'!A:F,6,0)</f>
        <v>Sem Movimento</v>
      </c>
      <c r="G242" s="9">
        <f>VLOOKUP(A242,'Controle Distribuição de Lucros'!A:H,7,0)</f>
        <v>0</v>
      </c>
      <c r="H242" s="143" t="str">
        <f>IF(G242="Contabilidade Aproximada",'[1]Controle Distribuição de Lucros'!K242,"Não se Aplica")</f>
        <v>Não se Aplica</v>
      </c>
      <c r="I242" s="146" t="str">
        <f t="shared" si="15"/>
        <v>Não se Aplica</v>
      </c>
      <c r="J242" s="146" t="str">
        <f t="shared" si="16"/>
        <v>Não se Aplica</v>
      </c>
      <c r="K242" s="146">
        <f t="shared" si="17"/>
        <v>0</v>
      </c>
      <c r="L242" s="142">
        <f t="shared" si="18"/>
        <v>0</v>
      </c>
      <c r="M242" s="147">
        <f t="shared" si="19"/>
        <v>0</v>
      </c>
      <c r="N242" s="8"/>
    </row>
    <row r="243" spans="1:14" hidden="1">
      <c r="A243" s="20">
        <v>380</v>
      </c>
      <c r="B243" s="18" t="str">
        <f>VLOOKUP(A243,Empresas!A:B,2,0)</f>
        <v>04.653.380/0001-14</v>
      </c>
      <c r="C243" s="18" t="str">
        <f>VLOOKUP(B243,Empresas!B:C,2,0)</f>
        <v>Miraforte Participações &amp; Consultoria Ltda</v>
      </c>
      <c r="D243" s="142" t="str">
        <f>VLOOKUP(A243,Empresas!A:J,10,0)</f>
        <v>Claudia</v>
      </c>
      <c r="E243" s="142" t="str">
        <f>VLOOKUP(A243,Empresas!A:D,4,0)</f>
        <v>Lucro Presumido</v>
      </c>
      <c r="F243" s="18" t="str">
        <f>VLOOKUP(A243,'Controle Distribuição de Lucros'!A:F,6,0)</f>
        <v>Sem Movimento</v>
      </c>
      <c r="G243" s="9">
        <f>VLOOKUP(A243,'Controle Distribuição de Lucros'!A:H,7,0)</f>
        <v>0</v>
      </c>
      <c r="H243" s="143" t="str">
        <f>IF(G243="Contabilidade Aproximada",'[1]Controle Distribuição de Lucros'!K243,"Não se Aplica")</f>
        <v>Não se Aplica</v>
      </c>
      <c r="I243" s="146" t="str">
        <f t="shared" si="15"/>
        <v>Não se Aplica</v>
      </c>
      <c r="J243" s="146" t="str">
        <f t="shared" si="16"/>
        <v>Não se Aplica</v>
      </c>
      <c r="K243" s="146">
        <f t="shared" si="17"/>
        <v>0</v>
      </c>
      <c r="L243" s="142">
        <f t="shared" si="18"/>
        <v>0</v>
      </c>
      <c r="M243" s="147">
        <f t="shared" si="19"/>
        <v>0</v>
      </c>
      <c r="N243" s="8"/>
    </row>
    <row r="244" spans="1:14" hidden="1">
      <c r="A244" s="20">
        <v>241</v>
      </c>
      <c r="B244" s="18" t="str">
        <f>VLOOKUP(A244,Empresas!A:B,2,0)</f>
        <v>11.509.905/0001-08</v>
      </c>
      <c r="C244" s="18" t="str">
        <f>VLOOKUP(B244,Empresas!B:C,2,0)</f>
        <v>Mitra Anglicana de São Paulo e Paraná</v>
      </c>
      <c r="D244" s="142" t="str">
        <f>VLOOKUP(A244,Empresas!A:J,10,0)</f>
        <v>Claudia</v>
      </c>
      <c r="E244" s="142" t="str">
        <f>VLOOKUP(A244,Empresas!A:D,4,0)</f>
        <v>Lucro Real</v>
      </c>
      <c r="F244" s="18" t="str">
        <f>VLOOKUP(A244,'Controle Distribuição de Lucros'!A:F,6,0)</f>
        <v>Sem Movimento</v>
      </c>
      <c r="G244" s="9">
        <f>VLOOKUP(A244,'Controle Distribuição de Lucros'!A:H,7,0)</f>
        <v>0</v>
      </c>
      <c r="H244" s="143" t="str">
        <f>IF(G244="Contabilidade Aproximada",'[1]Controle Distribuição de Lucros'!K244,"Não se Aplica")</f>
        <v>Não se Aplica</v>
      </c>
      <c r="I244" s="146" t="str">
        <f t="shared" si="15"/>
        <v>Não se Aplica</v>
      </c>
      <c r="J244" s="146" t="str">
        <f t="shared" si="16"/>
        <v>Não se Aplica</v>
      </c>
      <c r="K244" s="146">
        <f t="shared" si="17"/>
        <v>0</v>
      </c>
      <c r="L244" s="142">
        <f t="shared" si="18"/>
        <v>0</v>
      </c>
      <c r="M244" s="147">
        <f t="shared" si="19"/>
        <v>0</v>
      </c>
      <c r="N244" s="8"/>
    </row>
    <row r="245" spans="1:14" hidden="1">
      <c r="A245" s="20">
        <v>173</v>
      </c>
      <c r="B245" s="18" t="str">
        <f>VLOOKUP(A245,Empresas!A:B,2,0)</f>
        <v>43.871.047/0001-33</v>
      </c>
      <c r="C245" s="18" t="str">
        <f>VLOOKUP(B245,Empresas!B:C,2,0)</f>
        <v>MLW Soluções Administrativas Ltda</v>
      </c>
      <c r="D245" s="142" t="str">
        <f>VLOOKUP(A245,Empresas!A:J,10,0)</f>
        <v>Claudia</v>
      </c>
      <c r="E245" s="142" t="str">
        <f>VLOOKUP(A245,Empresas!A:D,4,0)</f>
        <v>Simples Nacional</v>
      </c>
      <c r="F245" s="18" t="str">
        <f>VLOOKUP(A245,'Controle Distribuição de Lucros'!A:F,6,0)</f>
        <v>Pró-Labore</v>
      </c>
      <c r="G245" s="9">
        <f>VLOOKUP(A245,'Controle Distribuição de Lucros'!A:H,7,0)</f>
        <v>0</v>
      </c>
      <c r="H245" s="143" t="str">
        <f>IF(G245="Contabilidade Aproximada",'[1]Controle Distribuição de Lucros'!K245,"Não se Aplica")</f>
        <v>Não se Aplica</v>
      </c>
      <c r="I245" s="146" t="str">
        <f t="shared" si="15"/>
        <v>Não se Aplica</v>
      </c>
      <c r="J245" s="146" t="str">
        <f t="shared" si="16"/>
        <v>Não se Aplica</v>
      </c>
      <c r="K245" s="146">
        <f t="shared" si="17"/>
        <v>0</v>
      </c>
      <c r="L245" s="142">
        <f t="shared" si="18"/>
        <v>0</v>
      </c>
      <c r="M245" s="147">
        <f t="shared" si="19"/>
        <v>0</v>
      </c>
      <c r="N245" s="8"/>
    </row>
    <row r="246" spans="1:14" hidden="1">
      <c r="A246" s="20">
        <v>516</v>
      </c>
      <c r="B246" s="18" t="str">
        <f>VLOOKUP(A246,Empresas!A:B,2,0)</f>
        <v>62.695.960/0001-70</v>
      </c>
      <c r="C246" s="18" t="str">
        <f>VLOOKUP(B246,Empresas!B:C,2,0)</f>
        <v>Mobel Mão de Obra Especializada Ltda</v>
      </c>
      <c r="D246" s="142" t="str">
        <f>VLOOKUP(A246,Empresas!A:J,10,0)</f>
        <v>Kamilly</v>
      </c>
      <c r="E246" s="142" t="str">
        <f>VLOOKUP(A246,Empresas!A:D,4,0)</f>
        <v>Lucro Real</v>
      </c>
      <c r="F246" s="18" t="str">
        <f>VLOOKUP(A246,'Controle Distribuição de Lucros'!A:F,6,0)</f>
        <v>Folha de Pagamento</v>
      </c>
      <c r="G246" s="9">
        <f>VLOOKUP(A246,'Controle Distribuição de Lucros'!A:H,7,0)</f>
        <v>0</v>
      </c>
      <c r="H246" s="143" t="str">
        <f>IF(G246="Contabilidade Aproximada",'[1]Controle Distribuição de Lucros'!K246,"Não se Aplica")</f>
        <v>Não se Aplica</v>
      </c>
      <c r="I246" s="146" t="str">
        <f t="shared" si="15"/>
        <v>Não se Aplica</v>
      </c>
      <c r="J246" s="146" t="str">
        <f t="shared" si="16"/>
        <v>Não se Aplica</v>
      </c>
      <c r="K246" s="146">
        <f t="shared" si="17"/>
        <v>0</v>
      </c>
      <c r="L246" s="142">
        <f t="shared" si="18"/>
        <v>0</v>
      </c>
      <c r="M246" s="147">
        <f t="shared" si="19"/>
        <v>0</v>
      </c>
      <c r="N246" s="8"/>
    </row>
    <row r="247" spans="1:14" hidden="1">
      <c r="A247" s="20">
        <v>570</v>
      </c>
      <c r="B247" s="18" t="str">
        <f>VLOOKUP(A247,Empresas!A:B,2,0)</f>
        <v>33.395.069/0001-10</v>
      </c>
      <c r="C247" s="18" t="str">
        <f>VLOOKUP(B247,Empresas!B:C,2,0)</f>
        <v>Moli Administração de Bens Ltda</v>
      </c>
      <c r="D247" s="142" t="str">
        <f>VLOOKUP(A247,Empresas!A:J,10,0)</f>
        <v>Jorge</v>
      </c>
      <c r="E247" s="142" t="str">
        <f>VLOOKUP(A247,Empresas!A:D,4,0)</f>
        <v>Lucro Presumido</v>
      </c>
      <c r="F247" s="18" t="str">
        <f>VLOOKUP(A247,'Controle Distribuição de Lucros'!A:F,6,0)</f>
        <v>Sem Movimento</v>
      </c>
      <c r="G247" s="9">
        <f>VLOOKUP(A247,'Controle Distribuição de Lucros'!A:H,7,0)</f>
        <v>0</v>
      </c>
      <c r="H247" s="143" t="str">
        <f>IF(G247="Contabilidade Aproximada",'[1]Controle Distribuição de Lucros'!K247,"Não se Aplica")</f>
        <v>Não se Aplica</v>
      </c>
      <c r="I247" s="146" t="str">
        <f t="shared" si="15"/>
        <v>Não se Aplica</v>
      </c>
      <c r="J247" s="146" t="str">
        <f t="shared" si="16"/>
        <v>Não se Aplica</v>
      </c>
      <c r="K247" s="146">
        <f t="shared" si="17"/>
        <v>0</v>
      </c>
      <c r="L247" s="142">
        <f t="shared" si="18"/>
        <v>0</v>
      </c>
      <c r="M247" s="147">
        <f t="shared" si="19"/>
        <v>0</v>
      </c>
      <c r="N247" s="8"/>
    </row>
    <row r="248" spans="1:14">
      <c r="A248" s="18">
        <v>457</v>
      </c>
      <c r="B248" s="18" t="str">
        <f>VLOOKUP(A248,Empresas!A:B,2,0)</f>
        <v>40.673.646/0001-54</v>
      </c>
      <c r="C248" s="18" t="str">
        <f>VLOOKUP(B248,Empresas!B:C,2,0)</f>
        <v>MP Suporte e Manutenção Ltda</v>
      </c>
      <c r="D248" s="142" t="str">
        <f>VLOOKUP(A248,Empresas!A:J,10,0)</f>
        <v>Luana</v>
      </c>
      <c r="E248" s="142" t="str">
        <f>VLOOKUP(A248,Empresas!A:D,4,0)</f>
        <v>Simples Nacional</v>
      </c>
      <c r="F248" s="18" t="str">
        <f>VLOOKUP(A248,'Controle Distribuição de Lucros'!A:F,6,0)</f>
        <v>Folha de Pagamento</v>
      </c>
      <c r="G248" s="9">
        <f>VLOOKUP(A248,'Controle Distribuição de Lucros'!A:H,7,0)</f>
        <v>0</v>
      </c>
      <c r="H248" s="143" t="str">
        <f>IF(G248="Contabilidade Aproximada",'[1]Controle Distribuição de Lucros'!K248,"Não se Aplica")</f>
        <v>Não se Aplica</v>
      </c>
      <c r="I248" s="146" t="str">
        <f t="shared" si="15"/>
        <v>Não se Aplica</v>
      </c>
      <c r="J248" s="146" t="str">
        <f t="shared" si="16"/>
        <v>Não se Aplica</v>
      </c>
      <c r="K248" s="146">
        <f t="shared" si="17"/>
        <v>0</v>
      </c>
      <c r="L248" s="142">
        <f t="shared" si="18"/>
        <v>0</v>
      </c>
      <c r="M248" s="147">
        <f t="shared" si="19"/>
        <v>0</v>
      </c>
      <c r="N248" s="8"/>
    </row>
    <row r="249" spans="1:14">
      <c r="A249" s="20">
        <v>595</v>
      </c>
      <c r="B249" s="18" t="str">
        <f>VLOOKUP(A249,Empresas!A:B,2,0)</f>
        <v>06.275.595/0001-74</v>
      </c>
      <c r="C249" s="18" t="str">
        <f>VLOOKUP(B249,Empresas!B:C,2,0)</f>
        <v>Nações Administração &amp; Participações Ltda</v>
      </c>
      <c r="D249" s="142" t="str">
        <f>VLOOKUP(A249,Empresas!A:J,10,0)</f>
        <v>Luana</v>
      </c>
      <c r="E249" s="142" t="str">
        <f>VLOOKUP(A249,Empresas!A:D,4,0)</f>
        <v>Lucro Presumido</v>
      </c>
      <c r="F249" s="18" t="str">
        <f>VLOOKUP(A249,'Controle Distribuição de Lucros'!A:F,6,0)</f>
        <v>Sem Movimento</v>
      </c>
      <c r="G249" s="9">
        <f>VLOOKUP(A249,'Controle Distribuição de Lucros'!A:H,7,0)</f>
        <v>0</v>
      </c>
      <c r="H249" s="143" t="str">
        <f>IF(G249="Contabilidade Aproximada",'[1]Controle Distribuição de Lucros'!K249,"Não se Aplica")</f>
        <v>Não se Aplica</v>
      </c>
      <c r="I249" s="146" t="str">
        <f t="shared" si="15"/>
        <v>Não se Aplica</v>
      </c>
      <c r="J249" s="146" t="str">
        <f t="shared" si="16"/>
        <v>Não se Aplica</v>
      </c>
      <c r="K249" s="146">
        <f t="shared" si="17"/>
        <v>0</v>
      </c>
      <c r="L249" s="142">
        <f t="shared" si="18"/>
        <v>0</v>
      </c>
      <c r="M249" s="147">
        <f t="shared" si="19"/>
        <v>0</v>
      </c>
      <c r="N249" s="8"/>
    </row>
    <row r="250" spans="1:14">
      <c r="A250" s="20">
        <v>168</v>
      </c>
      <c r="B250" s="18" t="str">
        <f>VLOOKUP(A250,Empresas!A:B,2,0)</f>
        <v>61.080.081/0001-71</v>
      </c>
      <c r="C250" s="18" t="str">
        <f>VLOOKUP(B250,Empresas!B:C,2,0)</f>
        <v>Nata Comunicação e Arte Ltda</v>
      </c>
      <c r="D250" s="142" t="str">
        <f>VLOOKUP(A250,Empresas!A:J,10,0)</f>
        <v>Luana</v>
      </c>
      <c r="E250" s="142" t="str">
        <f>VLOOKUP(A250,Empresas!A:D,4,0)</f>
        <v>Simples Nacional</v>
      </c>
      <c r="F250" s="18" t="str">
        <f>VLOOKUP(A250,'Controle Distribuição de Lucros'!A:F,6,0)</f>
        <v>Pró-Labore</v>
      </c>
      <c r="G250" s="9">
        <f>VLOOKUP(A250,'Controle Distribuição de Lucros'!A:H,7,0)</f>
        <v>0</v>
      </c>
      <c r="H250" s="146">
        <v>48593.67</v>
      </c>
      <c r="I250" s="146">
        <v>1345.06</v>
      </c>
      <c r="J250" s="146">
        <v>21375</v>
      </c>
      <c r="K250" s="146">
        <f t="shared" si="17"/>
        <v>25873.61</v>
      </c>
      <c r="L250" s="142">
        <f t="shared" si="18"/>
        <v>-2587.3610000000003</v>
      </c>
      <c r="M250" s="147">
        <f t="shared" si="19"/>
        <v>28460.971000000001</v>
      </c>
      <c r="N250" s="8"/>
    </row>
    <row r="251" spans="1:14" hidden="1">
      <c r="A251" s="20">
        <v>51</v>
      </c>
      <c r="B251" s="18" t="str">
        <f>VLOOKUP(A251,Empresas!A:B,2,0)</f>
        <v>06.956.880/0001-50</v>
      </c>
      <c r="C251" s="18" t="str">
        <f>VLOOKUP(B251,Empresas!B:C,2,0)</f>
        <v>Neki Representações e Comércio Ltda</v>
      </c>
      <c r="D251" s="142" t="str">
        <f>VLOOKUP(A251,Empresas!A:J,10,0)</f>
        <v>Kamilly</v>
      </c>
      <c r="E251" s="142" t="str">
        <f>VLOOKUP(A251,Empresas!A:D,4,0)</f>
        <v>Lucro Presumido</v>
      </c>
      <c r="F251" s="18" t="str">
        <f>VLOOKUP(A251,'Controle Distribuição de Lucros'!A:F,6,0)</f>
        <v>Sem Movimento</v>
      </c>
      <c r="G251" s="9">
        <f>VLOOKUP(A251,'Controle Distribuição de Lucros'!A:H,7,0)</f>
        <v>0</v>
      </c>
      <c r="H251" s="143" t="str">
        <f>IF(G251="Contabilidade Aproximada",'[1]Controle Distribuição de Lucros'!K251,"Não se Aplica")</f>
        <v>Não se Aplica</v>
      </c>
      <c r="I251" s="146" t="str">
        <f t="shared" si="15"/>
        <v>Não se Aplica</v>
      </c>
      <c r="J251" s="146" t="str">
        <f t="shared" si="16"/>
        <v>Não se Aplica</v>
      </c>
      <c r="K251" s="146">
        <f t="shared" si="17"/>
        <v>0</v>
      </c>
      <c r="L251" s="142">
        <f t="shared" si="18"/>
        <v>0</v>
      </c>
      <c r="M251" s="147">
        <f t="shared" si="19"/>
        <v>0</v>
      </c>
      <c r="N251" s="8"/>
    </row>
    <row r="252" spans="1:14" hidden="1">
      <c r="A252" s="152">
        <v>163</v>
      </c>
      <c r="B252" s="18" t="str">
        <f>VLOOKUP(A252,Empresas!A:B,2,0)</f>
        <v>33.375.170/0001-00</v>
      </c>
      <c r="C252" s="18" t="str">
        <f>VLOOKUP(B252,Empresas!B:C,2,0)</f>
        <v>Neto Representações Comerciais Ltda</v>
      </c>
      <c r="D252" s="142" t="str">
        <f>VLOOKUP(A252,Empresas!A:J,10,0)</f>
        <v>Talita</v>
      </c>
      <c r="E252" s="142" t="str">
        <f>VLOOKUP(A252,Empresas!A:D,4,0)</f>
        <v>Simples Nacional</v>
      </c>
      <c r="F252" s="18" t="str">
        <f>VLOOKUP(A252,'Controle Distribuição de Lucros'!A:F,6,0)</f>
        <v>Pró-Labore</v>
      </c>
      <c r="G252" s="9">
        <f>VLOOKUP(A252,'Controle Distribuição de Lucros'!A:H,7,0)</f>
        <v>0</v>
      </c>
      <c r="H252" s="143" t="str">
        <f>IF(G252="Contabilidade Aproximada",'[1]Controle Distribuição de Lucros'!K252,"Não se Aplica")</f>
        <v>Não se Aplica</v>
      </c>
      <c r="I252" s="146" t="str">
        <f t="shared" si="15"/>
        <v>Não se Aplica</v>
      </c>
      <c r="J252" s="146" t="str">
        <f t="shared" si="16"/>
        <v>Não se Aplica</v>
      </c>
      <c r="K252" s="146">
        <f t="shared" si="17"/>
        <v>0</v>
      </c>
      <c r="L252" s="142">
        <f t="shared" si="18"/>
        <v>0</v>
      </c>
      <c r="M252" s="147">
        <f t="shared" si="19"/>
        <v>0</v>
      </c>
      <c r="N252" s="8"/>
    </row>
    <row r="253" spans="1:14">
      <c r="A253" s="20">
        <v>43</v>
      </c>
      <c r="B253" s="18" t="str">
        <f>VLOOKUP(A253,Empresas!A:B,2,0)</f>
        <v>53.701.736/0001-53</v>
      </c>
      <c r="C253" s="18" t="str">
        <f>VLOOKUP(B253,Empresas!B:C,2,0)</f>
        <v>New Center Comércio de Doces Ltda</v>
      </c>
      <c r="D253" s="142" t="str">
        <f>VLOOKUP(A253,Empresas!A:J,10,0)</f>
        <v>Luana</v>
      </c>
      <c r="E253" s="142" t="str">
        <f>VLOOKUP(A253,Empresas!A:D,4,0)</f>
        <v>Simples Nacional</v>
      </c>
      <c r="F253" s="18" t="str">
        <f>VLOOKUP(A253,'Controle Distribuição de Lucros'!A:F,6,0)</f>
        <v>Folha de Pagamento</v>
      </c>
      <c r="G253" s="9">
        <f>VLOOKUP(A253,'Controle Distribuição de Lucros'!A:H,7,0)</f>
        <v>0</v>
      </c>
      <c r="H253" s="143" t="str">
        <f>IF(G253="Contabilidade Aproximada",'[1]Controle Distribuição de Lucros'!K253,"Não se Aplica")</f>
        <v>Não se Aplica</v>
      </c>
      <c r="I253" s="146" t="str">
        <f t="shared" si="15"/>
        <v>Não se Aplica</v>
      </c>
      <c r="J253" s="146" t="str">
        <f t="shared" si="16"/>
        <v>Não se Aplica</v>
      </c>
      <c r="K253" s="146">
        <f t="shared" si="17"/>
        <v>0</v>
      </c>
      <c r="L253" s="142">
        <f t="shared" si="18"/>
        <v>0</v>
      </c>
      <c r="M253" s="147">
        <f t="shared" si="19"/>
        <v>0</v>
      </c>
      <c r="N253" s="8"/>
    </row>
    <row r="254" spans="1:14" hidden="1">
      <c r="A254" s="20">
        <v>79</v>
      </c>
      <c r="B254" s="18" t="str">
        <f>VLOOKUP(A254,Empresas!A:B,2,0)</f>
        <v>08.948.597/0001-02</v>
      </c>
      <c r="C254" s="18" t="str">
        <f>VLOOKUP(B254,Empresas!B:C,2,0)</f>
        <v>New Framing Produções Gráficas Ltda</v>
      </c>
      <c r="D254" s="142" t="str">
        <f>VLOOKUP(A254,Empresas!A:J,10,0)</f>
        <v>Claudia</v>
      </c>
      <c r="E254" s="142" t="str">
        <f>VLOOKUP(A254,Empresas!A:D,4,0)</f>
        <v>Simples Nacional</v>
      </c>
      <c r="F254" s="18" t="str">
        <f>VLOOKUP(A254,'Controle Distribuição de Lucros'!A:F,6,0)</f>
        <v>Sem Movimento</v>
      </c>
      <c r="G254" s="9">
        <f>VLOOKUP(A254,'Controle Distribuição de Lucros'!A:H,7,0)</f>
        <v>0</v>
      </c>
      <c r="H254" s="143" t="str">
        <f>IF(G254="Contabilidade Aproximada",'[1]Controle Distribuição de Lucros'!K254,"Não se Aplica")</f>
        <v>Não se Aplica</v>
      </c>
      <c r="I254" s="146" t="str">
        <f t="shared" si="15"/>
        <v>Não se Aplica</v>
      </c>
      <c r="J254" s="146" t="str">
        <f t="shared" si="16"/>
        <v>Não se Aplica</v>
      </c>
      <c r="K254" s="146">
        <f t="shared" si="17"/>
        <v>0</v>
      </c>
      <c r="L254" s="142">
        <f t="shared" si="18"/>
        <v>0</v>
      </c>
      <c r="M254" s="147">
        <f t="shared" si="19"/>
        <v>0</v>
      </c>
      <c r="N254" s="8"/>
    </row>
    <row r="255" spans="1:14" hidden="1">
      <c r="A255" s="20">
        <v>405</v>
      </c>
      <c r="B255" s="18" t="str">
        <f>VLOOKUP(A255,Empresas!A:B,2,0)</f>
        <v>51.532.160/0001-12</v>
      </c>
      <c r="C255" s="18" t="str">
        <f>VLOOKUP(B255,Empresas!B:C,2,0)</f>
        <v>Nibascer Gestão Administrativa Ltda</v>
      </c>
      <c r="D255" s="142" t="str">
        <f>VLOOKUP(A255,Empresas!A:J,10,0)</f>
        <v>Jorge</v>
      </c>
      <c r="E255" s="142" t="str">
        <f>VLOOKUP(A255,Empresas!A:D,4,0)</f>
        <v>Simples Nacional</v>
      </c>
      <c r="F255" s="18" t="str">
        <f>VLOOKUP(A255,'Controle Distribuição de Lucros'!A:F,6,0)</f>
        <v>Sem Movimento</v>
      </c>
      <c r="G255" s="9">
        <f>VLOOKUP(A255,'Controle Distribuição de Lucros'!A:H,7,0)</f>
        <v>0</v>
      </c>
      <c r="H255" s="143" t="str">
        <f>IF(G255="Contabilidade Aproximada",'[1]Controle Distribuição de Lucros'!K255,"Não se Aplica")</f>
        <v>Não se Aplica</v>
      </c>
      <c r="I255" s="146" t="str">
        <f t="shared" si="15"/>
        <v>Não se Aplica</v>
      </c>
      <c r="J255" s="146" t="str">
        <f t="shared" si="16"/>
        <v>Não se Aplica</v>
      </c>
      <c r="K255" s="146">
        <f t="shared" si="17"/>
        <v>0</v>
      </c>
      <c r="L255" s="142">
        <f t="shared" si="18"/>
        <v>0</v>
      </c>
      <c r="M255" s="147">
        <f t="shared" si="19"/>
        <v>0</v>
      </c>
      <c r="N255" s="8"/>
    </row>
    <row r="256" spans="1:14" hidden="1">
      <c r="A256" s="20">
        <v>564</v>
      </c>
      <c r="B256" s="18" t="str">
        <f>VLOOKUP(A256,Empresas!A:B,2,0)</f>
        <v>59.748.011/0001-05</v>
      </c>
      <c r="C256" s="18" t="str">
        <f>VLOOKUP(B256,Empresas!B:C,2,0)</f>
        <v>Nibascer SSA Serviços de Saúde e Assistência Ltda</v>
      </c>
      <c r="D256" s="142" t="str">
        <f>VLOOKUP(A256,Empresas!A:J,10,0)</f>
        <v>Jorge</v>
      </c>
      <c r="E256" s="142" t="str">
        <f>VLOOKUP(A256,Empresas!A:D,4,0)</f>
        <v>Simples Nacional</v>
      </c>
      <c r="F256" s="18" t="str">
        <f>VLOOKUP(A256,'Controle Distribuição de Lucros'!A:F,6,0)</f>
        <v>Sem Movimento</v>
      </c>
      <c r="G256" s="9">
        <f>VLOOKUP(A256,'Controle Distribuição de Lucros'!A:H,7,0)</f>
        <v>0</v>
      </c>
      <c r="H256" s="143" t="str">
        <f>IF(G256="Contabilidade Aproximada",'[1]Controle Distribuição de Lucros'!K256,"Não se Aplica")</f>
        <v>Não se Aplica</v>
      </c>
      <c r="I256" s="146" t="str">
        <f t="shared" si="15"/>
        <v>Não se Aplica</v>
      </c>
      <c r="J256" s="146" t="str">
        <f t="shared" si="16"/>
        <v>Não se Aplica</v>
      </c>
      <c r="K256" s="146">
        <f t="shared" si="17"/>
        <v>0</v>
      </c>
      <c r="L256" s="142">
        <f t="shared" si="18"/>
        <v>0</v>
      </c>
      <c r="M256" s="147">
        <f t="shared" si="19"/>
        <v>0</v>
      </c>
      <c r="N256" s="8"/>
    </row>
    <row r="257" spans="1:14" hidden="1">
      <c r="A257" s="20">
        <v>94</v>
      </c>
      <c r="B257" s="18" t="str">
        <f>VLOOKUP(A257,Empresas!A:B,2,0)</f>
        <v>49.498.074/0001-99</v>
      </c>
      <c r="C257" s="18" t="str">
        <f>VLOOKUP(B257,Empresas!B:C,2,0)</f>
        <v>Nilce Fernandes Ribeiro</v>
      </c>
      <c r="D257" s="142" t="str">
        <f>VLOOKUP(A257,Empresas!A:J,10,0)</f>
        <v>Claudia</v>
      </c>
      <c r="E257" s="142" t="str">
        <f>VLOOKUP(A257,Empresas!A:D,4,0)</f>
        <v>Simples Nacional</v>
      </c>
      <c r="F257" s="18" t="str">
        <f>VLOOKUP(A257,'Controle Distribuição de Lucros'!A:F,6,0)</f>
        <v>Sem Movimento</v>
      </c>
      <c r="G257" s="9">
        <f>VLOOKUP(A257,'Controle Distribuição de Lucros'!A:H,7,0)</f>
        <v>0</v>
      </c>
      <c r="H257" s="143" t="str">
        <f>IF(G257="Contabilidade Aproximada",'[1]Controle Distribuição de Lucros'!K257,"Não se Aplica")</f>
        <v>Não se Aplica</v>
      </c>
      <c r="I257" s="146" t="str">
        <f t="shared" si="15"/>
        <v>Não se Aplica</v>
      </c>
      <c r="J257" s="146" t="str">
        <f t="shared" si="16"/>
        <v>Não se Aplica</v>
      </c>
      <c r="K257" s="146">
        <f t="shared" si="17"/>
        <v>0</v>
      </c>
      <c r="L257" s="142">
        <f t="shared" si="18"/>
        <v>0</v>
      </c>
      <c r="M257" s="147">
        <f t="shared" si="19"/>
        <v>0</v>
      </c>
      <c r="N257" s="8"/>
    </row>
    <row r="258" spans="1:14" hidden="1">
      <c r="A258" s="20">
        <v>577</v>
      </c>
      <c r="B258" s="18" t="str">
        <f>VLOOKUP(A258,Empresas!A:B,2,0)</f>
        <v>03.045.997/0001-94</v>
      </c>
      <c r="C258" s="18" t="str">
        <f>VLOOKUP(B258,Empresas!B:C,2,0)</f>
        <v>Noemi Jordão Kida</v>
      </c>
      <c r="D258" s="142" t="str">
        <f>VLOOKUP(A258,Empresas!A:J,10,0)</f>
        <v>Jorge</v>
      </c>
      <c r="E258" s="142" t="str">
        <f>VLOOKUP(A258,Empresas!A:D,4,0)</f>
        <v>Simples Nacional</v>
      </c>
      <c r="F258" s="18" t="str">
        <f>VLOOKUP(A258,'Controle Distribuição de Lucros'!A:F,6,0)</f>
        <v>Pró-Labore</v>
      </c>
      <c r="G258" s="9">
        <f>VLOOKUP(A258,'Controle Distribuição de Lucros'!A:H,7,0)</f>
        <v>0</v>
      </c>
      <c r="H258" s="143" t="str">
        <f>IF(G258="Contabilidade Aproximada",'[1]Controle Distribuição de Lucros'!K258,"Não se Aplica")</f>
        <v>Não se Aplica</v>
      </c>
      <c r="I258" s="146" t="str">
        <f t="shared" ref="I258:I321" si="20">IF(G258="Contabilidade Aproximada"," ","Não se Aplica")</f>
        <v>Não se Aplica</v>
      </c>
      <c r="J258" s="146" t="str">
        <f t="shared" ref="J258:J321" si="21">IF(G258="Contabilidade Aproximada"," ","Não se Aplica")</f>
        <v>Não se Aplica</v>
      </c>
      <c r="K258" s="146">
        <f t="shared" ref="K258:K321" si="22">IF(H258="Não se Aplica",0,(H258-I258-J258))</f>
        <v>0</v>
      </c>
      <c r="L258" s="142">
        <f t="shared" si="18"/>
        <v>0</v>
      </c>
      <c r="M258" s="147">
        <f t="shared" si="19"/>
        <v>0</v>
      </c>
      <c r="N258" s="8"/>
    </row>
    <row r="259" spans="1:14" hidden="1">
      <c r="A259" s="20">
        <v>573</v>
      </c>
      <c r="B259" s="18" t="str">
        <f>VLOOKUP(A259,Empresas!A:B,2,0)</f>
        <v>46.957.438/0001-63</v>
      </c>
      <c r="C259" s="18" t="str">
        <f>VLOOKUP(B259,Empresas!B:C,2,0)</f>
        <v>Nomo Comércio de Alimentos e Bebidas Ltda</v>
      </c>
      <c r="D259" s="142" t="str">
        <f>VLOOKUP(A259,Empresas!A:J,10,0)</f>
        <v>Talita</v>
      </c>
      <c r="E259" s="142" t="str">
        <f>VLOOKUP(A259,Empresas!A:D,4,0)</f>
        <v>Simples Nacional</v>
      </c>
      <c r="F259" s="18" t="str">
        <f>VLOOKUP(A259,'Controle Distribuição de Lucros'!A:F,6,0)</f>
        <v>Folha de Pagamento</v>
      </c>
      <c r="G259" s="9">
        <f>VLOOKUP(A259,'Controle Distribuição de Lucros'!A:H,7,0)</f>
        <v>0</v>
      </c>
      <c r="H259" s="143" t="str">
        <f>IF(G259="Contabilidade Aproximada",'[1]Controle Distribuição de Lucros'!K259,"Não se Aplica")</f>
        <v>Não se Aplica</v>
      </c>
      <c r="I259" s="146" t="str">
        <f t="shared" si="20"/>
        <v>Não se Aplica</v>
      </c>
      <c r="J259" s="146" t="str">
        <f t="shared" si="21"/>
        <v>Não se Aplica</v>
      </c>
      <c r="K259" s="146">
        <f t="shared" si="22"/>
        <v>0</v>
      </c>
      <c r="L259" s="142">
        <f t="shared" si="18"/>
        <v>0</v>
      </c>
      <c r="M259" s="147">
        <f t="shared" si="19"/>
        <v>0</v>
      </c>
      <c r="N259" s="8"/>
    </row>
    <row r="260" spans="1:14" hidden="1">
      <c r="A260" s="20">
        <v>90</v>
      </c>
      <c r="B260" s="18" t="str">
        <f>VLOOKUP(A260,Empresas!A:B,2,0)</f>
        <v>20.283.444/0001-99</v>
      </c>
      <c r="C260" s="18" t="str">
        <f>VLOOKUP(B260,Empresas!B:C,2,0)</f>
        <v>Nova Ártico Corretora de Seguros Ltda</v>
      </c>
      <c r="D260" s="142" t="str">
        <f>VLOOKUP(A260,Empresas!A:J,10,0)</f>
        <v>Bruna</v>
      </c>
      <c r="E260" s="142" t="str">
        <f>VLOOKUP(A260,Empresas!A:D,4,0)</f>
        <v>Simples Nacional</v>
      </c>
      <c r="F260" s="18" t="str">
        <f>VLOOKUP(A260,'Controle Distribuição de Lucros'!A:F,6,0)</f>
        <v>Pró-Labore</v>
      </c>
      <c r="G260" s="9">
        <f>VLOOKUP(A260,'Controle Distribuição de Lucros'!A:H,7,0)</f>
        <v>0</v>
      </c>
      <c r="H260" s="143" t="str">
        <f>IF(G260="Contabilidade Aproximada",'[1]Controle Distribuição de Lucros'!K260,"Não se Aplica")</f>
        <v>Não se Aplica</v>
      </c>
      <c r="I260" s="146" t="str">
        <f t="shared" si="20"/>
        <v>Não se Aplica</v>
      </c>
      <c r="J260" s="146" t="str">
        <f t="shared" si="21"/>
        <v>Não se Aplica</v>
      </c>
      <c r="K260" s="146">
        <f t="shared" si="22"/>
        <v>0</v>
      </c>
      <c r="L260" s="142">
        <f t="shared" si="18"/>
        <v>0</v>
      </c>
      <c r="M260" s="147">
        <f t="shared" si="19"/>
        <v>0</v>
      </c>
      <c r="N260" s="8"/>
    </row>
    <row r="261" spans="1:14">
      <c r="A261" s="18">
        <v>636</v>
      </c>
      <c r="B261" s="18" t="str">
        <f>VLOOKUP(A261,Empresas!A:B,2,0)</f>
        <v>66.133.218/0001-22</v>
      </c>
      <c r="C261" s="18" t="str">
        <f>VLOOKUP(B261,Empresas!B:C,2,0)</f>
        <v>Nova Esquina da Parrilla Steak Bar Ltda</v>
      </c>
      <c r="D261" s="142" t="str">
        <f>VLOOKUP(A261,Empresas!A:J,10,0)</f>
        <v>Luana</v>
      </c>
      <c r="E261" s="142" t="str">
        <f>VLOOKUP(A261,Empresas!A:D,4,0)</f>
        <v>Simples Nacional</v>
      </c>
      <c r="F261" s="18" t="str">
        <f>VLOOKUP(A261,'Controle Distribuição de Lucros'!A:F,6,0)</f>
        <v>Folha de Pagamento</v>
      </c>
      <c r="G261" s="9">
        <f>VLOOKUP(A261,'Controle Distribuição de Lucros'!A:H,7,0)</f>
        <v>0</v>
      </c>
      <c r="H261" s="143" t="str">
        <f>IF(G261="Contabilidade Aproximada",'[1]Controle Distribuição de Lucros'!K261,"Não se Aplica")</f>
        <v>Não se Aplica</v>
      </c>
      <c r="I261" s="146" t="str">
        <f t="shared" si="20"/>
        <v>Não se Aplica</v>
      </c>
      <c r="J261" s="146" t="str">
        <f t="shared" si="21"/>
        <v>Não se Aplica</v>
      </c>
      <c r="K261" s="146">
        <f t="shared" si="22"/>
        <v>0</v>
      </c>
      <c r="L261" s="142">
        <f t="shared" si="18"/>
        <v>0</v>
      </c>
      <c r="M261" s="147">
        <f t="shared" si="19"/>
        <v>0</v>
      </c>
      <c r="N261" s="8"/>
    </row>
    <row r="262" spans="1:14">
      <c r="A262" s="18">
        <v>152</v>
      </c>
      <c r="B262" s="18" t="str">
        <f>VLOOKUP(A262,Empresas!A:B,2,0)</f>
        <v>48.779.706/0001-20</v>
      </c>
      <c r="C262" s="18" t="str">
        <f>VLOOKUP(B262,Empresas!B:C,2,0)</f>
        <v>Novo Hamburguer Lanches Ltda</v>
      </c>
      <c r="D262" s="142" t="str">
        <f>VLOOKUP(A262,Empresas!A:J,10,0)</f>
        <v>Luana</v>
      </c>
      <c r="E262" s="142" t="str">
        <f>VLOOKUP(A262,Empresas!A:D,4,0)</f>
        <v>Simples Nacional</v>
      </c>
      <c r="F262" s="18" t="str">
        <f>VLOOKUP(A262,'Controle Distribuição de Lucros'!A:F,6,0)</f>
        <v>Folha de Pagamento</v>
      </c>
      <c r="G262" s="9">
        <f>VLOOKUP(A262,'Controle Distribuição de Lucros'!A:H,7,0)</f>
        <v>0</v>
      </c>
      <c r="H262" s="143" t="str">
        <f>IF(G262="Contabilidade Aproximada",'[1]Controle Distribuição de Lucros'!K262,"Não se Aplica")</f>
        <v>Não se Aplica</v>
      </c>
      <c r="I262" s="146" t="str">
        <f t="shared" si="20"/>
        <v>Não se Aplica</v>
      </c>
      <c r="J262" s="146" t="str">
        <f t="shared" si="21"/>
        <v>Não se Aplica</v>
      </c>
      <c r="K262" s="146">
        <f t="shared" si="22"/>
        <v>0</v>
      </c>
      <c r="L262" s="142">
        <f t="shared" si="18"/>
        <v>0</v>
      </c>
      <c r="M262" s="147">
        <f t="shared" si="19"/>
        <v>0</v>
      </c>
      <c r="N262" s="8"/>
    </row>
    <row r="263" spans="1:14" hidden="1">
      <c r="A263" s="18">
        <v>87</v>
      </c>
      <c r="B263" s="18" t="str">
        <f>VLOOKUP(A263,Empresas!A:B,2,0)</f>
        <v>15.673.660/0001-00</v>
      </c>
      <c r="C263" s="18" t="str">
        <f>VLOOKUP(B263,Empresas!B:C,2,0)</f>
        <v>Occto Tax Care Ltda</v>
      </c>
      <c r="D263" s="142" t="str">
        <f>VLOOKUP(A263,Empresas!A:J,10,0)</f>
        <v>Michele</v>
      </c>
      <c r="E263" s="142" t="str">
        <f>VLOOKUP(A263,Empresas!A:D,4,0)</f>
        <v>Lucro Real</v>
      </c>
      <c r="F263" s="18" t="str">
        <f>VLOOKUP(A263,'Controle Distribuição de Lucros'!A:F,6,0)</f>
        <v>Pró-Labore</v>
      </c>
      <c r="G263" s="9">
        <f>VLOOKUP(A263,'Controle Distribuição de Lucros'!A:H,7,0)</f>
        <v>0</v>
      </c>
      <c r="H263" s="143" t="str">
        <f>IF(G263="Contabilidade Aproximada",'[1]Controle Distribuição de Lucros'!K263,"Não se Aplica")</f>
        <v>Não se Aplica</v>
      </c>
      <c r="I263" s="146" t="str">
        <f t="shared" si="20"/>
        <v>Não se Aplica</v>
      </c>
      <c r="J263" s="146" t="str">
        <f t="shared" si="21"/>
        <v>Não se Aplica</v>
      </c>
      <c r="K263" s="146">
        <f t="shared" si="22"/>
        <v>0</v>
      </c>
      <c r="L263" s="142">
        <f t="shared" ref="L263:L326" si="23">-(K263*10%)</f>
        <v>0</v>
      </c>
      <c r="M263" s="147">
        <f t="shared" ref="M263:M326" si="24">(K263-L263)</f>
        <v>0</v>
      </c>
      <c r="N263" s="8"/>
    </row>
    <row r="264" spans="1:14" hidden="1">
      <c r="A264" s="20">
        <v>566</v>
      </c>
      <c r="B264" s="18" t="str">
        <f>VLOOKUP(A264,Empresas!A:B,2,0)</f>
        <v>59.785.997/0001-85</v>
      </c>
      <c r="C264" s="18" t="str">
        <f>VLOOKUP(B264,Empresas!B:C,2,0)</f>
        <v>Office Prime Serviços Administrativos Ltda</v>
      </c>
      <c r="D264" s="142" t="str">
        <f>VLOOKUP(A264,Empresas!A:J,10,0)</f>
        <v>Bruna</v>
      </c>
      <c r="E264" s="142" t="str">
        <f>VLOOKUP(A264,Empresas!A:D,4,0)</f>
        <v>Simples Nacional</v>
      </c>
      <c r="F264" s="18" t="str">
        <f>VLOOKUP(A264,'Controle Distribuição de Lucros'!A:F,6,0)</f>
        <v>Pró-Labore</v>
      </c>
      <c r="G264" s="9">
        <f>VLOOKUP(A264,'Controle Distribuição de Lucros'!A:H,7,0)</f>
        <v>0</v>
      </c>
      <c r="H264" s="143" t="str">
        <f>IF(G264="Contabilidade Aproximada",'[1]Controle Distribuição de Lucros'!K264,"Não se Aplica")</f>
        <v>Não se Aplica</v>
      </c>
      <c r="I264" s="146" t="str">
        <f t="shared" si="20"/>
        <v>Não se Aplica</v>
      </c>
      <c r="J264" s="146" t="str">
        <f t="shared" si="21"/>
        <v>Não se Aplica</v>
      </c>
      <c r="K264" s="146">
        <f t="shared" si="22"/>
        <v>0</v>
      </c>
      <c r="L264" s="142">
        <f t="shared" si="23"/>
        <v>0</v>
      </c>
      <c r="M264" s="147">
        <f t="shared" si="24"/>
        <v>0</v>
      </c>
      <c r="N264" s="8"/>
    </row>
    <row r="265" spans="1:14" hidden="1">
      <c r="A265" s="20">
        <v>428</v>
      </c>
      <c r="B265" s="18" t="str">
        <f>VLOOKUP(A265,Empresas!A:B,2,0)</f>
        <v>00.630.382/0001-37</v>
      </c>
      <c r="C265" s="18" t="str">
        <f>VLOOKUP(B265,Empresas!B:C,2,0)</f>
        <v>OMJ Embalagens Ltda</v>
      </c>
      <c r="D265" s="142" t="str">
        <f>VLOOKUP(A265,Empresas!A:J,10,0)</f>
        <v>Bruna</v>
      </c>
      <c r="E265" s="142" t="str">
        <f>VLOOKUP(A265,Empresas!A:D,4,0)</f>
        <v>Lucro Presumido</v>
      </c>
      <c r="F265" s="18" t="str">
        <f>VLOOKUP(A265,'Controle Distribuição de Lucros'!A:F,6,0)</f>
        <v>Folha de Pagamento</v>
      </c>
      <c r="G265" s="9">
        <f>VLOOKUP(A265,'Controle Distribuição de Lucros'!A:H,7,0)</f>
        <v>0</v>
      </c>
      <c r="H265" s="143" t="str">
        <f>IF(G265="Contabilidade Aproximada",'[1]Controle Distribuição de Lucros'!K265,"Não se Aplica")</f>
        <v>Não se Aplica</v>
      </c>
      <c r="I265" s="146" t="str">
        <f t="shared" si="20"/>
        <v>Não se Aplica</v>
      </c>
      <c r="J265" s="146" t="str">
        <f t="shared" si="21"/>
        <v>Não se Aplica</v>
      </c>
      <c r="K265" s="146">
        <f t="shared" si="22"/>
        <v>0</v>
      </c>
      <c r="L265" s="142">
        <f t="shared" si="23"/>
        <v>0</v>
      </c>
      <c r="M265" s="147">
        <f t="shared" si="24"/>
        <v>0</v>
      </c>
      <c r="N265" s="8"/>
    </row>
    <row r="266" spans="1:14" hidden="1">
      <c r="A266" s="20">
        <v>487</v>
      </c>
      <c r="B266" s="18" t="str">
        <f>VLOOKUP(A266,Empresas!A:B,2,0)</f>
        <v>10.924.672/0001-47</v>
      </c>
      <c r="C266" s="18" t="str">
        <f>VLOOKUP(B266,Empresas!B:C,2,0)</f>
        <v xml:space="preserve">Palavra Administração em Palestras Ltda </v>
      </c>
      <c r="D266" s="142" t="str">
        <f>VLOOKUP(A266,Empresas!A:J,10,0)</f>
        <v>Bruna</v>
      </c>
      <c r="E266" s="142" t="str">
        <f>VLOOKUP(A266,Empresas!A:D,4,0)</f>
        <v>Simples Nacional</v>
      </c>
      <c r="F266" s="18" t="str">
        <f>VLOOKUP(A266,'Controle Distribuição de Lucros'!A:F,6,0)</f>
        <v>Pró-Labore</v>
      </c>
      <c r="G266" s="9">
        <f>VLOOKUP(A266,'Controle Distribuição de Lucros'!A:H,7,0)</f>
        <v>0</v>
      </c>
      <c r="H266" s="143" t="str">
        <f>IF(G266="Contabilidade Aproximada",'[1]Controle Distribuição de Lucros'!K266,"Não se Aplica")</f>
        <v>Não se Aplica</v>
      </c>
      <c r="I266" s="146" t="str">
        <f t="shared" si="20"/>
        <v>Não se Aplica</v>
      </c>
      <c r="J266" s="146" t="str">
        <f t="shared" si="21"/>
        <v>Não se Aplica</v>
      </c>
      <c r="K266" s="146">
        <f t="shared" si="22"/>
        <v>0</v>
      </c>
      <c r="L266" s="142">
        <f t="shared" si="23"/>
        <v>0</v>
      </c>
      <c r="M266" s="147">
        <f t="shared" si="24"/>
        <v>0</v>
      </c>
      <c r="N266" s="8"/>
    </row>
    <row r="267" spans="1:14" hidden="1">
      <c r="A267" s="18">
        <v>623</v>
      </c>
      <c r="B267" s="18" t="str">
        <f>VLOOKUP(A267,Empresas!A:B,2,0)</f>
        <v>09.253.554/0001-75</v>
      </c>
      <c r="C267" s="18" t="str">
        <f>VLOOKUP(B267,Empresas!B:C,2,0)</f>
        <v>Pataga Participações Ltda</v>
      </c>
      <c r="D267" s="142" t="str">
        <f>VLOOKUP(A267,Empresas!A:J,10,0)</f>
        <v>Kamilly</v>
      </c>
      <c r="E267" s="142" t="str">
        <f>VLOOKUP(A267,Empresas!A:D,4,0)</f>
        <v>Lucro Presumido</v>
      </c>
      <c r="F267" s="18" t="str">
        <f>VLOOKUP(A267,'Controle Distribuição de Lucros'!A:F,6,0)</f>
        <v>Sem Movimento</v>
      </c>
      <c r="G267" s="9">
        <f>VLOOKUP(A267,'Controle Distribuição de Lucros'!A:H,7,0)</f>
        <v>0</v>
      </c>
      <c r="H267" s="143" t="str">
        <f>IF(G267="Contabilidade Aproximada",'[1]Controle Distribuição de Lucros'!K267,"Não se Aplica")</f>
        <v>Não se Aplica</v>
      </c>
      <c r="I267" s="146" t="str">
        <f t="shared" si="20"/>
        <v>Não se Aplica</v>
      </c>
      <c r="J267" s="146" t="str">
        <f t="shared" si="21"/>
        <v>Não se Aplica</v>
      </c>
      <c r="K267" s="146">
        <f t="shared" si="22"/>
        <v>0</v>
      </c>
      <c r="L267" s="142">
        <f t="shared" si="23"/>
        <v>0</v>
      </c>
      <c r="M267" s="147">
        <f t="shared" si="24"/>
        <v>0</v>
      </c>
      <c r="N267" s="8"/>
    </row>
    <row r="268" spans="1:14" hidden="1">
      <c r="A268" s="20">
        <v>235</v>
      </c>
      <c r="B268" s="18" t="str">
        <f>VLOOKUP(A268,Empresas!A:B,2,0)</f>
        <v>54.297.379/0001-72</v>
      </c>
      <c r="C268" s="18" t="str">
        <f>VLOOKUP(B268,Empresas!B:C,2,0)</f>
        <v>Pauliclan Assessoria em Comunicação Ltda</v>
      </c>
      <c r="D268" s="142" t="str">
        <f>VLOOKUP(A268,Empresas!A:J,10,0)</f>
        <v>Jorge</v>
      </c>
      <c r="E268" s="142" t="str">
        <f>VLOOKUP(A268,Empresas!A:D,4,0)</f>
        <v>Lucro Presumido</v>
      </c>
      <c r="F268" s="18" t="str">
        <f>VLOOKUP(A268,'Controle Distribuição de Lucros'!A:F,6,0)</f>
        <v>Sem Movimento</v>
      </c>
      <c r="G268" s="9">
        <f>VLOOKUP(A268,'Controle Distribuição de Lucros'!A:H,7,0)</f>
        <v>0</v>
      </c>
      <c r="H268" s="143" t="str">
        <f>IF(G268="Contabilidade Aproximada",'[1]Controle Distribuição de Lucros'!K268,"Não se Aplica")</f>
        <v>Não se Aplica</v>
      </c>
      <c r="I268" s="146" t="str">
        <f t="shared" si="20"/>
        <v>Não se Aplica</v>
      </c>
      <c r="J268" s="146" t="str">
        <f t="shared" si="21"/>
        <v>Não se Aplica</v>
      </c>
      <c r="K268" s="146">
        <f t="shared" si="22"/>
        <v>0</v>
      </c>
      <c r="L268" s="142">
        <f t="shared" si="23"/>
        <v>0</v>
      </c>
      <c r="M268" s="147">
        <f t="shared" si="24"/>
        <v>0</v>
      </c>
      <c r="N268" s="8"/>
    </row>
    <row r="269" spans="1:14" hidden="1">
      <c r="A269" s="20">
        <v>238</v>
      </c>
      <c r="B269" s="18" t="str">
        <f>VLOOKUP(A269,Empresas!A:B,2,0)</f>
        <v>03.035.057/0001-14</v>
      </c>
      <c r="C269" s="18" t="str">
        <f>VLOOKUP(B269,Empresas!B:C,2,0)</f>
        <v>Pauliserv Assessoria Técnica Ltda</v>
      </c>
      <c r="D269" s="142" t="str">
        <f>VLOOKUP(A269,Empresas!A:J,10,0)</f>
        <v>Jorge</v>
      </c>
      <c r="E269" s="142" t="str">
        <f>VLOOKUP(A269,Empresas!A:D,4,0)</f>
        <v>Lucro Presumido</v>
      </c>
      <c r="F269" s="18" t="str">
        <f>VLOOKUP(A269,'Controle Distribuição de Lucros'!A:F,6,0)</f>
        <v>Sem Movimento</v>
      </c>
      <c r="G269" s="9">
        <f>VLOOKUP(A269,'Controle Distribuição de Lucros'!A:H,7,0)</f>
        <v>0</v>
      </c>
      <c r="H269" s="143" t="str">
        <f>IF(G269="Contabilidade Aproximada",'[1]Controle Distribuição de Lucros'!K269,"Não se Aplica")</f>
        <v>Não se Aplica</v>
      </c>
      <c r="I269" s="146" t="str">
        <f t="shared" si="20"/>
        <v>Não se Aplica</v>
      </c>
      <c r="J269" s="146" t="str">
        <f t="shared" si="21"/>
        <v>Não se Aplica</v>
      </c>
      <c r="K269" s="146">
        <f t="shared" si="22"/>
        <v>0</v>
      </c>
      <c r="L269" s="142">
        <f t="shared" si="23"/>
        <v>0</v>
      </c>
      <c r="M269" s="147">
        <f t="shared" si="24"/>
        <v>0</v>
      </c>
      <c r="N269" s="8"/>
    </row>
    <row r="270" spans="1:14" hidden="1">
      <c r="A270" s="20">
        <v>234</v>
      </c>
      <c r="B270" s="18" t="str">
        <f>VLOOKUP(A270,Empresas!A:B,2,0)</f>
        <v>48.791.388/0001-12</v>
      </c>
      <c r="C270" s="18" t="str">
        <f>VLOOKUP(B270,Empresas!B:C,2,0)</f>
        <v>Pauliter Assessoria Empresarial Ltda</v>
      </c>
      <c r="D270" s="142" t="str">
        <f>VLOOKUP(A270,Empresas!A:J,10,0)</f>
        <v>Jorge</v>
      </c>
      <c r="E270" s="142" t="str">
        <f>VLOOKUP(A270,Empresas!A:D,4,0)</f>
        <v>Lucro Presumido</v>
      </c>
      <c r="F270" s="18" t="str">
        <f>VLOOKUP(A270,'Controle Distribuição de Lucros'!A:F,6,0)</f>
        <v>Sem Movimento</v>
      </c>
      <c r="G270" s="9">
        <f>VLOOKUP(A270,'Controle Distribuição de Lucros'!A:H,7,0)</f>
        <v>0</v>
      </c>
      <c r="H270" s="143" t="str">
        <f>IF(G270="Contabilidade Aproximada",'[1]Controle Distribuição de Lucros'!K270,"Não se Aplica")</f>
        <v>Não se Aplica</v>
      </c>
      <c r="I270" s="146" t="str">
        <f t="shared" si="20"/>
        <v>Não se Aplica</v>
      </c>
      <c r="J270" s="146" t="str">
        <f t="shared" si="21"/>
        <v>Não se Aplica</v>
      </c>
      <c r="K270" s="146">
        <f t="shared" si="22"/>
        <v>0</v>
      </c>
      <c r="L270" s="142">
        <f t="shared" si="23"/>
        <v>0</v>
      </c>
      <c r="M270" s="147">
        <f t="shared" si="24"/>
        <v>0</v>
      </c>
      <c r="N270" s="8"/>
    </row>
    <row r="271" spans="1:14" hidden="1">
      <c r="A271" s="20">
        <v>283</v>
      </c>
      <c r="B271" s="18" t="str">
        <f>VLOOKUP(A271,Empresas!A:B,2,0)</f>
        <v>42.030.217/0001-94</v>
      </c>
      <c r="C271" s="18" t="str">
        <f>VLOOKUP(B271,Empresas!B:C,2,0)</f>
        <v>PCF Publicidade Ltda</v>
      </c>
      <c r="D271" s="142" t="str">
        <f>VLOOKUP(A271,Empresas!A:J,10,0)</f>
        <v>Kamilly</v>
      </c>
      <c r="E271" s="142" t="str">
        <f>VLOOKUP(A271,Empresas!A:D,4,0)</f>
        <v>Lucro Presumido</v>
      </c>
      <c r="F271" s="18" t="str">
        <f>VLOOKUP(A271,'Controle Distribuição de Lucros'!A:F,6,0)</f>
        <v>Sem Movimento</v>
      </c>
      <c r="G271" s="9">
        <f>VLOOKUP(A271,'Controle Distribuição de Lucros'!A:H,7,0)</f>
        <v>0</v>
      </c>
      <c r="H271" s="143" t="str">
        <f>IF(G271="Contabilidade Aproximada",'[1]Controle Distribuição de Lucros'!K271,"Não se Aplica")</f>
        <v>Não se Aplica</v>
      </c>
      <c r="I271" s="146" t="str">
        <f t="shared" si="20"/>
        <v>Não se Aplica</v>
      </c>
      <c r="J271" s="146" t="str">
        <f t="shared" si="21"/>
        <v>Não se Aplica</v>
      </c>
      <c r="K271" s="146">
        <f t="shared" si="22"/>
        <v>0</v>
      </c>
      <c r="L271" s="142">
        <f t="shared" si="23"/>
        <v>0</v>
      </c>
      <c r="M271" s="147">
        <f t="shared" si="24"/>
        <v>0</v>
      </c>
      <c r="N271" s="8"/>
    </row>
    <row r="272" spans="1:14" hidden="1">
      <c r="A272" s="20">
        <v>633</v>
      </c>
      <c r="B272" s="18" t="str">
        <f>VLOOKUP(A272,Empresas!A:B,2,0)</f>
        <v>65.592.568/0001-94</v>
      </c>
      <c r="C272" s="18" t="str">
        <f>VLOOKUP(B272,Empresas!B:C,2,0)</f>
        <v>Perez Holding Ltda</v>
      </c>
      <c r="D272" s="142" t="str">
        <f>VLOOKUP(A272,Empresas!A:J,10,0)</f>
        <v>Michele</v>
      </c>
      <c r="E272" s="142" t="str">
        <f>VLOOKUP(A272,Empresas!A:D,4,0)</f>
        <v>Lucro Presumido</v>
      </c>
      <c r="F272" s="18" t="str">
        <f>VLOOKUP(A272,'Controle Distribuição de Lucros'!A:F,6,0)</f>
        <v>Pró-Labore</v>
      </c>
      <c r="G272" s="9">
        <f>VLOOKUP(A272,'Controle Distribuição de Lucros'!A:H,7,0)</f>
        <v>0</v>
      </c>
      <c r="H272" s="143" t="str">
        <f>IF(G272="Contabilidade Aproximada",'[1]Controle Distribuição de Lucros'!K272,"Não se Aplica")</f>
        <v>Não se Aplica</v>
      </c>
      <c r="I272" s="146" t="str">
        <f t="shared" si="20"/>
        <v>Não se Aplica</v>
      </c>
      <c r="J272" s="146" t="str">
        <f t="shared" si="21"/>
        <v>Não se Aplica</v>
      </c>
      <c r="K272" s="146">
        <f t="shared" si="22"/>
        <v>0</v>
      </c>
      <c r="L272" s="142">
        <f t="shared" si="23"/>
        <v>0</v>
      </c>
      <c r="M272" s="147">
        <f t="shared" si="24"/>
        <v>0</v>
      </c>
      <c r="N272" s="8"/>
    </row>
    <row r="273" spans="1:14">
      <c r="A273" s="20">
        <v>474</v>
      </c>
      <c r="B273" s="18" t="str">
        <f>VLOOKUP(A273,Empresas!A:B,2,0)</f>
        <v>10.786.836/0001-17</v>
      </c>
      <c r="C273" s="18" t="str">
        <f>VLOOKUP(B273,Empresas!B:C,2,0)</f>
        <v>Perfil Hidráulica Comercial e Serviços Ltda</v>
      </c>
      <c r="D273" s="142" t="str">
        <f>VLOOKUP(A273,Empresas!A:J,10,0)</f>
        <v>Luana</v>
      </c>
      <c r="E273" s="142" t="str">
        <f>VLOOKUP(A273,Empresas!A:D,4,0)</f>
        <v>Simples Nacional</v>
      </c>
      <c r="F273" s="18" t="str">
        <f>VLOOKUP(A273,'Controle Distribuição de Lucros'!A:F,6,0)</f>
        <v>Pró-Labore</v>
      </c>
      <c r="G273" s="9">
        <f>VLOOKUP(A273,'Controle Distribuição de Lucros'!A:H,7,0)</f>
        <v>0</v>
      </c>
      <c r="H273" s="143" t="str">
        <f>IF(G273="Contabilidade Aproximada",'[1]Controle Distribuição de Lucros'!K273,"Não se Aplica")</f>
        <v>Não se Aplica</v>
      </c>
      <c r="I273" s="146" t="str">
        <f t="shared" si="20"/>
        <v>Não se Aplica</v>
      </c>
      <c r="J273" s="146" t="str">
        <f t="shared" si="21"/>
        <v>Não se Aplica</v>
      </c>
      <c r="K273" s="146">
        <f t="shared" si="22"/>
        <v>0</v>
      </c>
      <c r="L273" s="142">
        <f t="shared" si="23"/>
        <v>0</v>
      </c>
      <c r="M273" s="147">
        <f t="shared" si="24"/>
        <v>0</v>
      </c>
      <c r="N273" s="8"/>
    </row>
    <row r="274" spans="1:14" hidden="1">
      <c r="A274" s="20">
        <v>485</v>
      </c>
      <c r="B274" s="18" t="str">
        <f>VLOOKUP(A274,Empresas!A:B,2,0)</f>
        <v>56.173.233/0001-40</v>
      </c>
      <c r="C274" s="18" t="str">
        <f>VLOOKUP(B274,Empresas!B:C,2,0)</f>
        <v>Personalle Gestão de Ativos Ltda</v>
      </c>
      <c r="D274" s="142" t="str">
        <f>VLOOKUP(A274,Empresas!A:J,10,0)</f>
        <v>Bruna</v>
      </c>
      <c r="E274" s="142" t="str">
        <f>VLOOKUP(A274,Empresas!A:D,4,0)</f>
        <v>Simples Nacional</v>
      </c>
      <c r="F274" s="18" t="str">
        <f>VLOOKUP(A274,'Controle Distribuição de Lucros'!A:F,6,0)</f>
        <v>Pró-Labore</v>
      </c>
      <c r="G274" s="9">
        <f>VLOOKUP(A274,'Controle Distribuição de Lucros'!A:H,7,0)</f>
        <v>0</v>
      </c>
      <c r="H274" s="143" t="str">
        <f>IF(G274="Contabilidade Aproximada",'[1]Controle Distribuição de Lucros'!K274,"Não se Aplica")</f>
        <v>Não se Aplica</v>
      </c>
      <c r="I274" s="146" t="str">
        <f t="shared" si="20"/>
        <v>Não se Aplica</v>
      </c>
      <c r="J274" s="146" t="str">
        <f t="shared" si="21"/>
        <v>Não se Aplica</v>
      </c>
      <c r="K274" s="146">
        <f t="shared" si="22"/>
        <v>0</v>
      </c>
      <c r="L274" s="142">
        <f t="shared" si="23"/>
        <v>0</v>
      </c>
      <c r="M274" s="147">
        <f t="shared" si="24"/>
        <v>0</v>
      </c>
      <c r="N274" s="8"/>
    </row>
    <row r="275" spans="1:14" hidden="1">
      <c r="A275" s="20">
        <v>464</v>
      </c>
      <c r="B275" s="18" t="str">
        <f>VLOOKUP(A275,Empresas!A:B,2,0)</f>
        <v>48.784.779/0001-00</v>
      </c>
      <c r="C275" s="18" t="str">
        <f>VLOOKUP(B275,Empresas!B:C,2,0)</f>
        <v xml:space="preserve">Pipa Adora Vinhos Ltda </v>
      </c>
      <c r="D275" s="142" t="str">
        <f>VLOOKUP(A275,Empresas!A:J,10,0)</f>
        <v>Kamilly</v>
      </c>
      <c r="E275" s="142" t="str">
        <f>VLOOKUP(A275,Empresas!A:D,4,0)</f>
        <v>Simples Nacional</v>
      </c>
      <c r="F275" s="18" t="str">
        <f>VLOOKUP(A275,'Controle Distribuição de Lucros'!A:F,6,0)</f>
        <v>Sem Movimento</v>
      </c>
      <c r="G275" s="9">
        <f>VLOOKUP(A275,'Controle Distribuição de Lucros'!A:H,7,0)</f>
        <v>0</v>
      </c>
      <c r="H275" s="143" t="str">
        <f>IF(G275="Contabilidade Aproximada",'[1]Controle Distribuição de Lucros'!K275,"Não se Aplica")</f>
        <v>Não se Aplica</v>
      </c>
      <c r="I275" s="146" t="str">
        <f t="shared" si="20"/>
        <v>Não se Aplica</v>
      </c>
      <c r="J275" s="146" t="str">
        <f t="shared" si="21"/>
        <v>Não se Aplica</v>
      </c>
      <c r="K275" s="146">
        <f t="shared" si="22"/>
        <v>0</v>
      </c>
      <c r="L275" s="142">
        <f t="shared" si="23"/>
        <v>0</v>
      </c>
      <c r="M275" s="147">
        <f t="shared" si="24"/>
        <v>0</v>
      </c>
      <c r="N275" s="8"/>
    </row>
    <row r="276" spans="1:14" hidden="1">
      <c r="A276" s="20">
        <v>378</v>
      </c>
      <c r="B276" s="18" t="str">
        <f>VLOOKUP(A276,Empresas!A:B,2,0)</f>
        <v>46.407.500/0001-43</v>
      </c>
      <c r="C276" s="18" t="str">
        <f>VLOOKUP(B276,Empresas!B:C,2,0)</f>
        <v>Posto de Molas os Irmãos Moleiros Ltda</v>
      </c>
      <c r="D276" s="142" t="str">
        <f>VLOOKUP(A276,Empresas!A:J,10,0)</f>
        <v>Kamilly</v>
      </c>
      <c r="E276" s="142" t="str">
        <f>VLOOKUP(A276,Empresas!A:D,4,0)</f>
        <v>Simples Nacional</v>
      </c>
      <c r="F276" s="18" t="str">
        <f>VLOOKUP(A276,'Controle Distribuição de Lucros'!A:F,6,0)</f>
        <v>Folha de Pagamento</v>
      </c>
      <c r="G276" s="9">
        <f>VLOOKUP(A276,'Controle Distribuição de Lucros'!A:H,7,0)</f>
        <v>0</v>
      </c>
      <c r="H276" s="143" t="str">
        <f>IF(G276="Contabilidade Aproximada",'[1]Controle Distribuição de Lucros'!K276,"Não se Aplica")</f>
        <v>Não se Aplica</v>
      </c>
      <c r="I276" s="146" t="str">
        <f t="shared" si="20"/>
        <v>Não se Aplica</v>
      </c>
      <c r="J276" s="146" t="str">
        <f t="shared" si="21"/>
        <v>Não se Aplica</v>
      </c>
      <c r="K276" s="146">
        <f t="shared" si="22"/>
        <v>0</v>
      </c>
      <c r="L276" s="142">
        <f t="shared" si="23"/>
        <v>0</v>
      </c>
      <c r="M276" s="147">
        <f t="shared" si="24"/>
        <v>0</v>
      </c>
      <c r="N276" s="8"/>
    </row>
    <row r="277" spans="1:14" hidden="1">
      <c r="A277" s="20">
        <v>296</v>
      </c>
      <c r="B277" s="18" t="str">
        <f>VLOOKUP(A277,Empresas!A:B,2,0)</f>
        <v>42.935.633/0001-31</v>
      </c>
      <c r="C277" s="18" t="str">
        <f>VLOOKUP(B277,Empresas!B:C,2,0)</f>
        <v>Pousada Rodrigues Ltda</v>
      </c>
      <c r="D277" s="142" t="str">
        <f>VLOOKUP(A277,Empresas!A:J,10,0)</f>
        <v>Claudia</v>
      </c>
      <c r="E277" s="142" t="str">
        <f>VLOOKUP(A277,Empresas!A:D,4,0)</f>
        <v>Simples Nacional</v>
      </c>
      <c r="F277" s="18" t="str">
        <f>VLOOKUP(A277,'Controle Distribuição de Lucros'!A:F,6,0)</f>
        <v>Folha de Pagamento</v>
      </c>
      <c r="G277" s="9">
        <f>VLOOKUP(A277,'Controle Distribuição de Lucros'!A:H,7,0)</f>
        <v>0</v>
      </c>
      <c r="H277" s="143" t="str">
        <f>IF(G277="Contabilidade Aproximada",'[1]Controle Distribuição de Lucros'!K277,"Não se Aplica")</f>
        <v>Não se Aplica</v>
      </c>
      <c r="I277" s="146" t="str">
        <f t="shared" si="20"/>
        <v>Não se Aplica</v>
      </c>
      <c r="J277" s="146" t="str">
        <f t="shared" si="21"/>
        <v>Não se Aplica</v>
      </c>
      <c r="K277" s="146">
        <f t="shared" si="22"/>
        <v>0</v>
      </c>
      <c r="L277" s="142">
        <f t="shared" si="23"/>
        <v>0</v>
      </c>
      <c r="M277" s="147">
        <f t="shared" si="24"/>
        <v>0</v>
      </c>
      <c r="N277" s="8"/>
    </row>
    <row r="278" spans="1:14" hidden="1">
      <c r="A278" s="20">
        <v>108</v>
      </c>
      <c r="B278" s="18" t="str">
        <f>VLOOKUP(A278,Empresas!A:B,2,0)</f>
        <v>26.333.733/0001-31</v>
      </c>
      <c r="C278" s="18" t="str">
        <f>VLOOKUP(B278,Empresas!B:C,2,0)</f>
        <v>Pouso Certo Viagens e Turismo Ltda</v>
      </c>
      <c r="D278" s="142" t="str">
        <f>VLOOKUP(A278,Empresas!A:J,10,0)</f>
        <v>Bruna</v>
      </c>
      <c r="E278" s="142" t="str">
        <f>VLOOKUP(A278,Empresas!A:D,4,0)</f>
        <v>Simples Nacional</v>
      </c>
      <c r="F278" s="18" t="str">
        <f>VLOOKUP(A278,'Controle Distribuição de Lucros'!A:F,6,0)</f>
        <v>Sem Movimento</v>
      </c>
      <c r="G278" s="9">
        <f>VLOOKUP(A278,'Controle Distribuição de Lucros'!A:H,7,0)</f>
        <v>0</v>
      </c>
      <c r="H278" s="143" t="str">
        <f>IF(G278="Contabilidade Aproximada",'[1]Controle Distribuição de Lucros'!K278,"Não se Aplica")</f>
        <v>Não se Aplica</v>
      </c>
      <c r="I278" s="146" t="str">
        <f t="shared" si="20"/>
        <v>Não se Aplica</v>
      </c>
      <c r="J278" s="146" t="str">
        <f t="shared" si="21"/>
        <v>Não se Aplica</v>
      </c>
      <c r="K278" s="146">
        <f t="shared" si="22"/>
        <v>0</v>
      </c>
      <c r="L278" s="142">
        <f t="shared" si="23"/>
        <v>0</v>
      </c>
      <c r="M278" s="147">
        <f t="shared" si="24"/>
        <v>0</v>
      </c>
      <c r="N278" s="8"/>
    </row>
    <row r="279" spans="1:14" hidden="1">
      <c r="A279" s="20">
        <v>205</v>
      </c>
      <c r="B279" s="18" t="str">
        <f>VLOOKUP(A279,Empresas!A:B,2,0)</f>
        <v>74.647.405/0001-52</v>
      </c>
      <c r="C279" s="18" t="str">
        <f>VLOOKUP(B279,Empresas!B:C,2,0)</f>
        <v>Precisão Miranda Diesel Ltda</v>
      </c>
      <c r="D279" s="142" t="str">
        <f>VLOOKUP(A279,Empresas!A:J,10,0)</f>
        <v>Talita</v>
      </c>
      <c r="E279" s="142" t="str">
        <f>VLOOKUP(A279,Empresas!A:D,4,0)</f>
        <v>Simples Nacional</v>
      </c>
      <c r="F279" s="18" t="str">
        <f>VLOOKUP(A279,'Controle Distribuição de Lucros'!A:F,6,0)</f>
        <v>Folha de Pagamento</v>
      </c>
      <c r="G279" s="9">
        <f>VLOOKUP(A279,'Controle Distribuição de Lucros'!A:H,7,0)</f>
        <v>0</v>
      </c>
      <c r="H279" s="143" t="str">
        <f>IF(G279="Contabilidade Aproximada",'[1]Controle Distribuição de Lucros'!K279,"Não se Aplica")</f>
        <v>Não se Aplica</v>
      </c>
      <c r="I279" s="146" t="str">
        <f t="shared" si="20"/>
        <v>Não se Aplica</v>
      </c>
      <c r="J279" s="146" t="str">
        <f t="shared" si="21"/>
        <v>Não se Aplica</v>
      </c>
      <c r="K279" s="146">
        <f t="shared" si="22"/>
        <v>0</v>
      </c>
      <c r="L279" s="142">
        <f t="shared" si="23"/>
        <v>0</v>
      </c>
      <c r="M279" s="147">
        <f t="shared" si="24"/>
        <v>0</v>
      </c>
      <c r="N279" s="8"/>
    </row>
    <row r="280" spans="1:14" hidden="1">
      <c r="A280" s="20">
        <v>339</v>
      </c>
      <c r="B280" s="18" t="str">
        <f>VLOOKUP(A280,Empresas!A:B,2,0)</f>
        <v>48.206.716/0001-76</v>
      </c>
      <c r="C280" s="18" t="str">
        <f>VLOOKUP(B280,Empresas!B:C,2,0)</f>
        <v>PTHAF Nevoeiro Ltda</v>
      </c>
      <c r="D280" s="142" t="str">
        <f>VLOOKUP(A280,Empresas!A:J,10,0)</f>
        <v>Bruna</v>
      </c>
      <c r="E280" s="142" t="str">
        <f>VLOOKUP(A280,Empresas!A:D,4,0)</f>
        <v>Lucro Presumido</v>
      </c>
      <c r="F280" s="18" t="str">
        <f>VLOOKUP(A280,'Controle Distribuição de Lucros'!A:F,6,0)</f>
        <v>Sem Movimento</v>
      </c>
      <c r="G280" s="9">
        <f>VLOOKUP(A280,'Controle Distribuição de Lucros'!A:H,7,0)</f>
        <v>0</v>
      </c>
      <c r="H280" s="143" t="str">
        <f>IF(G280="Contabilidade Aproximada",'[1]Controle Distribuição de Lucros'!K280,"Não se Aplica")</f>
        <v>Não se Aplica</v>
      </c>
      <c r="I280" s="146" t="str">
        <f t="shared" si="20"/>
        <v>Não se Aplica</v>
      </c>
      <c r="J280" s="146" t="str">
        <f t="shared" si="21"/>
        <v>Não se Aplica</v>
      </c>
      <c r="K280" s="146">
        <f t="shared" si="22"/>
        <v>0</v>
      </c>
      <c r="L280" s="142">
        <f t="shared" si="23"/>
        <v>0</v>
      </c>
      <c r="M280" s="147">
        <f t="shared" si="24"/>
        <v>0</v>
      </c>
      <c r="N280" s="8"/>
    </row>
    <row r="281" spans="1:14" hidden="1">
      <c r="A281" s="18">
        <v>193</v>
      </c>
      <c r="B281" s="18" t="str">
        <f>VLOOKUP(A281,Empresas!A:B,2,0)</f>
        <v>34.593.377/0001-13</v>
      </c>
      <c r="C281" s="18" t="str">
        <f>VLOOKUP(B281,Empresas!B:C,2,0)</f>
        <v>Quirino Representação Ltda</v>
      </c>
      <c r="D281" s="142" t="str">
        <f>VLOOKUP(A281,Empresas!A:J,10,0)</f>
        <v>Claudia</v>
      </c>
      <c r="E281" s="142" t="str">
        <f>VLOOKUP(A281,Empresas!A:D,4,0)</f>
        <v>Simples Nacional</v>
      </c>
      <c r="F281" s="18" t="str">
        <f>VLOOKUP(A281,'Controle Distribuição de Lucros'!A:F,6,0)</f>
        <v>Sem Movimento</v>
      </c>
      <c r="G281" s="9">
        <f>VLOOKUP(A281,'Controle Distribuição de Lucros'!A:H,7,0)</f>
        <v>0</v>
      </c>
      <c r="H281" s="143" t="str">
        <f>IF(G281="Contabilidade Aproximada",'[1]Controle Distribuição de Lucros'!K281,"Não se Aplica")</f>
        <v>Não se Aplica</v>
      </c>
      <c r="I281" s="146" t="str">
        <f t="shared" si="20"/>
        <v>Não se Aplica</v>
      </c>
      <c r="J281" s="146" t="str">
        <f t="shared" si="21"/>
        <v>Não se Aplica</v>
      </c>
      <c r="K281" s="146">
        <f t="shared" si="22"/>
        <v>0</v>
      </c>
      <c r="L281" s="142">
        <f t="shared" si="23"/>
        <v>0</v>
      </c>
      <c r="M281" s="147">
        <f t="shared" si="24"/>
        <v>0</v>
      </c>
      <c r="N281" s="8"/>
    </row>
    <row r="282" spans="1:14" hidden="1">
      <c r="A282" s="20">
        <v>264</v>
      </c>
      <c r="B282" s="18" t="str">
        <f>VLOOKUP(A282,Empresas!A:B,2,0)</f>
        <v>55.157.838/0001-85</v>
      </c>
      <c r="C282" s="18" t="str">
        <f>VLOOKUP(B282,Empresas!B:C,2,0)</f>
        <v>R &amp; O Indústria e Comércio Ltda</v>
      </c>
      <c r="D282" s="142" t="str">
        <f>VLOOKUP(A282,Empresas!A:J,10,0)</f>
        <v>Talita</v>
      </c>
      <c r="E282" s="142" t="str">
        <f>VLOOKUP(A282,Empresas!A:D,4,0)</f>
        <v>Simples Nacional</v>
      </c>
      <c r="F282" s="18" t="str">
        <f>VLOOKUP(A282,'Controle Distribuição de Lucros'!A:F,6,0)</f>
        <v>Pró-Labore</v>
      </c>
      <c r="G282" s="9">
        <f>VLOOKUP(A282,'Controle Distribuição de Lucros'!A:H,7,0)</f>
        <v>0</v>
      </c>
      <c r="H282" s="143" t="str">
        <f>IF(G282="Contabilidade Aproximada",'[1]Controle Distribuição de Lucros'!K282,"Não se Aplica")</f>
        <v>Não se Aplica</v>
      </c>
      <c r="I282" s="146" t="str">
        <f t="shared" si="20"/>
        <v>Não se Aplica</v>
      </c>
      <c r="J282" s="146" t="str">
        <f t="shared" si="21"/>
        <v>Não se Aplica</v>
      </c>
      <c r="K282" s="146">
        <f t="shared" si="22"/>
        <v>0</v>
      </c>
      <c r="L282" s="142">
        <f t="shared" si="23"/>
        <v>0</v>
      </c>
      <c r="M282" s="147">
        <f t="shared" si="24"/>
        <v>0</v>
      </c>
      <c r="N282" s="8"/>
    </row>
    <row r="283" spans="1:14" hidden="1">
      <c r="A283" s="20">
        <v>7</v>
      </c>
      <c r="B283" s="18" t="str">
        <f>VLOOKUP(A283,Empresas!A:B,2,0)</f>
        <v>18.667.431/0001-71</v>
      </c>
      <c r="C283" s="18" t="str">
        <f>VLOOKUP(B283,Empresas!B:C,2,0)</f>
        <v>R Minale Comércio de Brindes Ltda</v>
      </c>
      <c r="D283" s="142" t="str">
        <f>VLOOKUP(A283,Empresas!A:J,10,0)</f>
        <v>Bruna</v>
      </c>
      <c r="E283" s="142" t="str">
        <f>VLOOKUP(A283,Empresas!A:D,4,0)</f>
        <v>Simples Nacional</v>
      </c>
      <c r="F283" s="18" t="str">
        <f>VLOOKUP(A283,'Controle Distribuição de Lucros'!A:F,6,0)</f>
        <v>Sem Movimento</v>
      </c>
      <c r="G283" s="9">
        <f>VLOOKUP(A283,'Controle Distribuição de Lucros'!A:H,7,0)</f>
        <v>0</v>
      </c>
      <c r="H283" s="143" t="str">
        <f>IF(G283="Contabilidade Aproximada",'[1]Controle Distribuição de Lucros'!K283,"Não se Aplica")</f>
        <v>Não se Aplica</v>
      </c>
      <c r="I283" s="146" t="str">
        <f t="shared" si="20"/>
        <v>Não se Aplica</v>
      </c>
      <c r="J283" s="146" t="str">
        <f t="shared" si="21"/>
        <v>Não se Aplica</v>
      </c>
      <c r="K283" s="146">
        <f t="shared" si="22"/>
        <v>0</v>
      </c>
      <c r="L283" s="142">
        <f t="shared" si="23"/>
        <v>0</v>
      </c>
      <c r="M283" s="147">
        <f t="shared" si="24"/>
        <v>0</v>
      </c>
      <c r="N283" s="8"/>
    </row>
    <row r="284" spans="1:14" hidden="1">
      <c r="A284" s="20">
        <v>297</v>
      </c>
      <c r="B284" s="18" t="str">
        <f>VLOOKUP(A284,Empresas!A:B,2,0)</f>
        <v>29.105.730/0001-39</v>
      </c>
      <c r="C284" s="18" t="str">
        <f>VLOOKUP(B284,Empresas!B:C,2,0)</f>
        <v>R2Food Ltda</v>
      </c>
      <c r="D284" s="142" t="str">
        <f>VLOOKUP(A284,Empresas!A:J,10,0)</f>
        <v>Jorge</v>
      </c>
      <c r="E284" s="142" t="str">
        <f>VLOOKUP(A284,Empresas!A:D,4,0)</f>
        <v>Simples Nacional</v>
      </c>
      <c r="F284" s="18" t="str">
        <f>VLOOKUP(A284,'Controle Distribuição de Lucros'!A:F,6,0)</f>
        <v>Folha de Pagamento</v>
      </c>
      <c r="G284" s="9">
        <f>VLOOKUP(A284,'Controle Distribuição de Lucros'!A:H,7,0)</f>
        <v>0</v>
      </c>
      <c r="H284" s="143" t="str">
        <f>IF(G284="Contabilidade Aproximada",'[1]Controle Distribuição de Lucros'!K284,"Não se Aplica")</f>
        <v>Não se Aplica</v>
      </c>
      <c r="I284" s="146" t="str">
        <f t="shared" si="20"/>
        <v>Não se Aplica</v>
      </c>
      <c r="J284" s="146" t="str">
        <f t="shared" si="21"/>
        <v>Não se Aplica</v>
      </c>
      <c r="K284" s="146">
        <f t="shared" si="22"/>
        <v>0</v>
      </c>
      <c r="L284" s="142">
        <f t="shared" si="23"/>
        <v>0</v>
      </c>
      <c r="M284" s="147">
        <f t="shared" si="24"/>
        <v>0</v>
      </c>
      <c r="N284" s="8"/>
    </row>
    <row r="285" spans="1:14" hidden="1">
      <c r="A285" s="20">
        <v>473</v>
      </c>
      <c r="B285" s="18" t="str">
        <f>VLOOKUP(A285,Empresas!A:B,2,0)</f>
        <v>05.908.050/0001-95</v>
      </c>
      <c r="C285" s="18" t="str">
        <f>VLOOKUP(B285,Empresas!B:C,2,0)</f>
        <v>R2Labs Tecnologia da Informação e Comércio Ltda</v>
      </c>
      <c r="D285" s="142" t="str">
        <f>VLOOKUP(A285,Empresas!A:J,10,0)</f>
        <v>Jorge</v>
      </c>
      <c r="E285" s="142" t="str">
        <f>VLOOKUP(A285,Empresas!A:D,4,0)</f>
        <v>Simples Nacional</v>
      </c>
      <c r="F285" s="18" t="str">
        <f>VLOOKUP(A285,'Controle Distribuição de Lucros'!A:F,6,0)</f>
        <v>Sem Movimento</v>
      </c>
      <c r="G285" s="9">
        <f>VLOOKUP(A285,'Controle Distribuição de Lucros'!A:H,7,0)</f>
        <v>0</v>
      </c>
      <c r="H285" s="143" t="str">
        <f>IF(G285="Contabilidade Aproximada",'[1]Controle Distribuição de Lucros'!K285,"Não se Aplica")</f>
        <v>Não se Aplica</v>
      </c>
      <c r="I285" s="146" t="str">
        <f t="shared" si="20"/>
        <v>Não se Aplica</v>
      </c>
      <c r="J285" s="146" t="str">
        <f t="shared" si="21"/>
        <v>Não se Aplica</v>
      </c>
      <c r="K285" s="146">
        <f t="shared" si="22"/>
        <v>0</v>
      </c>
      <c r="L285" s="142">
        <f t="shared" si="23"/>
        <v>0</v>
      </c>
      <c r="M285" s="147">
        <f t="shared" si="24"/>
        <v>0</v>
      </c>
      <c r="N285" s="8"/>
    </row>
    <row r="286" spans="1:14" hidden="1">
      <c r="A286" s="20">
        <v>612</v>
      </c>
      <c r="B286" s="18" t="str">
        <f>VLOOKUP(A286,Empresas!A:B,2,0)</f>
        <v>36.038.683/0001-13</v>
      </c>
      <c r="C286" s="18" t="str">
        <f>VLOOKUP(B286,Empresas!B:C,2,0)</f>
        <v>RD Serviços de Apoio Administrativo Ltda</v>
      </c>
      <c r="D286" s="142" t="str">
        <f>VLOOKUP(A286,Empresas!A:J,10,0)</f>
        <v>Bruna</v>
      </c>
      <c r="E286" s="142" t="str">
        <f>VLOOKUP(A286,Empresas!A:D,4,0)</f>
        <v>Lucro Presumido</v>
      </c>
      <c r="F286" s="18" t="str">
        <f>VLOOKUP(A286,'Controle Distribuição de Lucros'!A:F,6,0)</f>
        <v>Sem Movimento</v>
      </c>
      <c r="G286" s="9">
        <f>VLOOKUP(A286,'Controle Distribuição de Lucros'!A:H,7,0)</f>
        <v>0</v>
      </c>
      <c r="H286" s="143" t="str">
        <f>IF(G286="Contabilidade Aproximada",'[1]Controle Distribuição de Lucros'!K286,"Não se Aplica")</f>
        <v>Não se Aplica</v>
      </c>
      <c r="I286" s="146" t="str">
        <f t="shared" si="20"/>
        <v>Não se Aplica</v>
      </c>
      <c r="J286" s="146" t="str">
        <f t="shared" si="21"/>
        <v>Não se Aplica</v>
      </c>
      <c r="K286" s="146">
        <f t="shared" si="22"/>
        <v>0</v>
      </c>
      <c r="L286" s="142">
        <f t="shared" si="23"/>
        <v>0</v>
      </c>
      <c r="M286" s="147">
        <f t="shared" si="24"/>
        <v>0</v>
      </c>
      <c r="N286" s="8"/>
    </row>
    <row r="287" spans="1:14" hidden="1">
      <c r="A287" s="20">
        <v>471</v>
      </c>
      <c r="B287" s="18" t="str">
        <f>VLOOKUP(A287,Empresas!A:B,2,0)</f>
        <v>55.048.107/0001-00</v>
      </c>
      <c r="C287" s="18" t="str">
        <f>VLOOKUP(B287,Empresas!B:C,2,0)</f>
        <v>Rene N Berti Ltda</v>
      </c>
      <c r="D287" s="142" t="str">
        <f>VLOOKUP(A287,Empresas!A:J,10,0)</f>
        <v>Talita</v>
      </c>
      <c r="E287" s="142" t="str">
        <f>VLOOKUP(A287,Empresas!A:D,4,0)</f>
        <v>Simples Nacional</v>
      </c>
      <c r="F287" s="18" t="str">
        <f>VLOOKUP(A287,'Controle Distribuição de Lucros'!A:F,6,0)</f>
        <v>Pró-Labore</v>
      </c>
      <c r="G287" s="9">
        <f>VLOOKUP(A287,'Controle Distribuição de Lucros'!A:H,7,0)</f>
        <v>0</v>
      </c>
      <c r="H287" s="143" t="str">
        <f>IF(G287="Contabilidade Aproximada",'[1]Controle Distribuição de Lucros'!K287,"Não se Aplica")</f>
        <v>Não se Aplica</v>
      </c>
      <c r="I287" s="146" t="str">
        <f t="shared" si="20"/>
        <v>Não se Aplica</v>
      </c>
      <c r="J287" s="146" t="str">
        <f t="shared" si="21"/>
        <v>Não se Aplica</v>
      </c>
      <c r="K287" s="146">
        <f t="shared" si="22"/>
        <v>0</v>
      </c>
      <c r="L287" s="142">
        <f t="shared" si="23"/>
        <v>0</v>
      </c>
      <c r="M287" s="147">
        <f t="shared" si="24"/>
        <v>0</v>
      </c>
      <c r="N287" s="8"/>
    </row>
    <row r="288" spans="1:14">
      <c r="A288" s="20">
        <v>604</v>
      </c>
      <c r="B288" s="18" t="str">
        <f>VLOOKUP(A288,Empresas!A:B,2,0)</f>
        <v>26.714.315/0001-94</v>
      </c>
      <c r="C288" s="18" t="str">
        <f>VLOOKUP(B288,Empresas!B:C,2,0)</f>
        <v>Ribeiro Holding Familiar Ltda</v>
      </c>
      <c r="D288" s="142" t="str">
        <f>VLOOKUP(A288,Empresas!A:J,10,0)</f>
        <v>Luana</v>
      </c>
      <c r="E288" s="142" t="str">
        <f>VLOOKUP(A288,Empresas!A:D,4,0)</f>
        <v>Lucro Presumido</v>
      </c>
      <c r="F288" s="18" t="str">
        <f>VLOOKUP(A288,'Controle Distribuição de Lucros'!A:F,6,0)</f>
        <v>Sem Movimento</v>
      </c>
      <c r="G288" s="9">
        <f>VLOOKUP(A288,'Controle Distribuição de Lucros'!A:H,7,0)</f>
        <v>0</v>
      </c>
      <c r="H288" s="143" t="str">
        <f>IF(G288="Contabilidade Aproximada",'[1]Controle Distribuição de Lucros'!K288,"Não se Aplica")</f>
        <v>Não se Aplica</v>
      </c>
      <c r="I288" s="146" t="str">
        <f t="shared" si="20"/>
        <v>Não se Aplica</v>
      </c>
      <c r="J288" s="146" t="str">
        <f t="shared" si="21"/>
        <v>Não se Aplica</v>
      </c>
      <c r="K288" s="146">
        <f t="shared" si="22"/>
        <v>0</v>
      </c>
      <c r="L288" s="142">
        <f t="shared" si="23"/>
        <v>0</v>
      </c>
      <c r="M288" s="147">
        <f t="shared" si="24"/>
        <v>0</v>
      </c>
      <c r="N288" s="8"/>
    </row>
    <row r="289" spans="1:14">
      <c r="A289" s="152">
        <v>618</v>
      </c>
      <c r="B289" s="18" t="str">
        <f>VLOOKUP(A289,Empresas!A:B,2,0)</f>
        <v>63.191.342/0001-56</v>
      </c>
      <c r="C289" s="18" t="str">
        <f>VLOOKUP(B289,Empresas!B:C,2,0)</f>
        <v>Ribeiro Mentoria &amp; Desenvolvimento Ltda</v>
      </c>
      <c r="D289" s="142" t="str">
        <f>VLOOKUP(A289,Empresas!A:J,10,0)</f>
        <v>Luana</v>
      </c>
      <c r="E289" s="142" t="str">
        <f>VLOOKUP(A289,Empresas!A:D,4,0)</f>
        <v>Simples Nacional</v>
      </c>
      <c r="F289" s="18" t="str">
        <f>VLOOKUP(A289,'Controle Distribuição de Lucros'!A:F,6,0)</f>
        <v>Sem Movimento</v>
      </c>
      <c r="G289" s="9">
        <f>VLOOKUP(A289,'Controle Distribuição de Lucros'!A:H,7,0)</f>
        <v>0</v>
      </c>
      <c r="H289" s="143" t="str">
        <f>IF(G289="Contabilidade Aproximada",'[1]Controle Distribuição de Lucros'!K289,"Não se Aplica")</f>
        <v>Não se Aplica</v>
      </c>
      <c r="I289" s="146" t="str">
        <f t="shared" si="20"/>
        <v>Não se Aplica</v>
      </c>
      <c r="J289" s="146" t="str">
        <f t="shared" si="21"/>
        <v>Não se Aplica</v>
      </c>
      <c r="K289" s="146">
        <f t="shared" si="22"/>
        <v>0</v>
      </c>
      <c r="L289" s="142">
        <f t="shared" si="23"/>
        <v>0</v>
      </c>
      <c r="M289" s="147">
        <f t="shared" si="24"/>
        <v>0</v>
      </c>
      <c r="N289" s="8"/>
    </row>
    <row r="290" spans="1:14" hidden="1">
      <c r="A290" s="20">
        <v>581</v>
      </c>
      <c r="B290" s="18" t="str">
        <f>VLOOKUP(A290,Empresas!A:B,2,0)</f>
        <v>60.643.539/0001-90</v>
      </c>
      <c r="C290" s="18" t="str">
        <f>VLOOKUP(B290,Empresas!B:C,2,0)</f>
        <v>RLR Consultoria Ltda</v>
      </c>
      <c r="D290" s="142" t="str">
        <f>VLOOKUP(A290,Empresas!A:J,10,0)</f>
        <v>Michele</v>
      </c>
      <c r="E290" s="142" t="str">
        <f>VLOOKUP(A290,Empresas!A:D,4,0)</f>
        <v>Simples Nacional</v>
      </c>
      <c r="F290" s="18" t="str">
        <f>VLOOKUP(A290,'Controle Distribuição de Lucros'!A:F,6,0)</f>
        <v>Sem Movimento</v>
      </c>
      <c r="G290" s="9">
        <f>VLOOKUP(A290,'Controle Distribuição de Lucros'!A:H,7,0)</f>
        <v>0</v>
      </c>
      <c r="H290" s="143" t="str">
        <f>IF(G290="Contabilidade Aproximada",'[1]Controle Distribuição de Lucros'!K290,"Não se Aplica")</f>
        <v>Não se Aplica</v>
      </c>
      <c r="I290" s="146" t="str">
        <f t="shared" si="20"/>
        <v>Não se Aplica</v>
      </c>
      <c r="J290" s="146" t="str">
        <f t="shared" si="21"/>
        <v>Não se Aplica</v>
      </c>
      <c r="K290" s="146">
        <f t="shared" si="22"/>
        <v>0</v>
      </c>
      <c r="L290" s="142">
        <f t="shared" si="23"/>
        <v>0</v>
      </c>
      <c r="M290" s="147">
        <f t="shared" si="24"/>
        <v>0</v>
      </c>
      <c r="N290" s="8"/>
    </row>
    <row r="291" spans="1:14" hidden="1">
      <c r="A291" s="20">
        <v>66</v>
      </c>
      <c r="B291" s="18" t="str">
        <f>VLOOKUP(A291,Empresas!A:B,2,0)</f>
        <v>42.835.390/0001-60</v>
      </c>
      <c r="C291" s="18" t="str">
        <f>VLOOKUP(B291,Empresas!B:C,2,0)</f>
        <v>RPF Desenvolvimento de Negócios Ltda</v>
      </c>
      <c r="D291" s="142" t="str">
        <f>VLOOKUP(A291,Empresas!A:J,10,0)</f>
        <v>Claudia</v>
      </c>
      <c r="E291" s="142" t="str">
        <f>VLOOKUP(A291,Empresas!A:D,4,0)</f>
        <v>Simples Nacional</v>
      </c>
      <c r="F291" s="18" t="str">
        <f>VLOOKUP(A291,'Controle Distribuição de Lucros'!A:F,6,0)</f>
        <v>Sem Movimento</v>
      </c>
      <c r="G291" s="9">
        <f>VLOOKUP(A291,'Controle Distribuição de Lucros'!A:H,7,0)</f>
        <v>0</v>
      </c>
      <c r="H291" s="143" t="str">
        <f>IF(G291="Contabilidade Aproximada",'[1]Controle Distribuição de Lucros'!K291,"Não se Aplica")</f>
        <v>Não se Aplica</v>
      </c>
      <c r="I291" s="146" t="str">
        <f t="shared" si="20"/>
        <v>Não se Aplica</v>
      </c>
      <c r="J291" s="146" t="str">
        <f t="shared" si="21"/>
        <v>Não se Aplica</v>
      </c>
      <c r="K291" s="146">
        <f t="shared" si="22"/>
        <v>0</v>
      </c>
      <c r="L291" s="142">
        <f t="shared" si="23"/>
        <v>0</v>
      </c>
      <c r="M291" s="147">
        <f t="shared" si="24"/>
        <v>0</v>
      </c>
      <c r="N291" s="8"/>
    </row>
    <row r="292" spans="1:14" hidden="1">
      <c r="A292" s="20">
        <v>497</v>
      </c>
      <c r="B292" s="18" t="str">
        <f>VLOOKUP(A292,Empresas!A:B,2,0)</f>
        <v>57.374.934/0001-00</v>
      </c>
      <c r="C292" s="18" t="str">
        <f>VLOOKUP(B292,Empresas!B:C,2,0)</f>
        <v>RS Lab Produtos Para Laboratório Ltda</v>
      </c>
      <c r="D292" s="142" t="str">
        <f>VLOOKUP(A292,Empresas!A:J,10,0)</f>
        <v>Michele</v>
      </c>
      <c r="E292" s="142" t="str">
        <f>VLOOKUP(A292,Empresas!A:D,4,0)</f>
        <v>Simples Nacional</v>
      </c>
      <c r="F292" s="18" t="str">
        <f>VLOOKUP(A292,'Controle Distribuição de Lucros'!A:F,6,0)</f>
        <v>Pró-Labore</v>
      </c>
      <c r="G292" s="9">
        <f>VLOOKUP(A292,'Controle Distribuição de Lucros'!A:H,7,0)</f>
        <v>0</v>
      </c>
      <c r="H292" s="143" t="str">
        <f>IF(G292="Contabilidade Aproximada",'[1]Controle Distribuição de Lucros'!K292,"Não se Aplica")</f>
        <v>Não se Aplica</v>
      </c>
      <c r="I292" s="146" t="str">
        <f t="shared" si="20"/>
        <v>Não se Aplica</v>
      </c>
      <c r="J292" s="146" t="str">
        <f t="shared" si="21"/>
        <v>Não se Aplica</v>
      </c>
      <c r="K292" s="146">
        <f t="shared" si="22"/>
        <v>0</v>
      </c>
      <c r="L292" s="142">
        <f t="shared" si="23"/>
        <v>0</v>
      </c>
      <c r="M292" s="147">
        <f t="shared" si="24"/>
        <v>0</v>
      </c>
    </row>
    <row r="293" spans="1:14" hidden="1">
      <c r="A293" s="18">
        <v>144</v>
      </c>
      <c r="B293" s="18" t="str">
        <f>VLOOKUP(A293,Empresas!A:B,2,0)</f>
        <v>03.181.134/0001-44</v>
      </c>
      <c r="C293" s="18" t="str">
        <f>VLOOKUP(B293,Empresas!B:C,2,0)</f>
        <v>RT 9 Apoio Administrativo Ltda</v>
      </c>
      <c r="D293" s="142" t="str">
        <f>VLOOKUP(A293,Empresas!A:J,10,0)</f>
        <v>Jorge</v>
      </c>
      <c r="E293" s="142" t="str">
        <f>VLOOKUP(A293,Empresas!A:D,4,0)</f>
        <v>Lucro Presumido</v>
      </c>
      <c r="F293" s="18" t="str">
        <f>VLOOKUP(A293,'Controle Distribuição de Lucros'!A:F,6,0)</f>
        <v>Pró-Labore</v>
      </c>
      <c r="G293" s="9">
        <f>VLOOKUP(A293,'Controle Distribuição de Lucros'!A:H,7,0)</f>
        <v>0</v>
      </c>
      <c r="H293" s="143" t="str">
        <f>IF(G293="Contabilidade Aproximada",'[1]Controle Distribuição de Lucros'!K293,"Não se Aplica")</f>
        <v>Não se Aplica</v>
      </c>
      <c r="I293" s="146" t="str">
        <f t="shared" si="20"/>
        <v>Não se Aplica</v>
      </c>
      <c r="J293" s="146" t="str">
        <f t="shared" si="21"/>
        <v>Não se Aplica</v>
      </c>
      <c r="K293" s="146">
        <f t="shared" si="22"/>
        <v>0</v>
      </c>
      <c r="L293" s="153">
        <f t="shared" si="23"/>
        <v>0</v>
      </c>
      <c r="M293" s="329">
        <f t="shared" si="24"/>
        <v>0</v>
      </c>
      <c r="N293" s="8"/>
    </row>
    <row r="294" spans="1:14" hidden="1">
      <c r="A294" s="20">
        <v>99</v>
      </c>
      <c r="B294" s="18" t="str">
        <f>VLOOKUP(A294,Empresas!A:B,2,0)</f>
        <v>06.986.080/0001-82</v>
      </c>
      <c r="C294" s="18" t="str">
        <f>VLOOKUP(B294,Empresas!B:C,2,0)</f>
        <v>Rubens Cilone de Andrade</v>
      </c>
      <c r="D294" s="142" t="str">
        <f>VLOOKUP(A294,Empresas!A:J,10,0)</f>
        <v>Kamilly</v>
      </c>
      <c r="E294" s="142" t="str">
        <f>VLOOKUP(A294,Empresas!A:D,4,0)</f>
        <v>Simples Nacional</v>
      </c>
      <c r="F294" s="18" t="str">
        <f>VLOOKUP(A294,'Controle Distribuição de Lucros'!A:F,6,0)</f>
        <v>Folha de Pagamento</v>
      </c>
      <c r="G294" s="9">
        <f>VLOOKUP(A294,'Controle Distribuição de Lucros'!A:H,7,0)</f>
        <v>0</v>
      </c>
      <c r="H294" s="143" t="str">
        <f>IF(G294="Contabilidade Aproximada",'[1]Controle Distribuição de Lucros'!K294,"Não se Aplica")</f>
        <v>Não se Aplica</v>
      </c>
      <c r="I294" s="146" t="str">
        <f t="shared" si="20"/>
        <v>Não se Aplica</v>
      </c>
      <c r="J294" s="146" t="str">
        <f t="shared" si="21"/>
        <v>Não se Aplica</v>
      </c>
      <c r="K294" s="146">
        <f t="shared" si="22"/>
        <v>0</v>
      </c>
      <c r="L294" s="142">
        <f t="shared" si="23"/>
        <v>0</v>
      </c>
      <c r="M294" s="147">
        <f t="shared" si="24"/>
        <v>0</v>
      </c>
      <c r="N294" s="8"/>
    </row>
    <row r="295" spans="1:14" hidden="1">
      <c r="A295" s="20">
        <v>502</v>
      </c>
      <c r="B295" s="18" t="str">
        <f>VLOOKUP(A295,Empresas!A:B,2,0)</f>
        <v>57.616.991/0001-59</v>
      </c>
      <c r="C295" s="18" t="str">
        <f>VLOOKUP(B295,Empresas!B:C,2,0)</f>
        <v>S &amp; Z Holding Participações Ltda</v>
      </c>
      <c r="D295" s="142" t="str">
        <f>VLOOKUP(A295,Empresas!A:J,10,0)</f>
        <v>Michele</v>
      </c>
      <c r="E295" s="142" t="str">
        <f>VLOOKUP(A295,Empresas!A:D,4,0)</f>
        <v>Lucro Presumido</v>
      </c>
      <c r="F295" s="18" t="str">
        <f>VLOOKUP(A295,'Controle Distribuição de Lucros'!A:F,6,0)</f>
        <v>Sem Movimento</v>
      </c>
      <c r="G295" s="9">
        <f>VLOOKUP(A295,'Controle Distribuição de Lucros'!A:H,7,0)</f>
        <v>0</v>
      </c>
      <c r="H295" s="143" t="str">
        <f>IF(G295="Contabilidade Aproximada",'[1]Controle Distribuição de Lucros'!K295,"Não se Aplica")</f>
        <v>Não se Aplica</v>
      </c>
      <c r="I295" s="146" t="str">
        <f t="shared" si="20"/>
        <v>Não se Aplica</v>
      </c>
      <c r="J295" s="146" t="str">
        <f t="shared" si="21"/>
        <v>Não se Aplica</v>
      </c>
      <c r="K295" s="146">
        <f t="shared" si="22"/>
        <v>0</v>
      </c>
      <c r="L295" s="142">
        <f t="shared" si="23"/>
        <v>0</v>
      </c>
      <c r="M295" s="147">
        <f t="shared" si="24"/>
        <v>0</v>
      </c>
      <c r="N295" s="8"/>
    </row>
    <row r="296" spans="1:14" hidden="1">
      <c r="A296" s="20">
        <v>498</v>
      </c>
      <c r="B296" s="18" t="str">
        <f>VLOOKUP(A296,Empresas!A:B,2,0)</f>
        <v>57.259.518/0001-61</v>
      </c>
      <c r="C296" s="18" t="str">
        <f>VLOOKUP(B296,Empresas!B:C,2,0)</f>
        <v>S.G.S Holding Participações Ltda</v>
      </c>
      <c r="D296" s="142" t="str">
        <f>VLOOKUP(A296,Empresas!A:J,10,0)</f>
        <v>Michele</v>
      </c>
      <c r="E296" s="142" t="str">
        <f>VLOOKUP(A296,Empresas!A:D,4,0)</f>
        <v>Lucro Presumido</v>
      </c>
      <c r="F296" s="18" t="str">
        <f>VLOOKUP(A296,'Controle Distribuição de Lucros'!A:F,6,0)</f>
        <v>Sem Movimento</v>
      </c>
      <c r="G296" s="9">
        <f>VLOOKUP(A296,'Controle Distribuição de Lucros'!A:H,7,0)</f>
        <v>0</v>
      </c>
      <c r="H296" s="143" t="str">
        <f>IF(G296="Contabilidade Aproximada",'[1]Controle Distribuição de Lucros'!K296,"Não se Aplica")</f>
        <v>Não se Aplica</v>
      </c>
      <c r="I296" s="146" t="str">
        <f t="shared" si="20"/>
        <v>Não se Aplica</v>
      </c>
      <c r="J296" s="146" t="str">
        <f t="shared" si="21"/>
        <v>Não se Aplica</v>
      </c>
      <c r="K296" s="146">
        <f t="shared" si="22"/>
        <v>0</v>
      </c>
      <c r="L296" s="142">
        <f t="shared" si="23"/>
        <v>0</v>
      </c>
      <c r="M296" s="147">
        <f t="shared" si="24"/>
        <v>0</v>
      </c>
      <c r="N296" s="8"/>
    </row>
    <row r="297" spans="1:14" s="40" customFormat="1" hidden="1">
      <c r="A297" s="20">
        <v>504</v>
      </c>
      <c r="B297" s="18" t="str">
        <f>VLOOKUP(A297,Empresas!A:B,2,0)</f>
        <v>57.644.051/0001-73</v>
      </c>
      <c r="C297" s="18" t="str">
        <f>VLOOKUP(B297,Empresas!B:C,2,0)</f>
        <v>S.Z.S Administradora Ltda</v>
      </c>
      <c r="D297" s="142" t="str">
        <f>VLOOKUP(A297,Empresas!A:J,10,0)</f>
        <v>Michele</v>
      </c>
      <c r="E297" s="142" t="str">
        <f>VLOOKUP(A297,Empresas!A:D,4,0)</f>
        <v>Lucro Presumido</v>
      </c>
      <c r="F297" s="18" t="str">
        <f>VLOOKUP(A297,'Controle Distribuição de Lucros'!A:F,6,0)</f>
        <v>Sem Movimento</v>
      </c>
      <c r="G297" s="9">
        <f>VLOOKUP(A297,'Controle Distribuição de Lucros'!A:H,7,0)</f>
        <v>0</v>
      </c>
      <c r="H297" s="143" t="str">
        <f>IF(G297="Contabilidade Aproximada",'[1]Controle Distribuição de Lucros'!K297,"Não se Aplica")</f>
        <v>Não se Aplica</v>
      </c>
      <c r="I297" s="146" t="str">
        <f t="shared" si="20"/>
        <v>Não se Aplica</v>
      </c>
      <c r="J297" s="146" t="str">
        <f t="shared" si="21"/>
        <v>Não se Aplica</v>
      </c>
      <c r="K297" s="146">
        <f t="shared" si="22"/>
        <v>0</v>
      </c>
      <c r="L297" s="142">
        <f t="shared" si="23"/>
        <v>0</v>
      </c>
      <c r="M297" s="147">
        <f t="shared" si="24"/>
        <v>0</v>
      </c>
    </row>
    <row r="298" spans="1:14" hidden="1">
      <c r="A298" s="20">
        <v>198</v>
      </c>
      <c r="B298" s="18" t="str">
        <f>VLOOKUP(A298,Empresas!A:B,2,0)</f>
        <v>06.159.132/0001-47</v>
      </c>
      <c r="C298" s="18" t="str">
        <f>VLOOKUP(B298,Empresas!B:C,2,0)</f>
        <v>Sanfran Jr</v>
      </c>
      <c r="D298" s="142" t="str">
        <f>VLOOKUP(A298,Empresas!A:J,10,0)</f>
        <v>Talita</v>
      </c>
      <c r="E298" s="142" t="str">
        <f>VLOOKUP(A298,Empresas!A:D,4,0)</f>
        <v>Lucro Real</v>
      </c>
      <c r="F298" s="18" t="str">
        <f>VLOOKUP(A298,'Controle Distribuição de Lucros'!A:F,6,0)</f>
        <v>Sem Movimento</v>
      </c>
      <c r="G298" s="9">
        <f>VLOOKUP(A298,'Controle Distribuição de Lucros'!A:H,7,0)</f>
        <v>0</v>
      </c>
      <c r="H298" s="143" t="str">
        <f>IF(G298="Contabilidade Aproximada",'[1]Controle Distribuição de Lucros'!K298,"Não se Aplica")</f>
        <v>Não se Aplica</v>
      </c>
      <c r="I298" s="146" t="str">
        <f t="shared" si="20"/>
        <v>Não se Aplica</v>
      </c>
      <c r="J298" s="146" t="str">
        <f t="shared" si="21"/>
        <v>Não se Aplica</v>
      </c>
      <c r="K298" s="146">
        <f t="shared" si="22"/>
        <v>0</v>
      </c>
      <c r="L298" s="142">
        <f t="shared" si="23"/>
        <v>0</v>
      </c>
      <c r="M298" s="147">
        <f t="shared" si="24"/>
        <v>0</v>
      </c>
      <c r="N298" s="8"/>
    </row>
    <row r="299" spans="1:14" hidden="1">
      <c r="A299" s="20">
        <v>266</v>
      </c>
      <c r="B299" s="18" t="str">
        <f>VLOOKUP(A299,Empresas!A:B,2,0)</f>
        <v>04.959.478/0001-02</v>
      </c>
      <c r="C299" s="18" t="str">
        <f>VLOOKUP(B299,Empresas!B:C,2,0)</f>
        <v>SDJ Comercial Ltda</v>
      </c>
      <c r="D299" s="142" t="str">
        <f>VLOOKUP(A299,Empresas!A:J,10,0)</f>
        <v>Talita</v>
      </c>
      <c r="E299" s="142" t="str">
        <f>VLOOKUP(A299,Empresas!A:D,4,0)</f>
        <v>Simples Nacional</v>
      </c>
      <c r="F299" s="18" t="str">
        <f>VLOOKUP(A299,'Controle Distribuição de Lucros'!A:F,6,0)</f>
        <v>Folha de Pagamento</v>
      </c>
      <c r="G299" s="9">
        <f>VLOOKUP(A299,'Controle Distribuição de Lucros'!A:H,7,0)</f>
        <v>0</v>
      </c>
      <c r="H299" s="143" t="str">
        <f>IF(G299="Contabilidade Aproximada",'[1]Controle Distribuição de Lucros'!K299,"Não se Aplica")</f>
        <v>Não se Aplica</v>
      </c>
      <c r="I299" s="146" t="str">
        <f t="shared" si="20"/>
        <v>Não se Aplica</v>
      </c>
      <c r="J299" s="146" t="str">
        <f t="shared" si="21"/>
        <v>Não se Aplica</v>
      </c>
      <c r="K299" s="146">
        <f t="shared" si="22"/>
        <v>0</v>
      </c>
      <c r="L299" s="142">
        <f t="shared" si="23"/>
        <v>0</v>
      </c>
      <c r="M299" s="147">
        <f t="shared" si="24"/>
        <v>0</v>
      </c>
      <c r="N299" s="8"/>
    </row>
    <row r="300" spans="1:14">
      <c r="A300" s="20">
        <v>452</v>
      </c>
      <c r="B300" s="18" t="str">
        <f>VLOOKUP(A300,Empresas!A:B,2,0)</f>
        <v>13.666.332/0001-51</v>
      </c>
      <c r="C300" s="18" t="str">
        <f>VLOOKUP(B300,Empresas!B:C,2,0)</f>
        <v>Sérgio Eduardo Vergueiro de Freitas 32207394824</v>
      </c>
      <c r="D300" s="142" t="str">
        <f>VLOOKUP(A300,Empresas!A:J,10,0)</f>
        <v>Luana</v>
      </c>
      <c r="E300" s="142" t="str">
        <f>VLOOKUP(A300,Empresas!A:D,4,0)</f>
        <v>Lucro Presumido</v>
      </c>
      <c r="F300" s="18" t="str">
        <f>VLOOKUP(A300,'Controle Distribuição de Lucros'!A:F,6,0)</f>
        <v>Sem Movimento</v>
      </c>
      <c r="G300" s="9">
        <f>VLOOKUP(A300,'Controle Distribuição de Lucros'!A:H,7,0)</f>
        <v>0</v>
      </c>
      <c r="H300" s="143" t="str">
        <f>IF(G300="Contabilidade Aproximada",'[1]Controle Distribuição de Lucros'!K300,"Não se Aplica")</f>
        <v>Não se Aplica</v>
      </c>
      <c r="I300" s="146" t="str">
        <f t="shared" si="20"/>
        <v>Não se Aplica</v>
      </c>
      <c r="J300" s="146" t="str">
        <f t="shared" si="21"/>
        <v>Não se Aplica</v>
      </c>
      <c r="K300" s="146">
        <f t="shared" si="22"/>
        <v>0</v>
      </c>
      <c r="L300" s="142">
        <f t="shared" si="23"/>
        <v>0</v>
      </c>
      <c r="M300" s="147">
        <f t="shared" si="24"/>
        <v>0</v>
      </c>
      <c r="N300" s="8"/>
    </row>
    <row r="301" spans="1:14">
      <c r="A301" s="20">
        <v>56</v>
      </c>
      <c r="B301" s="18" t="str">
        <f>VLOOKUP(A301,Empresas!A:B,2,0)</f>
        <v>62.749.437/0001-80</v>
      </c>
      <c r="C301" s="18" t="str">
        <f>VLOOKUP(B301,Empresas!B:C,2,0)</f>
        <v>Serralheria Artística Cordeiro Ltda</v>
      </c>
      <c r="D301" s="142" t="str">
        <f>VLOOKUP(A301,Empresas!A:J,10,0)</f>
        <v>Luana</v>
      </c>
      <c r="E301" s="142" t="str">
        <f>VLOOKUP(A301,Empresas!A:D,4,0)</f>
        <v>Simples Nacional</v>
      </c>
      <c r="F301" s="18" t="str">
        <f>VLOOKUP(A301,'Controle Distribuição de Lucros'!A:F,6,0)</f>
        <v>Folha de Pagamento</v>
      </c>
      <c r="G301" s="9">
        <f>VLOOKUP(A301,'Controle Distribuição de Lucros'!A:H,7,0)</f>
        <v>0</v>
      </c>
      <c r="H301" s="143" t="str">
        <f>IF(G301="Contabilidade Aproximada",'[1]Controle Distribuição de Lucros'!K301,"Não se Aplica")</f>
        <v>Não se Aplica</v>
      </c>
      <c r="I301" s="146" t="str">
        <f t="shared" si="20"/>
        <v>Não se Aplica</v>
      </c>
      <c r="J301" s="146" t="str">
        <f t="shared" si="21"/>
        <v>Não se Aplica</v>
      </c>
      <c r="K301" s="146">
        <f t="shared" si="22"/>
        <v>0</v>
      </c>
      <c r="L301" s="142">
        <f t="shared" si="23"/>
        <v>0</v>
      </c>
      <c r="M301" s="147">
        <f t="shared" si="24"/>
        <v>0</v>
      </c>
      <c r="N301" s="8"/>
    </row>
    <row r="302" spans="1:14" hidden="1">
      <c r="A302" s="20">
        <v>389</v>
      </c>
      <c r="B302" s="18" t="str">
        <f>VLOOKUP(A302,Empresas!A:B,2,0)</f>
        <v>51.190.137/0001-97</v>
      </c>
      <c r="C302" s="18" t="str">
        <f>VLOOKUP(B302,Empresas!B:C,2,0)</f>
        <v>Shuk 2 Comércio de Alimentos e Promoções Ltda</v>
      </c>
      <c r="D302" s="142" t="str">
        <f>VLOOKUP(A302,Empresas!A:J,10,0)</f>
        <v>Talita</v>
      </c>
      <c r="E302" s="142" t="str">
        <f>VLOOKUP(A302,Empresas!A:D,4,0)</f>
        <v>Simples Nacional</v>
      </c>
      <c r="F302" s="18" t="str">
        <f>VLOOKUP(A302,'Controle Distribuição de Lucros'!A:F,6,0)</f>
        <v>Folha de Pagamento</v>
      </c>
      <c r="G302" s="9">
        <f>VLOOKUP(A302,'Controle Distribuição de Lucros'!A:H,7,0)</f>
        <v>0</v>
      </c>
      <c r="H302" s="143" t="str">
        <f>IF(G302="Contabilidade Aproximada",'[1]Controle Distribuição de Lucros'!K302,"Não se Aplica")</f>
        <v>Não se Aplica</v>
      </c>
      <c r="I302" s="146" t="str">
        <f t="shared" si="20"/>
        <v>Não se Aplica</v>
      </c>
      <c r="J302" s="146" t="str">
        <f t="shared" si="21"/>
        <v>Não se Aplica</v>
      </c>
      <c r="K302" s="146">
        <f t="shared" si="22"/>
        <v>0</v>
      </c>
      <c r="L302" s="142">
        <f t="shared" si="23"/>
        <v>0</v>
      </c>
      <c r="M302" s="147">
        <f t="shared" si="24"/>
        <v>0</v>
      </c>
      <c r="N302" s="8"/>
    </row>
    <row r="303" spans="1:14" hidden="1">
      <c r="A303" s="20">
        <v>519</v>
      </c>
      <c r="B303" s="18" t="str">
        <f>VLOOKUP(A303,Empresas!A:B,2,0)</f>
        <v>58.025.386/0001-76</v>
      </c>
      <c r="C303" s="18" t="str">
        <f>VLOOKUP(B303,Empresas!B:C,2,0)</f>
        <v>Shuk Delivery Oeste Comércio de Alimentos e Promoções Ltda</v>
      </c>
      <c r="D303" s="142" t="str">
        <f>VLOOKUP(A303,Empresas!A:J,10,0)</f>
        <v>Talita</v>
      </c>
      <c r="E303" s="142" t="str">
        <f>VLOOKUP(A303,Empresas!A:D,4,0)</f>
        <v>Simples Nacional</v>
      </c>
      <c r="F303" s="18" t="str">
        <f>VLOOKUP(A303,'Controle Distribuição de Lucros'!A:F,6,0)</f>
        <v>Sem Movimento</v>
      </c>
      <c r="G303" s="9">
        <f>VLOOKUP(A303,'Controle Distribuição de Lucros'!A:H,7,0)</f>
        <v>0</v>
      </c>
      <c r="H303" s="143" t="str">
        <f>IF(G303="Contabilidade Aproximada",'[1]Controle Distribuição de Lucros'!K303,"Não se Aplica")</f>
        <v>Não se Aplica</v>
      </c>
      <c r="I303" s="146" t="str">
        <f t="shared" si="20"/>
        <v>Não se Aplica</v>
      </c>
      <c r="J303" s="146" t="str">
        <f t="shared" si="21"/>
        <v>Não se Aplica</v>
      </c>
      <c r="K303" s="146">
        <f t="shared" si="22"/>
        <v>0</v>
      </c>
      <c r="L303" s="142">
        <f t="shared" si="23"/>
        <v>0</v>
      </c>
      <c r="M303" s="147">
        <f t="shared" si="24"/>
        <v>0</v>
      </c>
      <c r="N303" s="8"/>
    </row>
    <row r="304" spans="1:14">
      <c r="A304" s="20">
        <v>336</v>
      </c>
      <c r="B304" s="18" t="str">
        <f>VLOOKUP(A304,Empresas!A:B,2,0)</f>
        <v>39.489.392/0001-30</v>
      </c>
      <c r="C304" s="18" t="str">
        <f>VLOOKUP(B304,Empresas!B:C,2,0)</f>
        <v xml:space="preserve">Sil Construtora e Empreiteira Ltda </v>
      </c>
      <c r="D304" s="142" t="str">
        <f>VLOOKUP(A304,Empresas!A:J,10,0)</f>
        <v>Luana</v>
      </c>
      <c r="E304" s="142" t="str">
        <f>VLOOKUP(A304,Empresas!A:D,4,0)</f>
        <v>Simples Nacional</v>
      </c>
      <c r="F304" s="18" t="str">
        <f>VLOOKUP(A304,'Controle Distribuição de Lucros'!A:F,6,0)</f>
        <v>Folha de Pagamento</v>
      </c>
      <c r="G304" s="9">
        <f>VLOOKUP(A304,'Controle Distribuição de Lucros'!A:H,7,0)</f>
        <v>0</v>
      </c>
      <c r="H304" s="143" t="str">
        <f>IF(G304="Contabilidade Aproximada",'[1]Controle Distribuição de Lucros'!K304,"Não se Aplica")</f>
        <v>Não se Aplica</v>
      </c>
      <c r="I304" s="146" t="str">
        <f t="shared" si="20"/>
        <v>Não se Aplica</v>
      </c>
      <c r="J304" s="146" t="str">
        <f t="shared" si="21"/>
        <v>Não se Aplica</v>
      </c>
      <c r="K304" s="146">
        <f t="shared" si="22"/>
        <v>0</v>
      </c>
      <c r="L304" s="142">
        <f t="shared" si="23"/>
        <v>0</v>
      </c>
      <c r="M304" s="147">
        <f t="shared" si="24"/>
        <v>0</v>
      </c>
      <c r="N304" s="8"/>
    </row>
    <row r="305" spans="1:14">
      <c r="A305" s="20">
        <v>244</v>
      </c>
      <c r="B305" s="18" t="str">
        <f>VLOOKUP(A305,Empresas!A:B,2,0)</f>
        <v>07.574.159/0001-69</v>
      </c>
      <c r="C305" s="18" t="str">
        <f>VLOOKUP(B305,Empresas!B:C,2,0)</f>
        <v>Silvio Pereira dos Santos</v>
      </c>
      <c r="D305" s="142" t="str">
        <f>VLOOKUP(A305,Empresas!A:J,10,0)</f>
        <v>Luana</v>
      </c>
      <c r="E305" s="142" t="str">
        <f>VLOOKUP(A305,Empresas!A:D,4,0)</f>
        <v>Lucro Presumido</v>
      </c>
      <c r="F305" s="18" t="str">
        <f>VLOOKUP(A305,'Controle Distribuição de Lucros'!A:F,6,0)</f>
        <v>Pró-Labore</v>
      </c>
      <c r="G305" s="9">
        <f>VLOOKUP(A305,'Controle Distribuição de Lucros'!A:H,7,0)</f>
        <v>0</v>
      </c>
      <c r="H305" s="143" t="str">
        <f>IF(G305="Contabilidade Aproximada",'[1]Controle Distribuição de Lucros'!K305,"Não se Aplica")</f>
        <v>Não se Aplica</v>
      </c>
      <c r="I305" s="146" t="str">
        <f t="shared" si="20"/>
        <v>Não se Aplica</v>
      </c>
      <c r="J305" s="146" t="str">
        <f t="shared" si="21"/>
        <v>Não se Aplica</v>
      </c>
      <c r="K305" s="146">
        <f t="shared" si="22"/>
        <v>0</v>
      </c>
      <c r="L305" s="142">
        <f t="shared" si="23"/>
        <v>0</v>
      </c>
      <c r="M305" s="147">
        <f t="shared" si="24"/>
        <v>0</v>
      </c>
      <c r="N305" s="8"/>
    </row>
    <row r="306" spans="1:14" hidden="1">
      <c r="A306" s="20">
        <v>443</v>
      </c>
      <c r="B306" s="18" t="str">
        <f>VLOOKUP(A306,Empresas!A:B,2,0)</f>
        <v>42.560.232/0001-44</v>
      </c>
      <c r="C306" s="18" t="str">
        <f>VLOOKUP(B306,Empresas!B:C,2,0)</f>
        <v>SMSalles Perícia e Contabilidade Unipessoal Ltda</v>
      </c>
      <c r="D306" s="142" t="str">
        <f>VLOOKUP(A306,Empresas!A:J,10,0)</f>
        <v>Paulo</v>
      </c>
      <c r="E306" s="142" t="str">
        <f>VLOOKUP(A306,Empresas!A:D,4,0)</f>
        <v>Simples Nacional</v>
      </c>
      <c r="F306" s="18" t="str">
        <f>VLOOKUP(A306,'Controle Distribuição de Lucros'!A:F,6,0)</f>
        <v>Sem Movimento</v>
      </c>
      <c r="G306" s="9">
        <f>VLOOKUP(A306,'Controle Distribuição de Lucros'!A:H,7,0)</f>
        <v>0</v>
      </c>
      <c r="H306" s="143" t="str">
        <f>IF(G306="Contabilidade Aproximada",'[1]Controle Distribuição de Lucros'!K306,"Não se Aplica")</f>
        <v>Não se Aplica</v>
      </c>
      <c r="I306" s="146" t="str">
        <f t="shared" si="20"/>
        <v>Não se Aplica</v>
      </c>
      <c r="J306" s="146" t="str">
        <f t="shared" si="21"/>
        <v>Não se Aplica</v>
      </c>
      <c r="K306" s="146">
        <f t="shared" si="22"/>
        <v>0</v>
      </c>
      <c r="L306" s="142">
        <f t="shared" si="23"/>
        <v>0</v>
      </c>
      <c r="M306" s="147">
        <f t="shared" si="24"/>
        <v>0</v>
      </c>
      <c r="N306" s="8"/>
    </row>
    <row r="307" spans="1:14" hidden="1">
      <c r="A307" s="20">
        <v>182</v>
      </c>
      <c r="B307" s="18" t="str">
        <f>VLOOKUP(A307,Empresas!A:B,2,0)</f>
        <v>45.100.168/0001-07</v>
      </c>
      <c r="C307" s="18" t="str">
        <f>VLOOKUP(B307,Empresas!B:C,2,0)</f>
        <v>Solo Capacitação Cultura e Consultoria Ltda</v>
      </c>
      <c r="D307" s="142" t="str">
        <f>VLOOKUP(A307,Empresas!A:J,10,0)</f>
        <v>Kamilly</v>
      </c>
      <c r="E307" s="142" t="str">
        <f>VLOOKUP(A307,Empresas!A:D,4,0)</f>
        <v>Simples Nacional</v>
      </c>
      <c r="F307" s="18" t="str">
        <f>VLOOKUP(A307,'Controle Distribuição de Lucros'!A:F,6,0)</f>
        <v>Sem Movimento</v>
      </c>
      <c r="G307" s="9">
        <f>VLOOKUP(A307,'Controle Distribuição de Lucros'!A:H,7,0)</f>
        <v>0</v>
      </c>
      <c r="H307" s="143" t="str">
        <f>IF(G307="Contabilidade Aproximada",'[1]Controle Distribuição de Lucros'!K307,"Não se Aplica")</f>
        <v>Não se Aplica</v>
      </c>
      <c r="I307" s="146" t="str">
        <f t="shared" si="20"/>
        <v>Não se Aplica</v>
      </c>
      <c r="J307" s="146" t="str">
        <f t="shared" si="21"/>
        <v>Não se Aplica</v>
      </c>
      <c r="K307" s="146">
        <f t="shared" si="22"/>
        <v>0</v>
      </c>
      <c r="L307" s="142">
        <f t="shared" si="23"/>
        <v>0</v>
      </c>
      <c r="M307" s="147">
        <f t="shared" si="24"/>
        <v>0</v>
      </c>
      <c r="N307" s="8"/>
    </row>
    <row r="308" spans="1:14" hidden="1">
      <c r="A308" s="20">
        <v>475</v>
      </c>
      <c r="B308" s="18" t="str">
        <f>VLOOKUP(A308,Empresas!A:B,2,0)</f>
        <v>09.653.975/0001-93</v>
      </c>
      <c r="C308" s="18" t="str">
        <f>VLOOKUP(B308,Empresas!B:C,2,0)</f>
        <v>Solo Tecnologia em Informática Ltda</v>
      </c>
      <c r="D308" s="142" t="str">
        <f>VLOOKUP(A308,Empresas!A:J,10,0)</f>
        <v>Kamilly</v>
      </c>
      <c r="E308" s="142" t="str">
        <f>VLOOKUP(A308,Empresas!A:D,4,0)</f>
        <v>Simples Nacional</v>
      </c>
      <c r="F308" s="18" t="str">
        <f>VLOOKUP(A308,'Controle Distribuição de Lucros'!A:F,6,0)</f>
        <v>Folha de Pagamento</v>
      </c>
      <c r="G308" s="9">
        <f>VLOOKUP(A308,'Controle Distribuição de Lucros'!A:H,7,0)</f>
        <v>0</v>
      </c>
      <c r="H308" s="143" t="str">
        <f>IF(G308="Contabilidade Aproximada",'[1]Controle Distribuição de Lucros'!K308,"Não se Aplica")</f>
        <v>Não se Aplica</v>
      </c>
      <c r="I308" s="146" t="str">
        <f t="shared" si="20"/>
        <v>Não se Aplica</v>
      </c>
      <c r="J308" s="146" t="str">
        <f t="shared" si="21"/>
        <v>Não se Aplica</v>
      </c>
      <c r="K308" s="146">
        <f t="shared" si="22"/>
        <v>0</v>
      </c>
      <c r="L308" s="142">
        <f t="shared" si="23"/>
        <v>0</v>
      </c>
      <c r="M308" s="147">
        <f t="shared" si="24"/>
        <v>0</v>
      </c>
      <c r="N308" s="8"/>
    </row>
    <row r="309" spans="1:14" hidden="1">
      <c r="A309" s="20">
        <v>160</v>
      </c>
      <c r="B309" s="18" t="str">
        <f>VLOOKUP(A309,Empresas!A:B,2,0)</f>
        <v>26.291.171/0001-00</v>
      </c>
      <c r="C309" s="18" t="str">
        <f>VLOOKUP(B309,Empresas!B:C,2,0)</f>
        <v>Solutio Prestação de Serviços de Cobrança Ltda</v>
      </c>
      <c r="D309" s="142" t="str">
        <f>VLOOKUP(A309,Empresas!A:J,10,0)</f>
        <v>Claudia</v>
      </c>
      <c r="E309" s="142" t="str">
        <f>VLOOKUP(A309,Empresas!A:D,4,0)</f>
        <v>Lucro Presumido</v>
      </c>
      <c r="F309" s="18" t="str">
        <f>VLOOKUP(A309,'Controle Distribuição de Lucros'!A:F,6,0)</f>
        <v>Folha de Pagamento</v>
      </c>
      <c r="G309" s="9">
        <f>VLOOKUP(A309,'Controle Distribuição de Lucros'!A:H,7,0)</f>
        <v>0</v>
      </c>
      <c r="H309" s="143" t="str">
        <f>IF(G309="Contabilidade Aproximada",'[1]Controle Distribuição de Lucros'!K309,"Não se Aplica")</f>
        <v>Não se Aplica</v>
      </c>
      <c r="I309" s="146" t="str">
        <f t="shared" si="20"/>
        <v>Não se Aplica</v>
      </c>
      <c r="J309" s="146" t="str">
        <f t="shared" si="21"/>
        <v>Não se Aplica</v>
      </c>
      <c r="K309" s="146">
        <f t="shared" si="22"/>
        <v>0</v>
      </c>
      <c r="L309" s="142">
        <f t="shared" si="23"/>
        <v>0</v>
      </c>
      <c r="M309" s="147">
        <f t="shared" si="24"/>
        <v>0</v>
      </c>
      <c r="N309" s="8"/>
    </row>
    <row r="310" spans="1:14" hidden="1">
      <c r="A310" s="20">
        <v>291</v>
      </c>
      <c r="B310" s="18" t="str">
        <f>VLOOKUP(A310,Empresas!A:B,2,0)</f>
        <v>07.955.137/0001-49</v>
      </c>
      <c r="C310" s="18" t="str">
        <f>VLOOKUP(B310,Empresas!B:C,2,0)</f>
        <v>Spartner Proto Ltda</v>
      </c>
      <c r="D310" s="142" t="str">
        <f>VLOOKUP(A310,Empresas!A:J,10,0)</f>
        <v>Claudia</v>
      </c>
      <c r="E310" s="142" t="str">
        <f>VLOOKUP(A310,Empresas!A:D,4,0)</f>
        <v>Lucro Presumido</v>
      </c>
      <c r="F310" s="18" t="str">
        <f>VLOOKUP(A310,'Controle Distribuição de Lucros'!A:F,6,0)</f>
        <v>Pró-Labore</v>
      </c>
      <c r="G310" s="9">
        <f>VLOOKUP(A310,'Controle Distribuição de Lucros'!A:H,7,0)</f>
        <v>0</v>
      </c>
      <c r="H310" s="143" t="str">
        <f>IF(G310="Contabilidade Aproximada",'[1]Controle Distribuição de Lucros'!K310,"Não se Aplica")</f>
        <v>Não se Aplica</v>
      </c>
      <c r="I310" s="146" t="str">
        <f t="shared" si="20"/>
        <v>Não se Aplica</v>
      </c>
      <c r="J310" s="146" t="str">
        <f t="shared" si="21"/>
        <v>Não se Aplica</v>
      </c>
      <c r="K310" s="146">
        <f t="shared" si="22"/>
        <v>0</v>
      </c>
      <c r="L310" s="142">
        <f t="shared" si="23"/>
        <v>0</v>
      </c>
      <c r="M310" s="147">
        <f t="shared" si="24"/>
        <v>0</v>
      </c>
      <c r="N310" s="8"/>
    </row>
    <row r="311" spans="1:14" hidden="1">
      <c r="A311" s="20">
        <v>568</v>
      </c>
      <c r="B311" s="18" t="str">
        <f>VLOOKUP(A311,Empresas!A:B,2,0)</f>
        <v>59.958.361/0001-98</v>
      </c>
      <c r="C311" s="18" t="str">
        <f>VLOOKUP(B311,Empresas!B:C,2,0)</f>
        <v>STN Obras Ltda</v>
      </c>
      <c r="D311" s="142" t="str">
        <f>VLOOKUP(A311,Empresas!A:J,10,0)</f>
        <v>Jorge</v>
      </c>
      <c r="E311" s="142" t="str">
        <f>VLOOKUP(A311,Empresas!A:D,4,0)</f>
        <v>Simples Nacional</v>
      </c>
      <c r="F311" s="18" t="str">
        <f>VLOOKUP(A311,'Controle Distribuição de Lucros'!A:F,6,0)</f>
        <v>Pró-Labore</v>
      </c>
      <c r="G311" s="9">
        <f>VLOOKUP(A311,'Controle Distribuição de Lucros'!A:H,7,0)</f>
        <v>0</v>
      </c>
      <c r="H311" s="143" t="str">
        <f>IF(G311="Contabilidade Aproximada",'[1]Controle Distribuição de Lucros'!K311,"Não se Aplica")</f>
        <v>Não se Aplica</v>
      </c>
      <c r="I311" s="146" t="str">
        <f t="shared" si="20"/>
        <v>Não se Aplica</v>
      </c>
      <c r="J311" s="146" t="str">
        <f t="shared" si="21"/>
        <v>Não se Aplica</v>
      </c>
      <c r="K311" s="146">
        <f t="shared" si="22"/>
        <v>0</v>
      </c>
      <c r="L311" s="142">
        <f t="shared" si="23"/>
        <v>0</v>
      </c>
      <c r="M311" s="147">
        <f t="shared" si="24"/>
        <v>0</v>
      </c>
      <c r="N311" s="8"/>
    </row>
    <row r="312" spans="1:14" hidden="1">
      <c r="A312" s="18">
        <v>583</v>
      </c>
      <c r="B312" s="18" t="str">
        <f>VLOOKUP(A312,Empresas!A:B,2,0)</f>
        <v>54.426.795/0001-23</v>
      </c>
      <c r="C312" s="18" t="str">
        <f>VLOOKUP(B312,Empresas!B:C,2,0)</f>
        <v>Sugata R do Nascimento Ltda</v>
      </c>
      <c r="D312" s="142" t="str">
        <f>VLOOKUP(A312,Empresas!A:J,10,0)</f>
        <v>Talita</v>
      </c>
      <c r="E312" s="142" t="str">
        <f>VLOOKUP(A312,Empresas!A:D,4,0)</f>
        <v>Simples Nacional</v>
      </c>
      <c r="F312" s="18" t="str">
        <f>VLOOKUP(A312,'Controle Distribuição de Lucros'!A:F,6,0)</f>
        <v>Pró-Labore</v>
      </c>
      <c r="G312" s="9">
        <f>VLOOKUP(A312,'Controle Distribuição de Lucros'!A:H,7,0)</f>
        <v>0</v>
      </c>
      <c r="H312" s="143" t="str">
        <f>IF(G312="Contabilidade Aproximada",'[1]Controle Distribuição de Lucros'!K312,"Não se Aplica")</f>
        <v>Não se Aplica</v>
      </c>
      <c r="I312" s="146" t="str">
        <f t="shared" si="20"/>
        <v>Não se Aplica</v>
      </c>
      <c r="J312" s="146" t="str">
        <f t="shared" si="21"/>
        <v>Não se Aplica</v>
      </c>
      <c r="K312" s="146">
        <f t="shared" si="22"/>
        <v>0</v>
      </c>
      <c r="L312" s="142">
        <f t="shared" si="23"/>
        <v>0</v>
      </c>
      <c r="M312" s="147">
        <f t="shared" si="24"/>
        <v>0</v>
      </c>
      <c r="N312" s="8"/>
    </row>
    <row r="313" spans="1:14" hidden="1">
      <c r="A313" s="20">
        <v>493</v>
      </c>
      <c r="B313" s="18" t="str">
        <f>VLOOKUP(A313,Empresas!A:B,2,0)</f>
        <v>56.993.340/0001-15</v>
      </c>
      <c r="C313" s="18" t="str">
        <f>VLOOKUP(B313,Empresas!B:C,2,0)</f>
        <v>T4 Gestão Patrimonial Ltda</v>
      </c>
      <c r="D313" s="142" t="str">
        <f>VLOOKUP(A313,Empresas!A:J,10,0)</f>
        <v>Michele</v>
      </c>
      <c r="E313" s="142" t="str">
        <f>VLOOKUP(A313,Empresas!A:D,4,0)</f>
        <v>Lucro Presumido</v>
      </c>
      <c r="F313" s="18" t="str">
        <f>VLOOKUP(A313,'Controle Distribuição de Lucros'!A:F,6,0)</f>
        <v>Sem Movimento</v>
      </c>
      <c r="G313" s="9">
        <f>VLOOKUP(A313,'Controle Distribuição de Lucros'!A:H,7,0)</f>
        <v>0</v>
      </c>
      <c r="H313" s="143" t="str">
        <f>IF(G313="Contabilidade Aproximada",'[1]Controle Distribuição de Lucros'!K313,"Não se Aplica")</f>
        <v>Não se Aplica</v>
      </c>
      <c r="I313" s="146" t="str">
        <f t="shared" si="20"/>
        <v>Não se Aplica</v>
      </c>
      <c r="J313" s="146" t="str">
        <f t="shared" si="21"/>
        <v>Não se Aplica</v>
      </c>
      <c r="K313" s="146">
        <f t="shared" si="22"/>
        <v>0</v>
      </c>
      <c r="L313" s="142">
        <f t="shared" si="23"/>
        <v>0</v>
      </c>
      <c r="M313" s="147">
        <f t="shared" si="24"/>
        <v>0</v>
      </c>
      <c r="N313" s="8"/>
    </row>
    <row r="314" spans="1:14" hidden="1">
      <c r="A314" s="18">
        <v>404</v>
      </c>
      <c r="B314" s="18" t="str">
        <f>VLOOKUP(A314,Empresas!A:B,2,0)</f>
        <v>51.501.045/0001-80</v>
      </c>
      <c r="C314" s="18" t="str">
        <f>VLOOKUP(B314,Empresas!B:C,2,0)</f>
        <v>Tappo Gastronomia Ltda</v>
      </c>
      <c r="D314" s="142" t="str">
        <f>VLOOKUP(A314,Empresas!A:J,10,0)</f>
        <v>Talita</v>
      </c>
      <c r="E314" s="142" t="str">
        <f>VLOOKUP(A314,Empresas!A:D,4,0)</f>
        <v>Lucro Presumido</v>
      </c>
      <c r="F314" s="18" t="str">
        <f>VLOOKUP(A314,'Controle Distribuição de Lucros'!A:F,6,0)</f>
        <v>Folha de Pagamento</v>
      </c>
      <c r="G314" s="9">
        <f>VLOOKUP(A314,'Controle Distribuição de Lucros'!A:H,7,0)</f>
        <v>0</v>
      </c>
      <c r="H314" s="143" t="str">
        <f>IF(G314="Contabilidade Aproximada",'[1]Controle Distribuição de Lucros'!K314,"Não se Aplica")</f>
        <v>Não se Aplica</v>
      </c>
      <c r="I314" s="146" t="str">
        <f t="shared" si="20"/>
        <v>Não se Aplica</v>
      </c>
      <c r="J314" s="146" t="str">
        <f t="shared" si="21"/>
        <v>Não se Aplica</v>
      </c>
      <c r="K314" s="146">
        <f t="shared" si="22"/>
        <v>0</v>
      </c>
      <c r="L314" s="142">
        <f t="shared" si="23"/>
        <v>0</v>
      </c>
      <c r="M314" s="147">
        <f t="shared" si="24"/>
        <v>0</v>
      </c>
      <c r="N314" s="8"/>
    </row>
    <row r="315" spans="1:14" hidden="1">
      <c r="A315" s="18" t="s">
        <v>708</v>
      </c>
      <c r="B315" s="18" t="str">
        <f>VLOOKUP(A315,Empresas!A:B,2,0)</f>
        <v>51.501.045/0002-61</v>
      </c>
      <c r="C315" s="18" t="str">
        <f>VLOOKUP(B315,Empresas!B:C,2,0)</f>
        <v>Tappo Gastronomia Ltda</v>
      </c>
      <c r="D315" s="142" t="str">
        <f>VLOOKUP(A315,Empresas!A:J,10,0)</f>
        <v>Talita</v>
      </c>
      <c r="E315" s="142" t="str">
        <f>VLOOKUP(A315,Empresas!A:D,4,0)</f>
        <v>Lucro Presumido</v>
      </c>
      <c r="F315" s="331" t="e">
        <f>VLOOKUP(A315,'Controle Distribuição de Lucros'!A:F,6,0)</f>
        <v>#N/A</v>
      </c>
      <c r="G315" s="332">
        <f>VLOOKUP(A315,'Controle Distribuição de Lucros'!A:H,7,0)</f>
        <v>0</v>
      </c>
      <c r="H315" s="143" t="str">
        <f>IF(G315="Contabilidade Aproximada",'[1]Controle Distribuição de Lucros'!K315,"Não se Aplica")</f>
        <v>Não se Aplica</v>
      </c>
      <c r="I315" s="146" t="str">
        <f t="shared" si="20"/>
        <v>Não se Aplica</v>
      </c>
      <c r="J315" s="146" t="str">
        <f t="shared" si="21"/>
        <v>Não se Aplica</v>
      </c>
      <c r="K315" s="146">
        <f t="shared" si="22"/>
        <v>0</v>
      </c>
      <c r="L315" s="142">
        <f t="shared" si="23"/>
        <v>0</v>
      </c>
      <c r="M315" s="147">
        <f t="shared" si="24"/>
        <v>0</v>
      </c>
      <c r="N315" s="8"/>
    </row>
    <row r="316" spans="1:14" hidden="1">
      <c r="A316" s="20" t="s">
        <v>710</v>
      </c>
      <c r="B316" s="18" t="str">
        <f>VLOOKUP(A316,Empresas!A:B,2,0)</f>
        <v>52.671.038/0001-90</v>
      </c>
      <c r="C316" s="18" t="str">
        <f>VLOOKUP(B316,Empresas!B:C,2,0)</f>
        <v>Tappo Gastronomia Ltda SCP</v>
      </c>
      <c r="D316" s="142" t="str">
        <f>VLOOKUP(A316,Empresas!A:J,10,0)</f>
        <v>Talita</v>
      </c>
      <c r="E316" s="142" t="str">
        <f>VLOOKUP(A316,Empresas!A:D,4,0)</f>
        <v>Lucro Presumido</v>
      </c>
      <c r="F316" s="331" t="e">
        <f>VLOOKUP(A316,'Controle Distribuição de Lucros'!A:F,6,0)</f>
        <v>#N/A</v>
      </c>
      <c r="G316" s="332">
        <f>VLOOKUP(A316,'Controle Distribuição de Lucros'!A:H,7,0)</f>
        <v>0</v>
      </c>
      <c r="H316" s="143" t="str">
        <f>IF(G316="Contabilidade Aproximada",'[1]Controle Distribuição de Lucros'!K316,"Não se Aplica")</f>
        <v>Não se Aplica</v>
      </c>
      <c r="I316" s="146" t="str">
        <f t="shared" si="20"/>
        <v>Não se Aplica</v>
      </c>
      <c r="J316" s="146" t="str">
        <f t="shared" si="21"/>
        <v>Não se Aplica</v>
      </c>
      <c r="K316" s="146">
        <f t="shared" si="22"/>
        <v>0</v>
      </c>
      <c r="L316" s="142">
        <f t="shared" si="23"/>
        <v>0</v>
      </c>
      <c r="M316" s="147">
        <f t="shared" si="24"/>
        <v>0</v>
      </c>
      <c r="N316" s="8"/>
    </row>
    <row r="317" spans="1:14" hidden="1">
      <c r="A317" s="20">
        <v>397</v>
      </c>
      <c r="B317" s="18" t="str">
        <f>VLOOKUP(A317,Empresas!A:B,2,0)</f>
        <v>10.188.300/0001-08</v>
      </c>
      <c r="C317" s="18" t="str">
        <f>VLOOKUP(B317,Empresas!B:C,2,0)</f>
        <v>Tappo Participações Ltda</v>
      </c>
      <c r="D317" s="142" t="str">
        <f>VLOOKUP(A317,Empresas!A:J,10,0)</f>
        <v>Talita</v>
      </c>
      <c r="E317" s="142" t="str">
        <f>VLOOKUP(A317,Empresas!A:D,4,0)</f>
        <v>Lucro Presumido</v>
      </c>
      <c r="F317" s="18" t="str">
        <f>VLOOKUP(A317,'Controle Distribuição de Lucros'!A:F,6,0)</f>
        <v>Sem Movimento</v>
      </c>
      <c r="G317" s="9">
        <f>VLOOKUP(A317,'Controle Distribuição de Lucros'!A:H,7,0)</f>
        <v>0</v>
      </c>
      <c r="H317" s="143" t="str">
        <f>IF(G317="Contabilidade Aproximada",'[1]Controle Distribuição de Lucros'!K317,"Não se Aplica")</f>
        <v>Não se Aplica</v>
      </c>
      <c r="I317" s="146" t="str">
        <f t="shared" si="20"/>
        <v>Não se Aplica</v>
      </c>
      <c r="J317" s="146" t="str">
        <f t="shared" si="21"/>
        <v>Não se Aplica</v>
      </c>
      <c r="K317" s="146">
        <f t="shared" si="22"/>
        <v>0</v>
      </c>
      <c r="L317" s="142">
        <f t="shared" si="23"/>
        <v>0</v>
      </c>
      <c r="M317" s="147">
        <f t="shared" si="24"/>
        <v>0</v>
      </c>
      <c r="N317" s="8"/>
    </row>
    <row r="318" spans="1:14" hidden="1">
      <c r="A318" s="20">
        <v>202</v>
      </c>
      <c r="B318" s="18" t="str">
        <f>VLOOKUP(A318,Empresas!A:B,2,0)</f>
        <v>10.456.489/0001-64</v>
      </c>
      <c r="C318" s="18" t="str">
        <f>VLOOKUP(B318,Empresas!B:C,2,0)</f>
        <v>Tatiana Buniac Ensino de Idiomas</v>
      </c>
      <c r="D318" s="142" t="str">
        <f>VLOOKUP(A318,Empresas!A:J,10,0)</f>
        <v>Claudia</v>
      </c>
      <c r="E318" s="142" t="str">
        <f>VLOOKUP(A318,Empresas!A:D,4,0)</f>
        <v>Simples Nacional</v>
      </c>
      <c r="F318" s="18" t="str">
        <f>VLOOKUP(A318,'Controle Distribuição de Lucros'!A:F,6,0)</f>
        <v>Pró-Labore</v>
      </c>
      <c r="G318" s="9">
        <f>VLOOKUP(A318,'Controle Distribuição de Lucros'!A:H,7,0)</f>
        <v>0</v>
      </c>
      <c r="H318" s="143" t="str">
        <f>IF(G318="Contabilidade Aproximada",'[1]Controle Distribuição de Lucros'!K318,"Não se Aplica")</f>
        <v>Não se Aplica</v>
      </c>
      <c r="I318" s="146" t="str">
        <f t="shared" si="20"/>
        <v>Não se Aplica</v>
      </c>
      <c r="J318" s="146" t="str">
        <f t="shared" si="21"/>
        <v>Não se Aplica</v>
      </c>
      <c r="K318" s="146">
        <f t="shared" si="22"/>
        <v>0</v>
      </c>
      <c r="L318" s="142">
        <f t="shared" si="23"/>
        <v>0</v>
      </c>
      <c r="M318" s="147">
        <f t="shared" si="24"/>
        <v>0</v>
      </c>
      <c r="N318" s="8"/>
    </row>
    <row r="319" spans="1:14">
      <c r="A319" s="20">
        <v>204</v>
      </c>
      <c r="B319" s="18" t="str">
        <f>VLOOKUP(A319,Empresas!A:B,2,0)</f>
        <v>54.034.491/0001-10</v>
      </c>
      <c r="C319" s="18" t="str">
        <f>VLOOKUP(B319,Empresas!B:C,2,0)</f>
        <v>Taty Tytaty Indústria e Comércio de Roupas Ltda</v>
      </c>
      <c r="D319" s="142" t="str">
        <f>VLOOKUP(A319,Empresas!A:J,10,0)</f>
        <v>Luana</v>
      </c>
      <c r="E319" s="142" t="str">
        <f>VLOOKUP(A319,Empresas!A:D,4,0)</f>
        <v>Simples Nacional</v>
      </c>
      <c r="F319" s="18" t="str">
        <f>VLOOKUP(A319,'Controle Distribuição de Lucros'!A:F,6,0)</f>
        <v>Sem Movimento</v>
      </c>
      <c r="G319" s="9">
        <f>VLOOKUP(A319,'Controle Distribuição de Lucros'!A:H,7,0)</f>
        <v>0</v>
      </c>
      <c r="H319" s="143" t="str">
        <f>IF(G319="Contabilidade Aproximada",'[1]Controle Distribuição de Lucros'!K319,"Não se Aplica")</f>
        <v>Não se Aplica</v>
      </c>
      <c r="I319" s="146" t="str">
        <f t="shared" si="20"/>
        <v>Não se Aplica</v>
      </c>
      <c r="J319" s="146" t="str">
        <f t="shared" si="21"/>
        <v>Não se Aplica</v>
      </c>
      <c r="K319" s="146">
        <f t="shared" si="22"/>
        <v>0</v>
      </c>
      <c r="L319" s="142">
        <f t="shared" si="23"/>
        <v>0</v>
      </c>
      <c r="M319" s="147">
        <f t="shared" si="24"/>
        <v>0</v>
      </c>
      <c r="N319" s="8"/>
    </row>
    <row r="320" spans="1:14">
      <c r="A320" s="18">
        <v>438</v>
      </c>
      <c r="B320" s="18" t="str">
        <f>VLOOKUP(A320,Empresas!A:B,2,0)</f>
        <v>53.636.815/0001-28</v>
      </c>
      <c r="C320" s="18" t="str">
        <f>VLOOKUP(B320,Empresas!B:C,2,0)</f>
        <v>Tavares Comércio e Confecção de Acessórios Ltda</v>
      </c>
      <c r="D320" s="142" t="str">
        <f>VLOOKUP(A320,Empresas!A:J,10,0)</f>
        <v>Luana</v>
      </c>
      <c r="E320" s="142" t="str">
        <f>VLOOKUP(A320,Empresas!A:D,4,0)</f>
        <v>Simples Nacional</v>
      </c>
      <c r="F320" s="18" t="str">
        <f>VLOOKUP(A320,'Controle Distribuição de Lucros'!A:F,6,0)</f>
        <v>Sem Movimento</v>
      </c>
      <c r="G320" s="9">
        <f>VLOOKUP(A320,'Controle Distribuição de Lucros'!A:H,7,0)</f>
        <v>0</v>
      </c>
      <c r="H320" s="143" t="str">
        <f>IF(G320="Contabilidade Aproximada",'[1]Controle Distribuição de Lucros'!K320,"Não se Aplica")</f>
        <v>Não se Aplica</v>
      </c>
      <c r="I320" s="146" t="str">
        <f t="shared" si="20"/>
        <v>Não se Aplica</v>
      </c>
      <c r="J320" s="146" t="str">
        <f t="shared" si="21"/>
        <v>Não se Aplica</v>
      </c>
      <c r="K320" s="146">
        <f t="shared" si="22"/>
        <v>0</v>
      </c>
      <c r="L320" s="142">
        <f t="shared" si="23"/>
        <v>0</v>
      </c>
      <c r="M320" s="147">
        <f t="shared" si="24"/>
        <v>0</v>
      </c>
      <c r="N320" s="8"/>
    </row>
    <row r="321" spans="1:14" hidden="1">
      <c r="A321" s="20">
        <v>57</v>
      </c>
      <c r="B321" s="18" t="str">
        <f>VLOOKUP(A321,Empresas!A:B,2,0)</f>
        <v>18.571.506/0001-16</v>
      </c>
      <c r="C321" s="18" t="str">
        <f>VLOOKUP(B321,Empresas!B:C,2,0)</f>
        <v>Technology 4 You Ltda</v>
      </c>
      <c r="D321" s="142" t="str">
        <f>VLOOKUP(A321,Empresas!A:J,10,0)</f>
        <v>Kamilly</v>
      </c>
      <c r="E321" s="142" t="str">
        <f>VLOOKUP(A321,Empresas!A:D,4,0)</f>
        <v>Lucro Presumido</v>
      </c>
      <c r="F321" s="18" t="str">
        <f>VLOOKUP(A321,'Controle Distribuição de Lucros'!A:F,6,0)</f>
        <v>Pró-Labore</v>
      </c>
      <c r="G321" s="9">
        <f>VLOOKUP(A321,'Controle Distribuição de Lucros'!A:H,7,0)</f>
        <v>0</v>
      </c>
      <c r="H321" s="143" t="str">
        <f>IF(G321="Contabilidade Aproximada",'[1]Controle Distribuição de Lucros'!K321,"Não se Aplica")</f>
        <v>Não se Aplica</v>
      </c>
      <c r="I321" s="146" t="str">
        <f t="shared" si="20"/>
        <v>Não se Aplica</v>
      </c>
      <c r="J321" s="146" t="str">
        <f t="shared" si="21"/>
        <v>Não se Aplica</v>
      </c>
      <c r="K321" s="146">
        <f t="shared" si="22"/>
        <v>0</v>
      </c>
      <c r="L321" s="142">
        <f t="shared" si="23"/>
        <v>0</v>
      </c>
      <c r="M321" s="147">
        <f t="shared" si="24"/>
        <v>0</v>
      </c>
      <c r="N321" s="8"/>
    </row>
    <row r="322" spans="1:14" hidden="1">
      <c r="A322" s="20" t="s">
        <v>723</v>
      </c>
      <c r="B322" s="18" t="str">
        <f>VLOOKUP(A322,Empresas!A:B,2,0)</f>
        <v>18.571.506/0002-05</v>
      </c>
      <c r="C322" s="18" t="str">
        <f>VLOOKUP(B322,Empresas!B:C,2,0)</f>
        <v>Technology 4 You Ltda</v>
      </c>
      <c r="D322" s="142" t="str">
        <f>VLOOKUP(A322,Empresas!A:J,10,0)</f>
        <v>Kamilly</v>
      </c>
      <c r="E322" s="142" t="str">
        <f>VLOOKUP(A322,Empresas!A:D,4,0)</f>
        <v>Lucro Presumido</v>
      </c>
      <c r="F322" s="331" t="e">
        <f>VLOOKUP(A322,'Controle Distribuição de Lucros'!A:F,6,0)</f>
        <v>#N/A</v>
      </c>
      <c r="G322" s="332">
        <f>VLOOKUP(A322,'Controle Distribuição de Lucros'!A:H,7,0)</f>
        <v>0</v>
      </c>
      <c r="H322" s="143" t="str">
        <f>IF(G322="Contabilidade Aproximada",'[1]Controle Distribuição de Lucros'!K322,"Não se Aplica")</f>
        <v>Não se Aplica</v>
      </c>
      <c r="I322" s="146" t="str">
        <f t="shared" ref="I322:I368" si="25">IF(G322="Contabilidade Aproximada"," ","Não se Aplica")</f>
        <v>Não se Aplica</v>
      </c>
      <c r="J322" s="146" t="str">
        <f t="shared" ref="J322:J355" si="26">IF(G322="Contabilidade Aproximada"," ","Não se Aplica")</f>
        <v>Não se Aplica</v>
      </c>
      <c r="K322" s="146">
        <f t="shared" ref="K322:K368" si="27">IF(H322="Não se Aplica",0,(H322-I322-J322))</f>
        <v>0</v>
      </c>
      <c r="L322" s="142">
        <f t="shared" si="23"/>
        <v>0</v>
      </c>
      <c r="M322" s="147">
        <f t="shared" si="24"/>
        <v>0</v>
      </c>
      <c r="N322" s="8"/>
    </row>
    <row r="323" spans="1:14">
      <c r="A323" s="20">
        <v>31</v>
      </c>
      <c r="B323" s="18" t="str">
        <f>VLOOKUP(A323,Empresas!A:B,2,0)</f>
        <v>64.827.157/0001-78</v>
      </c>
      <c r="C323" s="18" t="str">
        <f>VLOOKUP(B323,Empresas!B:C,2,0)</f>
        <v>Teckab Tecnologia Eletrônica Indústria e Comércio Ltda</v>
      </c>
      <c r="D323" s="142" t="str">
        <f>VLOOKUP(A323,Empresas!A:J,10,0)</f>
        <v>Luana</v>
      </c>
      <c r="E323" s="142" t="str">
        <f>VLOOKUP(A323,Empresas!A:D,4,0)</f>
        <v>Lucro Presumido</v>
      </c>
      <c r="F323" s="18" t="str">
        <f>VLOOKUP(A323,'Controle Distribuição de Lucros'!A:F,6,0)</f>
        <v>Folha de Pagamento</v>
      </c>
      <c r="G323" s="9">
        <f>VLOOKUP(A323,'Controle Distribuição de Lucros'!A:H,7,0)</f>
        <v>0</v>
      </c>
      <c r="H323" s="143" t="str">
        <f>IF(G323="Contabilidade Aproximada",'[1]Controle Distribuição de Lucros'!K323,"Não se Aplica")</f>
        <v>Não se Aplica</v>
      </c>
      <c r="I323" s="146" t="str">
        <f t="shared" si="25"/>
        <v>Não se Aplica</v>
      </c>
      <c r="J323" s="146" t="str">
        <f t="shared" si="26"/>
        <v>Não se Aplica</v>
      </c>
      <c r="K323" s="146">
        <f t="shared" si="27"/>
        <v>0</v>
      </c>
      <c r="L323" s="142">
        <f t="shared" si="23"/>
        <v>0</v>
      </c>
      <c r="M323" s="147">
        <f t="shared" si="24"/>
        <v>0</v>
      </c>
      <c r="N323" s="8"/>
    </row>
    <row r="324" spans="1:14">
      <c r="A324" s="20">
        <v>223</v>
      </c>
      <c r="B324" s="18" t="str">
        <f>VLOOKUP(A324,Empresas!A:B,2,0)</f>
        <v>03.282.970/0001-15</v>
      </c>
      <c r="C324" s="18" t="str">
        <f>VLOOKUP(B324,Empresas!B:C,2,0)</f>
        <v>Teles &amp; Filhos Ltda</v>
      </c>
      <c r="D324" s="142" t="str">
        <f>VLOOKUP(A324,Empresas!A:J,10,0)</f>
        <v>Luana</v>
      </c>
      <c r="E324" s="142" t="str">
        <f>VLOOKUP(A324,Empresas!A:D,4,0)</f>
        <v>Simples Nacional</v>
      </c>
      <c r="F324" s="18" t="str">
        <f>VLOOKUP(A324,'Controle Distribuição de Lucros'!A:F,6,0)</f>
        <v>Pró-Labore</v>
      </c>
      <c r="G324" s="9">
        <f>VLOOKUP(A324,'Controle Distribuição de Lucros'!A:H,7,0)</f>
        <v>0</v>
      </c>
      <c r="H324" s="143" t="str">
        <f>IF(G324="Contabilidade Aproximada",'[1]Controle Distribuição de Lucros'!K324,"Não se Aplica")</f>
        <v>Não se Aplica</v>
      </c>
      <c r="I324" s="146" t="str">
        <f t="shared" si="25"/>
        <v>Não se Aplica</v>
      </c>
      <c r="J324" s="146" t="str">
        <f t="shared" si="26"/>
        <v>Não se Aplica</v>
      </c>
      <c r="K324" s="146">
        <f t="shared" si="27"/>
        <v>0</v>
      </c>
      <c r="L324" s="142">
        <f t="shared" si="23"/>
        <v>0</v>
      </c>
      <c r="M324" s="147">
        <f t="shared" si="24"/>
        <v>0</v>
      </c>
      <c r="N324" s="8"/>
    </row>
    <row r="325" spans="1:14">
      <c r="A325" s="20">
        <v>62</v>
      </c>
      <c r="B325" s="18" t="str">
        <f>VLOOKUP(A325,Empresas!A:B,2,0)</f>
        <v>17.589.273/0001-16</v>
      </c>
      <c r="C325" s="18" t="str">
        <f>VLOOKUP(B325,Empresas!B:C,2,0)</f>
        <v>Teles Corporação Ltda</v>
      </c>
      <c r="D325" s="142" t="str">
        <f>VLOOKUP(A325,Empresas!A:J,10,0)</f>
        <v>Luana</v>
      </c>
      <c r="E325" s="142" t="str">
        <f>VLOOKUP(A325,Empresas!A:D,4,0)</f>
        <v>Simples Nacional</v>
      </c>
      <c r="F325" s="18" t="str">
        <f>VLOOKUP(A325,'Controle Distribuição de Lucros'!A:F,6,0)</f>
        <v>Pró-Labore</v>
      </c>
      <c r="G325" s="9">
        <f>VLOOKUP(A325,'Controle Distribuição de Lucros'!A:H,7,0)</f>
        <v>0</v>
      </c>
      <c r="H325" s="143" t="str">
        <f>IF(G325="Contabilidade Aproximada",'[1]Controle Distribuição de Lucros'!K325,"Não se Aplica")</f>
        <v>Não se Aplica</v>
      </c>
      <c r="I325" s="146" t="str">
        <f t="shared" si="25"/>
        <v>Não se Aplica</v>
      </c>
      <c r="J325" s="146" t="str">
        <f t="shared" si="26"/>
        <v>Não se Aplica</v>
      </c>
      <c r="K325" s="146">
        <f t="shared" si="27"/>
        <v>0</v>
      </c>
      <c r="L325" s="142">
        <f t="shared" si="23"/>
        <v>0</v>
      </c>
      <c r="M325" s="147">
        <f t="shared" si="24"/>
        <v>0</v>
      </c>
      <c r="N325" s="8"/>
    </row>
    <row r="326" spans="1:14">
      <c r="A326" s="18">
        <v>222</v>
      </c>
      <c r="B326" s="18" t="str">
        <f>VLOOKUP(A326,Empresas!A:B,2,0)</f>
        <v>21.465.817/0001-05</v>
      </c>
      <c r="C326" s="18" t="str">
        <f>VLOOKUP(B326,Empresas!B:C,2,0)</f>
        <v>Teles F M S Confecções Ltda</v>
      </c>
      <c r="D326" s="142" t="str">
        <f>VLOOKUP(A326,Empresas!A:J,10,0)</f>
        <v>Luana</v>
      </c>
      <c r="E326" s="142" t="str">
        <f>VLOOKUP(A326,Empresas!A:D,4,0)</f>
        <v>Lucro Real</v>
      </c>
      <c r="F326" s="18" t="str">
        <f>VLOOKUP(A326,'Controle Distribuição de Lucros'!A:F,6,0)</f>
        <v>Folha de Pagamento</v>
      </c>
      <c r="G326" s="9">
        <f>VLOOKUP(A326,'Controle Distribuição de Lucros'!A:H,7,0)</f>
        <v>0</v>
      </c>
      <c r="H326" s="143" t="str">
        <f>IF(G326="Contabilidade Aproximada",'[1]Controle Distribuição de Lucros'!K326,"Não se Aplica")</f>
        <v>Não se Aplica</v>
      </c>
      <c r="I326" s="146" t="str">
        <f t="shared" si="25"/>
        <v>Não se Aplica</v>
      </c>
      <c r="J326" s="146" t="str">
        <f t="shared" si="26"/>
        <v>Não se Aplica</v>
      </c>
      <c r="K326" s="146">
        <f t="shared" si="27"/>
        <v>0</v>
      </c>
      <c r="L326" s="142">
        <f t="shared" si="23"/>
        <v>0</v>
      </c>
      <c r="M326" s="147">
        <f t="shared" si="24"/>
        <v>0</v>
      </c>
      <c r="N326" s="8"/>
    </row>
    <row r="327" spans="1:14">
      <c r="A327" s="20">
        <v>536</v>
      </c>
      <c r="B327" s="18" t="str">
        <f>VLOOKUP(A327,Empresas!A:B,2,0)</f>
        <v>58.517.565/0001-20</v>
      </c>
      <c r="C327" s="18" t="str">
        <f>VLOOKUP(B327,Empresas!B:C,2,0)</f>
        <v>Teles Holding Ltda</v>
      </c>
      <c r="D327" s="142" t="str">
        <f>VLOOKUP(A327,Empresas!A:J,10,0)</f>
        <v>Luana</v>
      </c>
      <c r="E327" s="142" t="str">
        <f>VLOOKUP(A327,Empresas!A:D,4,0)</f>
        <v>Lucro Presumido</v>
      </c>
      <c r="F327" s="18" t="str">
        <f>VLOOKUP(A327,'Controle Distribuição de Lucros'!A:F,6,0)</f>
        <v>Sem Movimento</v>
      </c>
      <c r="G327" s="9">
        <f>VLOOKUP(A327,'Controle Distribuição de Lucros'!A:H,7,0)</f>
        <v>0</v>
      </c>
      <c r="H327" s="143" t="str">
        <f>IF(G327="Contabilidade Aproximada",'[1]Controle Distribuição de Lucros'!K327,"Não se Aplica")</f>
        <v>Não se Aplica</v>
      </c>
      <c r="I327" s="146" t="str">
        <f t="shared" si="25"/>
        <v>Não se Aplica</v>
      </c>
      <c r="J327" s="146" t="str">
        <f t="shared" si="26"/>
        <v>Não se Aplica</v>
      </c>
      <c r="K327" s="146">
        <f t="shared" si="27"/>
        <v>0</v>
      </c>
      <c r="L327" s="142">
        <f t="shared" ref="L327:L356" si="28">-(K327*10%)</f>
        <v>0</v>
      </c>
      <c r="M327" s="147">
        <f t="shared" ref="M327:M356" si="29">(K327-L327)</f>
        <v>0</v>
      </c>
      <c r="N327" s="8"/>
    </row>
    <row r="328" spans="1:14">
      <c r="A328" s="20">
        <v>58</v>
      </c>
      <c r="B328" s="18" t="str">
        <f>VLOOKUP(A328,Empresas!A:B,2,0)</f>
        <v>65.896.110/0001-29</v>
      </c>
      <c r="C328" s="18" t="str">
        <f>VLOOKUP(B328,Empresas!B:C,2,0)</f>
        <v>Teles Rocha Confecções Ltda</v>
      </c>
      <c r="D328" s="142" t="str">
        <f>VLOOKUP(A328,Empresas!A:J,10,0)</f>
        <v>Luana</v>
      </c>
      <c r="E328" s="142" t="str">
        <f>VLOOKUP(A328,Empresas!A:D,4,0)</f>
        <v>Lucro Presumido</v>
      </c>
      <c r="F328" s="18" t="str">
        <f>VLOOKUP(A328,'Controle Distribuição de Lucros'!A:F,6,0)</f>
        <v>Pró-Labore</v>
      </c>
      <c r="G328" s="9">
        <f>VLOOKUP(A328,'Controle Distribuição de Lucros'!A:H,7,0)</f>
        <v>0</v>
      </c>
      <c r="H328" s="143" t="str">
        <f>IF(G328="Contabilidade Aproximada",'[1]Controle Distribuição de Lucros'!K328,"Não se Aplica")</f>
        <v>Não se Aplica</v>
      </c>
      <c r="I328" s="146" t="str">
        <f t="shared" si="25"/>
        <v>Não se Aplica</v>
      </c>
      <c r="J328" s="146" t="str">
        <f t="shared" si="26"/>
        <v>Não se Aplica</v>
      </c>
      <c r="K328" s="146">
        <f t="shared" si="27"/>
        <v>0</v>
      </c>
      <c r="L328" s="142">
        <f t="shared" si="28"/>
        <v>0</v>
      </c>
      <c r="M328" s="147">
        <f t="shared" si="29"/>
        <v>0</v>
      </c>
      <c r="N328" s="8"/>
    </row>
    <row r="329" spans="1:14">
      <c r="A329" s="20">
        <v>433</v>
      </c>
      <c r="B329" s="18" t="str">
        <f>VLOOKUP(A329,Empresas!A:B,2,0)</f>
        <v>52.973.988/0001-79</v>
      </c>
      <c r="C329" s="18" t="str">
        <f>VLOOKUP(B329,Empresas!B:C,2,0)</f>
        <v>Teles Solutions Ltda</v>
      </c>
      <c r="D329" s="142" t="str">
        <f>VLOOKUP(A329,Empresas!A:J,10,0)</f>
        <v>Luana</v>
      </c>
      <c r="E329" s="142" t="str">
        <f>VLOOKUP(A329,Empresas!A:D,4,0)</f>
        <v>Simples Nacional</v>
      </c>
      <c r="F329" s="18" t="str">
        <f>VLOOKUP(A329,'Controle Distribuição de Lucros'!A:F,6,0)</f>
        <v>Pró-Labore</v>
      </c>
      <c r="G329" s="9">
        <f>VLOOKUP(A329,'Controle Distribuição de Lucros'!A:H,7,0)</f>
        <v>0</v>
      </c>
      <c r="H329" s="143" t="str">
        <f>IF(G329="Contabilidade Aproximada",'[1]Controle Distribuição de Lucros'!K329,"Não se Aplica")</f>
        <v>Não se Aplica</v>
      </c>
      <c r="I329" s="146" t="str">
        <f t="shared" si="25"/>
        <v>Não se Aplica</v>
      </c>
      <c r="J329" s="146" t="str">
        <f t="shared" si="26"/>
        <v>Não se Aplica</v>
      </c>
      <c r="K329" s="146">
        <f t="shared" si="27"/>
        <v>0</v>
      </c>
      <c r="L329" s="142">
        <f t="shared" si="28"/>
        <v>0</v>
      </c>
      <c r="M329" s="147">
        <f t="shared" si="29"/>
        <v>0</v>
      </c>
      <c r="N329" s="8"/>
    </row>
    <row r="330" spans="1:14" hidden="1">
      <c r="A330" s="20">
        <v>472</v>
      </c>
      <c r="B330" s="18" t="str">
        <f>VLOOKUP(A330,Empresas!A:B,2,0)</f>
        <v>55.152.913/0001-15</v>
      </c>
      <c r="C330" s="18" t="str">
        <f>VLOOKUP(B330,Empresas!B:C,2,0)</f>
        <v xml:space="preserve">Thelor Desenvolvimento de Software Ltda </v>
      </c>
      <c r="D330" s="142" t="str">
        <f>VLOOKUP(A330,Empresas!A:J,10,0)</f>
        <v>Bruna</v>
      </c>
      <c r="E330" s="142" t="str">
        <f>VLOOKUP(A330,Empresas!A:D,4,0)</f>
        <v>Simples Nacional</v>
      </c>
      <c r="F330" s="18" t="str">
        <f>VLOOKUP(A330,'Controle Distribuição de Lucros'!A:F,6,0)</f>
        <v>Sem Movimento</v>
      </c>
      <c r="G330" s="9">
        <f>VLOOKUP(A330,'Controle Distribuição de Lucros'!A:H,7,0)</f>
        <v>0</v>
      </c>
      <c r="H330" s="143" t="str">
        <f>IF(G330="Contabilidade Aproximada",'[1]Controle Distribuição de Lucros'!K330,"Não se Aplica")</f>
        <v>Não se Aplica</v>
      </c>
      <c r="I330" s="146" t="str">
        <f t="shared" si="25"/>
        <v>Não se Aplica</v>
      </c>
      <c r="J330" s="146" t="str">
        <f t="shared" si="26"/>
        <v>Não se Aplica</v>
      </c>
      <c r="K330" s="146">
        <f t="shared" si="27"/>
        <v>0</v>
      </c>
      <c r="L330" s="142">
        <f t="shared" si="28"/>
        <v>0</v>
      </c>
      <c r="M330" s="147">
        <f t="shared" si="29"/>
        <v>0</v>
      </c>
      <c r="N330" s="8"/>
    </row>
    <row r="331" spans="1:14" hidden="1">
      <c r="A331" s="20">
        <v>553</v>
      </c>
      <c r="B331" s="18" t="str">
        <f>VLOOKUP(A331,Empresas!A:B,2,0)</f>
        <v>50.145.058/0001-00</v>
      </c>
      <c r="C331" s="18" t="str">
        <f>VLOOKUP(B331,Empresas!B:C,2,0)</f>
        <v>Tixe Participações Ltda</v>
      </c>
      <c r="D331" s="142" t="str">
        <f>VLOOKUP(A331,Empresas!A:J,10,0)</f>
        <v>Jorge</v>
      </c>
      <c r="E331" s="142" t="str">
        <f>VLOOKUP(A331,Empresas!A:D,4,0)</f>
        <v>Lucro Presumido</v>
      </c>
      <c r="F331" s="18" t="str">
        <f>VLOOKUP(A331,'Controle Distribuição de Lucros'!A:F,6,0)</f>
        <v>Sem Movimento</v>
      </c>
      <c r="G331" s="9">
        <f>VLOOKUP(A331,'Controle Distribuição de Lucros'!A:H,7,0)</f>
        <v>0</v>
      </c>
      <c r="H331" s="143" t="str">
        <f>IF(G331="Contabilidade Aproximada",'[1]Controle Distribuição de Lucros'!K331,"Não se Aplica")</f>
        <v>Não se Aplica</v>
      </c>
      <c r="I331" s="146" t="str">
        <f t="shared" si="25"/>
        <v>Não se Aplica</v>
      </c>
      <c r="J331" s="146" t="str">
        <f t="shared" si="26"/>
        <v>Não se Aplica</v>
      </c>
      <c r="K331" s="146">
        <f t="shared" si="27"/>
        <v>0</v>
      </c>
      <c r="L331" s="142">
        <f t="shared" si="28"/>
        <v>0</v>
      </c>
      <c r="M331" s="147">
        <f t="shared" si="29"/>
        <v>0</v>
      </c>
      <c r="N331" s="8"/>
    </row>
    <row r="332" spans="1:14" hidden="1">
      <c r="A332" s="20">
        <v>396</v>
      </c>
      <c r="B332" s="18" t="str">
        <f>VLOOKUP(A332,Empresas!A:B,2,0)</f>
        <v>51.126.311/0001-32</v>
      </c>
      <c r="C332" s="18" t="str">
        <f>VLOOKUP(B332,Empresas!B:C,2,0)</f>
        <v>Tokunaga Holding Participações Ltda</v>
      </c>
      <c r="D332" s="142" t="str">
        <f>VLOOKUP(A332,Empresas!A:J,10,0)</f>
        <v>Bruna</v>
      </c>
      <c r="E332" s="142" t="str">
        <f>VLOOKUP(A332,Empresas!A:D,4,0)</f>
        <v>Lucro Presumido</v>
      </c>
      <c r="F332" s="18" t="str">
        <f>VLOOKUP(A332,'Controle Distribuição de Lucros'!A:F,6,0)</f>
        <v>Sem Movimento</v>
      </c>
      <c r="G332" s="9">
        <f>VLOOKUP(A332,'Controle Distribuição de Lucros'!A:H,7,0)</f>
        <v>0</v>
      </c>
      <c r="H332" s="143" t="str">
        <f>IF(G332="Contabilidade Aproximada",'[1]Controle Distribuição de Lucros'!K332,"Não se Aplica")</f>
        <v>Não se Aplica</v>
      </c>
      <c r="I332" s="146" t="str">
        <f t="shared" si="25"/>
        <v>Não se Aplica</v>
      </c>
      <c r="J332" s="146" t="str">
        <f t="shared" si="26"/>
        <v>Não se Aplica</v>
      </c>
      <c r="K332" s="146">
        <f t="shared" si="27"/>
        <v>0</v>
      </c>
      <c r="L332" s="142">
        <f t="shared" si="28"/>
        <v>0</v>
      </c>
      <c r="M332" s="147">
        <f t="shared" si="29"/>
        <v>0</v>
      </c>
      <c r="N332" s="8"/>
    </row>
    <row r="333" spans="1:14" hidden="1">
      <c r="A333" s="20">
        <v>602</v>
      </c>
      <c r="B333" s="18" t="str">
        <f>VLOOKUP(A333,Empresas!A:B,2,0)</f>
        <v>29.232.539/0001-58</v>
      </c>
      <c r="C333" s="18" t="str">
        <f>VLOOKUP(B333,Empresas!B:C,2,0)</f>
        <v>Tomasetti Consultoria Ltda</v>
      </c>
      <c r="D333" s="142" t="str">
        <f>VLOOKUP(A333,Empresas!A:J,10,0)</f>
        <v>Jorge</v>
      </c>
      <c r="E333" s="142" t="str">
        <f>VLOOKUP(A333,Empresas!A:D,4,0)</f>
        <v>Simples Nacional</v>
      </c>
      <c r="F333" s="18" t="str">
        <f>VLOOKUP(A333,'Controle Distribuição de Lucros'!A:F,6,0)</f>
        <v>Pró-Labore</v>
      </c>
      <c r="G333" s="9">
        <f>VLOOKUP(A333,'Controle Distribuição de Lucros'!A:H,7,0)</f>
        <v>0</v>
      </c>
      <c r="H333" s="143" t="str">
        <f>IF(G333="Contabilidade Aproximada",'[1]Controle Distribuição de Lucros'!K333,"Não se Aplica")</f>
        <v>Não se Aplica</v>
      </c>
      <c r="I333" s="146" t="str">
        <f t="shared" si="25"/>
        <v>Não se Aplica</v>
      </c>
      <c r="J333" s="146" t="str">
        <f t="shared" si="26"/>
        <v>Não se Aplica</v>
      </c>
      <c r="K333" s="146">
        <f t="shared" si="27"/>
        <v>0</v>
      </c>
      <c r="L333" s="142">
        <f t="shared" si="28"/>
        <v>0</v>
      </c>
      <c r="M333" s="147">
        <f t="shared" si="29"/>
        <v>0</v>
      </c>
      <c r="N333" s="8"/>
    </row>
    <row r="334" spans="1:14">
      <c r="A334" s="18">
        <v>245</v>
      </c>
      <c r="B334" s="18" t="str">
        <f>VLOOKUP(A334,Empresas!A:B,2,0)</f>
        <v>21.881.017/0001-75</v>
      </c>
      <c r="C334" s="18" t="str">
        <f>VLOOKUP(B334,Empresas!B:C,2,0)</f>
        <v>Tomé Administradora de Imóveis Próprios Ltda</v>
      </c>
      <c r="D334" s="142" t="str">
        <f>VLOOKUP(A334,Empresas!A:J,10,0)</f>
        <v>Luana</v>
      </c>
      <c r="E334" s="142" t="str">
        <f>VLOOKUP(A334,Empresas!A:D,4,0)</f>
        <v>Lucro Presumido</v>
      </c>
      <c r="F334" s="18" t="str">
        <f>VLOOKUP(A334,'Controle Distribuição de Lucros'!A:F,6,0)</f>
        <v>Folha de Pagamento</v>
      </c>
      <c r="G334" s="9">
        <f>VLOOKUP(A334,'Controle Distribuição de Lucros'!A:H,7,0)</f>
        <v>0</v>
      </c>
      <c r="H334" s="143" t="str">
        <f>IF(G334="Contabilidade Aproximada",'[1]Controle Distribuição de Lucros'!K334,"Não se Aplica")</f>
        <v>Não se Aplica</v>
      </c>
      <c r="I334" s="146" t="str">
        <f t="shared" si="25"/>
        <v>Não se Aplica</v>
      </c>
      <c r="J334" s="146" t="str">
        <f t="shared" si="26"/>
        <v>Não se Aplica</v>
      </c>
      <c r="K334" s="146">
        <f t="shared" si="27"/>
        <v>0</v>
      </c>
      <c r="L334" s="142">
        <f t="shared" si="28"/>
        <v>0</v>
      </c>
      <c r="M334" s="147">
        <f t="shared" si="29"/>
        <v>0</v>
      </c>
      <c r="N334" s="8"/>
    </row>
    <row r="335" spans="1:14" hidden="1">
      <c r="A335" s="20">
        <v>442</v>
      </c>
      <c r="B335" s="18" t="str">
        <f>VLOOKUP(A335,Empresas!A:B,2,0)</f>
        <v>01.247.661/0001-89</v>
      </c>
      <c r="C335" s="18" t="str">
        <f>VLOOKUP(B335,Empresas!B:C,2,0)</f>
        <v>Top Supply Comercial Importação e Exportação Ltda</v>
      </c>
      <c r="D335" s="142" t="str">
        <f>VLOOKUP(A335,Empresas!A:J,10,0)</f>
        <v>Michele</v>
      </c>
      <c r="E335" s="142" t="str">
        <f>VLOOKUP(A335,Empresas!A:D,4,0)</f>
        <v>Lucro Presumido</v>
      </c>
      <c r="F335" s="18" t="str">
        <f>VLOOKUP(A335,'Controle Distribuição de Lucros'!A:F,6,0)</f>
        <v>Folha de Pagamento</v>
      </c>
      <c r="G335" s="9">
        <f>VLOOKUP(A335,'Controle Distribuição de Lucros'!A:H,7,0)</f>
        <v>0</v>
      </c>
      <c r="H335" s="143" t="str">
        <f>IF(G335="Contabilidade Aproximada",'[1]Controle Distribuição de Lucros'!K335,"Não se Aplica")</f>
        <v>Não se Aplica</v>
      </c>
      <c r="I335" s="146" t="str">
        <f t="shared" si="25"/>
        <v>Não se Aplica</v>
      </c>
      <c r="J335" s="146" t="str">
        <f t="shared" si="26"/>
        <v>Não se Aplica</v>
      </c>
      <c r="K335" s="146">
        <f t="shared" si="27"/>
        <v>0</v>
      </c>
      <c r="L335" s="142">
        <f t="shared" si="28"/>
        <v>0</v>
      </c>
      <c r="M335" s="147">
        <f t="shared" si="29"/>
        <v>0</v>
      </c>
      <c r="N335" s="8"/>
    </row>
    <row r="336" spans="1:14" hidden="1">
      <c r="A336" s="20" t="s">
        <v>752</v>
      </c>
      <c r="B336" s="18" t="str">
        <f>VLOOKUP(A336,Empresas!A:B,2,0)</f>
        <v>01.247.661/0002-60</v>
      </c>
      <c r="C336" s="18" t="str">
        <f>VLOOKUP(B336,Empresas!B:C,2,0)</f>
        <v>Top Supply Comercial Importação e Exportação Ltda</v>
      </c>
      <c r="D336" s="142" t="str">
        <f>VLOOKUP(A336,Empresas!A:J,10,0)</f>
        <v>Michele</v>
      </c>
      <c r="E336" s="142" t="str">
        <f>VLOOKUP(A336,Empresas!A:D,4,0)</f>
        <v>Lucro Presumido</v>
      </c>
      <c r="F336" s="331" t="e">
        <f>VLOOKUP(A336,'Controle Distribuição de Lucros'!A:F,6,0)</f>
        <v>#N/A</v>
      </c>
      <c r="G336" s="332">
        <f>VLOOKUP(A336,'Controle Distribuição de Lucros'!A:H,7,0)</f>
        <v>0</v>
      </c>
      <c r="H336" s="143" t="str">
        <f>IF(G336="Contabilidade Aproximada",'[1]Controle Distribuição de Lucros'!K336,"Não se Aplica")</f>
        <v>Não se Aplica</v>
      </c>
      <c r="I336" s="146" t="str">
        <f t="shared" si="25"/>
        <v>Não se Aplica</v>
      </c>
      <c r="J336" s="146" t="str">
        <f t="shared" si="26"/>
        <v>Não se Aplica</v>
      </c>
      <c r="K336" s="146">
        <f t="shared" si="27"/>
        <v>0</v>
      </c>
      <c r="L336" s="142">
        <f t="shared" si="28"/>
        <v>0</v>
      </c>
      <c r="M336" s="147">
        <f t="shared" si="29"/>
        <v>0</v>
      </c>
      <c r="N336" s="8"/>
    </row>
    <row r="337" spans="1:14" hidden="1">
      <c r="A337" s="20" t="s">
        <v>754</v>
      </c>
      <c r="B337" s="18" t="str">
        <f>VLOOKUP(A337,Empresas!A:B,2,0)</f>
        <v>01.247.661/0003-40</v>
      </c>
      <c r="C337" s="18" t="str">
        <f>VLOOKUP(B337,Empresas!B:C,2,0)</f>
        <v>Top Supply Comercial Importação e Exportação Ltda</v>
      </c>
      <c r="D337" s="142" t="str">
        <f>VLOOKUP(A337,Empresas!A:J,10,0)</f>
        <v>Michele</v>
      </c>
      <c r="E337" s="142" t="str">
        <f>VLOOKUP(A337,Empresas!A:D,4,0)</f>
        <v>Lucro Presumido</v>
      </c>
      <c r="F337" s="331" t="e">
        <f>VLOOKUP(A337,'Controle Distribuição de Lucros'!A:F,6,0)</f>
        <v>#N/A</v>
      </c>
      <c r="G337" s="332">
        <f>VLOOKUP(A337,'Controle Distribuição de Lucros'!A:H,7,0)</f>
        <v>0</v>
      </c>
      <c r="H337" s="143" t="str">
        <f>IF(G337="Contabilidade Aproximada",'[1]Controle Distribuição de Lucros'!K337,"Não se Aplica")</f>
        <v>Não se Aplica</v>
      </c>
      <c r="I337" s="146" t="str">
        <f t="shared" si="25"/>
        <v>Não se Aplica</v>
      </c>
      <c r="J337" s="146" t="str">
        <f t="shared" si="26"/>
        <v>Não se Aplica</v>
      </c>
      <c r="K337" s="146">
        <f t="shared" si="27"/>
        <v>0</v>
      </c>
      <c r="L337" s="142">
        <f t="shared" si="28"/>
        <v>0</v>
      </c>
      <c r="M337" s="147">
        <f t="shared" si="29"/>
        <v>0</v>
      </c>
      <c r="N337" s="8"/>
    </row>
    <row r="338" spans="1:14" hidden="1">
      <c r="A338" s="20">
        <v>596</v>
      </c>
      <c r="B338" s="18" t="str">
        <f>VLOOKUP(A338,Empresas!A:B,2,0)</f>
        <v>34.741.685/0001-49</v>
      </c>
      <c r="C338" s="18" t="str">
        <f>VLOOKUP(B338,Empresas!B:C,2,0)</f>
        <v>Top Supply Suprimentos para Comunicação Visual Ltda</v>
      </c>
      <c r="D338" s="142" t="str">
        <f>VLOOKUP(A338,Empresas!A:J,10,0)</f>
        <v>Michele</v>
      </c>
      <c r="E338" s="142" t="str">
        <f>VLOOKUP(A338,Empresas!A:D,4,0)</f>
        <v>Lucro Presumido</v>
      </c>
      <c r="F338" s="18" t="str">
        <f>VLOOKUP(A338,'Controle Distribuição de Lucros'!A:F,6,0)</f>
        <v>Folha de Pagamento</v>
      </c>
      <c r="G338" s="9">
        <f>VLOOKUP(A338,'Controle Distribuição de Lucros'!A:H,7,0)</f>
        <v>0</v>
      </c>
      <c r="H338" s="143" t="str">
        <f>IF(G338="Contabilidade Aproximada",'[1]Controle Distribuição de Lucros'!K338,"Não se Aplica")</f>
        <v>Não se Aplica</v>
      </c>
      <c r="I338" s="146" t="str">
        <f t="shared" si="25"/>
        <v>Não se Aplica</v>
      </c>
      <c r="J338" s="146" t="str">
        <f t="shared" si="26"/>
        <v>Não se Aplica</v>
      </c>
      <c r="K338" s="146">
        <f t="shared" si="27"/>
        <v>0</v>
      </c>
      <c r="L338" s="142">
        <f>-(K338*10%)</f>
        <v>0</v>
      </c>
      <c r="M338" s="147">
        <f>(K338-L338)</f>
        <v>0</v>
      </c>
      <c r="N338" s="8"/>
    </row>
    <row r="339" spans="1:14" hidden="1">
      <c r="A339" s="20">
        <v>1</v>
      </c>
      <c r="B339" s="18" t="str">
        <f>VLOOKUP(A339,Empresas!A:B,2,0)</f>
        <v>62.526.942/0001-65</v>
      </c>
      <c r="C339" s="18" t="str">
        <f>VLOOKUP(B339,Empresas!B:C,2,0)</f>
        <v>Trator Hidra Ltda</v>
      </c>
      <c r="D339" s="142" t="str">
        <f>VLOOKUP(A339,Empresas!A:J,10,0)</f>
        <v>Kamilly</v>
      </c>
      <c r="E339" s="142" t="str">
        <f>VLOOKUP(A339,Empresas!A:D,4,0)</f>
        <v>Simples Nacional</v>
      </c>
      <c r="F339" s="18" t="str">
        <f>VLOOKUP(A339,'Controle Distribuição de Lucros'!A:F,6,0)</f>
        <v>Folha de Pagamento</v>
      </c>
      <c r="G339" s="9">
        <f>VLOOKUP(A339,'Controle Distribuição de Lucros'!A:H,7,0)</f>
        <v>0</v>
      </c>
      <c r="H339" s="143" t="str">
        <f>IF(G339="Contabilidade Aproximada",'[1]Controle Distribuição de Lucros'!K339,"Não se Aplica")</f>
        <v>Não se Aplica</v>
      </c>
      <c r="I339" s="146" t="str">
        <f t="shared" si="25"/>
        <v>Não se Aplica</v>
      </c>
      <c r="J339" s="146" t="str">
        <f t="shared" si="26"/>
        <v>Não se Aplica</v>
      </c>
      <c r="K339" s="146">
        <f t="shared" si="27"/>
        <v>0</v>
      </c>
      <c r="L339" s="142">
        <f t="shared" si="28"/>
        <v>0</v>
      </c>
      <c r="M339" s="147">
        <f t="shared" si="29"/>
        <v>0</v>
      </c>
      <c r="N339" s="8"/>
    </row>
    <row r="340" spans="1:14">
      <c r="A340" s="20">
        <v>276</v>
      </c>
      <c r="B340" s="18" t="str">
        <f>VLOOKUP(A340,Empresas!A:B,2,0)</f>
        <v>39.476.902/0001-34</v>
      </c>
      <c r="C340" s="18" t="str">
        <f>VLOOKUP(B340,Empresas!B:C,2,0)</f>
        <v>TRC Comércio de Roupas Ltda</v>
      </c>
      <c r="D340" s="142" t="str">
        <f>VLOOKUP(A340,Empresas!A:J,10,0)</f>
        <v>Luana</v>
      </c>
      <c r="E340" s="142" t="str">
        <f>VLOOKUP(A340,Empresas!A:D,4,0)</f>
        <v>Simples Nacional</v>
      </c>
      <c r="F340" s="18" t="str">
        <f>VLOOKUP(A340,'Controle Distribuição de Lucros'!A:F,6,0)</f>
        <v>Folha de Pagamento</v>
      </c>
      <c r="G340" s="9">
        <f>VLOOKUP(A340,'Controle Distribuição de Lucros'!A:H,7,0)</f>
        <v>0</v>
      </c>
      <c r="H340" s="143" t="str">
        <f>IF(G340="Contabilidade Aproximada",'[1]Controle Distribuição de Lucros'!K340,"Não se Aplica")</f>
        <v>Não se Aplica</v>
      </c>
      <c r="I340" s="146" t="str">
        <f t="shared" si="25"/>
        <v>Não se Aplica</v>
      </c>
      <c r="J340" s="146" t="str">
        <f t="shared" si="26"/>
        <v>Não se Aplica</v>
      </c>
      <c r="K340" s="146">
        <f t="shared" si="27"/>
        <v>0</v>
      </c>
      <c r="L340" s="142">
        <f t="shared" si="28"/>
        <v>0</v>
      </c>
      <c r="M340" s="147">
        <f t="shared" si="29"/>
        <v>0</v>
      </c>
      <c r="N340" s="8"/>
    </row>
    <row r="341" spans="1:14" hidden="1">
      <c r="A341" s="20">
        <v>166</v>
      </c>
      <c r="B341" s="18" t="str">
        <f>VLOOKUP(A341,Empresas!A:B,2,0)</f>
        <v>30.902.744/0001-62</v>
      </c>
      <c r="C341" s="18" t="str">
        <f>VLOOKUP(B341,Empresas!B:C,2,0)</f>
        <v>Treeon Soluções e Desenvolvimento Ltda</v>
      </c>
      <c r="D341" s="142" t="str">
        <f>VLOOKUP(A341,Empresas!A:J,10,0)</f>
        <v>Claudia</v>
      </c>
      <c r="E341" s="142" t="str">
        <f>VLOOKUP(A341,Empresas!A:D,4,0)</f>
        <v>Simples Nacional</v>
      </c>
      <c r="F341" s="18" t="str">
        <f>VLOOKUP(A341,'Controle Distribuição de Lucros'!A:F,6,0)</f>
        <v>Folha de Pagamento</v>
      </c>
      <c r="G341" s="9">
        <f>VLOOKUP(A341,'Controle Distribuição de Lucros'!A:H,7,0)</f>
        <v>0</v>
      </c>
      <c r="H341" s="143" t="str">
        <f>IF(G341="Contabilidade Aproximada",'[1]Controle Distribuição de Lucros'!K341,"Não se Aplica")</f>
        <v>Não se Aplica</v>
      </c>
      <c r="I341" s="146" t="str">
        <f t="shared" si="25"/>
        <v>Não se Aplica</v>
      </c>
      <c r="J341" s="146" t="str">
        <f t="shared" si="26"/>
        <v>Não se Aplica</v>
      </c>
      <c r="K341" s="146">
        <f t="shared" si="27"/>
        <v>0</v>
      </c>
      <c r="L341" s="142">
        <f t="shared" si="28"/>
        <v>0</v>
      </c>
      <c r="M341" s="147">
        <f t="shared" si="29"/>
        <v>0</v>
      </c>
      <c r="N341" s="8"/>
    </row>
    <row r="342" spans="1:14" hidden="1">
      <c r="A342" s="20">
        <v>434</v>
      </c>
      <c r="B342" s="18" t="str">
        <f>VLOOKUP(A342,Empresas!A:B,2,0)</f>
        <v>10.449.798/0001-07</v>
      </c>
      <c r="C342" s="18" t="str">
        <f>VLOOKUP(B342,Empresas!B:C,2,0)</f>
        <v>Treeon Soluções em Tecnologia Ltda</v>
      </c>
      <c r="D342" s="142" t="str">
        <f>VLOOKUP(A342,Empresas!A:J,10,0)</f>
        <v>Claudia</v>
      </c>
      <c r="E342" s="142" t="str">
        <f>VLOOKUP(A342,Empresas!A:D,4,0)</f>
        <v>Simples Nacional</v>
      </c>
      <c r="F342" s="18" t="str">
        <f>VLOOKUP(A342,'Controle Distribuição de Lucros'!A:F,6,0)</f>
        <v>Pró-Labore</v>
      </c>
      <c r="G342" s="9">
        <f>VLOOKUP(A342,'Controle Distribuição de Lucros'!A:H,7,0)</f>
        <v>0</v>
      </c>
      <c r="H342" s="143" t="str">
        <f>IF(G342="Contabilidade Aproximada",'[1]Controle Distribuição de Lucros'!K342,"Não se Aplica")</f>
        <v>Não se Aplica</v>
      </c>
      <c r="I342" s="146" t="str">
        <f t="shared" si="25"/>
        <v>Não se Aplica</v>
      </c>
      <c r="J342" s="146" t="str">
        <f t="shared" si="26"/>
        <v>Não se Aplica</v>
      </c>
      <c r="K342" s="146">
        <f t="shared" si="27"/>
        <v>0</v>
      </c>
      <c r="L342" s="142">
        <f t="shared" si="28"/>
        <v>0</v>
      </c>
      <c r="M342" s="147">
        <f t="shared" si="29"/>
        <v>0</v>
      </c>
      <c r="N342" s="8"/>
    </row>
    <row r="343" spans="1:14">
      <c r="A343" s="20">
        <v>203</v>
      </c>
      <c r="B343" s="18" t="str">
        <f>VLOOKUP(A343,Empresas!A:B,2,0)</f>
        <v>04.665.515/0001-61</v>
      </c>
      <c r="C343" s="18" t="str">
        <f>VLOOKUP(B343,Empresas!B:C,2,0)</f>
        <v>Tricomix Indústria e Comércio de Confecções Ltda</v>
      </c>
      <c r="D343" s="142" t="str">
        <f>VLOOKUP(A343,Empresas!A:J,10,0)</f>
        <v>Luana</v>
      </c>
      <c r="E343" s="142" t="str">
        <f>VLOOKUP(A343,Empresas!A:D,4,0)</f>
        <v>Lucro Presumido</v>
      </c>
      <c r="F343" s="18" t="str">
        <f>VLOOKUP(A343,'Controle Distribuição de Lucros'!A:F,6,0)</f>
        <v>Folha de Pagamento</v>
      </c>
      <c r="G343" s="9">
        <f>VLOOKUP(A343,'Controle Distribuição de Lucros'!A:H,7,0)</f>
        <v>0</v>
      </c>
      <c r="H343" s="143" t="str">
        <f>IF(G343="Contabilidade Aproximada",'[1]Controle Distribuição de Lucros'!K343,"Não se Aplica")</f>
        <v>Não se Aplica</v>
      </c>
      <c r="I343" s="146" t="str">
        <f t="shared" si="25"/>
        <v>Não se Aplica</v>
      </c>
      <c r="J343" s="146" t="str">
        <f t="shared" si="26"/>
        <v>Não se Aplica</v>
      </c>
      <c r="K343" s="146">
        <f t="shared" si="27"/>
        <v>0</v>
      </c>
      <c r="L343" s="142">
        <f t="shared" si="28"/>
        <v>0</v>
      </c>
      <c r="M343" s="147">
        <f t="shared" si="29"/>
        <v>0</v>
      </c>
      <c r="N343" s="8"/>
    </row>
    <row r="344" spans="1:14">
      <c r="A344" s="20" t="s">
        <v>769</v>
      </c>
      <c r="B344" s="18" t="str">
        <f>VLOOKUP(A344,Empresas!A:B,2,0)</f>
        <v>04.665.515/0004-04</v>
      </c>
      <c r="C344" s="18" t="str">
        <f>VLOOKUP(B344,Empresas!B:C,2,0)</f>
        <v>Tricomix Indústria e Comércio de Confecções Ltda</v>
      </c>
      <c r="D344" s="142" t="str">
        <f>VLOOKUP(A344,Empresas!A:J,10,0)</f>
        <v>Luana</v>
      </c>
      <c r="E344" s="142" t="str">
        <f>VLOOKUP(A344,Empresas!A:D,4,0)</f>
        <v>Lucro Presumido</v>
      </c>
      <c r="F344" s="331" t="e">
        <f>VLOOKUP(A344,'Controle Distribuição de Lucros'!A:F,6,0)</f>
        <v>#N/A</v>
      </c>
      <c r="G344" s="332">
        <f>VLOOKUP(A344,'Controle Distribuição de Lucros'!A:H,7,0)</f>
        <v>0</v>
      </c>
      <c r="H344" s="143" t="str">
        <f>IF(G344="Contabilidade Aproximada",'[1]Controle Distribuição de Lucros'!K344,"Não se Aplica")</f>
        <v>Não se Aplica</v>
      </c>
      <c r="I344" s="146" t="str">
        <f t="shared" si="25"/>
        <v>Não se Aplica</v>
      </c>
      <c r="J344" s="146" t="str">
        <f t="shared" si="26"/>
        <v>Não se Aplica</v>
      </c>
      <c r="K344" s="146">
        <f t="shared" si="27"/>
        <v>0</v>
      </c>
      <c r="L344" s="142">
        <f t="shared" si="28"/>
        <v>0</v>
      </c>
      <c r="M344" s="147">
        <f t="shared" si="29"/>
        <v>0</v>
      </c>
      <c r="N344" s="8"/>
    </row>
    <row r="345" spans="1:14" hidden="1">
      <c r="A345" s="20">
        <v>282</v>
      </c>
      <c r="B345" s="18" t="str">
        <f>VLOOKUP(A345,Empresas!A:B,2,0)</f>
        <v>41.519.665/0001-93</v>
      </c>
      <c r="C345" s="18" t="str">
        <f>VLOOKUP(B345,Empresas!B:C,2,0)</f>
        <v>Uirtus Corretora de Seguros Ltda</v>
      </c>
      <c r="D345" s="142" t="str">
        <f>VLOOKUP(A345,Empresas!A:J,10,0)</f>
        <v>Claudia</v>
      </c>
      <c r="E345" s="142" t="str">
        <f>VLOOKUP(A345,Empresas!A:D,4,0)</f>
        <v>Lucro Presumido</v>
      </c>
      <c r="F345" s="18" t="str">
        <f>VLOOKUP(A345,'Controle Distribuição de Lucros'!A:F,6,0)</f>
        <v>Sem Movimento</v>
      </c>
      <c r="G345" s="9">
        <f>VLOOKUP(A345,'Controle Distribuição de Lucros'!A:H,7,0)</f>
        <v>0</v>
      </c>
      <c r="H345" s="143" t="str">
        <f>IF(G345="Contabilidade Aproximada",'[1]Controle Distribuição de Lucros'!K345,"Não se Aplica")</f>
        <v>Não se Aplica</v>
      </c>
      <c r="I345" s="146" t="str">
        <f t="shared" si="25"/>
        <v>Não se Aplica</v>
      </c>
      <c r="J345" s="146" t="str">
        <f t="shared" si="26"/>
        <v>Não se Aplica</v>
      </c>
      <c r="K345" s="146">
        <f t="shared" si="27"/>
        <v>0</v>
      </c>
      <c r="L345" s="142">
        <f t="shared" si="28"/>
        <v>0</v>
      </c>
      <c r="M345" s="147">
        <f t="shared" si="29"/>
        <v>0</v>
      </c>
      <c r="N345" s="8"/>
    </row>
    <row r="346" spans="1:14" hidden="1">
      <c r="A346" s="20">
        <v>284</v>
      </c>
      <c r="B346" s="18" t="str">
        <f>VLOOKUP(A346,Empresas!A:B,2,0)</f>
        <v>40.021.330/0001-88</v>
      </c>
      <c r="C346" s="18" t="str">
        <f>VLOOKUP(B346,Empresas!B:C,2,0)</f>
        <v>Utopia Entretenimento Ltda</v>
      </c>
      <c r="D346" s="142" t="str">
        <f>VLOOKUP(A346,Empresas!A:J,10,0)</f>
        <v>Jorge</v>
      </c>
      <c r="E346" s="142" t="str">
        <f>VLOOKUP(A346,Empresas!A:D,4,0)</f>
        <v>Simples Nacional</v>
      </c>
      <c r="F346" s="18" t="str">
        <f>VLOOKUP(A346,'Controle Distribuição de Lucros'!A:F,6,0)</f>
        <v>Sem Movimento</v>
      </c>
      <c r="G346" s="9">
        <f>VLOOKUP(A346,'Controle Distribuição de Lucros'!A:H,7,0)</f>
        <v>0</v>
      </c>
      <c r="H346" s="143" t="str">
        <f>IF(G346="Contabilidade Aproximada",'[1]Controle Distribuição de Lucros'!K346,"Não se Aplica")</f>
        <v>Não se Aplica</v>
      </c>
      <c r="I346" s="146" t="str">
        <f t="shared" si="25"/>
        <v>Não se Aplica</v>
      </c>
      <c r="J346" s="146" t="str">
        <f t="shared" si="26"/>
        <v>Não se Aplica</v>
      </c>
      <c r="K346" s="146">
        <f t="shared" si="27"/>
        <v>0</v>
      </c>
      <c r="L346" s="142">
        <f t="shared" si="28"/>
        <v>0</v>
      </c>
      <c r="M346" s="147">
        <f t="shared" si="29"/>
        <v>0</v>
      </c>
      <c r="N346" s="8"/>
    </row>
    <row r="347" spans="1:14" hidden="1">
      <c r="A347" s="20">
        <v>285</v>
      </c>
      <c r="B347" s="18" t="str">
        <f>VLOOKUP(A347,Empresas!A:B,2,0)</f>
        <v>40.520.276/0001-15</v>
      </c>
      <c r="C347" s="18" t="str">
        <f>VLOOKUP(B347,Empresas!B:C,2,0)</f>
        <v>Utopia Serviços Administrativos Ltda</v>
      </c>
      <c r="D347" s="142" t="str">
        <f>VLOOKUP(A347,Empresas!A:J,10,0)</f>
        <v>Jorge</v>
      </c>
      <c r="E347" s="142" t="str">
        <f>VLOOKUP(A347,Empresas!A:D,4,0)</f>
        <v>Simples Nacional</v>
      </c>
      <c r="F347" s="18" t="str">
        <f>VLOOKUP(A347,'Controle Distribuição de Lucros'!A:F,6,0)</f>
        <v>Sem Movimento</v>
      </c>
      <c r="G347" s="9">
        <f>VLOOKUP(A347,'Controle Distribuição de Lucros'!A:H,7,0)</f>
        <v>0</v>
      </c>
      <c r="H347" s="143" t="str">
        <f>IF(G347="Contabilidade Aproximada",'[1]Controle Distribuição de Lucros'!K347,"Não se Aplica")</f>
        <v>Não se Aplica</v>
      </c>
      <c r="I347" s="146" t="str">
        <f t="shared" si="25"/>
        <v>Não se Aplica</v>
      </c>
      <c r="J347" s="146" t="str">
        <f t="shared" si="26"/>
        <v>Não se Aplica</v>
      </c>
      <c r="K347" s="146">
        <f t="shared" si="27"/>
        <v>0</v>
      </c>
      <c r="L347" s="142">
        <f t="shared" si="28"/>
        <v>0</v>
      </c>
      <c r="M347" s="147">
        <f t="shared" si="29"/>
        <v>0</v>
      </c>
      <c r="N347" s="8"/>
    </row>
    <row r="348" spans="1:14" hidden="1">
      <c r="A348" s="20">
        <v>483</v>
      </c>
      <c r="B348" s="18" t="str">
        <f>VLOOKUP(A348,Empresas!A:B,2,0)</f>
        <v>55.823.353/0001-83</v>
      </c>
      <c r="C348" s="18" t="str">
        <f>VLOOKUP(B348,Empresas!B:C,2,0)</f>
        <v xml:space="preserve">Uzelin Assessoria Técnica em Segurança do Trabalho Ltda </v>
      </c>
      <c r="D348" s="142" t="str">
        <f>VLOOKUP(A348,Empresas!A:J,10,0)</f>
        <v>Jorge</v>
      </c>
      <c r="E348" s="142" t="str">
        <f>VLOOKUP(A348,Empresas!A:D,4,0)</f>
        <v>Simples Nacional</v>
      </c>
      <c r="F348" s="18" t="str">
        <f>VLOOKUP(A348,'Controle Distribuição de Lucros'!A:F,6,0)</f>
        <v>Pró-Labore</v>
      </c>
      <c r="G348" s="9">
        <f>VLOOKUP(A348,'Controle Distribuição de Lucros'!A:H,7,0)</f>
        <v>0</v>
      </c>
      <c r="H348" s="143" t="str">
        <f>IF(G348="Contabilidade Aproximada",'[1]Controle Distribuição de Lucros'!K348,"Não se Aplica")</f>
        <v>Não se Aplica</v>
      </c>
      <c r="I348" s="146" t="str">
        <f t="shared" si="25"/>
        <v>Não se Aplica</v>
      </c>
      <c r="J348" s="146" t="str">
        <f t="shared" si="26"/>
        <v>Não se Aplica</v>
      </c>
      <c r="K348" s="146">
        <f t="shared" si="27"/>
        <v>0</v>
      </c>
      <c r="L348" s="142">
        <f t="shared" si="28"/>
        <v>0</v>
      </c>
      <c r="M348" s="147">
        <f t="shared" si="29"/>
        <v>0</v>
      </c>
      <c r="N348" s="8"/>
    </row>
    <row r="349" spans="1:14" hidden="1">
      <c r="A349" s="20">
        <v>644</v>
      </c>
      <c r="B349" s="18" t="str">
        <f>VLOOKUP(A349,Empresas!A:B,2,0)</f>
        <v>66.983.406/0001-40</v>
      </c>
      <c r="C349" s="18" t="str">
        <f>VLOOKUP(B349,Empresas!B:C,2,0)</f>
        <v>Vasc Tecnologia Ltda</v>
      </c>
      <c r="D349" s="142" t="str">
        <f>VLOOKUP(A349,Empresas!A:J,10,0)</f>
        <v>Bruna</v>
      </c>
      <c r="E349" s="142" t="str">
        <f>VLOOKUP(A349,Empresas!A:D,4,0)</f>
        <v>Simples Nacional</v>
      </c>
      <c r="F349" s="18" t="str">
        <f>VLOOKUP(A349,'Controle Distribuição de Lucros'!A:F,6,0)</f>
        <v>Pró-Labore</v>
      </c>
      <c r="G349" s="9">
        <f>VLOOKUP(A349,'Controle Distribuição de Lucros'!A:H,7,0)</f>
        <v>0</v>
      </c>
      <c r="H349" s="143" t="str">
        <f>IF(G349="Contabilidade Aproximada",'[1]Controle Distribuição de Lucros'!K349,"Não se Aplica")</f>
        <v>Não se Aplica</v>
      </c>
      <c r="I349" s="146" t="str">
        <f t="shared" si="25"/>
        <v>Não se Aplica</v>
      </c>
      <c r="J349" s="146" t="str">
        <f t="shared" si="26"/>
        <v>Não se Aplica</v>
      </c>
      <c r="K349" s="146">
        <f t="shared" si="27"/>
        <v>0</v>
      </c>
      <c r="L349" s="142">
        <f t="shared" si="28"/>
        <v>0</v>
      </c>
      <c r="M349" s="147">
        <f t="shared" si="29"/>
        <v>0</v>
      </c>
      <c r="N349" s="8"/>
    </row>
    <row r="350" spans="1:14" hidden="1">
      <c r="A350" s="20">
        <v>383</v>
      </c>
      <c r="B350" s="18" t="str">
        <f>VLOOKUP(A350,Empresas!A:B,2,0)</f>
        <v>38.485.335/0001-10</v>
      </c>
      <c r="C350" s="18" t="str">
        <f>VLOOKUP(B350,Empresas!B:C,2,0)</f>
        <v xml:space="preserve">Venal Consultoria Digital em Dados Imobiliários Ltda </v>
      </c>
      <c r="D350" s="142" t="str">
        <f>VLOOKUP(A350,Empresas!A:J,10,0)</f>
        <v>Bruna</v>
      </c>
      <c r="E350" s="142" t="str">
        <f>VLOOKUP(A350,Empresas!A:D,4,0)</f>
        <v>Lucro Presumido</v>
      </c>
      <c r="F350" s="18" t="str">
        <f>VLOOKUP(A350,'Controle Distribuição de Lucros'!A:F,6,0)</f>
        <v>Sem Movimento</v>
      </c>
      <c r="G350" s="9">
        <f>VLOOKUP(A350,'Controle Distribuição de Lucros'!A:H,7,0)</f>
        <v>0</v>
      </c>
      <c r="H350" s="143" t="str">
        <f>IF(G350="Contabilidade Aproximada",'[1]Controle Distribuição de Lucros'!K350,"Não se Aplica")</f>
        <v>Não se Aplica</v>
      </c>
      <c r="I350" s="146" t="str">
        <f t="shared" si="25"/>
        <v>Não se Aplica</v>
      </c>
      <c r="J350" s="146" t="str">
        <f t="shared" si="26"/>
        <v>Não se Aplica</v>
      </c>
      <c r="K350" s="146">
        <f t="shared" si="27"/>
        <v>0</v>
      </c>
      <c r="L350" s="142">
        <f>-(K350*10%)</f>
        <v>0</v>
      </c>
      <c r="M350" s="147">
        <f>(K350-L350)</f>
        <v>0</v>
      </c>
      <c r="N350" s="8"/>
    </row>
    <row r="351" spans="1:14" hidden="1">
      <c r="A351" s="18">
        <v>635</v>
      </c>
      <c r="B351" s="18" t="str">
        <f>VLOOKUP(A351,Empresas!A:B,2,0)</f>
        <v>63.239.561/0001-68</v>
      </c>
      <c r="C351" s="18" t="str">
        <f>VLOOKUP(B351,Empresas!B:C,2,0)</f>
        <v>Vibe&amp;Co Foods Ltda</v>
      </c>
      <c r="D351" s="142" t="str">
        <f>VLOOKUP(A351,Empresas!A:J,10,0)</f>
        <v>Claudia</v>
      </c>
      <c r="E351" s="142" t="str">
        <f>VLOOKUP(A351,Empresas!A:D,4,0)</f>
        <v>Simples Nacional</v>
      </c>
      <c r="F351" s="18" t="str">
        <f>VLOOKUP(A351,'Controle Distribuição de Lucros'!A:F,6,0)</f>
        <v>Folha de Pagamento</v>
      </c>
      <c r="G351" s="9">
        <f>VLOOKUP(A351,'Controle Distribuição de Lucros'!A:H,7,0)</f>
        <v>0</v>
      </c>
      <c r="H351" s="143" t="str">
        <f>IF(G351="Contabilidade Aproximada",'[1]Controle Distribuição de Lucros'!K351,"Não se Aplica")</f>
        <v>Não se Aplica</v>
      </c>
      <c r="I351" s="146" t="str">
        <f t="shared" si="25"/>
        <v>Não se Aplica</v>
      </c>
      <c r="J351" s="146" t="str">
        <f t="shared" si="26"/>
        <v>Não se Aplica</v>
      </c>
      <c r="K351" s="146">
        <f t="shared" si="27"/>
        <v>0</v>
      </c>
      <c r="L351" s="142">
        <f t="shared" si="28"/>
        <v>0</v>
      </c>
      <c r="M351" s="147">
        <f t="shared" si="29"/>
        <v>0</v>
      </c>
      <c r="N351" s="8"/>
    </row>
    <row r="352" spans="1:14" hidden="1">
      <c r="A352" s="18">
        <v>593</v>
      </c>
      <c r="B352" s="18" t="str">
        <f>VLOOKUP(A352,Empresas!A:B,2,0)</f>
        <v>43.262.240/0001-77</v>
      </c>
      <c r="C352" s="18" t="str">
        <f>VLOOKUP(B352,Empresas!B:C,2,0)</f>
        <v>Vibranium Investimentos e Participações Ltda</v>
      </c>
      <c r="D352" s="142" t="str">
        <f>VLOOKUP(A352,Empresas!A:J,10,0)</f>
        <v>Claudia</v>
      </c>
      <c r="E352" s="142" t="str">
        <f>VLOOKUP(A352,Empresas!A:D,4,0)</f>
        <v>Lucro Presumido</v>
      </c>
      <c r="F352" s="18" t="str">
        <f>VLOOKUP(A352,'Controle Distribuição de Lucros'!A:F,6,0)</f>
        <v>Sem Movimento</v>
      </c>
      <c r="G352" s="9">
        <f>VLOOKUP(A352,'Controle Distribuição de Lucros'!A:H,7,0)</f>
        <v>0</v>
      </c>
      <c r="H352" s="143" t="str">
        <f>IF(G352="Contabilidade Aproximada",'[1]Controle Distribuição de Lucros'!K352,"Não se Aplica")</f>
        <v>Não se Aplica</v>
      </c>
      <c r="I352" s="146" t="str">
        <f t="shared" si="25"/>
        <v>Não se Aplica</v>
      </c>
      <c r="J352" s="146" t="str">
        <f t="shared" si="26"/>
        <v>Não se Aplica</v>
      </c>
      <c r="K352" s="146">
        <f t="shared" si="27"/>
        <v>0</v>
      </c>
      <c r="L352" s="142">
        <f t="shared" si="28"/>
        <v>0</v>
      </c>
      <c r="M352" s="147">
        <f t="shared" si="29"/>
        <v>0</v>
      </c>
      <c r="N352" s="8"/>
    </row>
    <row r="353" spans="1:14">
      <c r="A353" s="18">
        <v>598</v>
      </c>
      <c r="B353" s="18" t="str">
        <f>VLOOKUP(A353,Empresas!A:B,2,0)</f>
        <v>61.896.061/0001-73</v>
      </c>
      <c r="C353" s="18" t="str">
        <f>VLOOKUP(B353,Empresas!B:C,2,0)</f>
        <v>Vida Energia Movimento Indústria e Comércio de Confecções Ltda</v>
      </c>
      <c r="D353" s="142" t="str">
        <f>VLOOKUP(A353,Empresas!A:J,10,0)</f>
        <v>Luana</v>
      </c>
      <c r="E353" s="142" t="str">
        <f>VLOOKUP(A353,Empresas!A:D,4,0)</f>
        <v>Simples Nacional</v>
      </c>
      <c r="F353" s="18" t="str">
        <f>VLOOKUP(A353,'Controle Distribuição de Lucros'!A:F,6,0)</f>
        <v>Sem Movimento</v>
      </c>
      <c r="G353" s="9">
        <f>VLOOKUP(A353,'Controle Distribuição de Lucros'!A:H,7,0)</f>
        <v>0</v>
      </c>
      <c r="H353" s="143" t="str">
        <f>IF(G353="Contabilidade Aproximada",'[1]Controle Distribuição de Lucros'!K353,"Não se Aplica")</f>
        <v>Não se Aplica</v>
      </c>
      <c r="I353" s="146" t="str">
        <f t="shared" si="25"/>
        <v>Não se Aplica</v>
      </c>
      <c r="J353" s="146" t="str">
        <f t="shared" si="26"/>
        <v>Não se Aplica</v>
      </c>
      <c r="K353" s="146">
        <f t="shared" si="27"/>
        <v>0</v>
      </c>
      <c r="L353" s="142">
        <f t="shared" si="28"/>
        <v>0</v>
      </c>
      <c r="M353" s="147">
        <f t="shared" si="29"/>
        <v>0</v>
      </c>
      <c r="N353" s="8"/>
    </row>
    <row r="354" spans="1:14" hidden="1">
      <c r="A354" s="18">
        <v>69</v>
      </c>
      <c r="B354" s="18" t="str">
        <f>VLOOKUP(A354,Empresas!A:B,2,0)</f>
        <v>66.754.102/0001-00</v>
      </c>
      <c r="C354" s="18" t="str">
        <f>VLOOKUP(B354,Empresas!B:C,2,0)</f>
        <v>Vitalux Serviços de Prótese Ltda</v>
      </c>
      <c r="D354" s="142" t="str">
        <f>VLOOKUP(A354,Empresas!A:J,10,0)</f>
        <v>Bruna</v>
      </c>
      <c r="E354" s="142" t="str">
        <f>VLOOKUP(A354,Empresas!A:D,4,0)</f>
        <v>Simples Nacional</v>
      </c>
      <c r="F354" s="18" t="str">
        <f>VLOOKUP(A354,'Controle Distribuição de Lucros'!A:F,6,0)</f>
        <v>Folha de Pagamento</v>
      </c>
      <c r="G354" s="9">
        <f>VLOOKUP(A354,'Controle Distribuição de Lucros'!A:H,7,0)</f>
        <v>0</v>
      </c>
      <c r="H354" s="143" t="str">
        <f>IF(G354="Contabilidade Aproximada",'[1]Controle Distribuição de Lucros'!K354,"Não se Aplica")</f>
        <v>Não se Aplica</v>
      </c>
      <c r="I354" s="146" t="str">
        <f t="shared" si="25"/>
        <v>Não se Aplica</v>
      </c>
      <c r="J354" s="146" t="str">
        <f t="shared" si="26"/>
        <v>Não se Aplica</v>
      </c>
      <c r="K354" s="146">
        <f t="shared" si="27"/>
        <v>0</v>
      </c>
      <c r="L354" s="142">
        <f>-(K354*10%)</f>
        <v>0</v>
      </c>
      <c r="M354" s="147">
        <f>(K354-L354)</f>
        <v>0</v>
      </c>
      <c r="N354" s="8"/>
    </row>
    <row r="355" spans="1:14" hidden="1">
      <c r="A355" s="20">
        <v>70</v>
      </c>
      <c r="B355" s="18" t="str">
        <f>VLOOKUP(A355,Empresas!A:B,2,0)</f>
        <v>45.070.299/0001-99</v>
      </c>
      <c r="C355" s="18" t="str">
        <f>VLOOKUP(B355,Empresas!B:C,2,0)</f>
        <v>Vitrais Assu Ltda</v>
      </c>
      <c r="D355" s="142" t="str">
        <f>VLOOKUP(A355,Empresas!A:J,10,0)</f>
        <v>Bruna</v>
      </c>
      <c r="E355" s="142" t="str">
        <f>VLOOKUP(A355,Empresas!A:D,4,0)</f>
        <v>Simples Nacional</v>
      </c>
      <c r="F355" s="18" t="str">
        <f>VLOOKUP(A355,'Controle Distribuição de Lucros'!A:F,6,0)</f>
        <v>Folha de Pagamento</v>
      </c>
      <c r="G355" s="9">
        <f>VLOOKUP(A355,'Controle Distribuição de Lucros'!A:H,7,0)</f>
        <v>0</v>
      </c>
      <c r="H355" s="143" t="str">
        <f>IF(G355="Contabilidade Aproximada",'[1]Controle Distribuição de Lucros'!K355,"Não se Aplica")</f>
        <v>Não se Aplica</v>
      </c>
      <c r="I355" s="146" t="str">
        <f t="shared" si="25"/>
        <v>Não se Aplica</v>
      </c>
      <c r="J355" s="146" t="str">
        <f t="shared" si="26"/>
        <v>Não se Aplica</v>
      </c>
      <c r="K355" s="146">
        <f t="shared" si="27"/>
        <v>0</v>
      </c>
      <c r="L355" s="142">
        <f t="shared" si="28"/>
        <v>0</v>
      </c>
      <c r="M355" s="147">
        <f t="shared" si="29"/>
        <v>0</v>
      </c>
      <c r="N355" s="8"/>
    </row>
    <row r="356" spans="1:14" hidden="1">
      <c r="A356" s="18">
        <v>511</v>
      </c>
      <c r="B356" s="18" t="str">
        <f>VLOOKUP(A356,Empresas!A:B,2,0)</f>
        <v>57.970.880/0001-46</v>
      </c>
      <c r="C356" s="18" t="str">
        <f>VLOOKUP(B356,Empresas!B:C,2,0)</f>
        <v>Wasserman Contabilidade e Revisão de Capag Ltda</v>
      </c>
      <c r="D356" s="142" t="str">
        <f>VLOOKUP(A356,Empresas!A:J,10,0)</f>
        <v>Jorge</v>
      </c>
      <c r="E356" s="142" t="str">
        <f>VLOOKUP(A356,Empresas!A:D,4,0)</f>
        <v>Simples Nacional</v>
      </c>
      <c r="F356" s="18" t="str">
        <f>VLOOKUP(A356,'Controle Distribuição de Lucros'!A:F,6,0)</f>
        <v>Sem Movimento</v>
      </c>
      <c r="G356" s="9">
        <f>VLOOKUP(A356,'Controle Distribuição de Lucros'!A:H,7,0)</f>
        <v>0</v>
      </c>
      <c r="H356" s="143" t="str">
        <f>IF(G356="Contabilidade Aproximada",'[1]Controle Distribuição de Lucros'!K356,"Não se Aplica")</f>
        <v>Não se Aplica</v>
      </c>
      <c r="I356" s="146" t="str">
        <f t="shared" si="25"/>
        <v>Não se Aplica</v>
      </c>
      <c r="J356" s="146" t="str">
        <f t="shared" ref="J356:J368" si="30">IF(G356="Contabilidade Aproximada"," ","Não se Aplica")</f>
        <v>Não se Aplica</v>
      </c>
      <c r="K356" s="146">
        <f t="shared" si="27"/>
        <v>0</v>
      </c>
      <c r="L356" s="142">
        <f t="shared" si="28"/>
        <v>0</v>
      </c>
      <c r="M356" s="147">
        <f t="shared" si="29"/>
        <v>0</v>
      </c>
      <c r="N356" s="8"/>
    </row>
    <row r="357" spans="1:14" hidden="1">
      <c r="A357" s="20">
        <v>98</v>
      </c>
      <c r="B357" s="18" t="str">
        <f>VLOOKUP(A357,Empresas!A:B,2,0)</f>
        <v>25.370.161/0001-06</v>
      </c>
      <c r="C357" s="18" t="str">
        <f>VLOOKUP(B357,Empresas!B:C,2,0)</f>
        <v>WNG Engenharia Ltda</v>
      </c>
      <c r="D357" s="142" t="str">
        <f>VLOOKUP(A357,Empresas!A:J,10,0)</f>
        <v>Michele</v>
      </c>
      <c r="E357" s="142" t="str">
        <f>VLOOKUP(A357,Empresas!A:D,4,0)</f>
        <v>Lucro Presumido</v>
      </c>
      <c r="F357" s="18" t="str">
        <f>VLOOKUP(A357,'Controle Distribuição de Lucros'!A:F,6,0)</f>
        <v>Folha de Pagamento</v>
      </c>
      <c r="G357" s="9">
        <f>VLOOKUP(A357,'Controle Distribuição de Lucros'!A:H,7,0)</f>
        <v>0</v>
      </c>
      <c r="H357" s="143" t="str">
        <f>IF(G357="Contabilidade Aproximada",'[1]Controle Distribuição de Lucros'!K357,"Não se Aplica")</f>
        <v>Não se Aplica</v>
      </c>
      <c r="I357" s="146" t="str">
        <f t="shared" si="25"/>
        <v>Não se Aplica</v>
      </c>
      <c r="J357" s="146" t="str">
        <f t="shared" si="30"/>
        <v>Não se Aplica</v>
      </c>
      <c r="K357" s="146">
        <f t="shared" si="27"/>
        <v>0</v>
      </c>
      <c r="L357" s="142">
        <f t="shared" ref="L357:L368" si="31">-(K357*10%)</f>
        <v>0</v>
      </c>
      <c r="M357" s="147">
        <f t="shared" ref="M357:M368" si="32">(K357-L357)</f>
        <v>0</v>
      </c>
      <c r="N357" s="8"/>
    </row>
    <row r="358" spans="1:14" hidden="1">
      <c r="A358" s="20">
        <v>338</v>
      </c>
      <c r="B358" s="18" t="str">
        <f>VLOOKUP(A358,Empresas!A:B,2,0)</f>
        <v>18.484.903/0001-50</v>
      </c>
      <c r="C358" s="18" t="str">
        <f>VLOOKUP(B358,Empresas!B:C,2,0)</f>
        <v xml:space="preserve">Woodstock S.A. </v>
      </c>
      <c r="D358" s="142" t="str">
        <f>VLOOKUP(A358,Empresas!A:J,10,0)</f>
        <v>Bruna</v>
      </c>
      <c r="E358" s="142" t="str">
        <f>VLOOKUP(A358,Empresas!A:D,4,0)</f>
        <v>Lucro Presumido</v>
      </c>
      <c r="F358" s="18" t="str">
        <f>VLOOKUP(A358,'Controle Distribuição de Lucros'!A:F,6,0)</f>
        <v>Sem Movimento</v>
      </c>
      <c r="G358" s="9">
        <f>VLOOKUP(A358,'Controle Distribuição de Lucros'!A:H,7,0)</f>
        <v>0</v>
      </c>
      <c r="H358" s="143" t="str">
        <f>IF(G358="Contabilidade Aproximada",'[1]Controle Distribuição de Lucros'!K358,"Não se Aplica")</f>
        <v>Não se Aplica</v>
      </c>
      <c r="I358" s="146" t="str">
        <f t="shared" si="25"/>
        <v>Não se Aplica</v>
      </c>
      <c r="J358" s="146" t="str">
        <f t="shared" si="30"/>
        <v>Não se Aplica</v>
      </c>
      <c r="K358" s="146">
        <f t="shared" si="27"/>
        <v>0</v>
      </c>
      <c r="L358" s="142">
        <f t="shared" si="31"/>
        <v>0</v>
      </c>
      <c r="M358" s="147">
        <f t="shared" si="32"/>
        <v>0</v>
      </c>
    </row>
    <row r="359" spans="1:14" hidden="1">
      <c r="A359" s="18">
        <v>543</v>
      </c>
      <c r="B359" s="18" t="str">
        <f>VLOOKUP(A359,Empresas!A:B,2,0)</f>
        <v>58.651.382/0001-01</v>
      </c>
      <c r="C359" s="18" t="str">
        <f>VLOOKUP(B359,Empresas!B:C,2,0)</f>
        <v>World Label Ltda</v>
      </c>
      <c r="D359" s="142" t="str">
        <f>VLOOKUP(A359,Empresas!A:J,10,0)</f>
        <v>Kamilly</v>
      </c>
      <c r="E359" s="142" t="str">
        <f>VLOOKUP(A359,Empresas!A:D,4,0)</f>
        <v>Simples Nacional</v>
      </c>
      <c r="F359" s="18" t="str">
        <f>VLOOKUP(A359,'Controle Distribuição de Lucros'!A:F,6,0)</f>
        <v>Folha de Pagamento</v>
      </c>
      <c r="G359" s="9">
        <f>VLOOKUP(A359,'Controle Distribuição de Lucros'!A:H,7,0)</f>
        <v>0</v>
      </c>
      <c r="H359" s="143" t="str">
        <f>IF(G359="Contabilidade Aproximada",'[1]Controle Distribuição de Lucros'!K359,"Não se Aplica")</f>
        <v>Não se Aplica</v>
      </c>
      <c r="I359" s="146" t="str">
        <f t="shared" si="25"/>
        <v>Não se Aplica</v>
      </c>
      <c r="J359" s="146" t="str">
        <f t="shared" si="30"/>
        <v>Não se Aplica</v>
      </c>
      <c r="K359" s="146">
        <f t="shared" si="27"/>
        <v>0</v>
      </c>
      <c r="L359" s="142">
        <f t="shared" si="31"/>
        <v>0</v>
      </c>
      <c r="M359" s="147">
        <f t="shared" si="32"/>
        <v>0</v>
      </c>
    </row>
    <row r="360" spans="1:14">
      <c r="A360" s="20">
        <v>209</v>
      </c>
      <c r="B360" s="18" t="str">
        <f>VLOOKUP(A360,Empresas!A:B,2,0)</f>
        <v>74.509.209/0001-11</v>
      </c>
      <c r="C360" s="18" t="str">
        <f>VLOOKUP(B360,Empresas!B:C,2,0)</f>
        <v>WP Serviços e Comércio Ltda</v>
      </c>
      <c r="D360" s="142" t="str">
        <f>VLOOKUP(A360,Empresas!A:J,10,0)</f>
        <v>Luana</v>
      </c>
      <c r="E360" s="142" t="str">
        <f>VLOOKUP(A360,Empresas!A:D,4,0)</f>
        <v>Simples Nacional</v>
      </c>
      <c r="F360" s="18" t="str">
        <f>VLOOKUP(A360,'Controle Distribuição de Lucros'!A:F,6,0)</f>
        <v>Sem Movimento</v>
      </c>
      <c r="G360" s="9">
        <f>VLOOKUP(A360,'Controle Distribuição de Lucros'!A:H,7,0)</f>
        <v>0</v>
      </c>
      <c r="H360" s="143" t="str">
        <f>IF(G360="Contabilidade Aproximada",'[1]Controle Distribuição de Lucros'!K360,"Não se Aplica")</f>
        <v>Não se Aplica</v>
      </c>
      <c r="I360" s="146" t="str">
        <f t="shared" si="25"/>
        <v>Não se Aplica</v>
      </c>
      <c r="J360" s="146" t="str">
        <f t="shared" si="30"/>
        <v>Não se Aplica</v>
      </c>
      <c r="K360" s="146">
        <f t="shared" si="27"/>
        <v>0</v>
      </c>
      <c r="L360" s="142">
        <f t="shared" si="31"/>
        <v>0</v>
      </c>
      <c r="M360" s="147">
        <f t="shared" si="32"/>
        <v>0</v>
      </c>
    </row>
    <row r="361" spans="1:14" hidden="1">
      <c r="A361" s="20">
        <v>642</v>
      </c>
      <c r="B361" s="18" t="str">
        <f>VLOOKUP(A361,Empresas!A:B,2,0)</f>
        <v>66.738.781/0001-24</v>
      </c>
      <c r="C361" s="18" t="str">
        <f>VLOOKUP(B361,Empresas!B:C,2,0)</f>
        <v>Wtenge Ltda</v>
      </c>
      <c r="D361" s="142" t="str">
        <f>VLOOKUP(A361,Empresas!A:J,10,0)</f>
        <v>Bruna</v>
      </c>
      <c r="E361" s="142" t="str">
        <f>VLOOKUP(A361,Empresas!A:D,4,0)</f>
        <v>Simples Nacional</v>
      </c>
      <c r="F361" s="18" t="str">
        <f>VLOOKUP(A361,'Controle Distribuição de Lucros'!A:F,6,0)</f>
        <v>Pró-Labore</v>
      </c>
      <c r="G361" s="9">
        <f>VLOOKUP(A361,'Controle Distribuição de Lucros'!A:H,7,0)</f>
        <v>0</v>
      </c>
      <c r="H361" s="143" t="str">
        <f>IF(G361="Contabilidade Aproximada",'[1]Controle Distribuição de Lucros'!K361,"Não se Aplica")</f>
        <v>Não se Aplica</v>
      </c>
      <c r="I361" s="146" t="str">
        <f t="shared" si="25"/>
        <v>Não se Aplica</v>
      </c>
      <c r="J361" s="146" t="str">
        <f t="shared" si="30"/>
        <v>Não se Aplica</v>
      </c>
      <c r="K361" s="146">
        <f t="shared" si="27"/>
        <v>0</v>
      </c>
      <c r="L361" s="142">
        <f t="shared" si="31"/>
        <v>0</v>
      </c>
      <c r="M361" s="147">
        <f t="shared" si="32"/>
        <v>0</v>
      </c>
    </row>
    <row r="362" spans="1:14" hidden="1">
      <c r="A362" s="20">
        <v>307</v>
      </c>
      <c r="B362" s="18" t="str">
        <f>VLOOKUP(A362,Empresas!A:B,2,0)</f>
        <v>43.238.098/0001-22</v>
      </c>
      <c r="C362" s="18" t="str">
        <f>VLOOKUP(B362,Empresas!B:C,2,0)</f>
        <v>Yalah Comércio de Alimentos e Promoções Ltda</v>
      </c>
      <c r="D362" s="142" t="str">
        <f>VLOOKUP(A362,Empresas!A:J,10,0)</f>
        <v>Talita</v>
      </c>
      <c r="E362" s="142" t="str">
        <f>VLOOKUP(A362,Empresas!A:D,4,0)</f>
        <v>Lucro Presumido</v>
      </c>
      <c r="F362" s="18" t="str">
        <f>VLOOKUP(A362,'Controle Distribuição de Lucros'!A:F,6,0)</f>
        <v>Folha de Pagamento</v>
      </c>
      <c r="G362" s="9">
        <f>VLOOKUP(A362,'Controle Distribuição de Lucros'!A:H,7,0)</f>
        <v>0</v>
      </c>
      <c r="H362" s="143" t="str">
        <f>IF(G362="Contabilidade Aproximada",'[1]Controle Distribuição de Lucros'!K362,"Não se Aplica")</f>
        <v>Não se Aplica</v>
      </c>
      <c r="I362" s="146" t="str">
        <f t="shared" si="25"/>
        <v>Não se Aplica</v>
      </c>
      <c r="J362" s="146" t="str">
        <f t="shared" si="30"/>
        <v>Não se Aplica</v>
      </c>
      <c r="K362" s="146">
        <f t="shared" si="27"/>
        <v>0</v>
      </c>
      <c r="L362" s="142">
        <f t="shared" si="31"/>
        <v>0</v>
      </c>
      <c r="M362" s="147">
        <f t="shared" si="32"/>
        <v>0</v>
      </c>
    </row>
    <row r="363" spans="1:14" hidden="1">
      <c r="A363" s="20">
        <v>648</v>
      </c>
      <c r="B363" s="18" t="str">
        <f>VLOOKUP(A363,Empresas!A:B,2,0)</f>
        <v>67.553.855/0001-10</v>
      </c>
      <c r="C363" s="18" t="str">
        <f>VLOOKUP(B363,Empresas!B:C,2,0)</f>
        <v>MCSG Psicologia</v>
      </c>
      <c r="D363" s="142" t="str">
        <f>VLOOKUP(A363,Empresas!A:J,10,0)</f>
        <v>Jorge</v>
      </c>
      <c r="E363" s="142" t="str">
        <f>VLOOKUP(A363,Empresas!A:D,4,0)</f>
        <v>Simples Nacional</v>
      </c>
      <c r="F363" s="331" t="e">
        <f>VLOOKUP(A363,'Controle Distribuição de Lucros'!A:F,6,0)</f>
        <v>#N/A</v>
      </c>
      <c r="G363" s="332">
        <f>VLOOKUP(A363,'Controle Distribuição de Lucros'!A:H,7,0)</f>
        <v>0</v>
      </c>
      <c r="H363" s="143" t="str">
        <f>IF(G363="Contabilidade Aproximada",'[1]Controle Distribuição de Lucros'!K363,"Não se Aplica")</f>
        <v>Não se Aplica</v>
      </c>
      <c r="I363" s="146" t="str">
        <f t="shared" si="25"/>
        <v>Não se Aplica</v>
      </c>
      <c r="J363" s="146" t="str">
        <f t="shared" si="30"/>
        <v>Não se Aplica</v>
      </c>
      <c r="K363" s="146">
        <f t="shared" si="27"/>
        <v>0</v>
      </c>
      <c r="L363" s="142">
        <f t="shared" si="31"/>
        <v>0</v>
      </c>
      <c r="M363" s="147">
        <f t="shared" si="32"/>
        <v>0</v>
      </c>
    </row>
    <row r="364" spans="1:14" hidden="1">
      <c r="A364" s="18">
        <v>619</v>
      </c>
      <c r="B364" s="18" t="str">
        <f>VLOOKUP(A364,Empresas!A:B,2,0)</f>
        <v>04.519.111/0001-60</v>
      </c>
      <c r="C364" s="18" t="str">
        <f>VLOOKUP(B364,Empresas!B:C,2,0)</f>
        <v>YPO Gold Capítulo São Paulo</v>
      </c>
      <c r="D364" s="142" t="str">
        <f>VLOOKUP(A364,Empresas!A:J,10,0)</f>
        <v>Kamilly</v>
      </c>
      <c r="E364" s="142" t="str">
        <f>VLOOKUP(A364,Empresas!A:D,4,0)</f>
        <v>Lucro Real</v>
      </c>
      <c r="F364" s="18" t="str">
        <f>VLOOKUP(A364,'Controle Distribuição de Lucros'!A:F,6,0)</f>
        <v>Sem Movimento</v>
      </c>
      <c r="G364" s="9">
        <f>VLOOKUP(A364,'Controle Distribuição de Lucros'!A:H,7,0)</f>
        <v>0</v>
      </c>
      <c r="H364" s="143" t="str">
        <f>IF(G364="Contabilidade Aproximada",'[1]Controle Distribuição de Lucros'!K364,"Não se Aplica")</f>
        <v>Não se Aplica</v>
      </c>
      <c r="I364" s="146" t="str">
        <f t="shared" si="25"/>
        <v>Não se Aplica</v>
      </c>
      <c r="J364" s="146" t="str">
        <f t="shared" si="30"/>
        <v>Não se Aplica</v>
      </c>
      <c r="K364" s="146">
        <f t="shared" si="27"/>
        <v>0</v>
      </c>
      <c r="L364" s="142">
        <f t="shared" si="31"/>
        <v>0</v>
      </c>
      <c r="M364" s="147">
        <f t="shared" si="32"/>
        <v>0</v>
      </c>
    </row>
    <row r="365" spans="1:14" hidden="1">
      <c r="A365" s="18">
        <v>645</v>
      </c>
      <c r="B365" s="18" t="str">
        <f>VLOOKUP(A365,Empresas!A:B,2,0)</f>
        <v>67.013.586/0001-08</v>
      </c>
      <c r="C365" s="18" t="str">
        <f>VLOOKUP(B365,Empresas!B:C,2,0)</f>
        <v>Zahav Serviços Administrativos Ltda</v>
      </c>
      <c r="D365" s="142" t="str">
        <f>VLOOKUP(A365,Empresas!A:J,10,0)</f>
        <v>Jorge</v>
      </c>
      <c r="E365" s="142" t="str">
        <f>VLOOKUP(A365,Empresas!A:D,4,0)</f>
        <v>Simples Nacional</v>
      </c>
      <c r="F365" s="18" t="str">
        <f>VLOOKUP(A365,'Controle Distribuição de Lucros'!A:F,6,0)</f>
        <v>Sem Movimento</v>
      </c>
      <c r="G365" s="9">
        <f>VLOOKUP(A365,'Controle Distribuição de Lucros'!A:H,7,0)</f>
        <v>0</v>
      </c>
      <c r="H365" s="143" t="str">
        <f>IF(G365="Contabilidade Aproximada",'[1]Controle Distribuição de Lucros'!K365,"Não se Aplica")</f>
        <v>Não se Aplica</v>
      </c>
      <c r="I365" s="146" t="str">
        <f t="shared" si="25"/>
        <v>Não se Aplica</v>
      </c>
      <c r="J365" s="146" t="str">
        <f t="shared" si="30"/>
        <v>Não se Aplica</v>
      </c>
      <c r="K365" s="146">
        <f t="shared" si="27"/>
        <v>0</v>
      </c>
      <c r="L365" s="142">
        <f t="shared" si="31"/>
        <v>0</v>
      </c>
      <c r="M365" s="147">
        <f t="shared" si="32"/>
        <v>0</v>
      </c>
    </row>
    <row r="366" spans="1:14" hidden="1">
      <c r="A366" s="18">
        <v>650</v>
      </c>
      <c r="B366" s="18" t="str">
        <f>VLOOKUP(A366,Empresas!A:B,2,0)</f>
        <v>67.544.042/0001-64</v>
      </c>
      <c r="C366" s="18" t="str">
        <f>VLOOKUP(B366,Empresas!B:C,2,0)</f>
        <v>C2M HOLDING LTDA.</v>
      </c>
      <c r="D366" s="142" t="str">
        <f>VLOOKUP(A366,Empresas!A:J,10,0)</f>
        <v>Bruna</v>
      </c>
      <c r="E366" s="142" t="str">
        <f>VLOOKUP(A366,Empresas!A:D,4,0)</f>
        <v>Lucro Presumido</v>
      </c>
      <c r="F366" s="331" t="e">
        <f>VLOOKUP(A366,'Controle Distribuição de Lucros'!A:F,6,0)</f>
        <v>#N/A</v>
      </c>
      <c r="G366" s="332">
        <f>VLOOKUP(A366,'Controle Distribuição de Lucros'!A:H,7,0)</f>
        <v>0</v>
      </c>
      <c r="H366" s="143" t="str">
        <f>IF(G366="Contabilidade Aproximada",'[1]Controle Distribuição de Lucros'!K366,"Não se Aplica")</f>
        <v>Não se Aplica</v>
      </c>
      <c r="I366" s="146" t="str">
        <f t="shared" si="25"/>
        <v>Não se Aplica</v>
      </c>
      <c r="J366" s="146" t="str">
        <f t="shared" si="30"/>
        <v>Não se Aplica</v>
      </c>
      <c r="K366" s="146">
        <f t="shared" si="27"/>
        <v>0</v>
      </c>
      <c r="L366" s="142">
        <f t="shared" si="31"/>
        <v>0</v>
      </c>
      <c r="M366" s="147">
        <f t="shared" si="32"/>
        <v>0</v>
      </c>
    </row>
    <row r="367" spans="1:14" hidden="1">
      <c r="A367" s="20">
        <v>253</v>
      </c>
      <c r="B367" s="18" t="str">
        <f>VLOOKUP(A367,Empresas!A:B,2,0)</f>
        <v>07.438.424/0001-81</v>
      </c>
      <c r="C367" s="18" t="str">
        <f>VLOOKUP(B367,Empresas!B:C,2,0)</f>
        <v>Zoovet Marselhesa Pet Shop Ltda</v>
      </c>
      <c r="D367" s="142" t="str">
        <f>VLOOKUP(A367,Empresas!A:J,10,0)</f>
        <v>Talita</v>
      </c>
      <c r="E367" s="142" t="str">
        <f>VLOOKUP(A367,Empresas!A:D,4,0)</f>
        <v>Lucro Presumido</v>
      </c>
      <c r="F367" s="18" t="str">
        <f>VLOOKUP(A367,'Controle Distribuição de Lucros'!A:F,6,0)</f>
        <v>Sem Movimento</v>
      </c>
      <c r="G367" s="9">
        <f>VLOOKUP(A367,'Controle Distribuição de Lucros'!A:H,7,0)</f>
        <v>0</v>
      </c>
      <c r="H367" s="143" t="str">
        <f>IF(G367="Contabilidade Aproximada",'[1]Controle Distribuição de Lucros'!K367,"Não se Aplica")</f>
        <v>Não se Aplica</v>
      </c>
      <c r="I367" s="146" t="str">
        <f t="shared" si="25"/>
        <v>Não se Aplica</v>
      </c>
      <c r="J367" s="146" t="str">
        <f t="shared" si="30"/>
        <v>Não se Aplica</v>
      </c>
      <c r="K367" s="146">
        <f t="shared" si="27"/>
        <v>0</v>
      </c>
      <c r="L367" s="142">
        <f t="shared" si="31"/>
        <v>0</v>
      </c>
      <c r="M367" s="147">
        <f t="shared" si="32"/>
        <v>0</v>
      </c>
    </row>
    <row r="368" spans="1:14" ht="16.5" hidden="1" thickBot="1">
      <c r="A368" s="140">
        <v>649</v>
      </c>
      <c r="B368" s="220" t="str">
        <f>VLOOKUP(A368,Empresas!A:B,2,0)</f>
        <v>31.721.911/0001-31</v>
      </c>
      <c r="C368" s="220" t="str">
        <f>VLOOKUP(B368,Empresas!B:C,2,0)</f>
        <v>Dentalfinance Odontologia e Gestão Financeira Ltda.</v>
      </c>
      <c r="D368" s="138" t="str">
        <f>VLOOKUP(A368,Empresas!A:J,10,0)</f>
        <v>Bruna</v>
      </c>
      <c r="E368" s="138" t="str">
        <f>VLOOKUP(A368,Empresas!A:D,4,0)</f>
        <v>Simples Nacional</v>
      </c>
      <c r="F368" s="333" t="e">
        <f>VLOOKUP(A368,'Controle Distribuição de Lucros'!A:F,6,0)</f>
        <v>#N/A</v>
      </c>
      <c r="G368" s="334">
        <f>VLOOKUP(A368,'Controle Distribuição de Lucros'!A:H,7,0)</f>
        <v>0</v>
      </c>
      <c r="H368" s="139" t="str">
        <f>IF(G368="Contabilidade Aproximada",'[1]Controle Distribuição de Lucros'!K368,"Não se Aplica")</f>
        <v>Não se Aplica</v>
      </c>
      <c r="I368" s="327" t="str">
        <f t="shared" si="25"/>
        <v>Não se Aplica</v>
      </c>
      <c r="J368" s="327" t="str">
        <f t="shared" si="30"/>
        <v>Não se Aplica</v>
      </c>
      <c r="K368" s="327">
        <f t="shared" si="27"/>
        <v>0</v>
      </c>
      <c r="L368" s="138">
        <f t="shared" si="31"/>
        <v>0</v>
      </c>
      <c r="M368" s="150">
        <f t="shared" si="32"/>
        <v>0</v>
      </c>
    </row>
    <row r="370" spans="13:13">
      <c r="M370" s="137">
        <f>M3*50%</f>
        <v>7779.9690000000001</v>
      </c>
    </row>
  </sheetData>
  <autoFilter ref="A1:M368" xr:uid="{3CA9936D-0485-4CEB-9C14-3681138081C1}">
    <filterColumn colId="3">
      <filters>
        <filter val="Luana"/>
      </filters>
    </filterColumn>
  </autoFilter>
  <customSheetViews>
    <customSheetView guid="{AFB08797-B428-474D-8229-9D72F71EC262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3CA9936D-0485-4CEB-9C14-3681138081C1}">
        <filterColumn colId="3">
          <filters>
            <filter val="Luana"/>
          </filters>
        </filterColumn>
      </autoFilter>
    </customSheetView>
    <customSheetView guid="{1DA47232-F491-4096-A80C-F7E244AF06A6}" scale="50" showAutoFilter="1" topLeftCell="A19">
      <selection activeCell="H35" sqref="H35"/>
      <pageMargins left="0.511811024" right="0.511811024" top="0.78740157499999996" bottom="0.78740157499999996" header="0.31496062000000002" footer="0.31496062000000002"/>
      <autoFilter ref="A1:M368" xr:uid="{8E0D0787-534B-4CEF-B6A0-1AE4AF82D3B5}"/>
    </customSheetView>
    <customSheetView guid="{B7EA7FEC-A2EF-4DE3-8E68-1BAB934B7F1E}" scale="70" showAutoFilter="1">
      <selection activeCell="G8" sqref="G8"/>
      <pageMargins left="0.511811024" right="0.511811024" top="0.78740157499999996" bottom="0.78740157499999996" header="0.31496062000000002" footer="0.31496062000000002"/>
      <autoFilter ref="A1:M368" xr:uid="{6F11D87A-F551-426B-833A-2B1A6824F1C4}"/>
    </customSheetView>
    <customSheetView guid="{4BCF48EE-0E16-4C61-824B-DDCBB971B3DD}" scale="70" showAutoFilter="1">
      <selection activeCell="H2" sqref="H2"/>
      <pageMargins left="0.511811024" right="0.511811024" top="0.78740157499999996" bottom="0.78740157499999996" header="0.31496062000000002" footer="0.31496062000000002"/>
      <autoFilter ref="A1:M368" xr:uid="{4659A444-E94A-4846-B47A-38D87B1BF3A7}"/>
    </customSheetView>
    <customSheetView guid="{2E3555E6-9EE5-421D-A94D-C94458D6D2C9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DBCE8E68-FBC6-4171-8FCF-102CCD9FDBFC}">
        <filterColumn colId="3">
          <filters>
            <filter val="Luana"/>
          </filters>
        </filterColumn>
      </autoFilter>
    </customSheetView>
    <customSheetView guid="{5350BE6B-1A3A-476A-B04D-198C11313F24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F3A88A4A-6342-4F2F-84F5-2616DF1F1153}">
        <filterColumn colId="3">
          <filters>
            <filter val="Luana"/>
          </filters>
        </filterColumn>
      </autoFilter>
    </customSheetView>
    <customSheetView guid="{D76BA947-8A2F-451E-B854-67A11B56F5ED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2FAD0C8F-C0FC-4E9F-AB97-0885B61C3A65}">
        <filterColumn colId="3">
          <filters>
            <filter val="Luana"/>
          </filters>
        </filterColumn>
      </autoFilter>
    </customSheetView>
    <customSheetView guid="{A6FBC0DC-A19A-4037-80FE-83E24AD9E190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F88A384E-3E16-43F4-9477-2F39FAC3696C}">
        <filterColumn colId="3">
          <filters>
            <filter val="Luana"/>
          </filters>
        </filterColumn>
      </autoFilter>
    </customSheetView>
    <customSheetView guid="{C3B6491F-CB1B-4DDA-A350-D2ADB6ADBAA8}" filter="1" showAutoFilter="1" topLeftCell="E142">
      <selection activeCell="G250" sqref="G250"/>
      <pageMargins left="0.511811024" right="0.511811024" top="0.78740157499999996" bottom="0.78740157499999996" header="0.31496062000000002" footer="0.31496062000000002"/>
      <autoFilter ref="A1:M368" xr:uid="{3AE26DC6-1523-4917-AF8F-0B2FD5020946}">
        <filterColumn colId="3">
          <filters>
            <filter val="Luana"/>
          </filters>
        </filterColumn>
      </autoFilter>
    </customSheetView>
  </customSheetViews>
  <dataValidations count="1">
    <dataValidation showInputMessage="1" showErrorMessage="1" sqref="E2:G368" xr:uid="{565010A1-3F86-4383-8B95-6D2D82B7A4EB}"/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EF12-7944-4461-887A-2180CC4A262B}">
  <dimension ref="A1:AMJ41"/>
  <sheetViews>
    <sheetView zoomScale="70" zoomScaleNormal="70" workbookViewId="0"/>
  </sheetViews>
  <sheetFormatPr defaultColWidth="9.42578125" defaultRowHeight="15.75"/>
  <cols>
    <col min="1" max="1" width="20.42578125" style="40" bestFit="1" customWidth="1"/>
    <col min="2" max="2" width="65.5703125" style="40" bestFit="1" customWidth="1"/>
    <col min="3" max="3" width="16.42578125" style="40" bestFit="1" customWidth="1"/>
    <col min="4" max="4" width="13.5703125" style="40" bestFit="1" customWidth="1"/>
    <col min="5" max="5" width="38.5703125" style="40" bestFit="1" customWidth="1"/>
    <col min="6" max="6" width="19.42578125" style="40" bestFit="1" customWidth="1"/>
    <col min="7" max="8" width="10.5703125" style="40" bestFit="1" customWidth="1"/>
    <col min="9" max="9" width="20.42578125" style="40" bestFit="1" customWidth="1"/>
    <col min="10" max="10" width="15.42578125" style="40" bestFit="1" customWidth="1"/>
    <col min="11" max="11" width="12.5703125" style="40" bestFit="1" customWidth="1"/>
    <col min="12" max="12" width="7.5703125" style="40" bestFit="1" customWidth="1"/>
    <col min="13" max="13" width="7.42578125" style="40" bestFit="1" customWidth="1"/>
    <col min="14" max="14" width="18.5703125" style="40" bestFit="1" customWidth="1"/>
    <col min="15" max="15" width="20.42578125" style="40" bestFit="1" customWidth="1"/>
    <col min="16" max="16" width="9.5703125" style="40" bestFit="1" customWidth="1"/>
    <col min="17" max="17" width="223.42578125" style="40" bestFit="1" customWidth="1"/>
    <col min="18" max="16384" width="9.42578125" style="40"/>
  </cols>
  <sheetData>
    <row r="1" spans="1:17">
      <c r="A1" s="98" t="s">
        <v>28</v>
      </c>
      <c r="B1" s="98" t="s">
        <v>1509</v>
      </c>
      <c r="C1" s="98" t="s">
        <v>1510</v>
      </c>
      <c r="D1" s="98" t="s">
        <v>1511</v>
      </c>
      <c r="E1" s="98" t="s">
        <v>1512</v>
      </c>
      <c r="F1" s="98" t="s">
        <v>1104</v>
      </c>
      <c r="G1" s="98" t="s">
        <v>1513</v>
      </c>
      <c r="H1" s="98" t="s">
        <v>1514</v>
      </c>
      <c r="I1" s="98" t="s">
        <v>1515</v>
      </c>
      <c r="J1" s="98" t="s">
        <v>1516</v>
      </c>
      <c r="K1" s="98" t="s">
        <v>1518</v>
      </c>
      <c r="L1" s="98" t="s">
        <v>1519</v>
      </c>
      <c r="M1" s="98" t="s">
        <v>1520</v>
      </c>
      <c r="N1" s="98" t="s">
        <v>1521</v>
      </c>
      <c r="O1" s="98" t="s">
        <v>1522</v>
      </c>
      <c r="P1" s="98" t="s">
        <v>1523</v>
      </c>
      <c r="Q1" s="98" t="s">
        <v>1524</v>
      </c>
    </row>
    <row r="2" spans="1:17">
      <c r="A2" s="99" t="s">
        <v>1718</v>
      </c>
      <c r="B2" s="100" t="s">
        <v>1719</v>
      </c>
      <c r="C2" s="101" t="s">
        <v>903</v>
      </c>
      <c r="D2" s="101" t="s">
        <v>1720</v>
      </c>
      <c r="E2" s="102" t="s">
        <v>1551</v>
      </c>
      <c r="F2" s="102"/>
      <c r="G2" s="102"/>
      <c r="H2" s="102"/>
      <c r="I2" s="102"/>
      <c r="J2" s="102" t="s">
        <v>1529</v>
      </c>
      <c r="K2" s="102"/>
      <c r="L2" s="102"/>
      <c r="M2" s="102"/>
      <c r="N2" s="102"/>
      <c r="O2" s="102"/>
      <c r="P2" s="102"/>
      <c r="Q2" s="101"/>
    </row>
    <row r="3" spans="1:17">
      <c r="A3" s="99" t="s">
        <v>137</v>
      </c>
      <c r="B3" s="103" t="s">
        <v>1721</v>
      </c>
      <c r="C3" s="101" t="s">
        <v>850</v>
      </c>
      <c r="D3" s="101" t="s">
        <v>73</v>
      </c>
      <c r="E3" s="102" t="s">
        <v>1551</v>
      </c>
      <c r="F3" s="104"/>
      <c r="G3" s="102"/>
      <c r="H3" s="102"/>
      <c r="I3" s="102"/>
      <c r="J3" s="104"/>
      <c r="K3" s="102"/>
      <c r="L3" s="102"/>
      <c r="M3" s="102"/>
      <c r="N3" s="102"/>
      <c r="O3" s="102" t="s">
        <v>1529</v>
      </c>
      <c r="P3" s="102"/>
      <c r="Q3" s="101" t="s">
        <v>1722</v>
      </c>
    </row>
    <row r="4" spans="1:17">
      <c r="A4" s="99" t="s">
        <v>193</v>
      </c>
      <c r="B4" s="100" t="s">
        <v>1723</v>
      </c>
      <c r="C4" s="101" t="s">
        <v>1526</v>
      </c>
      <c r="D4" s="101" t="s">
        <v>1580</v>
      </c>
      <c r="E4" s="102" t="s">
        <v>1551</v>
      </c>
      <c r="F4" s="102"/>
      <c r="G4" s="102"/>
      <c r="H4" s="102"/>
      <c r="I4" s="102"/>
      <c r="J4" s="102"/>
      <c r="K4" s="102"/>
      <c r="L4" s="102" t="s">
        <v>1529</v>
      </c>
      <c r="M4" s="102"/>
      <c r="N4" s="102"/>
      <c r="O4" s="102"/>
      <c r="P4" s="102"/>
      <c r="Q4" s="101" t="s">
        <v>1724</v>
      </c>
    </row>
    <row r="5" spans="1:17">
      <c r="A5" s="99" t="s">
        <v>226</v>
      </c>
      <c r="B5" s="105" t="s">
        <v>227</v>
      </c>
      <c r="C5" s="101" t="s">
        <v>850</v>
      </c>
      <c r="D5" s="101" t="s">
        <v>1725</v>
      </c>
      <c r="E5" s="102" t="s">
        <v>1551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 t="s">
        <v>1529</v>
      </c>
      <c r="Q5" s="102" t="s">
        <v>1726</v>
      </c>
    </row>
    <row r="6" spans="1:17">
      <c r="A6" s="99" t="s">
        <v>1727</v>
      </c>
      <c r="B6" s="105" t="s">
        <v>1728</v>
      </c>
      <c r="C6" s="101" t="s">
        <v>1526</v>
      </c>
      <c r="D6" s="101" t="s">
        <v>1729</v>
      </c>
      <c r="E6" s="102" t="s">
        <v>1730</v>
      </c>
      <c r="F6" s="102"/>
      <c r="G6" s="102"/>
      <c r="H6" s="102"/>
      <c r="I6" s="102"/>
      <c r="J6" s="102"/>
      <c r="K6" s="102"/>
      <c r="L6" s="102" t="s">
        <v>1529</v>
      </c>
      <c r="M6" s="102"/>
      <c r="N6" s="102"/>
      <c r="O6" s="102"/>
      <c r="P6" s="102"/>
      <c r="Q6" s="106" t="s">
        <v>1731</v>
      </c>
    </row>
    <row r="7" spans="1:17">
      <c r="A7" s="99" t="s">
        <v>1732</v>
      </c>
      <c r="B7" s="105" t="s">
        <v>1733</v>
      </c>
      <c r="C7" s="101" t="s">
        <v>1526</v>
      </c>
      <c r="D7" s="101" t="s">
        <v>1538</v>
      </c>
      <c r="E7" s="102" t="s">
        <v>1551</v>
      </c>
      <c r="F7" s="102"/>
      <c r="G7" s="102"/>
      <c r="H7" s="102"/>
      <c r="I7" s="102"/>
      <c r="J7" s="102"/>
      <c r="K7" s="102"/>
      <c r="L7" s="102" t="s">
        <v>1529</v>
      </c>
      <c r="M7" s="102"/>
      <c r="N7" s="102"/>
      <c r="O7" s="102"/>
      <c r="P7" s="102"/>
      <c r="Q7" s="106" t="s">
        <v>1734</v>
      </c>
    </row>
    <row r="8" spans="1:17">
      <c r="A8" s="99" t="s">
        <v>1735</v>
      </c>
      <c r="B8" s="105" t="s">
        <v>1736</v>
      </c>
      <c r="C8" s="101" t="s">
        <v>850</v>
      </c>
      <c r="D8" s="101" t="s">
        <v>1725</v>
      </c>
      <c r="E8" s="102" t="s">
        <v>1551</v>
      </c>
      <c r="F8" s="102" t="s">
        <v>1529</v>
      </c>
      <c r="G8" s="102"/>
      <c r="H8" s="102"/>
      <c r="I8" s="102"/>
      <c r="J8" s="102"/>
      <c r="K8" s="102"/>
      <c r="L8" s="102"/>
      <c r="M8" s="102"/>
      <c r="N8" s="102"/>
      <c r="O8" s="102"/>
      <c r="P8" s="101"/>
      <c r="Q8" s="101" t="s">
        <v>1626</v>
      </c>
    </row>
    <row r="9" spans="1:17">
      <c r="A9" s="99" t="s">
        <v>457</v>
      </c>
      <c r="B9" s="100" t="s">
        <v>458</v>
      </c>
      <c r="C9" s="101" t="s">
        <v>1526</v>
      </c>
      <c r="D9" s="101" t="s">
        <v>73</v>
      </c>
      <c r="E9" s="102" t="s">
        <v>1551</v>
      </c>
      <c r="F9" s="102"/>
      <c r="G9" s="102"/>
      <c r="H9" s="102"/>
      <c r="I9" s="102"/>
      <c r="J9" s="102"/>
      <c r="K9" s="102"/>
      <c r="L9" s="102" t="s">
        <v>1529</v>
      </c>
      <c r="M9" s="102"/>
      <c r="N9" s="102" t="s">
        <v>1529</v>
      </c>
      <c r="O9" s="102"/>
      <c r="P9" s="102"/>
      <c r="Q9" s="101" t="s">
        <v>1737</v>
      </c>
    </row>
    <row r="10" spans="1:17">
      <c r="A10" s="99" t="s">
        <v>609</v>
      </c>
      <c r="B10" s="105" t="s">
        <v>1685</v>
      </c>
      <c r="C10" s="101" t="s">
        <v>850</v>
      </c>
      <c r="D10" s="101" t="s">
        <v>1738</v>
      </c>
      <c r="E10" s="102" t="s">
        <v>1551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 t="s">
        <v>1529</v>
      </c>
      <c r="Q10" s="101" t="s">
        <v>1739</v>
      </c>
    </row>
    <row r="11" spans="1:17">
      <c r="A11" s="99" t="s">
        <v>630</v>
      </c>
      <c r="B11" s="105" t="s">
        <v>631</v>
      </c>
      <c r="C11" s="101" t="s">
        <v>844</v>
      </c>
      <c r="D11" s="101" t="s">
        <v>1740</v>
      </c>
      <c r="E11" s="102" t="s">
        <v>1551</v>
      </c>
      <c r="F11" s="102" t="s">
        <v>1529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1" t="s">
        <v>1741</v>
      </c>
    </row>
    <row r="12" spans="1:17">
      <c r="A12" s="99" t="s">
        <v>1742</v>
      </c>
      <c r="B12" s="105" t="s">
        <v>1743</v>
      </c>
      <c r="C12" s="101" t="s">
        <v>844</v>
      </c>
      <c r="D12" s="101" t="s">
        <v>1538</v>
      </c>
      <c r="E12" s="102" t="s">
        <v>1551</v>
      </c>
      <c r="F12" s="102"/>
      <c r="G12" s="102" t="s">
        <v>1529</v>
      </c>
      <c r="H12" s="102"/>
      <c r="I12" s="102"/>
      <c r="J12" s="102"/>
      <c r="K12" s="102"/>
      <c r="L12" s="102"/>
      <c r="M12" s="102"/>
      <c r="N12" s="102"/>
      <c r="O12" s="102"/>
      <c r="P12" s="102"/>
      <c r="Q12" s="101" t="s">
        <v>1744</v>
      </c>
    </row>
    <row r="13" spans="1:17">
      <c r="A13" s="99" t="s">
        <v>1745</v>
      </c>
      <c r="B13" s="105" t="s">
        <v>1746</v>
      </c>
      <c r="C13" s="101" t="s">
        <v>844</v>
      </c>
      <c r="D13" s="101" t="s">
        <v>1538</v>
      </c>
      <c r="E13" s="102" t="s">
        <v>1551</v>
      </c>
      <c r="F13" s="102"/>
      <c r="G13" s="102"/>
      <c r="H13" s="102"/>
      <c r="I13" s="102"/>
      <c r="J13" s="102"/>
      <c r="K13" s="102"/>
      <c r="L13" s="102"/>
      <c r="M13" s="102"/>
      <c r="N13" s="102" t="s">
        <v>1529</v>
      </c>
      <c r="O13" s="102"/>
      <c r="P13" s="102"/>
      <c r="Q13" s="101" t="s">
        <v>1747</v>
      </c>
    </row>
    <row r="14" spans="1:17">
      <c r="A14" s="99" t="s">
        <v>684</v>
      </c>
      <c r="B14" s="105" t="s">
        <v>1701</v>
      </c>
      <c r="C14" s="101" t="s">
        <v>850</v>
      </c>
      <c r="D14" s="101" t="s">
        <v>1580</v>
      </c>
      <c r="E14" s="102" t="s">
        <v>1551</v>
      </c>
      <c r="F14" s="102"/>
      <c r="G14" s="102"/>
      <c r="H14" s="102"/>
      <c r="I14" s="102"/>
      <c r="J14" s="102"/>
      <c r="K14" s="102"/>
      <c r="L14" s="102"/>
      <c r="M14" s="102"/>
      <c r="N14" s="102" t="s">
        <v>1529</v>
      </c>
      <c r="O14" s="102"/>
      <c r="P14" s="102"/>
      <c r="Q14" s="101" t="s">
        <v>1748</v>
      </c>
    </row>
    <row r="15" spans="1:17">
      <c r="A15" s="99" t="s">
        <v>1711</v>
      </c>
      <c r="B15" s="105" t="s">
        <v>1749</v>
      </c>
      <c r="C15" s="101" t="s">
        <v>844</v>
      </c>
      <c r="D15" s="101" t="s">
        <v>1740</v>
      </c>
      <c r="E15" s="102" t="s">
        <v>1551</v>
      </c>
      <c r="F15" s="102" t="s">
        <v>1529</v>
      </c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1" t="s">
        <v>1750</v>
      </c>
    </row>
    <row r="16" spans="1:17">
      <c r="A16" s="107" t="s">
        <v>1751</v>
      </c>
      <c r="B16" s="105" t="s">
        <v>1752</v>
      </c>
      <c r="C16" s="101" t="s">
        <v>1526</v>
      </c>
      <c r="D16" s="101" t="s">
        <v>73</v>
      </c>
      <c r="E16" s="102" t="s">
        <v>1551</v>
      </c>
      <c r="F16" s="102"/>
      <c r="G16" s="102"/>
      <c r="H16" s="102"/>
      <c r="I16" s="102"/>
      <c r="J16" s="102"/>
      <c r="K16" s="102"/>
      <c r="L16" s="102"/>
      <c r="M16" s="102"/>
      <c r="N16" s="102" t="s">
        <v>1529</v>
      </c>
      <c r="O16" s="102" t="s">
        <v>1529</v>
      </c>
      <c r="P16" s="102"/>
      <c r="Q16" s="101" t="s">
        <v>1753</v>
      </c>
    </row>
    <row r="17" spans="1:1024">
      <c r="A17" s="99" t="s">
        <v>1754</v>
      </c>
      <c r="B17" s="105" t="s">
        <v>1755</v>
      </c>
      <c r="C17" s="101" t="s">
        <v>844</v>
      </c>
      <c r="D17" s="101" t="s">
        <v>1740</v>
      </c>
      <c r="E17" s="102" t="s">
        <v>1551</v>
      </c>
      <c r="F17" s="102"/>
      <c r="G17" s="102" t="s">
        <v>1529</v>
      </c>
      <c r="H17" s="102"/>
      <c r="I17" s="102"/>
      <c r="J17" s="102"/>
      <c r="K17" s="102"/>
      <c r="L17" s="102"/>
      <c r="M17" s="108"/>
      <c r="N17" s="102"/>
      <c r="O17" s="102"/>
      <c r="P17" s="102"/>
      <c r="Q17" s="101" t="s">
        <v>1756</v>
      </c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109"/>
      <c r="DS17" s="109"/>
      <c r="DT17" s="109"/>
      <c r="DU17" s="109"/>
      <c r="DV17" s="109"/>
      <c r="DW17" s="109"/>
      <c r="DX17" s="109"/>
      <c r="DY17" s="109"/>
      <c r="DZ17" s="109"/>
      <c r="EA17" s="109"/>
      <c r="EB17" s="109"/>
      <c r="EC17" s="109"/>
      <c r="ED17" s="109"/>
      <c r="EE17" s="109"/>
      <c r="EF17" s="109"/>
      <c r="EG17" s="109"/>
      <c r="EH17" s="109"/>
      <c r="EI17" s="109"/>
      <c r="EJ17" s="109"/>
      <c r="EK17" s="109"/>
      <c r="EL17" s="109"/>
      <c r="EM17" s="109"/>
      <c r="EN17" s="109"/>
      <c r="EO17" s="109"/>
      <c r="EP17" s="109"/>
      <c r="EQ17" s="109"/>
      <c r="ER17" s="109"/>
      <c r="ES17" s="109"/>
      <c r="ET17" s="109"/>
      <c r="EU17" s="109"/>
      <c r="EV17" s="109"/>
      <c r="EW17" s="109"/>
      <c r="EX17" s="109"/>
      <c r="EY17" s="109"/>
      <c r="EZ17" s="109"/>
      <c r="FA17" s="109"/>
      <c r="FB17" s="109"/>
      <c r="FC17" s="109"/>
      <c r="FD17" s="109"/>
      <c r="FE17" s="109"/>
      <c r="FF17" s="109"/>
      <c r="FG17" s="109"/>
      <c r="FH17" s="109"/>
      <c r="FI17" s="109"/>
      <c r="FJ17" s="109"/>
      <c r="FK17" s="109"/>
      <c r="FL17" s="109"/>
      <c r="FM17" s="109"/>
      <c r="FN17" s="109"/>
      <c r="FO17" s="109"/>
      <c r="FP17" s="109"/>
      <c r="FQ17" s="109"/>
      <c r="FR17" s="109"/>
      <c r="FS17" s="109"/>
      <c r="FT17" s="109"/>
      <c r="FU17" s="109"/>
      <c r="FV17" s="109"/>
      <c r="FW17" s="109"/>
      <c r="FX17" s="109"/>
      <c r="FY17" s="109"/>
      <c r="FZ17" s="109"/>
      <c r="GA17" s="109"/>
      <c r="GB17" s="109"/>
      <c r="GC17" s="109"/>
      <c r="GD17" s="109"/>
      <c r="GE17" s="109"/>
      <c r="GF17" s="109"/>
      <c r="GG17" s="109"/>
      <c r="GH17" s="109"/>
      <c r="GI17" s="109"/>
      <c r="GJ17" s="109"/>
      <c r="GK17" s="109"/>
      <c r="GL17" s="109"/>
      <c r="GM17" s="109"/>
      <c r="GN17" s="109"/>
      <c r="GO17" s="109"/>
      <c r="GP17" s="109"/>
      <c r="GQ17" s="109"/>
      <c r="GR17" s="109"/>
      <c r="GS17" s="109"/>
      <c r="GT17" s="109"/>
      <c r="GU17" s="109"/>
      <c r="GV17" s="109"/>
      <c r="GW17" s="109"/>
      <c r="GX17" s="109"/>
      <c r="GY17" s="109"/>
      <c r="GZ17" s="109"/>
      <c r="HA17" s="109"/>
      <c r="HB17" s="109"/>
      <c r="HC17" s="109"/>
      <c r="HD17" s="109"/>
      <c r="HE17" s="109"/>
      <c r="HF17" s="109"/>
      <c r="HG17" s="109"/>
      <c r="HH17" s="109"/>
      <c r="HI17" s="109"/>
      <c r="HJ17" s="109"/>
      <c r="HK17" s="109"/>
      <c r="HL17" s="109"/>
      <c r="HM17" s="109"/>
      <c r="HN17" s="109"/>
      <c r="HO17" s="109"/>
      <c r="HP17" s="109"/>
      <c r="HQ17" s="109"/>
      <c r="HR17" s="109"/>
      <c r="HS17" s="109"/>
      <c r="HT17" s="109"/>
      <c r="HU17" s="109"/>
      <c r="HV17" s="109"/>
      <c r="HW17" s="109"/>
      <c r="HX17" s="109"/>
      <c r="HY17" s="109"/>
      <c r="HZ17" s="109"/>
      <c r="IA17" s="109"/>
      <c r="IB17" s="109"/>
      <c r="IC17" s="109"/>
      <c r="ID17" s="109"/>
      <c r="IE17" s="109"/>
      <c r="IF17" s="109"/>
      <c r="IG17" s="109"/>
      <c r="IH17" s="109"/>
      <c r="II17" s="109"/>
      <c r="IJ17" s="109"/>
      <c r="IK17" s="109"/>
      <c r="IL17" s="109"/>
      <c r="IM17" s="109"/>
      <c r="IN17" s="109"/>
      <c r="IO17" s="109"/>
      <c r="IP17" s="109"/>
      <c r="IQ17" s="109"/>
      <c r="IR17" s="109"/>
      <c r="IS17" s="109"/>
      <c r="IT17" s="109"/>
      <c r="IU17" s="109"/>
      <c r="IV17" s="109"/>
      <c r="IW17" s="109"/>
      <c r="IX17" s="109"/>
      <c r="IY17" s="109"/>
      <c r="IZ17" s="109"/>
      <c r="JA17" s="109"/>
      <c r="JB17" s="109"/>
      <c r="JC17" s="109"/>
      <c r="JD17" s="109"/>
      <c r="JE17" s="109"/>
      <c r="JF17" s="109"/>
      <c r="JG17" s="109"/>
      <c r="JH17" s="109"/>
      <c r="JI17" s="109"/>
      <c r="JJ17" s="109"/>
      <c r="JK17" s="109"/>
      <c r="JL17" s="109"/>
      <c r="JM17" s="109"/>
      <c r="JN17" s="109"/>
      <c r="JO17" s="109"/>
      <c r="JP17" s="109"/>
      <c r="JQ17" s="109"/>
      <c r="JR17" s="109"/>
      <c r="JS17" s="109"/>
      <c r="JT17" s="109"/>
      <c r="JU17" s="109"/>
      <c r="JV17" s="109"/>
      <c r="JW17" s="109"/>
      <c r="JX17" s="109"/>
      <c r="JY17" s="109"/>
      <c r="JZ17" s="109"/>
      <c r="KA17" s="109"/>
      <c r="KB17" s="109"/>
      <c r="KC17" s="109"/>
      <c r="KD17" s="109"/>
      <c r="KE17" s="109"/>
      <c r="KF17" s="109"/>
      <c r="KG17" s="109"/>
      <c r="KH17" s="109"/>
      <c r="KI17" s="109"/>
      <c r="KJ17" s="109"/>
      <c r="KK17" s="109"/>
      <c r="KL17" s="109"/>
      <c r="KM17" s="109"/>
      <c r="KN17" s="109"/>
      <c r="KO17" s="109"/>
      <c r="KP17" s="109"/>
      <c r="KQ17" s="109"/>
      <c r="KR17" s="109"/>
      <c r="KS17" s="109"/>
      <c r="KT17" s="109"/>
      <c r="KU17" s="109"/>
      <c r="KV17" s="109"/>
      <c r="KW17" s="109"/>
      <c r="KX17" s="109"/>
      <c r="KY17" s="109"/>
      <c r="KZ17" s="109"/>
      <c r="LA17" s="109"/>
      <c r="LB17" s="109"/>
      <c r="LC17" s="109"/>
      <c r="LD17" s="109"/>
      <c r="LE17" s="109"/>
      <c r="LF17" s="109"/>
      <c r="LG17" s="109"/>
      <c r="LH17" s="109"/>
      <c r="LI17" s="109"/>
      <c r="LJ17" s="109"/>
      <c r="LK17" s="109"/>
      <c r="LL17" s="109"/>
      <c r="LM17" s="109"/>
      <c r="LN17" s="109"/>
      <c r="LO17" s="109"/>
      <c r="LP17" s="109"/>
      <c r="LQ17" s="109"/>
      <c r="LR17" s="109"/>
      <c r="LS17" s="109"/>
      <c r="LT17" s="109"/>
      <c r="LU17" s="109"/>
      <c r="LV17" s="109"/>
      <c r="LW17" s="109"/>
      <c r="LX17" s="109"/>
      <c r="LY17" s="109"/>
      <c r="LZ17" s="109"/>
      <c r="MA17" s="109"/>
      <c r="MB17" s="109"/>
      <c r="MC17" s="109"/>
      <c r="MD17" s="109"/>
      <c r="ME17" s="109"/>
      <c r="MF17" s="109"/>
      <c r="MG17" s="109"/>
      <c r="MH17" s="109"/>
      <c r="MI17" s="109"/>
      <c r="MJ17" s="109"/>
      <c r="MK17" s="109"/>
      <c r="ML17" s="109"/>
      <c r="MM17" s="109"/>
      <c r="MN17" s="109"/>
      <c r="MO17" s="109"/>
      <c r="MP17" s="109"/>
      <c r="MQ17" s="109"/>
      <c r="MR17" s="109"/>
      <c r="MS17" s="109"/>
      <c r="MT17" s="109"/>
      <c r="MU17" s="109"/>
      <c r="MV17" s="109"/>
      <c r="MW17" s="109"/>
      <c r="MX17" s="109"/>
      <c r="MY17" s="109"/>
      <c r="MZ17" s="109"/>
      <c r="NA17" s="109"/>
      <c r="NB17" s="109"/>
      <c r="NC17" s="109"/>
      <c r="ND17" s="109"/>
      <c r="NE17" s="109"/>
      <c r="NF17" s="109"/>
      <c r="NG17" s="109"/>
      <c r="NH17" s="109"/>
      <c r="NI17" s="109"/>
      <c r="NJ17" s="109"/>
      <c r="NK17" s="109"/>
      <c r="NL17" s="109"/>
      <c r="NM17" s="109"/>
      <c r="NN17" s="109"/>
      <c r="NO17" s="109"/>
      <c r="NP17" s="109"/>
      <c r="NQ17" s="109"/>
      <c r="NR17" s="109"/>
      <c r="NS17" s="109"/>
      <c r="NT17" s="109"/>
      <c r="NU17" s="109"/>
      <c r="NV17" s="109"/>
      <c r="NW17" s="109"/>
      <c r="NX17" s="109"/>
      <c r="NY17" s="109"/>
      <c r="NZ17" s="109"/>
      <c r="OA17" s="109"/>
      <c r="OB17" s="109"/>
      <c r="OC17" s="109"/>
      <c r="OD17" s="109"/>
      <c r="OE17" s="109"/>
      <c r="OF17" s="109"/>
      <c r="OG17" s="109"/>
      <c r="OH17" s="109"/>
      <c r="OI17" s="109"/>
      <c r="OJ17" s="109"/>
      <c r="OK17" s="109"/>
      <c r="OL17" s="109"/>
      <c r="OM17" s="109"/>
      <c r="ON17" s="109"/>
      <c r="OO17" s="109"/>
      <c r="OP17" s="109"/>
      <c r="OQ17" s="109"/>
      <c r="OR17" s="109"/>
      <c r="OS17" s="109"/>
      <c r="OT17" s="109"/>
      <c r="OU17" s="109"/>
      <c r="OV17" s="109"/>
      <c r="OW17" s="109"/>
      <c r="OX17" s="109"/>
      <c r="OY17" s="109"/>
      <c r="OZ17" s="109"/>
      <c r="PA17" s="109"/>
      <c r="PB17" s="109"/>
      <c r="PC17" s="109"/>
      <c r="PD17" s="109"/>
      <c r="PE17" s="109"/>
      <c r="PF17" s="109"/>
      <c r="PG17" s="109"/>
      <c r="PH17" s="109"/>
      <c r="PI17" s="109"/>
      <c r="PJ17" s="109"/>
      <c r="PK17" s="109"/>
      <c r="PL17" s="109"/>
      <c r="PM17" s="109"/>
      <c r="PN17" s="109"/>
      <c r="PO17" s="109"/>
      <c r="PP17" s="109"/>
      <c r="PQ17" s="109"/>
      <c r="PR17" s="109"/>
      <c r="PS17" s="109"/>
      <c r="PT17" s="109"/>
      <c r="PU17" s="109"/>
      <c r="PV17" s="109"/>
      <c r="PW17" s="109"/>
      <c r="PX17" s="109"/>
      <c r="PY17" s="109"/>
      <c r="PZ17" s="109"/>
      <c r="QA17" s="109"/>
      <c r="QB17" s="109"/>
      <c r="QC17" s="109"/>
      <c r="QD17" s="109"/>
      <c r="QE17" s="109"/>
      <c r="QF17" s="109"/>
      <c r="QG17" s="109"/>
      <c r="QH17" s="109"/>
      <c r="QI17" s="109"/>
      <c r="QJ17" s="109"/>
      <c r="QK17" s="109"/>
      <c r="QL17" s="109"/>
      <c r="QM17" s="109"/>
      <c r="QN17" s="109"/>
      <c r="QO17" s="109"/>
      <c r="QP17" s="109"/>
      <c r="QQ17" s="109"/>
      <c r="QR17" s="109"/>
      <c r="QS17" s="109"/>
      <c r="QT17" s="109"/>
      <c r="QU17" s="109"/>
      <c r="QV17" s="109"/>
      <c r="QW17" s="109"/>
      <c r="QX17" s="109"/>
      <c r="QY17" s="109"/>
      <c r="QZ17" s="109"/>
      <c r="RA17" s="109"/>
      <c r="RB17" s="109"/>
      <c r="RC17" s="109"/>
      <c r="RD17" s="109"/>
      <c r="RE17" s="109"/>
      <c r="RF17" s="109"/>
      <c r="RG17" s="109"/>
      <c r="RH17" s="109"/>
      <c r="RI17" s="109"/>
      <c r="RJ17" s="109"/>
      <c r="RK17" s="109"/>
      <c r="RL17" s="109"/>
      <c r="RM17" s="109"/>
      <c r="RN17" s="109"/>
      <c r="RO17" s="109"/>
      <c r="RP17" s="109"/>
      <c r="RQ17" s="109"/>
      <c r="RR17" s="109"/>
      <c r="RS17" s="109"/>
      <c r="RT17" s="109"/>
      <c r="RU17" s="109"/>
      <c r="RV17" s="109"/>
      <c r="RW17" s="109"/>
      <c r="RX17" s="109"/>
      <c r="RY17" s="109"/>
      <c r="RZ17" s="109"/>
      <c r="SA17" s="109"/>
      <c r="SB17" s="109"/>
      <c r="SC17" s="109"/>
      <c r="SD17" s="109"/>
      <c r="SE17" s="109"/>
      <c r="SF17" s="109"/>
      <c r="SG17" s="109"/>
      <c r="SH17" s="109"/>
      <c r="SI17" s="109"/>
      <c r="SJ17" s="109"/>
      <c r="SK17" s="109"/>
      <c r="SL17" s="109"/>
      <c r="SM17" s="109"/>
      <c r="SN17" s="109"/>
      <c r="SO17" s="109"/>
      <c r="SP17" s="109"/>
      <c r="SQ17" s="109"/>
      <c r="SR17" s="109"/>
      <c r="SS17" s="109"/>
      <c r="ST17" s="109"/>
      <c r="SU17" s="109"/>
      <c r="SV17" s="109"/>
      <c r="SW17" s="109"/>
      <c r="SX17" s="109"/>
      <c r="SY17" s="109"/>
      <c r="SZ17" s="109"/>
      <c r="TA17" s="109"/>
      <c r="TB17" s="109"/>
      <c r="TC17" s="109"/>
      <c r="TD17" s="109"/>
      <c r="TE17" s="109"/>
      <c r="TF17" s="109"/>
      <c r="TG17" s="109"/>
      <c r="TH17" s="109"/>
      <c r="TI17" s="109"/>
      <c r="TJ17" s="109"/>
      <c r="TK17" s="109"/>
      <c r="TL17" s="109"/>
      <c r="TM17" s="109"/>
      <c r="TN17" s="109"/>
      <c r="TO17" s="109"/>
      <c r="TP17" s="109"/>
      <c r="TQ17" s="109"/>
      <c r="TR17" s="109"/>
      <c r="TS17" s="109"/>
      <c r="TT17" s="109"/>
      <c r="TU17" s="109"/>
      <c r="TV17" s="109"/>
      <c r="TW17" s="109"/>
      <c r="TX17" s="109"/>
      <c r="TY17" s="109"/>
      <c r="TZ17" s="109"/>
      <c r="UA17" s="109"/>
      <c r="UB17" s="109"/>
      <c r="UC17" s="109"/>
      <c r="UD17" s="109"/>
      <c r="UE17" s="109"/>
      <c r="UF17" s="109"/>
      <c r="UG17" s="109"/>
      <c r="UH17" s="109"/>
      <c r="UI17" s="109"/>
      <c r="UJ17" s="109"/>
      <c r="UK17" s="109"/>
      <c r="UL17" s="109"/>
      <c r="UM17" s="109"/>
      <c r="UN17" s="109"/>
      <c r="UO17" s="109"/>
      <c r="UP17" s="109"/>
      <c r="UQ17" s="109"/>
      <c r="UR17" s="109"/>
      <c r="US17" s="109"/>
      <c r="UT17" s="109"/>
      <c r="UU17" s="109"/>
      <c r="UV17" s="109"/>
      <c r="UW17" s="109"/>
      <c r="UX17" s="109"/>
      <c r="UY17" s="109"/>
      <c r="UZ17" s="109"/>
      <c r="VA17" s="109"/>
      <c r="VB17" s="109"/>
      <c r="VC17" s="109"/>
      <c r="VD17" s="109"/>
      <c r="VE17" s="109"/>
      <c r="VF17" s="109"/>
      <c r="VG17" s="109"/>
      <c r="VH17" s="109"/>
      <c r="VI17" s="109"/>
      <c r="VJ17" s="109"/>
      <c r="VK17" s="109"/>
      <c r="VL17" s="109"/>
      <c r="VM17" s="109"/>
      <c r="VN17" s="109"/>
      <c r="VO17" s="109"/>
      <c r="VP17" s="109"/>
      <c r="VQ17" s="109"/>
      <c r="VR17" s="109"/>
      <c r="VS17" s="109"/>
      <c r="VT17" s="109"/>
      <c r="VU17" s="109"/>
      <c r="VV17" s="109"/>
      <c r="VW17" s="109"/>
      <c r="VX17" s="109"/>
      <c r="VY17" s="109"/>
      <c r="VZ17" s="109"/>
      <c r="WA17" s="109"/>
      <c r="WB17" s="109"/>
      <c r="WC17" s="109"/>
      <c r="WD17" s="109"/>
      <c r="WE17" s="109"/>
      <c r="WF17" s="109"/>
      <c r="WG17" s="109"/>
      <c r="WH17" s="109"/>
      <c r="WI17" s="109"/>
      <c r="WJ17" s="109"/>
      <c r="WK17" s="109"/>
      <c r="WL17" s="109"/>
      <c r="WM17" s="109"/>
      <c r="WN17" s="109"/>
      <c r="WO17" s="109"/>
      <c r="WP17" s="109"/>
      <c r="WQ17" s="109"/>
      <c r="WR17" s="109"/>
      <c r="WS17" s="109"/>
      <c r="WT17" s="109"/>
      <c r="WU17" s="109"/>
      <c r="WV17" s="109"/>
      <c r="WW17" s="109"/>
      <c r="WX17" s="109"/>
      <c r="WY17" s="109"/>
      <c r="WZ17" s="109"/>
      <c r="XA17" s="109"/>
      <c r="XB17" s="109"/>
      <c r="XC17" s="109"/>
      <c r="XD17" s="109"/>
      <c r="XE17" s="109"/>
      <c r="XF17" s="109"/>
      <c r="XG17" s="109"/>
      <c r="XH17" s="109"/>
      <c r="XI17" s="109"/>
      <c r="XJ17" s="109"/>
      <c r="XK17" s="109"/>
      <c r="XL17" s="109"/>
      <c r="XM17" s="109"/>
      <c r="XN17" s="109"/>
      <c r="XO17" s="109"/>
      <c r="XP17" s="109"/>
      <c r="XQ17" s="109"/>
      <c r="XR17" s="109"/>
      <c r="XS17" s="109"/>
      <c r="XT17" s="109"/>
      <c r="XU17" s="109"/>
      <c r="XV17" s="109"/>
      <c r="XW17" s="109"/>
      <c r="XX17" s="109"/>
      <c r="XY17" s="109"/>
      <c r="XZ17" s="109"/>
      <c r="YA17" s="109"/>
      <c r="YB17" s="109"/>
      <c r="YC17" s="109"/>
      <c r="YD17" s="109"/>
      <c r="YE17" s="109"/>
      <c r="YF17" s="109"/>
      <c r="YG17" s="109"/>
      <c r="YH17" s="109"/>
      <c r="YI17" s="109"/>
      <c r="YJ17" s="109"/>
      <c r="YK17" s="109"/>
      <c r="YL17" s="109"/>
      <c r="YM17" s="109"/>
      <c r="YN17" s="109"/>
      <c r="YO17" s="109"/>
      <c r="YP17" s="109"/>
      <c r="YQ17" s="109"/>
      <c r="YR17" s="109"/>
      <c r="YS17" s="109"/>
      <c r="YT17" s="109"/>
      <c r="YU17" s="109"/>
      <c r="YV17" s="109"/>
      <c r="YW17" s="109"/>
      <c r="YX17" s="109"/>
      <c r="YY17" s="109"/>
      <c r="YZ17" s="109"/>
      <c r="ZA17" s="109"/>
      <c r="ZB17" s="109"/>
      <c r="ZC17" s="109"/>
      <c r="ZD17" s="109"/>
      <c r="ZE17" s="109"/>
      <c r="ZF17" s="109"/>
      <c r="ZG17" s="109"/>
      <c r="ZH17" s="109"/>
      <c r="ZI17" s="109"/>
      <c r="ZJ17" s="109"/>
      <c r="ZK17" s="109"/>
      <c r="ZL17" s="109"/>
      <c r="ZM17" s="109"/>
      <c r="ZN17" s="109"/>
      <c r="ZO17" s="109"/>
      <c r="ZP17" s="109"/>
      <c r="ZQ17" s="109"/>
      <c r="ZR17" s="109"/>
      <c r="ZS17" s="109"/>
      <c r="ZT17" s="109"/>
      <c r="ZU17" s="109"/>
      <c r="ZV17" s="109"/>
      <c r="ZW17" s="109"/>
      <c r="ZX17" s="109"/>
      <c r="ZY17" s="109"/>
      <c r="ZZ17" s="109"/>
      <c r="AAA17" s="109"/>
      <c r="AAB17" s="109"/>
      <c r="AAC17" s="109"/>
      <c r="AAD17" s="109"/>
      <c r="AAE17" s="109"/>
      <c r="AAF17" s="109"/>
      <c r="AAG17" s="109"/>
      <c r="AAH17" s="109"/>
      <c r="AAI17" s="109"/>
      <c r="AAJ17" s="109"/>
      <c r="AAK17" s="109"/>
      <c r="AAL17" s="109"/>
      <c r="AAM17" s="109"/>
      <c r="AAN17" s="109"/>
      <c r="AAO17" s="109"/>
      <c r="AAP17" s="109"/>
      <c r="AAQ17" s="109"/>
      <c r="AAR17" s="109"/>
      <c r="AAS17" s="109"/>
      <c r="AAT17" s="109"/>
      <c r="AAU17" s="109"/>
      <c r="AAV17" s="109"/>
      <c r="AAW17" s="109"/>
      <c r="AAX17" s="109"/>
      <c r="AAY17" s="109"/>
      <c r="AAZ17" s="109"/>
      <c r="ABA17" s="109"/>
      <c r="ABB17" s="109"/>
      <c r="ABC17" s="109"/>
      <c r="ABD17" s="109"/>
      <c r="ABE17" s="109"/>
      <c r="ABF17" s="109"/>
      <c r="ABG17" s="109"/>
      <c r="ABH17" s="109"/>
      <c r="ABI17" s="109"/>
      <c r="ABJ17" s="109"/>
      <c r="ABK17" s="109"/>
      <c r="ABL17" s="109"/>
      <c r="ABM17" s="109"/>
      <c r="ABN17" s="109"/>
      <c r="ABO17" s="109"/>
      <c r="ABP17" s="109"/>
      <c r="ABQ17" s="109"/>
      <c r="ABR17" s="109"/>
      <c r="ABS17" s="109"/>
      <c r="ABT17" s="109"/>
      <c r="ABU17" s="109"/>
      <c r="ABV17" s="109"/>
      <c r="ABW17" s="109"/>
      <c r="ABX17" s="109"/>
      <c r="ABY17" s="109"/>
      <c r="ABZ17" s="109"/>
      <c r="ACA17" s="109"/>
      <c r="ACB17" s="109"/>
      <c r="ACC17" s="109"/>
      <c r="ACD17" s="109"/>
      <c r="ACE17" s="109"/>
      <c r="ACF17" s="109"/>
      <c r="ACG17" s="109"/>
      <c r="ACH17" s="109"/>
      <c r="ACI17" s="109"/>
      <c r="ACJ17" s="109"/>
      <c r="ACK17" s="109"/>
      <c r="ACL17" s="109"/>
      <c r="ACM17" s="109"/>
      <c r="ACN17" s="109"/>
      <c r="ACO17" s="109"/>
      <c r="ACP17" s="109"/>
      <c r="ACQ17" s="109"/>
      <c r="ACR17" s="109"/>
      <c r="ACS17" s="109"/>
      <c r="ACT17" s="109"/>
      <c r="ACU17" s="109"/>
      <c r="ACV17" s="109"/>
      <c r="ACW17" s="109"/>
      <c r="ACX17" s="109"/>
      <c r="ACY17" s="109"/>
      <c r="ACZ17" s="109"/>
      <c r="ADA17" s="109"/>
      <c r="ADB17" s="109"/>
      <c r="ADC17" s="109"/>
      <c r="ADD17" s="109"/>
      <c r="ADE17" s="109"/>
      <c r="ADF17" s="109"/>
      <c r="ADG17" s="109"/>
      <c r="ADH17" s="109"/>
      <c r="ADI17" s="109"/>
      <c r="ADJ17" s="109"/>
      <c r="ADK17" s="109"/>
      <c r="ADL17" s="109"/>
      <c r="ADM17" s="109"/>
      <c r="ADN17" s="109"/>
      <c r="ADO17" s="109"/>
      <c r="ADP17" s="109"/>
      <c r="ADQ17" s="109"/>
      <c r="ADR17" s="109"/>
      <c r="ADS17" s="109"/>
      <c r="ADT17" s="109"/>
      <c r="ADU17" s="109"/>
      <c r="ADV17" s="109"/>
      <c r="ADW17" s="109"/>
      <c r="ADX17" s="109"/>
      <c r="ADY17" s="109"/>
      <c r="ADZ17" s="109"/>
      <c r="AEA17" s="109"/>
      <c r="AEB17" s="109"/>
      <c r="AEC17" s="109"/>
      <c r="AED17" s="109"/>
      <c r="AEE17" s="109"/>
      <c r="AEF17" s="109"/>
      <c r="AEG17" s="109"/>
      <c r="AEH17" s="109"/>
      <c r="AEI17" s="109"/>
      <c r="AEJ17" s="109"/>
      <c r="AEK17" s="109"/>
      <c r="AEL17" s="109"/>
      <c r="AEM17" s="109"/>
      <c r="AEN17" s="109"/>
      <c r="AEO17" s="109"/>
      <c r="AEP17" s="109"/>
      <c r="AEQ17" s="109"/>
      <c r="AER17" s="109"/>
      <c r="AES17" s="109"/>
      <c r="AET17" s="109"/>
      <c r="AEU17" s="109"/>
      <c r="AEV17" s="109"/>
      <c r="AEW17" s="109"/>
      <c r="AEX17" s="109"/>
      <c r="AEY17" s="109"/>
      <c r="AEZ17" s="109"/>
      <c r="AFA17" s="109"/>
      <c r="AFB17" s="109"/>
      <c r="AFC17" s="109"/>
      <c r="AFD17" s="109"/>
      <c r="AFE17" s="109"/>
      <c r="AFF17" s="109"/>
      <c r="AFG17" s="109"/>
      <c r="AFH17" s="109"/>
      <c r="AFI17" s="109"/>
      <c r="AFJ17" s="109"/>
      <c r="AFK17" s="109"/>
      <c r="AFL17" s="109"/>
      <c r="AFM17" s="109"/>
      <c r="AFN17" s="109"/>
      <c r="AFO17" s="109"/>
      <c r="AFP17" s="109"/>
      <c r="AFQ17" s="109"/>
      <c r="AFR17" s="109"/>
      <c r="AFS17" s="109"/>
      <c r="AFT17" s="109"/>
      <c r="AFU17" s="109"/>
      <c r="AFV17" s="109"/>
      <c r="AFW17" s="109"/>
      <c r="AFX17" s="109"/>
      <c r="AFY17" s="109"/>
      <c r="AFZ17" s="109"/>
      <c r="AGA17" s="109"/>
      <c r="AGB17" s="109"/>
      <c r="AGC17" s="109"/>
      <c r="AGD17" s="109"/>
      <c r="AGE17" s="109"/>
      <c r="AGF17" s="109"/>
      <c r="AGG17" s="109"/>
      <c r="AGH17" s="109"/>
      <c r="AGI17" s="109"/>
      <c r="AGJ17" s="109"/>
      <c r="AGK17" s="109"/>
      <c r="AGL17" s="109"/>
      <c r="AGM17" s="109"/>
      <c r="AGN17" s="109"/>
      <c r="AGO17" s="109"/>
      <c r="AGP17" s="109"/>
      <c r="AGQ17" s="109"/>
      <c r="AGR17" s="109"/>
      <c r="AGS17" s="109"/>
      <c r="AGT17" s="109"/>
      <c r="AGU17" s="109"/>
      <c r="AGV17" s="109"/>
      <c r="AGW17" s="109"/>
      <c r="AGX17" s="109"/>
      <c r="AGY17" s="109"/>
      <c r="AGZ17" s="109"/>
      <c r="AHA17" s="109"/>
      <c r="AHB17" s="109"/>
      <c r="AHC17" s="109"/>
      <c r="AHD17" s="109"/>
      <c r="AHE17" s="109"/>
      <c r="AHF17" s="109"/>
      <c r="AHG17" s="109"/>
      <c r="AHH17" s="109"/>
      <c r="AHI17" s="109"/>
      <c r="AHJ17" s="109"/>
      <c r="AHK17" s="109"/>
      <c r="AHL17" s="109"/>
      <c r="AHM17" s="109"/>
      <c r="AHN17" s="109"/>
      <c r="AHO17" s="109"/>
      <c r="AHP17" s="109"/>
      <c r="AHQ17" s="109"/>
      <c r="AHR17" s="109"/>
      <c r="AHS17" s="109"/>
      <c r="AHT17" s="109"/>
      <c r="AHU17" s="109"/>
      <c r="AHV17" s="109"/>
      <c r="AHW17" s="109"/>
      <c r="AHX17" s="109"/>
      <c r="AHY17" s="109"/>
      <c r="AHZ17" s="109"/>
      <c r="AIA17" s="109"/>
      <c r="AIB17" s="109"/>
      <c r="AIC17" s="109"/>
      <c r="AID17" s="109"/>
      <c r="AIE17" s="109"/>
      <c r="AIF17" s="109"/>
      <c r="AIG17" s="109"/>
      <c r="AIH17" s="109"/>
      <c r="AII17" s="109"/>
      <c r="AIJ17" s="109"/>
      <c r="AIK17" s="109"/>
      <c r="AIL17" s="109"/>
      <c r="AIM17" s="109"/>
      <c r="AIN17" s="109"/>
      <c r="AIO17" s="109"/>
      <c r="AIP17" s="109"/>
      <c r="AIQ17" s="109"/>
      <c r="AIR17" s="109"/>
      <c r="AIS17" s="109"/>
      <c r="AIT17" s="109"/>
      <c r="AIU17" s="109"/>
      <c r="AIV17" s="109"/>
      <c r="AIW17" s="109"/>
      <c r="AIX17" s="109"/>
      <c r="AIY17" s="109"/>
      <c r="AIZ17" s="109"/>
      <c r="AJA17" s="109"/>
      <c r="AJB17" s="109"/>
      <c r="AJC17" s="109"/>
      <c r="AJD17" s="109"/>
      <c r="AJE17" s="109"/>
      <c r="AJF17" s="109"/>
      <c r="AJG17" s="109"/>
      <c r="AJH17" s="109"/>
      <c r="AJI17" s="109"/>
      <c r="AJJ17" s="109"/>
      <c r="AJK17" s="109"/>
      <c r="AJL17" s="109"/>
      <c r="AJM17" s="109"/>
      <c r="AJN17" s="109"/>
      <c r="AJO17" s="109"/>
      <c r="AJP17" s="109"/>
      <c r="AJQ17" s="109"/>
      <c r="AJR17" s="109"/>
      <c r="AJS17" s="109"/>
      <c r="AJT17" s="109"/>
      <c r="AJU17" s="109"/>
      <c r="AJV17" s="109"/>
      <c r="AJW17" s="109"/>
      <c r="AJX17" s="109"/>
      <c r="AJY17" s="109"/>
      <c r="AJZ17" s="109"/>
      <c r="AKA17" s="109"/>
      <c r="AKB17" s="109"/>
      <c r="AKC17" s="109"/>
      <c r="AKD17" s="109"/>
      <c r="AKE17" s="109"/>
      <c r="AKF17" s="109"/>
      <c r="AKG17" s="109"/>
      <c r="AKH17" s="109"/>
      <c r="AKI17" s="109"/>
      <c r="AKJ17" s="109"/>
      <c r="AKK17" s="109"/>
      <c r="AKL17" s="109"/>
      <c r="AKM17" s="109"/>
      <c r="AKN17" s="109"/>
      <c r="AKO17" s="109"/>
      <c r="AKP17" s="109"/>
      <c r="AKQ17" s="109"/>
      <c r="AKR17" s="109"/>
      <c r="AKS17" s="109"/>
      <c r="AKT17" s="109"/>
      <c r="AKU17" s="109"/>
      <c r="AKV17" s="109"/>
      <c r="AKW17" s="109"/>
      <c r="AKX17" s="109"/>
      <c r="AKY17" s="109"/>
      <c r="AKZ17" s="109"/>
      <c r="ALA17" s="109"/>
      <c r="ALB17" s="109"/>
      <c r="ALC17" s="109"/>
      <c r="ALD17" s="109"/>
      <c r="ALE17" s="109"/>
      <c r="ALF17" s="109"/>
      <c r="ALG17" s="109"/>
      <c r="ALH17" s="109"/>
      <c r="ALI17" s="109"/>
      <c r="ALJ17" s="109"/>
      <c r="ALK17" s="109"/>
      <c r="ALL17" s="109"/>
      <c r="ALM17" s="109"/>
      <c r="ALN17" s="109"/>
      <c r="ALO17" s="109"/>
      <c r="ALP17" s="109"/>
      <c r="ALQ17" s="109"/>
      <c r="ALR17" s="109"/>
      <c r="ALS17" s="109"/>
      <c r="ALT17" s="109"/>
      <c r="ALU17" s="109"/>
      <c r="ALV17" s="109"/>
      <c r="ALW17" s="109"/>
      <c r="ALX17" s="109"/>
      <c r="ALY17" s="109"/>
      <c r="ALZ17" s="109"/>
      <c r="AMA17" s="109"/>
      <c r="AMB17" s="109"/>
      <c r="AMC17" s="109"/>
      <c r="AMD17" s="109"/>
      <c r="AME17" s="109"/>
      <c r="AMF17" s="109"/>
      <c r="AMG17" s="109"/>
      <c r="AMH17" s="109"/>
      <c r="AMI17" s="109"/>
      <c r="AMJ17" s="109"/>
    </row>
    <row r="18" spans="1:1024">
      <c r="A18" s="99" t="s">
        <v>548</v>
      </c>
      <c r="B18" s="105" t="s">
        <v>1757</v>
      </c>
      <c r="C18" s="101" t="s">
        <v>844</v>
      </c>
      <c r="D18" s="101" t="s">
        <v>1758</v>
      </c>
      <c r="E18" s="102" t="s">
        <v>1551</v>
      </c>
      <c r="F18" s="102"/>
      <c r="G18" s="102"/>
      <c r="H18" s="102"/>
      <c r="I18" s="102"/>
      <c r="J18" s="102"/>
      <c r="K18" s="102"/>
      <c r="L18" s="102" t="s">
        <v>1529</v>
      </c>
      <c r="M18" s="108"/>
      <c r="N18" s="102"/>
      <c r="O18" s="102"/>
      <c r="P18" s="102"/>
      <c r="Q18" s="101" t="s">
        <v>1759</v>
      </c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09"/>
      <c r="DM18" s="109"/>
      <c r="DN18" s="109"/>
      <c r="DO18" s="109"/>
      <c r="DP18" s="109"/>
      <c r="DQ18" s="109"/>
      <c r="DR18" s="109"/>
      <c r="DS18" s="109"/>
      <c r="DT18" s="109"/>
      <c r="DU18" s="109"/>
      <c r="DV18" s="109"/>
      <c r="DW18" s="109"/>
      <c r="DX18" s="109"/>
      <c r="DY18" s="109"/>
      <c r="DZ18" s="109"/>
      <c r="EA18" s="109"/>
      <c r="EB18" s="109"/>
      <c r="EC18" s="109"/>
      <c r="ED18" s="109"/>
      <c r="EE18" s="109"/>
      <c r="EF18" s="109"/>
      <c r="EG18" s="109"/>
      <c r="EH18" s="109"/>
      <c r="EI18" s="109"/>
      <c r="EJ18" s="109"/>
      <c r="EK18" s="109"/>
      <c r="EL18" s="109"/>
      <c r="EM18" s="109"/>
      <c r="EN18" s="109"/>
      <c r="EO18" s="109"/>
      <c r="EP18" s="109"/>
      <c r="EQ18" s="109"/>
      <c r="ER18" s="109"/>
      <c r="ES18" s="109"/>
      <c r="ET18" s="109"/>
      <c r="EU18" s="109"/>
      <c r="EV18" s="109"/>
      <c r="EW18" s="109"/>
      <c r="EX18" s="109"/>
      <c r="EY18" s="109"/>
      <c r="EZ18" s="109"/>
      <c r="FA18" s="109"/>
      <c r="FB18" s="109"/>
      <c r="FC18" s="109"/>
      <c r="FD18" s="109"/>
      <c r="FE18" s="109"/>
      <c r="FF18" s="109"/>
      <c r="FG18" s="109"/>
      <c r="FH18" s="109"/>
      <c r="FI18" s="109"/>
      <c r="FJ18" s="109"/>
      <c r="FK18" s="109"/>
      <c r="FL18" s="109"/>
      <c r="FM18" s="109"/>
      <c r="FN18" s="109"/>
      <c r="FO18" s="109"/>
      <c r="FP18" s="109"/>
      <c r="FQ18" s="109"/>
      <c r="FR18" s="109"/>
      <c r="FS18" s="109"/>
      <c r="FT18" s="109"/>
      <c r="FU18" s="109"/>
      <c r="FV18" s="109"/>
      <c r="FW18" s="109"/>
      <c r="FX18" s="109"/>
      <c r="FY18" s="109"/>
      <c r="FZ18" s="109"/>
      <c r="GA18" s="109"/>
      <c r="GB18" s="109"/>
      <c r="GC18" s="109"/>
      <c r="GD18" s="109"/>
      <c r="GE18" s="109"/>
      <c r="GF18" s="109"/>
      <c r="GG18" s="109"/>
      <c r="GH18" s="109"/>
      <c r="GI18" s="109"/>
      <c r="GJ18" s="109"/>
      <c r="GK18" s="109"/>
      <c r="GL18" s="109"/>
      <c r="GM18" s="109"/>
      <c r="GN18" s="109"/>
      <c r="GO18" s="109"/>
      <c r="GP18" s="109"/>
      <c r="GQ18" s="109"/>
      <c r="GR18" s="109"/>
      <c r="GS18" s="109"/>
      <c r="GT18" s="109"/>
      <c r="GU18" s="109"/>
      <c r="GV18" s="109"/>
      <c r="GW18" s="109"/>
      <c r="GX18" s="109"/>
      <c r="GY18" s="109"/>
      <c r="GZ18" s="109"/>
      <c r="HA18" s="109"/>
      <c r="HB18" s="109"/>
      <c r="HC18" s="109"/>
      <c r="HD18" s="109"/>
      <c r="HE18" s="109"/>
      <c r="HF18" s="109"/>
      <c r="HG18" s="109"/>
      <c r="HH18" s="109"/>
      <c r="HI18" s="109"/>
      <c r="HJ18" s="109"/>
      <c r="HK18" s="109"/>
      <c r="HL18" s="109"/>
      <c r="HM18" s="109"/>
      <c r="HN18" s="109"/>
      <c r="HO18" s="109"/>
      <c r="HP18" s="109"/>
      <c r="HQ18" s="109"/>
      <c r="HR18" s="109"/>
      <c r="HS18" s="109"/>
      <c r="HT18" s="109"/>
      <c r="HU18" s="109"/>
      <c r="HV18" s="109"/>
      <c r="HW18" s="109"/>
      <c r="HX18" s="109"/>
      <c r="HY18" s="109"/>
      <c r="HZ18" s="109"/>
      <c r="IA18" s="109"/>
      <c r="IB18" s="109"/>
      <c r="IC18" s="109"/>
      <c r="ID18" s="109"/>
      <c r="IE18" s="109"/>
      <c r="IF18" s="109"/>
      <c r="IG18" s="109"/>
      <c r="IH18" s="109"/>
      <c r="II18" s="109"/>
      <c r="IJ18" s="109"/>
      <c r="IK18" s="109"/>
      <c r="IL18" s="109"/>
      <c r="IM18" s="109"/>
      <c r="IN18" s="109"/>
      <c r="IO18" s="109"/>
      <c r="IP18" s="109"/>
      <c r="IQ18" s="109"/>
      <c r="IR18" s="109"/>
      <c r="IS18" s="109"/>
      <c r="IT18" s="109"/>
      <c r="IU18" s="109"/>
      <c r="IV18" s="109"/>
      <c r="IW18" s="109"/>
      <c r="IX18" s="109"/>
      <c r="IY18" s="109"/>
      <c r="IZ18" s="109"/>
      <c r="JA18" s="109"/>
      <c r="JB18" s="109"/>
      <c r="JC18" s="109"/>
      <c r="JD18" s="109"/>
      <c r="JE18" s="109"/>
      <c r="JF18" s="109"/>
      <c r="JG18" s="109"/>
      <c r="JH18" s="109"/>
      <c r="JI18" s="109"/>
      <c r="JJ18" s="109"/>
      <c r="JK18" s="109"/>
      <c r="JL18" s="109"/>
      <c r="JM18" s="109"/>
      <c r="JN18" s="109"/>
      <c r="JO18" s="109"/>
      <c r="JP18" s="109"/>
      <c r="JQ18" s="109"/>
      <c r="JR18" s="109"/>
      <c r="JS18" s="109"/>
      <c r="JT18" s="109"/>
      <c r="JU18" s="109"/>
      <c r="JV18" s="109"/>
      <c r="JW18" s="109"/>
      <c r="JX18" s="109"/>
      <c r="JY18" s="109"/>
      <c r="JZ18" s="109"/>
      <c r="KA18" s="109"/>
      <c r="KB18" s="109"/>
      <c r="KC18" s="109"/>
      <c r="KD18" s="109"/>
      <c r="KE18" s="109"/>
      <c r="KF18" s="109"/>
      <c r="KG18" s="109"/>
      <c r="KH18" s="109"/>
      <c r="KI18" s="109"/>
      <c r="KJ18" s="109"/>
      <c r="KK18" s="109"/>
      <c r="KL18" s="109"/>
      <c r="KM18" s="109"/>
      <c r="KN18" s="109"/>
      <c r="KO18" s="109"/>
      <c r="KP18" s="109"/>
      <c r="KQ18" s="109"/>
      <c r="KR18" s="109"/>
      <c r="KS18" s="109"/>
      <c r="KT18" s="109"/>
      <c r="KU18" s="109"/>
      <c r="KV18" s="109"/>
      <c r="KW18" s="109"/>
      <c r="KX18" s="109"/>
      <c r="KY18" s="109"/>
      <c r="KZ18" s="109"/>
      <c r="LA18" s="109"/>
      <c r="LB18" s="109"/>
      <c r="LC18" s="109"/>
      <c r="LD18" s="109"/>
      <c r="LE18" s="109"/>
      <c r="LF18" s="109"/>
      <c r="LG18" s="109"/>
      <c r="LH18" s="109"/>
      <c r="LI18" s="109"/>
      <c r="LJ18" s="109"/>
      <c r="LK18" s="109"/>
      <c r="LL18" s="109"/>
      <c r="LM18" s="109"/>
      <c r="LN18" s="109"/>
      <c r="LO18" s="109"/>
      <c r="LP18" s="109"/>
      <c r="LQ18" s="109"/>
      <c r="LR18" s="109"/>
      <c r="LS18" s="109"/>
      <c r="LT18" s="109"/>
      <c r="LU18" s="109"/>
      <c r="LV18" s="109"/>
      <c r="LW18" s="109"/>
      <c r="LX18" s="109"/>
      <c r="LY18" s="109"/>
      <c r="LZ18" s="109"/>
      <c r="MA18" s="109"/>
      <c r="MB18" s="109"/>
      <c r="MC18" s="109"/>
      <c r="MD18" s="109"/>
      <c r="ME18" s="109"/>
      <c r="MF18" s="109"/>
      <c r="MG18" s="109"/>
      <c r="MH18" s="109"/>
      <c r="MI18" s="109"/>
      <c r="MJ18" s="109"/>
      <c r="MK18" s="109"/>
      <c r="ML18" s="109"/>
      <c r="MM18" s="109"/>
      <c r="MN18" s="109"/>
      <c r="MO18" s="109"/>
      <c r="MP18" s="109"/>
      <c r="MQ18" s="109"/>
      <c r="MR18" s="109"/>
      <c r="MS18" s="109"/>
      <c r="MT18" s="109"/>
      <c r="MU18" s="109"/>
      <c r="MV18" s="109"/>
      <c r="MW18" s="109"/>
      <c r="MX18" s="109"/>
      <c r="MY18" s="109"/>
      <c r="MZ18" s="109"/>
      <c r="NA18" s="109"/>
      <c r="NB18" s="109"/>
      <c r="NC18" s="109"/>
      <c r="ND18" s="109"/>
      <c r="NE18" s="109"/>
      <c r="NF18" s="109"/>
      <c r="NG18" s="109"/>
      <c r="NH18" s="109"/>
      <c r="NI18" s="109"/>
      <c r="NJ18" s="109"/>
      <c r="NK18" s="109"/>
      <c r="NL18" s="109"/>
      <c r="NM18" s="109"/>
      <c r="NN18" s="109"/>
      <c r="NO18" s="109"/>
      <c r="NP18" s="109"/>
      <c r="NQ18" s="109"/>
      <c r="NR18" s="109"/>
      <c r="NS18" s="109"/>
      <c r="NT18" s="109"/>
      <c r="NU18" s="109"/>
      <c r="NV18" s="109"/>
      <c r="NW18" s="109"/>
      <c r="NX18" s="109"/>
      <c r="NY18" s="109"/>
      <c r="NZ18" s="109"/>
      <c r="OA18" s="109"/>
      <c r="OB18" s="109"/>
      <c r="OC18" s="109"/>
      <c r="OD18" s="109"/>
      <c r="OE18" s="109"/>
      <c r="OF18" s="109"/>
      <c r="OG18" s="109"/>
      <c r="OH18" s="109"/>
      <c r="OI18" s="109"/>
      <c r="OJ18" s="109"/>
      <c r="OK18" s="109"/>
      <c r="OL18" s="109"/>
      <c r="OM18" s="109"/>
      <c r="ON18" s="109"/>
      <c r="OO18" s="109"/>
      <c r="OP18" s="109"/>
      <c r="OQ18" s="109"/>
      <c r="OR18" s="109"/>
      <c r="OS18" s="109"/>
      <c r="OT18" s="109"/>
      <c r="OU18" s="109"/>
      <c r="OV18" s="109"/>
      <c r="OW18" s="109"/>
      <c r="OX18" s="109"/>
      <c r="OY18" s="109"/>
      <c r="OZ18" s="109"/>
      <c r="PA18" s="109"/>
      <c r="PB18" s="109"/>
      <c r="PC18" s="109"/>
      <c r="PD18" s="109"/>
      <c r="PE18" s="109"/>
      <c r="PF18" s="109"/>
      <c r="PG18" s="109"/>
      <c r="PH18" s="109"/>
      <c r="PI18" s="109"/>
      <c r="PJ18" s="109"/>
      <c r="PK18" s="109"/>
      <c r="PL18" s="109"/>
      <c r="PM18" s="109"/>
      <c r="PN18" s="109"/>
      <c r="PO18" s="109"/>
      <c r="PP18" s="109"/>
      <c r="PQ18" s="109"/>
      <c r="PR18" s="109"/>
      <c r="PS18" s="109"/>
      <c r="PT18" s="109"/>
      <c r="PU18" s="109"/>
      <c r="PV18" s="109"/>
      <c r="PW18" s="109"/>
      <c r="PX18" s="109"/>
      <c r="PY18" s="109"/>
      <c r="PZ18" s="109"/>
      <c r="QA18" s="109"/>
      <c r="QB18" s="109"/>
      <c r="QC18" s="109"/>
      <c r="QD18" s="109"/>
      <c r="QE18" s="109"/>
      <c r="QF18" s="109"/>
      <c r="QG18" s="109"/>
      <c r="QH18" s="109"/>
      <c r="QI18" s="109"/>
      <c r="QJ18" s="109"/>
      <c r="QK18" s="109"/>
      <c r="QL18" s="109"/>
      <c r="QM18" s="109"/>
      <c r="QN18" s="109"/>
      <c r="QO18" s="109"/>
      <c r="QP18" s="109"/>
      <c r="QQ18" s="109"/>
      <c r="QR18" s="109"/>
      <c r="QS18" s="109"/>
      <c r="QT18" s="109"/>
      <c r="QU18" s="109"/>
      <c r="QV18" s="109"/>
      <c r="QW18" s="109"/>
      <c r="QX18" s="109"/>
      <c r="QY18" s="109"/>
      <c r="QZ18" s="109"/>
      <c r="RA18" s="109"/>
      <c r="RB18" s="109"/>
      <c r="RC18" s="109"/>
      <c r="RD18" s="109"/>
      <c r="RE18" s="109"/>
      <c r="RF18" s="109"/>
      <c r="RG18" s="109"/>
      <c r="RH18" s="109"/>
      <c r="RI18" s="109"/>
      <c r="RJ18" s="109"/>
      <c r="RK18" s="109"/>
      <c r="RL18" s="109"/>
      <c r="RM18" s="109"/>
      <c r="RN18" s="109"/>
      <c r="RO18" s="109"/>
      <c r="RP18" s="109"/>
      <c r="RQ18" s="109"/>
      <c r="RR18" s="109"/>
      <c r="RS18" s="109"/>
      <c r="RT18" s="109"/>
      <c r="RU18" s="109"/>
      <c r="RV18" s="109"/>
      <c r="RW18" s="109"/>
      <c r="RX18" s="109"/>
      <c r="RY18" s="109"/>
      <c r="RZ18" s="109"/>
      <c r="SA18" s="109"/>
      <c r="SB18" s="109"/>
      <c r="SC18" s="109"/>
      <c r="SD18" s="109"/>
      <c r="SE18" s="109"/>
      <c r="SF18" s="109"/>
      <c r="SG18" s="109"/>
      <c r="SH18" s="109"/>
      <c r="SI18" s="109"/>
      <c r="SJ18" s="109"/>
      <c r="SK18" s="109"/>
      <c r="SL18" s="109"/>
      <c r="SM18" s="109"/>
      <c r="SN18" s="109"/>
      <c r="SO18" s="109"/>
      <c r="SP18" s="109"/>
      <c r="SQ18" s="109"/>
      <c r="SR18" s="109"/>
      <c r="SS18" s="109"/>
      <c r="ST18" s="109"/>
      <c r="SU18" s="109"/>
      <c r="SV18" s="109"/>
      <c r="SW18" s="109"/>
      <c r="SX18" s="109"/>
      <c r="SY18" s="109"/>
      <c r="SZ18" s="109"/>
      <c r="TA18" s="109"/>
      <c r="TB18" s="109"/>
      <c r="TC18" s="109"/>
      <c r="TD18" s="109"/>
      <c r="TE18" s="109"/>
      <c r="TF18" s="109"/>
      <c r="TG18" s="109"/>
      <c r="TH18" s="109"/>
      <c r="TI18" s="109"/>
      <c r="TJ18" s="109"/>
      <c r="TK18" s="109"/>
      <c r="TL18" s="109"/>
      <c r="TM18" s="109"/>
      <c r="TN18" s="109"/>
      <c r="TO18" s="109"/>
      <c r="TP18" s="109"/>
      <c r="TQ18" s="109"/>
      <c r="TR18" s="109"/>
      <c r="TS18" s="109"/>
      <c r="TT18" s="109"/>
      <c r="TU18" s="109"/>
      <c r="TV18" s="109"/>
      <c r="TW18" s="109"/>
      <c r="TX18" s="109"/>
      <c r="TY18" s="109"/>
      <c r="TZ18" s="109"/>
      <c r="UA18" s="109"/>
      <c r="UB18" s="109"/>
      <c r="UC18" s="109"/>
      <c r="UD18" s="109"/>
      <c r="UE18" s="109"/>
      <c r="UF18" s="109"/>
      <c r="UG18" s="109"/>
      <c r="UH18" s="109"/>
      <c r="UI18" s="109"/>
      <c r="UJ18" s="109"/>
      <c r="UK18" s="109"/>
      <c r="UL18" s="109"/>
      <c r="UM18" s="109"/>
      <c r="UN18" s="109"/>
      <c r="UO18" s="109"/>
      <c r="UP18" s="109"/>
      <c r="UQ18" s="109"/>
      <c r="UR18" s="109"/>
      <c r="US18" s="109"/>
      <c r="UT18" s="109"/>
      <c r="UU18" s="109"/>
      <c r="UV18" s="109"/>
      <c r="UW18" s="109"/>
      <c r="UX18" s="109"/>
      <c r="UY18" s="109"/>
      <c r="UZ18" s="109"/>
      <c r="VA18" s="109"/>
      <c r="VB18" s="109"/>
      <c r="VC18" s="109"/>
      <c r="VD18" s="109"/>
      <c r="VE18" s="109"/>
      <c r="VF18" s="109"/>
      <c r="VG18" s="109"/>
      <c r="VH18" s="109"/>
      <c r="VI18" s="109"/>
      <c r="VJ18" s="109"/>
      <c r="VK18" s="109"/>
      <c r="VL18" s="109"/>
      <c r="VM18" s="109"/>
      <c r="VN18" s="109"/>
      <c r="VO18" s="109"/>
      <c r="VP18" s="109"/>
      <c r="VQ18" s="109"/>
      <c r="VR18" s="109"/>
      <c r="VS18" s="109"/>
      <c r="VT18" s="109"/>
      <c r="VU18" s="109"/>
      <c r="VV18" s="109"/>
      <c r="VW18" s="109"/>
      <c r="VX18" s="109"/>
      <c r="VY18" s="109"/>
      <c r="VZ18" s="109"/>
      <c r="WA18" s="109"/>
      <c r="WB18" s="109"/>
      <c r="WC18" s="109"/>
      <c r="WD18" s="109"/>
      <c r="WE18" s="109"/>
      <c r="WF18" s="109"/>
      <c r="WG18" s="109"/>
      <c r="WH18" s="109"/>
      <c r="WI18" s="109"/>
      <c r="WJ18" s="109"/>
      <c r="WK18" s="109"/>
      <c r="WL18" s="109"/>
      <c r="WM18" s="109"/>
      <c r="WN18" s="109"/>
      <c r="WO18" s="109"/>
      <c r="WP18" s="109"/>
      <c r="WQ18" s="109"/>
      <c r="WR18" s="109"/>
      <c r="WS18" s="109"/>
      <c r="WT18" s="109"/>
      <c r="WU18" s="109"/>
      <c r="WV18" s="109"/>
      <c r="WW18" s="109"/>
      <c r="WX18" s="109"/>
      <c r="WY18" s="109"/>
      <c r="WZ18" s="109"/>
      <c r="XA18" s="109"/>
      <c r="XB18" s="109"/>
      <c r="XC18" s="109"/>
      <c r="XD18" s="109"/>
      <c r="XE18" s="109"/>
      <c r="XF18" s="109"/>
      <c r="XG18" s="109"/>
      <c r="XH18" s="109"/>
      <c r="XI18" s="109"/>
      <c r="XJ18" s="109"/>
      <c r="XK18" s="109"/>
      <c r="XL18" s="109"/>
      <c r="XM18" s="109"/>
      <c r="XN18" s="109"/>
      <c r="XO18" s="109"/>
      <c r="XP18" s="109"/>
      <c r="XQ18" s="109"/>
      <c r="XR18" s="109"/>
      <c r="XS18" s="109"/>
      <c r="XT18" s="109"/>
      <c r="XU18" s="109"/>
      <c r="XV18" s="109"/>
      <c r="XW18" s="109"/>
      <c r="XX18" s="109"/>
      <c r="XY18" s="109"/>
      <c r="XZ18" s="109"/>
      <c r="YA18" s="109"/>
      <c r="YB18" s="109"/>
      <c r="YC18" s="109"/>
      <c r="YD18" s="109"/>
      <c r="YE18" s="109"/>
      <c r="YF18" s="109"/>
      <c r="YG18" s="109"/>
      <c r="YH18" s="109"/>
      <c r="YI18" s="109"/>
      <c r="YJ18" s="109"/>
      <c r="YK18" s="109"/>
      <c r="YL18" s="109"/>
      <c r="YM18" s="109"/>
      <c r="YN18" s="109"/>
      <c r="YO18" s="109"/>
      <c r="YP18" s="109"/>
      <c r="YQ18" s="109"/>
      <c r="YR18" s="109"/>
      <c r="YS18" s="109"/>
      <c r="YT18" s="109"/>
      <c r="YU18" s="109"/>
      <c r="YV18" s="109"/>
      <c r="YW18" s="109"/>
      <c r="YX18" s="109"/>
      <c r="YY18" s="109"/>
      <c r="YZ18" s="109"/>
      <c r="ZA18" s="109"/>
      <c r="ZB18" s="109"/>
      <c r="ZC18" s="109"/>
      <c r="ZD18" s="109"/>
      <c r="ZE18" s="109"/>
      <c r="ZF18" s="109"/>
      <c r="ZG18" s="109"/>
      <c r="ZH18" s="109"/>
      <c r="ZI18" s="109"/>
      <c r="ZJ18" s="109"/>
      <c r="ZK18" s="109"/>
      <c r="ZL18" s="109"/>
      <c r="ZM18" s="109"/>
      <c r="ZN18" s="109"/>
      <c r="ZO18" s="109"/>
      <c r="ZP18" s="109"/>
      <c r="ZQ18" s="109"/>
      <c r="ZR18" s="109"/>
      <c r="ZS18" s="109"/>
      <c r="ZT18" s="109"/>
      <c r="ZU18" s="109"/>
      <c r="ZV18" s="109"/>
      <c r="ZW18" s="109"/>
      <c r="ZX18" s="109"/>
      <c r="ZY18" s="109"/>
      <c r="ZZ18" s="109"/>
      <c r="AAA18" s="109"/>
      <c r="AAB18" s="109"/>
      <c r="AAC18" s="109"/>
      <c r="AAD18" s="109"/>
      <c r="AAE18" s="109"/>
      <c r="AAF18" s="109"/>
      <c r="AAG18" s="109"/>
      <c r="AAH18" s="109"/>
      <c r="AAI18" s="109"/>
      <c r="AAJ18" s="109"/>
      <c r="AAK18" s="109"/>
      <c r="AAL18" s="109"/>
      <c r="AAM18" s="109"/>
      <c r="AAN18" s="109"/>
      <c r="AAO18" s="109"/>
      <c r="AAP18" s="109"/>
      <c r="AAQ18" s="109"/>
      <c r="AAR18" s="109"/>
      <c r="AAS18" s="109"/>
      <c r="AAT18" s="109"/>
      <c r="AAU18" s="109"/>
      <c r="AAV18" s="109"/>
      <c r="AAW18" s="109"/>
      <c r="AAX18" s="109"/>
      <c r="AAY18" s="109"/>
      <c r="AAZ18" s="109"/>
      <c r="ABA18" s="109"/>
      <c r="ABB18" s="109"/>
      <c r="ABC18" s="109"/>
      <c r="ABD18" s="109"/>
      <c r="ABE18" s="109"/>
      <c r="ABF18" s="109"/>
      <c r="ABG18" s="109"/>
      <c r="ABH18" s="109"/>
      <c r="ABI18" s="109"/>
      <c r="ABJ18" s="109"/>
      <c r="ABK18" s="109"/>
      <c r="ABL18" s="109"/>
      <c r="ABM18" s="109"/>
      <c r="ABN18" s="109"/>
      <c r="ABO18" s="109"/>
      <c r="ABP18" s="109"/>
      <c r="ABQ18" s="109"/>
      <c r="ABR18" s="109"/>
      <c r="ABS18" s="109"/>
      <c r="ABT18" s="109"/>
      <c r="ABU18" s="109"/>
      <c r="ABV18" s="109"/>
      <c r="ABW18" s="109"/>
      <c r="ABX18" s="109"/>
      <c r="ABY18" s="109"/>
      <c r="ABZ18" s="109"/>
      <c r="ACA18" s="109"/>
      <c r="ACB18" s="109"/>
      <c r="ACC18" s="109"/>
      <c r="ACD18" s="109"/>
      <c r="ACE18" s="109"/>
      <c r="ACF18" s="109"/>
      <c r="ACG18" s="109"/>
      <c r="ACH18" s="109"/>
      <c r="ACI18" s="109"/>
      <c r="ACJ18" s="109"/>
      <c r="ACK18" s="109"/>
      <c r="ACL18" s="109"/>
      <c r="ACM18" s="109"/>
      <c r="ACN18" s="109"/>
      <c r="ACO18" s="109"/>
      <c r="ACP18" s="109"/>
      <c r="ACQ18" s="109"/>
      <c r="ACR18" s="109"/>
      <c r="ACS18" s="109"/>
      <c r="ACT18" s="109"/>
      <c r="ACU18" s="109"/>
      <c r="ACV18" s="109"/>
      <c r="ACW18" s="109"/>
      <c r="ACX18" s="109"/>
      <c r="ACY18" s="109"/>
      <c r="ACZ18" s="109"/>
      <c r="ADA18" s="109"/>
      <c r="ADB18" s="109"/>
      <c r="ADC18" s="109"/>
      <c r="ADD18" s="109"/>
      <c r="ADE18" s="109"/>
      <c r="ADF18" s="109"/>
      <c r="ADG18" s="109"/>
      <c r="ADH18" s="109"/>
      <c r="ADI18" s="109"/>
      <c r="ADJ18" s="109"/>
      <c r="ADK18" s="109"/>
      <c r="ADL18" s="109"/>
      <c r="ADM18" s="109"/>
      <c r="ADN18" s="109"/>
      <c r="ADO18" s="109"/>
      <c r="ADP18" s="109"/>
      <c r="ADQ18" s="109"/>
      <c r="ADR18" s="109"/>
      <c r="ADS18" s="109"/>
      <c r="ADT18" s="109"/>
      <c r="ADU18" s="109"/>
      <c r="ADV18" s="109"/>
      <c r="ADW18" s="109"/>
      <c r="ADX18" s="109"/>
      <c r="ADY18" s="109"/>
      <c r="ADZ18" s="109"/>
      <c r="AEA18" s="109"/>
      <c r="AEB18" s="109"/>
      <c r="AEC18" s="109"/>
      <c r="AED18" s="109"/>
      <c r="AEE18" s="109"/>
      <c r="AEF18" s="109"/>
      <c r="AEG18" s="109"/>
      <c r="AEH18" s="109"/>
      <c r="AEI18" s="109"/>
      <c r="AEJ18" s="109"/>
      <c r="AEK18" s="109"/>
      <c r="AEL18" s="109"/>
      <c r="AEM18" s="109"/>
      <c r="AEN18" s="109"/>
      <c r="AEO18" s="109"/>
      <c r="AEP18" s="109"/>
      <c r="AEQ18" s="109"/>
      <c r="AER18" s="109"/>
      <c r="AES18" s="109"/>
      <c r="AET18" s="109"/>
      <c r="AEU18" s="109"/>
      <c r="AEV18" s="109"/>
      <c r="AEW18" s="109"/>
      <c r="AEX18" s="109"/>
      <c r="AEY18" s="109"/>
      <c r="AEZ18" s="109"/>
      <c r="AFA18" s="109"/>
      <c r="AFB18" s="109"/>
      <c r="AFC18" s="109"/>
      <c r="AFD18" s="109"/>
      <c r="AFE18" s="109"/>
      <c r="AFF18" s="109"/>
      <c r="AFG18" s="109"/>
      <c r="AFH18" s="109"/>
      <c r="AFI18" s="109"/>
      <c r="AFJ18" s="109"/>
      <c r="AFK18" s="109"/>
      <c r="AFL18" s="109"/>
      <c r="AFM18" s="109"/>
      <c r="AFN18" s="109"/>
      <c r="AFO18" s="109"/>
      <c r="AFP18" s="109"/>
      <c r="AFQ18" s="109"/>
      <c r="AFR18" s="109"/>
      <c r="AFS18" s="109"/>
      <c r="AFT18" s="109"/>
      <c r="AFU18" s="109"/>
      <c r="AFV18" s="109"/>
      <c r="AFW18" s="109"/>
      <c r="AFX18" s="109"/>
      <c r="AFY18" s="109"/>
      <c r="AFZ18" s="109"/>
      <c r="AGA18" s="109"/>
      <c r="AGB18" s="109"/>
      <c r="AGC18" s="109"/>
      <c r="AGD18" s="109"/>
      <c r="AGE18" s="109"/>
      <c r="AGF18" s="109"/>
      <c r="AGG18" s="109"/>
      <c r="AGH18" s="109"/>
      <c r="AGI18" s="109"/>
      <c r="AGJ18" s="109"/>
      <c r="AGK18" s="109"/>
      <c r="AGL18" s="109"/>
      <c r="AGM18" s="109"/>
      <c r="AGN18" s="109"/>
      <c r="AGO18" s="109"/>
      <c r="AGP18" s="109"/>
      <c r="AGQ18" s="109"/>
      <c r="AGR18" s="109"/>
      <c r="AGS18" s="109"/>
      <c r="AGT18" s="109"/>
      <c r="AGU18" s="109"/>
      <c r="AGV18" s="109"/>
      <c r="AGW18" s="109"/>
      <c r="AGX18" s="109"/>
      <c r="AGY18" s="109"/>
      <c r="AGZ18" s="109"/>
      <c r="AHA18" s="109"/>
      <c r="AHB18" s="109"/>
      <c r="AHC18" s="109"/>
      <c r="AHD18" s="109"/>
      <c r="AHE18" s="109"/>
      <c r="AHF18" s="109"/>
      <c r="AHG18" s="109"/>
      <c r="AHH18" s="109"/>
      <c r="AHI18" s="109"/>
      <c r="AHJ18" s="109"/>
      <c r="AHK18" s="109"/>
      <c r="AHL18" s="109"/>
      <c r="AHM18" s="109"/>
      <c r="AHN18" s="109"/>
      <c r="AHO18" s="109"/>
      <c r="AHP18" s="109"/>
      <c r="AHQ18" s="109"/>
      <c r="AHR18" s="109"/>
      <c r="AHS18" s="109"/>
      <c r="AHT18" s="109"/>
      <c r="AHU18" s="109"/>
      <c r="AHV18" s="109"/>
      <c r="AHW18" s="109"/>
      <c r="AHX18" s="109"/>
      <c r="AHY18" s="109"/>
      <c r="AHZ18" s="109"/>
      <c r="AIA18" s="109"/>
      <c r="AIB18" s="109"/>
      <c r="AIC18" s="109"/>
      <c r="AID18" s="109"/>
      <c r="AIE18" s="109"/>
      <c r="AIF18" s="109"/>
      <c r="AIG18" s="109"/>
      <c r="AIH18" s="109"/>
      <c r="AII18" s="109"/>
      <c r="AIJ18" s="109"/>
      <c r="AIK18" s="109"/>
      <c r="AIL18" s="109"/>
      <c r="AIM18" s="109"/>
      <c r="AIN18" s="109"/>
      <c r="AIO18" s="109"/>
      <c r="AIP18" s="109"/>
      <c r="AIQ18" s="109"/>
      <c r="AIR18" s="109"/>
      <c r="AIS18" s="109"/>
      <c r="AIT18" s="109"/>
      <c r="AIU18" s="109"/>
      <c r="AIV18" s="109"/>
      <c r="AIW18" s="109"/>
      <c r="AIX18" s="109"/>
      <c r="AIY18" s="109"/>
      <c r="AIZ18" s="109"/>
      <c r="AJA18" s="109"/>
      <c r="AJB18" s="109"/>
      <c r="AJC18" s="109"/>
      <c r="AJD18" s="109"/>
      <c r="AJE18" s="109"/>
      <c r="AJF18" s="109"/>
      <c r="AJG18" s="109"/>
      <c r="AJH18" s="109"/>
      <c r="AJI18" s="109"/>
      <c r="AJJ18" s="109"/>
      <c r="AJK18" s="109"/>
      <c r="AJL18" s="109"/>
      <c r="AJM18" s="109"/>
      <c r="AJN18" s="109"/>
      <c r="AJO18" s="109"/>
      <c r="AJP18" s="109"/>
      <c r="AJQ18" s="109"/>
      <c r="AJR18" s="109"/>
      <c r="AJS18" s="109"/>
      <c r="AJT18" s="109"/>
      <c r="AJU18" s="109"/>
      <c r="AJV18" s="109"/>
      <c r="AJW18" s="109"/>
      <c r="AJX18" s="109"/>
      <c r="AJY18" s="109"/>
      <c r="AJZ18" s="109"/>
      <c r="AKA18" s="109"/>
      <c r="AKB18" s="109"/>
      <c r="AKC18" s="109"/>
      <c r="AKD18" s="109"/>
      <c r="AKE18" s="109"/>
      <c r="AKF18" s="109"/>
      <c r="AKG18" s="109"/>
      <c r="AKH18" s="109"/>
      <c r="AKI18" s="109"/>
      <c r="AKJ18" s="109"/>
      <c r="AKK18" s="109"/>
      <c r="AKL18" s="109"/>
      <c r="AKM18" s="109"/>
      <c r="AKN18" s="109"/>
      <c r="AKO18" s="109"/>
      <c r="AKP18" s="109"/>
      <c r="AKQ18" s="109"/>
      <c r="AKR18" s="109"/>
      <c r="AKS18" s="109"/>
      <c r="AKT18" s="109"/>
      <c r="AKU18" s="109"/>
      <c r="AKV18" s="109"/>
      <c r="AKW18" s="109"/>
      <c r="AKX18" s="109"/>
      <c r="AKY18" s="109"/>
      <c r="AKZ18" s="109"/>
      <c r="ALA18" s="109"/>
      <c r="ALB18" s="109"/>
      <c r="ALC18" s="109"/>
      <c r="ALD18" s="109"/>
      <c r="ALE18" s="109"/>
      <c r="ALF18" s="109"/>
      <c r="ALG18" s="109"/>
      <c r="ALH18" s="109"/>
      <c r="ALI18" s="109"/>
      <c r="ALJ18" s="109"/>
      <c r="ALK18" s="109"/>
      <c r="ALL18" s="109"/>
      <c r="ALM18" s="109"/>
      <c r="ALN18" s="109"/>
      <c r="ALO18" s="109"/>
      <c r="ALP18" s="109"/>
      <c r="ALQ18" s="109"/>
      <c r="ALR18" s="109"/>
      <c r="ALS18" s="109"/>
      <c r="ALT18" s="109"/>
      <c r="ALU18" s="109"/>
      <c r="ALV18" s="109"/>
      <c r="ALW18" s="109"/>
      <c r="ALX18" s="109"/>
      <c r="ALY18" s="109"/>
      <c r="ALZ18" s="109"/>
      <c r="AMA18" s="109"/>
      <c r="AMB18" s="109"/>
      <c r="AMC18" s="109"/>
      <c r="AMD18" s="109"/>
      <c r="AME18" s="109"/>
      <c r="AMF18" s="109"/>
      <c r="AMG18" s="109"/>
      <c r="AMH18" s="109"/>
      <c r="AMI18" s="109"/>
      <c r="AMJ18" s="109"/>
    </row>
    <row r="19" spans="1:1024">
      <c r="A19" s="99" t="s">
        <v>1760</v>
      </c>
      <c r="B19" s="105" t="s">
        <v>1761</v>
      </c>
      <c r="C19" s="101" t="s">
        <v>1550</v>
      </c>
      <c r="D19" s="101" t="s">
        <v>1762</v>
      </c>
      <c r="E19" s="104" t="s">
        <v>1763</v>
      </c>
      <c r="F19" s="102"/>
      <c r="G19" s="102"/>
      <c r="H19" s="102"/>
      <c r="I19" s="102"/>
      <c r="J19" s="102"/>
      <c r="K19" s="102"/>
      <c r="L19" s="102" t="s">
        <v>1529</v>
      </c>
      <c r="M19" s="102"/>
      <c r="N19" s="102"/>
      <c r="O19" s="102"/>
      <c r="P19" s="102"/>
      <c r="Q19" s="101" t="s">
        <v>1764</v>
      </c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09"/>
      <c r="DM19" s="109"/>
      <c r="DN19" s="109"/>
      <c r="DO19" s="109"/>
      <c r="DP19" s="109"/>
      <c r="DQ19" s="109"/>
      <c r="DR19" s="109"/>
      <c r="DS19" s="109"/>
      <c r="DT19" s="109"/>
      <c r="DU19" s="109"/>
      <c r="DV19" s="109"/>
      <c r="DW19" s="109"/>
      <c r="DX19" s="109"/>
      <c r="DY19" s="109"/>
      <c r="DZ19" s="109"/>
      <c r="EA19" s="109"/>
      <c r="EB19" s="109"/>
      <c r="EC19" s="109"/>
      <c r="ED19" s="109"/>
      <c r="EE19" s="109"/>
      <c r="EF19" s="109"/>
      <c r="EG19" s="109"/>
      <c r="EH19" s="109"/>
      <c r="EI19" s="109"/>
      <c r="EJ19" s="109"/>
      <c r="EK19" s="109"/>
      <c r="EL19" s="109"/>
      <c r="EM19" s="109"/>
      <c r="EN19" s="109"/>
      <c r="EO19" s="109"/>
      <c r="EP19" s="109"/>
      <c r="EQ19" s="109"/>
      <c r="ER19" s="109"/>
      <c r="ES19" s="109"/>
      <c r="ET19" s="109"/>
      <c r="EU19" s="109"/>
      <c r="EV19" s="109"/>
      <c r="EW19" s="109"/>
      <c r="EX19" s="109"/>
      <c r="EY19" s="109"/>
      <c r="EZ19" s="109"/>
      <c r="FA19" s="109"/>
      <c r="FB19" s="109"/>
      <c r="FC19" s="109"/>
      <c r="FD19" s="109"/>
      <c r="FE19" s="109"/>
      <c r="FF19" s="109"/>
      <c r="FG19" s="109"/>
      <c r="FH19" s="109"/>
      <c r="FI19" s="109"/>
      <c r="FJ19" s="109"/>
      <c r="FK19" s="109"/>
      <c r="FL19" s="109"/>
      <c r="FM19" s="109"/>
      <c r="FN19" s="109"/>
      <c r="FO19" s="109"/>
      <c r="FP19" s="109"/>
      <c r="FQ19" s="109"/>
      <c r="FR19" s="109"/>
      <c r="FS19" s="109"/>
      <c r="FT19" s="109"/>
      <c r="FU19" s="109"/>
      <c r="FV19" s="109"/>
      <c r="FW19" s="109"/>
      <c r="FX19" s="109"/>
      <c r="FY19" s="109"/>
      <c r="FZ19" s="109"/>
      <c r="GA19" s="109"/>
      <c r="GB19" s="109"/>
      <c r="GC19" s="109"/>
      <c r="GD19" s="109"/>
      <c r="GE19" s="109"/>
      <c r="GF19" s="109"/>
      <c r="GG19" s="109"/>
      <c r="GH19" s="109"/>
      <c r="GI19" s="109"/>
      <c r="GJ19" s="109"/>
      <c r="GK19" s="109"/>
      <c r="GL19" s="109"/>
      <c r="GM19" s="109"/>
      <c r="GN19" s="109"/>
      <c r="GO19" s="109"/>
      <c r="GP19" s="109"/>
      <c r="GQ19" s="109"/>
      <c r="GR19" s="109"/>
      <c r="GS19" s="109"/>
      <c r="GT19" s="109"/>
      <c r="GU19" s="109"/>
      <c r="GV19" s="109"/>
      <c r="GW19" s="109"/>
      <c r="GX19" s="109"/>
      <c r="GY19" s="109"/>
      <c r="GZ19" s="109"/>
      <c r="HA19" s="109"/>
      <c r="HB19" s="109"/>
      <c r="HC19" s="109"/>
      <c r="HD19" s="109"/>
      <c r="HE19" s="109"/>
      <c r="HF19" s="109"/>
      <c r="HG19" s="109"/>
      <c r="HH19" s="109"/>
      <c r="HI19" s="109"/>
      <c r="HJ19" s="109"/>
      <c r="HK19" s="109"/>
      <c r="HL19" s="109"/>
      <c r="HM19" s="109"/>
      <c r="HN19" s="109"/>
      <c r="HO19" s="109"/>
      <c r="HP19" s="109"/>
      <c r="HQ19" s="109"/>
      <c r="HR19" s="109"/>
      <c r="HS19" s="109"/>
      <c r="HT19" s="109"/>
      <c r="HU19" s="109"/>
      <c r="HV19" s="109"/>
      <c r="HW19" s="109"/>
      <c r="HX19" s="109"/>
      <c r="HY19" s="109"/>
      <c r="HZ19" s="109"/>
      <c r="IA19" s="109"/>
      <c r="IB19" s="109"/>
      <c r="IC19" s="109"/>
      <c r="ID19" s="109"/>
      <c r="IE19" s="109"/>
      <c r="IF19" s="109"/>
      <c r="IG19" s="109"/>
      <c r="IH19" s="109"/>
      <c r="II19" s="109"/>
      <c r="IJ19" s="109"/>
      <c r="IK19" s="109"/>
      <c r="IL19" s="109"/>
      <c r="IM19" s="109"/>
      <c r="IN19" s="109"/>
      <c r="IO19" s="109"/>
      <c r="IP19" s="109"/>
      <c r="IQ19" s="109"/>
      <c r="IR19" s="109"/>
      <c r="IS19" s="109"/>
      <c r="IT19" s="109"/>
      <c r="IU19" s="109"/>
      <c r="IV19" s="109"/>
      <c r="IW19" s="109"/>
      <c r="IX19" s="109"/>
      <c r="IY19" s="109"/>
      <c r="IZ19" s="109"/>
      <c r="JA19" s="109"/>
      <c r="JB19" s="109"/>
      <c r="JC19" s="109"/>
      <c r="JD19" s="109"/>
      <c r="JE19" s="109"/>
      <c r="JF19" s="109"/>
      <c r="JG19" s="109"/>
      <c r="JH19" s="109"/>
      <c r="JI19" s="109"/>
      <c r="JJ19" s="109"/>
      <c r="JK19" s="109"/>
      <c r="JL19" s="109"/>
      <c r="JM19" s="109"/>
      <c r="JN19" s="109"/>
      <c r="JO19" s="109"/>
      <c r="JP19" s="109"/>
      <c r="JQ19" s="109"/>
      <c r="JR19" s="109"/>
      <c r="JS19" s="109"/>
      <c r="JT19" s="109"/>
      <c r="JU19" s="109"/>
      <c r="JV19" s="109"/>
      <c r="JW19" s="109"/>
      <c r="JX19" s="109"/>
      <c r="JY19" s="109"/>
      <c r="JZ19" s="109"/>
      <c r="KA19" s="109"/>
      <c r="KB19" s="109"/>
      <c r="KC19" s="109"/>
      <c r="KD19" s="109"/>
      <c r="KE19" s="109"/>
      <c r="KF19" s="109"/>
      <c r="KG19" s="109"/>
      <c r="KH19" s="109"/>
      <c r="KI19" s="109"/>
      <c r="KJ19" s="109"/>
      <c r="KK19" s="109"/>
      <c r="KL19" s="109"/>
      <c r="KM19" s="109"/>
      <c r="KN19" s="109"/>
      <c r="KO19" s="109"/>
      <c r="KP19" s="109"/>
      <c r="KQ19" s="109"/>
      <c r="KR19" s="109"/>
      <c r="KS19" s="109"/>
      <c r="KT19" s="109"/>
      <c r="KU19" s="109"/>
      <c r="KV19" s="109"/>
      <c r="KW19" s="109"/>
      <c r="KX19" s="109"/>
      <c r="KY19" s="109"/>
      <c r="KZ19" s="109"/>
      <c r="LA19" s="109"/>
      <c r="LB19" s="109"/>
      <c r="LC19" s="109"/>
      <c r="LD19" s="109"/>
      <c r="LE19" s="109"/>
      <c r="LF19" s="109"/>
      <c r="LG19" s="109"/>
      <c r="LH19" s="109"/>
      <c r="LI19" s="109"/>
      <c r="LJ19" s="109"/>
      <c r="LK19" s="109"/>
      <c r="LL19" s="109"/>
      <c r="LM19" s="109"/>
      <c r="LN19" s="109"/>
      <c r="LO19" s="109"/>
      <c r="LP19" s="109"/>
      <c r="LQ19" s="109"/>
      <c r="LR19" s="109"/>
      <c r="LS19" s="109"/>
      <c r="LT19" s="109"/>
      <c r="LU19" s="109"/>
      <c r="LV19" s="109"/>
      <c r="LW19" s="109"/>
      <c r="LX19" s="109"/>
      <c r="LY19" s="109"/>
      <c r="LZ19" s="109"/>
      <c r="MA19" s="109"/>
      <c r="MB19" s="109"/>
      <c r="MC19" s="109"/>
      <c r="MD19" s="109"/>
      <c r="ME19" s="109"/>
      <c r="MF19" s="109"/>
      <c r="MG19" s="109"/>
      <c r="MH19" s="109"/>
      <c r="MI19" s="109"/>
      <c r="MJ19" s="109"/>
      <c r="MK19" s="109"/>
      <c r="ML19" s="109"/>
      <c r="MM19" s="109"/>
      <c r="MN19" s="109"/>
      <c r="MO19" s="109"/>
      <c r="MP19" s="109"/>
      <c r="MQ19" s="109"/>
      <c r="MR19" s="109"/>
      <c r="MS19" s="109"/>
      <c r="MT19" s="109"/>
      <c r="MU19" s="109"/>
      <c r="MV19" s="109"/>
      <c r="MW19" s="109"/>
      <c r="MX19" s="109"/>
      <c r="MY19" s="109"/>
      <c r="MZ19" s="109"/>
      <c r="NA19" s="109"/>
      <c r="NB19" s="109"/>
      <c r="NC19" s="109"/>
      <c r="ND19" s="109"/>
      <c r="NE19" s="109"/>
      <c r="NF19" s="109"/>
      <c r="NG19" s="109"/>
      <c r="NH19" s="109"/>
      <c r="NI19" s="109"/>
      <c r="NJ19" s="109"/>
      <c r="NK19" s="109"/>
      <c r="NL19" s="109"/>
      <c r="NM19" s="109"/>
      <c r="NN19" s="109"/>
      <c r="NO19" s="109"/>
      <c r="NP19" s="109"/>
      <c r="NQ19" s="109"/>
      <c r="NR19" s="109"/>
      <c r="NS19" s="109"/>
      <c r="NT19" s="109"/>
      <c r="NU19" s="109"/>
      <c r="NV19" s="109"/>
      <c r="NW19" s="109"/>
      <c r="NX19" s="109"/>
      <c r="NY19" s="109"/>
      <c r="NZ19" s="109"/>
      <c r="OA19" s="109"/>
      <c r="OB19" s="109"/>
      <c r="OC19" s="109"/>
      <c r="OD19" s="109"/>
      <c r="OE19" s="109"/>
      <c r="OF19" s="109"/>
      <c r="OG19" s="109"/>
      <c r="OH19" s="109"/>
      <c r="OI19" s="109"/>
      <c r="OJ19" s="109"/>
      <c r="OK19" s="109"/>
      <c r="OL19" s="109"/>
      <c r="OM19" s="109"/>
      <c r="ON19" s="109"/>
      <c r="OO19" s="109"/>
      <c r="OP19" s="109"/>
      <c r="OQ19" s="109"/>
      <c r="OR19" s="109"/>
      <c r="OS19" s="109"/>
      <c r="OT19" s="109"/>
      <c r="OU19" s="109"/>
      <c r="OV19" s="109"/>
      <c r="OW19" s="109"/>
      <c r="OX19" s="109"/>
      <c r="OY19" s="109"/>
      <c r="OZ19" s="109"/>
      <c r="PA19" s="109"/>
      <c r="PB19" s="109"/>
      <c r="PC19" s="109"/>
      <c r="PD19" s="109"/>
      <c r="PE19" s="109"/>
      <c r="PF19" s="109"/>
      <c r="PG19" s="109"/>
      <c r="PH19" s="109"/>
      <c r="PI19" s="109"/>
      <c r="PJ19" s="109"/>
      <c r="PK19" s="109"/>
      <c r="PL19" s="109"/>
      <c r="PM19" s="109"/>
      <c r="PN19" s="109"/>
      <c r="PO19" s="109"/>
      <c r="PP19" s="109"/>
      <c r="PQ19" s="109"/>
      <c r="PR19" s="109"/>
      <c r="PS19" s="109"/>
      <c r="PT19" s="109"/>
      <c r="PU19" s="109"/>
      <c r="PV19" s="109"/>
      <c r="PW19" s="109"/>
      <c r="PX19" s="109"/>
      <c r="PY19" s="109"/>
      <c r="PZ19" s="109"/>
      <c r="QA19" s="109"/>
      <c r="QB19" s="109"/>
      <c r="QC19" s="109"/>
      <c r="QD19" s="109"/>
      <c r="QE19" s="109"/>
      <c r="QF19" s="109"/>
      <c r="QG19" s="109"/>
      <c r="QH19" s="109"/>
      <c r="QI19" s="109"/>
      <c r="QJ19" s="109"/>
      <c r="QK19" s="109"/>
      <c r="QL19" s="109"/>
      <c r="QM19" s="109"/>
      <c r="QN19" s="109"/>
      <c r="QO19" s="109"/>
      <c r="QP19" s="109"/>
      <c r="QQ19" s="109"/>
      <c r="QR19" s="109"/>
      <c r="QS19" s="109"/>
      <c r="QT19" s="109"/>
      <c r="QU19" s="109"/>
      <c r="QV19" s="109"/>
      <c r="QW19" s="109"/>
      <c r="QX19" s="109"/>
      <c r="QY19" s="109"/>
      <c r="QZ19" s="109"/>
      <c r="RA19" s="109"/>
      <c r="RB19" s="109"/>
      <c r="RC19" s="109"/>
      <c r="RD19" s="109"/>
      <c r="RE19" s="109"/>
      <c r="RF19" s="109"/>
      <c r="RG19" s="109"/>
      <c r="RH19" s="109"/>
      <c r="RI19" s="109"/>
      <c r="RJ19" s="109"/>
      <c r="RK19" s="109"/>
      <c r="RL19" s="109"/>
      <c r="RM19" s="109"/>
      <c r="RN19" s="109"/>
      <c r="RO19" s="109"/>
      <c r="RP19" s="109"/>
      <c r="RQ19" s="109"/>
      <c r="RR19" s="109"/>
      <c r="RS19" s="109"/>
      <c r="RT19" s="109"/>
      <c r="RU19" s="109"/>
      <c r="RV19" s="109"/>
      <c r="RW19" s="109"/>
      <c r="RX19" s="109"/>
      <c r="RY19" s="109"/>
      <c r="RZ19" s="109"/>
      <c r="SA19" s="109"/>
      <c r="SB19" s="109"/>
      <c r="SC19" s="109"/>
      <c r="SD19" s="109"/>
      <c r="SE19" s="109"/>
      <c r="SF19" s="109"/>
      <c r="SG19" s="109"/>
      <c r="SH19" s="109"/>
      <c r="SI19" s="109"/>
      <c r="SJ19" s="109"/>
      <c r="SK19" s="109"/>
      <c r="SL19" s="109"/>
      <c r="SM19" s="109"/>
      <c r="SN19" s="109"/>
      <c r="SO19" s="109"/>
      <c r="SP19" s="109"/>
      <c r="SQ19" s="109"/>
      <c r="SR19" s="109"/>
      <c r="SS19" s="109"/>
      <c r="ST19" s="109"/>
      <c r="SU19" s="109"/>
      <c r="SV19" s="109"/>
      <c r="SW19" s="109"/>
      <c r="SX19" s="109"/>
      <c r="SY19" s="109"/>
      <c r="SZ19" s="109"/>
      <c r="TA19" s="109"/>
      <c r="TB19" s="109"/>
      <c r="TC19" s="109"/>
      <c r="TD19" s="109"/>
      <c r="TE19" s="109"/>
      <c r="TF19" s="109"/>
      <c r="TG19" s="109"/>
      <c r="TH19" s="109"/>
      <c r="TI19" s="109"/>
      <c r="TJ19" s="109"/>
      <c r="TK19" s="109"/>
      <c r="TL19" s="109"/>
      <c r="TM19" s="109"/>
      <c r="TN19" s="109"/>
      <c r="TO19" s="109"/>
      <c r="TP19" s="109"/>
      <c r="TQ19" s="109"/>
      <c r="TR19" s="109"/>
      <c r="TS19" s="109"/>
      <c r="TT19" s="109"/>
      <c r="TU19" s="109"/>
      <c r="TV19" s="109"/>
      <c r="TW19" s="109"/>
      <c r="TX19" s="109"/>
      <c r="TY19" s="109"/>
      <c r="TZ19" s="109"/>
      <c r="UA19" s="109"/>
      <c r="UB19" s="109"/>
      <c r="UC19" s="109"/>
      <c r="UD19" s="109"/>
      <c r="UE19" s="109"/>
      <c r="UF19" s="109"/>
      <c r="UG19" s="109"/>
      <c r="UH19" s="109"/>
      <c r="UI19" s="109"/>
      <c r="UJ19" s="109"/>
      <c r="UK19" s="109"/>
      <c r="UL19" s="109"/>
      <c r="UM19" s="109"/>
      <c r="UN19" s="109"/>
      <c r="UO19" s="109"/>
      <c r="UP19" s="109"/>
      <c r="UQ19" s="109"/>
      <c r="UR19" s="109"/>
      <c r="US19" s="109"/>
      <c r="UT19" s="109"/>
      <c r="UU19" s="109"/>
      <c r="UV19" s="109"/>
      <c r="UW19" s="109"/>
      <c r="UX19" s="109"/>
      <c r="UY19" s="109"/>
      <c r="UZ19" s="109"/>
      <c r="VA19" s="109"/>
      <c r="VB19" s="109"/>
      <c r="VC19" s="109"/>
      <c r="VD19" s="109"/>
      <c r="VE19" s="109"/>
      <c r="VF19" s="109"/>
      <c r="VG19" s="109"/>
      <c r="VH19" s="109"/>
      <c r="VI19" s="109"/>
      <c r="VJ19" s="109"/>
      <c r="VK19" s="109"/>
      <c r="VL19" s="109"/>
      <c r="VM19" s="109"/>
      <c r="VN19" s="109"/>
      <c r="VO19" s="109"/>
      <c r="VP19" s="109"/>
      <c r="VQ19" s="109"/>
      <c r="VR19" s="109"/>
      <c r="VS19" s="109"/>
      <c r="VT19" s="109"/>
      <c r="VU19" s="109"/>
      <c r="VV19" s="109"/>
      <c r="VW19" s="109"/>
      <c r="VX19" s="109"/>
      <c r="VY19" s="109"/>
      <c r="VZ19" s="109"/>
      <c r="WA19" s="109"/>
      <c r="WB19" s="109"/>
      <c r="WC19" s="109"/>
      <c r="WD19" s="109"/>
      <c r="WE19" s="109"/>
      <c r="WF19" s="109"/>
      <c r="WG19" s="109"/>
      <c r="WH19" s="109"/>
      <c r="WI19" s="109"/>
      <c r="WJ19" s="109"/>
      <c r="WK19" s="109"/>
      <c r="WL19" s="109"/>
      <c r="WM19" s="109"/>
      <c r="WN19" s="109"/>
      <c r="WO19" s="109"/>
      <c r="WP19" s="109"/>
      <c r="WQ19" s="109"/>
      <c r="WR19" s="109"/>
      <c r="WS19" s="109"/>
      <c r="WT19" s="109"/>
      <c r="WU19" s="109"/>
      <c r="WV19" s="109"/>
      <c r="WW19" s="109"/>
      <c r="WX19" s="109"/>
      <c r="WY19" s="109"/>
      <c r="WZ19" s="109"/>
      <c r="XA19" s="109"/>
      <c r="XB19" s="109"/>
      <c r="XC19" s="109"/>
      <c r="XD19" s="109"/>
      <c r="XE19" s="109"/>
      <c r="XF19" s="109"/>
      <c r="XG19" s="109"/>
      <c r="XH19" s="109"/>
      <c r="XI19" s="109"/>
      <c r="XJ19" s="109"/>
      <c r="XK19" s="109"/>
      <c r="XL19" s="109"/>
      <c r="XM19" s="109"/>
      <c r="XN19" s="109"/>
      <c r="XO19" s="109"/>
      <c r="XP19" s="109"/>
      <c r="XQ19" s="109"/>
      <c r="XR19" s="109"/>
      <c r="XS19" s="109"/>
      <c r="XT19" s="109"/>
      <c r="XU19" s="109"/>
      <c r="XV19" s="109"/>
      <c r="XW19" s="109"/>
      <c r="XX19" s="109"/>
      <c r="XY19" s="109"/>
      <c r="XZ19" s="109"/>
      <c r="YA19" s="109"/>
      <c r="YB19" s="109"/>
      <c r="YC19" s="109"/>
      <c r="YD19" s="109"/>
      <c r="YE19" s="109"/>
      <c r="YF19" s="109"/>
      <c r="YG19" s="109"/>
      <c r="YH19" s="109"/>
      <c r="YI19" s="109"/>
      <c r="YJ19" s="109"/>
      <c r="YK19" s="109"/>
      <c r="YL19" s="109"/>
      <c r="YM19" s="109"/>
      <c r="YN19" s="109"/>
      <c r="YO19" s="109"/>
      <c r="YP19" s="109"/>
      <c r="YQ19" s="109"/>
      <c r="YR19" s="109"/>
      <c r="YS19" s="109"/>
      <c r="YT19" s="109"/>
      <c r="YU19" s="109"/>
      <c r="YV19" s="109"/>
      <c r="YW19" s="109"/>
      <c r="YX19" s="109"/>
      <c r="YY19" s="109"/>
      <c r="YZ19" s="109"/>
      <c r="ZA19" s="109"/>
      <c r="ZB19" s="109"/>
      <c r="ZC19" s="109"/>
      <c r="ZD19" s="109"/>
      <c r="ZE19" s="109"/>
      <c r="ZF19" s="109"/>
      <c r="ZG19" s="109"/>
      <c r="ZH19" s="109"/>
      <c r="ZI19" s="109"/>
      <c r="ZJ19" s="109"/>
      <c r="ZK19" s="109"/>
      <c r="ZL19" s="109"/>
      <c r="ZM19" s="109"/>
      <c r="ZN19" s="109"/>
      <c r="ZO19" s="109"/>
      <c r="ZP19" s="109"/>
      <c r="ZQ19" s="109"/>
      <c r="ZR19" s="109"/>
      <c r="ZS19" s="109"/>
      <c r="ZT19" s="109"/>
      <c r="ZU19" s="109"/>
      <c r="ZV19" s="109"/>
      <c r="ZW19" s="109"/>
      <c r="ZX19" s="109"/>
      <c r="ZY19" s="109"/>
      <c r="ZZ19" s="109"/>
      <c r="AAA19" s="109"/>
      <c r="AAB19" s="109"/>
      <c r="AAC19" s="109"/>
      <c r="AAD19" s="109"/>
      <c r="AAE19" s="109"/>
      <c r="AAF19" s="109"/>
      <c r="AAG19" s="109"/>
      <c r="AAH19" s="109"/>
      <c r="AAI19" s="109"/>
      <c r="AAJ19" s="109"/>
      <c r="AAK19" s="109"/>
      <c r="AAL19" s="109"/>
      <c r="AAM19" s="109"/>
      <c r="AAN19" s="109"/>
      <c r="AAO19" s="109"/>
      <c r="AAP19" s="109"/>
      <c r="AAQ19" s="109"/>
      <c r="AAR19" s="109"/>
      <c r="AAS19" s="109"/>
      <c r="AAT19" s="109"/>
      <c r="AAU19" s="109"/>
      <c r="AAV19" s="109"/>
      <c r="AAW19" s="109"/>
      <c r="AAX19" s="109"/>
      <c r="AAY19" s="109"/>
      <c r="AAZ19" s="109"/>
      <c r="ABA19" s="109"/>
      <c r="ABB19" s="109"/>
      <c r="ABC19" s="109"/>
      <c r="ABD19" s="109"/>
      <c r="ABE19" s="109"/>
      <c r="ABF19" s="109"/>
      <c r="ABG19" s="109"/>
      <c r="ABH19" s="109"/>
      <c r="ABI19" s="109"/>
      <c r="ABJ19" s="109"/>
      <c r="ABK19" s="109"/>
      <c r="ABL19" s="109"/>
      <c r="ABM19" s="109"/>
      <c r="ABN19" s="109"/>
      <c r="ABO19" s="109"/>
      <c r="ABP19" s="109"/>
      <c r="ABQ19" s="109"/>
      <c r="ABR19" s="109"/>
      <c r="ABS19" s="109"/>
      <c r="ABT19" s="109"/>
      <c r="ABU19" s="109"/>
      <c r="ABV19" s="109"/>
      <c r="ABW19" s="109"/>
      <c r="ABX19" s="109"/>
      <c r="ABY19" s="109"/>
      <c r="ABZ19" s="109"/>
      <c r="ACA19" s="109"/>
      <c r="ACB19" s="109"/>
      <c r="ACC19" s="109"/>
      <c r="ACD19" s="109"/>
      <c r="ACE19" s="109"/>
      <c r="ACF19" s="109"/>
      <c r="ACG19" s="109"/>
      <c r="ACH19" s="109"/>
      <c r="ACI19" s="109"/>
      <c r="ACJ19" s="109"/>
      <c r="ACK19" s="109"/>
      <c r="ACL19" s="109"/>
      <c r="ACM19" s="109"/>
      <c r="ACN19" s="109"/>
      <c r="ACO19" s="109"/>
      <c r="ACP19" s="109"/>
      <c r="ACQ19" s="109"/>
      <c r="ACR19" s="109"/>
      <c r="ACS19" s="109"/>
      <c r="ACT19" s="109"/>
      <c r="ACU19" s="109"/>
      <c r="ACV19" s="109"/>
      <c r="ACW19" s="109"/>
      <c r="ACX19" s="109"/>
      <c r="ACY19" s="109"/>
      <c r="ACZ19" s="109"/>
      <c r="ADA19" s="109"/>
      <c r="ADB19" s="109"/>
      <c r="ADC19" s="109"/>
      <c r="ADD19" s="109"/>
      <c r="ADE19" s="109"/>
      <c r="ADF19" s="109"/>
      <c r="ADG19" s="109"/>
      <c r="ADH19" s="109"/>
      <c r="ADI19" s="109"/>
      <c r="ADJ19" s="109"/>
      <c r="ADK19" s="109"/>
      <c r="ADL19" s="109"/>
      <c r="ADM19" s="109"/>
      <c r="ADN19" s="109"/>
      <c r="ADO19" s="109"/>
      <c r="ADP19" s="109"/>
      <c r="ADQ19" s="109"/>
      <c r="ADR19" s="109"/>
      <c r="ADS19" s="109"/>
      <c r="ADT19" s="109"/>
      <c r="ADU19" s="109"/>
      <c r="ADV19" s="109"/>
      <c r="ADW19" s="109"/>
      <c r="ADX19" s="109"/>
      <c r="ADY19" s="109"/>
      <c r="ADZ19" s="109"/>
      <c r="AEA19" s="109"/>
      <c r="AEB19" s="109"/>
      <c r="AEC19" s="109"/>
      <c r="AED19" s="109"/>
      <c r="AEE19" s="109"/>
      <c r="AEF19" s="109"/>
      <c r="AEG19" s="109"/>
      <c r="AEH19" s="109"/>
      <c r="AEI19" s="109"/>
      <c r="AEJ19" s="109"/>
      <c r="AEK19" s="109"/>
      <c r="AEL19" s="109"/>
      <c r="AEM19" s="109"/>
      <c r="AEN19" s="109"/>
      <c r="AEO19" s="109"/>
      <c r="AEP19" s="109"/>
      <c r="AEQ19" s="109"/>
      <c r="AER19" s="109"/>
      <c r="AES19" s="109"/>
      <c r="AET19" s="109"/>
      <c r="AEU19" s="109"/>
      <c r="AEV19" s="109"/>
      <c r="AEW19" s="109"/>
      <c r="AEX19" s="109"/>
      <c r="AEY19" s="109"/>
      <c r="AEZ19" s="109"/>
      <c r="AFA19" s="109"/>
      <c r="AFB19" s="109"/>
      <c r="AFC19" s="109"/>
      <c r="AFD19" s="109"/>
      <c r="AFE19" s="109"/>
      <c r="AFF19" s="109"/>
      <c r="AFG19" s="109"/>
      <c r="AFH19" s="109"/>
      <c r="AFI19" s="109"/>
      <c r="AFJ19" s="109"/>
      <c r="AFK19" s="109"/>
      <c r="AFL19" s="109"/>
      <c r="AFM19" s="109"/>
      <c r="AFN19" s="109"/>
      <c r="AFO19" s="109"/>
      <c r="AFP19" s="109"/>
      <c r="AFQ19" s="109"/>
      <c r="AFR19" s="109"/>
      <c r="AFS19" s="109"/>
      <c r="AFT19" s="109"/>
      <c r="AFU19" s="109"/>
      <c r="AFV19" s="109"/>
      <c r="AFW19" s="109"/>
      <c r="AFX19" s="109"/>
      <c r="AFY19" s="109"/>
      <c r="AFZ19" s="109"/>
      <c r="AGA19" s="109"/>
      <c r="AGB19" s="109"/>
      <c r="AGC19" s="109"/>
      <c r="AGD19" s="109"/>
      <c r="AGE19" s="109"/>
      <c r="AGF19" s="109"/>
      <c r="AGG19" s="109"/>
      <c r="AGH19" s="109"/>
      <c r="AGI19" s="109"/>
      <c r="AGJ19" s="109"/>
      <c r="AGK19" s="109"/>
      <c r="AGL19" s="109"/>
      <c r="AGM19" s="109"/>
      <c r="AGN19" s="109"/>
      <c r="AGO19" s="109"/>
      <c r="AGP19" s="109"/>
      <c r="AGQ19" s="109"/>
      <c r="AGR19" s="109"/>
      <c r="AGS19" s="109"/>
      <c r="AGT19" s="109"/>
      <c r="AGU19" s="109"/>
      <c r="AGV19" s="109"/>
      <c r="AGW19" s="109"/>
      <c r="AGX19" s="109"/>
      <c r="AGY19" s="109"/>
      <c r="AGZ19" s="109"/>
      <c r="AHA19" s="109"/>
      <c r="AHB19" s="109"/>
      <c r="AHC19" s="109"/>
      <c r="AHD19" s="109"/>
      <c r="AHE19" s="109"/>
      <c r="AHF19" s="109"/>
      <c r="AHG19" s="109"/>
      <c r="AHH19" s="109"/>
      <c r="AHI19" s="109"/>
      <c r="AHJ19" s="109"/>
      <c r="AHK19" s="109"/>
      <c r="AHL19" s="109"/>
      <c r="AHM19" s="109"/>
      <c r="AHN19" s="109"/>
      <c r="AHO19" s="109"/>
      <c r="AHP19" s="109"/>
      <c r="AHQ19" s="109"/>
      <c r="AHR19" s="109"/>
      <c r="AHS19" s="109"/>
      <c r="AHT19" s="109"/>
      <c r="AHU19" s="109"/>
      <c r="AHV19" s="109"/>
      <c r="AHW19" s="109"/>
      <c r="AHX19" s="109"/>
      <c r="AHY19" s="109"/>
      <c r="AHZ19" s="109"/>
      <c r="AIA19" s="109"/>
      <c r="AIB19" s="109"/>
      <c r="AIC19" s="109"/>
      <c r="AID19" s="109"/>
      <c r="AIE19" s="109"/>
      <c r="AIF19" s="109"/>
      <c r="AIG19" s="109"/>
      <c r="AIH19" s="109"/>
      <c r="AII19" s="109"/>
      <c r="AIJ19" s="109"/>
      <c r="AIK19" s="109"/>
      <c r="AIL19" s="109"/>
      <c r="AIM19" s="109"/>
      <c r="AIN19" s="109"/>
      <c r="AIO19" s="109"/>
      <c r="AIP19" s="109"/>
      <c r="AIQ19" s="109"/>
      <c r="AIR19" s="109"/>
      <c r="AIS19" s="109"/>
      <c r="AIT19" s="109"/>
      <c r="AIU19" s="109"/>
      <c r="AIV19" s="109"/>
      <c r="AIW19" s="109"/>
      <c r="AIX19" s="109"/>
      <c r="AIY19" s="109"/>
      <c r="AIZ19" s="109"/>
      <c r="AJA19" s="109"/>
      <c r="AJB19" s="109"/>
      <c r="AJC19" s="109"/>
      <c r="AJD19" s="109"/>
      <c r="AJE19" s="109"/>
      <c r="AJF19" s="109"/>
      <c r="AJG19" s="109"/>
      <c r="AJH19" s="109"/>
      <c r="AJI19" s="109"/>
      <c r="AJJ19" s="109"/>
      <c r="AJK19" s="109"/>
      <c r="AJL19" s="109"/>
      <c r="AJM19" s="109"/>
      <c r="AJN19" s="109"/>
      <c r="AJO19" s="109"/>
      <c r="AJP19" s="109"/>
      <c r="AJQ19" s="109"/>
      <c r="AJR19" s="109"/>
      <c r="AJS19" s="109"/>
      <c r="AJT19" s="109"/>
      <c r="AJU19" s="109"/>
      <c r="AJV19" s="109"/>
      <c r="AJW19" s="109"/>
      <c r="AJX19" s="109"/>
      <c r="AJY19" s="109"/>
      <c r="AJZ19" s="109"/>
      <c r="AKA19" s="109"/>
      <c r="AKB19" s="109"/>
      <c r="AKC19" s="109"/>
      <c r="AKD19" s="109"/>
      <c r="AKE19" s="109"/>
      <c r="AKF19" s="109"/>
      <c r="AKG19" s="109"/>
      <c r="AKH19" s="109"/>
      <c r="AKI19" s="109"/>
      <c r="AKJ19" s="109"/>
      <c r="AKK19" s="109"/>
      <c r="AKL19" s="109"/>
      <c r="AKM19" s="109"/>
      <c r="AKN19" s="109"/>
      <c r="AKO19" s="109"/>
      <c r="AKP19" s="109"/>
      <c r="AKQ19" s="109"/>
      <c r="AKR19" s="109"/>
      <c r="AKS19" s="109"/>
      <c r="AKT19" s="109"/>
      <c r="AKU19" s="109"/>
      <c r="AKV19" s="109"/>
      <c r="AKW19" s="109"/>
      <c r="AKX19" s="109"/>
      <c r="AKY19" s="109"/>
      <c r="AKZ19" s="109"/>
      <c r="ALA19" s="109"/>
      <c r="ALB19" s="109"/>
      <c r="ALC19" s="109"/>
      <c r="ALD19" s="109"/>
      <c r="ALE19" s="109"/>
      <c r="ALF19" s="109"/>
      <c r="ALG19" s="109"/>
      <c r="ALH19" s="109"/>
      <c r="ALI19" s="109"/>
      <c r="ALJ19" s="109"/>
      <c r="ALK19" s="109"/>
      <c r="ALL19" s="109"/>
      <c r="ALM19" s="109"/>
      <c r="ALN19" s="109"/>
      <c r="ALO19" s="109"/>
      <c r="ALP19" s="109"/>
      <c r="ALQ19" s="109"/>
      <c r="ALR19" s="109"/>
      <c r="ALS19" s="109"/>
      <c r="ALT19" s="109"/>
      <c r="ALU19" s="109"/>
      <c r="ALV19" s="109"/>
      <c r="ALW19" s="109"/>
      <c r="ALX19" s="109"/>
      <c r="ALY19" s="109"/>
      <c r="ALZ19" s="109"/>
      <c r="AMA19" s="109"/>
      <c r="AMB19" s="109"/>
      <c r="AMC19" s="109"/>
      <c r="AMD19" s="109"/>
      <c r="AME19" s="109"/>
      <c r="AMF19" s="109"/>
      <c r="AMG19" s="109"/>
      <c r="AMH19" s="109"/>
      <c r="AMI19" s="109"/>
      <c r="AMJ19" s="109"/>
    </row>
    <row r="20" spans="1:1024">
      <c r="A20" s="99" t="s">
        <v>678</v>
      </c>
      <c r="B20" s="105" t="s">
        <v>1765</v>
      </c>
      <c r="C20" s="101" t="s">
        <v>844</v>
      </c>
      <c r="D20" s="101" t="s">
        <v>1580</v>
      </c>
      <c r="E20" s="102" t="s">
        <v>1551</v>
      </c>
      <c r="F20" s="102" t="s">
        <v>1529</v>
      </c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1" t="s">
        <v>1766</v>
      </c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  <c r="EO20" s="109"/>
      <c r="EP20" s="109"/>
      <c r="EQ20" s="109"/>
      <c r="ER20" s="109"/>
      <c r="ES20" s="109"/>
      <c r="ET20" s="109"/>
      <c r="EU20" s="109"/>
      <c r="EV20" s="109"/>
      <c r="EW20" s="109"/>
      <c r="EX20" s="109"/>
      <c r="EY20" s="109"/>
      <c r="EZ20" s="109"/>
      <c r="FA20" s="109"/>
      <c r="FB20" s="109"/>
      <c r="FC20" s="109"/>
      <c r="FD20" s="109"/>
      <c r="FE20" s="109"/>
      <c r="FF20" s="109"/>
      <c r="FG20" s="109"/>
      <c r="FH20" s="109"/>
      <c r="FI20" s="109"/>
      <c r="FJ20" s="109"/>
      <c r="FK20" s="109"/>
      <c r="FL20" s="109"/>
      <c r="FM20" s="109"/>
      <c r="FN20" s="109"/>
      <c r="FO20" s="109"/>
      <c r="FP20" s="109"/>
      <c r="FQ20" s="109"/>
      <c r="FR20" s="109"/>
      <c r="FS20" s="109"/>
      <c r="FT20" s="109"/>
      <c r="FU20" s="109"/>
      <c r="FV20" s="109"/>
      <c r="FW20" s="109"/>
      <c r="FX20" s="109"/>
      <c r="FY20" s="109"/>
      <c r="FZ20" s="109"/>
      <c r="GA20" s="109"/>
      <c r="GB20" s="109"/>
      <c r="GC20" s="109"/>
      <c r="GD20" s="109"/>
      <c r="GE20" s="109"/>
      <c r="GF20" s="109"/>
      <c r="GG20" s="109"/>
      <c r="GH20" s="109"/>
      <c r="GI20" s="109"/>
      <c r="GJ20" s="109"/>
      <c r="GK20" s="109"/>
      <c r="GL20" s="109"/>
      <c r="GM20" s="109"/>
      <c r="GN20" s="109"/>
      <c r="GO20" s="109"/>
      <c r="GP20" s="109"/>
      <c r="GQ20" s="109"/>
      <c r="GR20" s="109"/>
      <c r="GS20" s="109"/>
      <c r="GT20" s="109"/>
      <c r="GU20" s="109"/>
      <c r="GV20" s="109"/>
      <c r="GW20" s="109"/>
      <c r="GX20" s="109"/>
      <c r="GY20" s="109"/>
      <c r="GZ20" s="109"/>
      <c r="HA20" s="109"/>
      <c r="HB20" s="109"/>
      <c r="HC20" s="109"/>
      <c r="HD20" s="109"/>
      <c r="HE20" s="109"/>
      <c r="HF20" s="109"/>
      <c r="HG20" s="109"/>
      <c r="HH20" s="109"/>
      <c r="HI20" s="109"/>
      <c r="HJ20" s="109"/>
      <c r="HK20" s="109"/>
      <c r="HL20" s="109"/>
      <c r="HM20" s="109"/>
      <c r="HN20" s="109"/>
      <c r="HO20" s="109"/>
      <c r="HP20" s="109"/>
      <c r="HQ20" s="109"/>
      <c r="HR20" s="109"/>
      <c r="HS20" s="109"/>
      <c r="HT20" s="109"/>
      <c r="HU20" s="109"/>
      <c r="HV20" s="109"/>
      <c r="HW20" s="109"/>
      <c r="HX20" s="109"/>
      <c r="HY20" s="109"/>
      <c r="HZ20" s="109"/>
      <c r="IA20" s="109"/>
      <c r="IB20" s="109"/>
      <c r="IC20" s="109"/>
      <c r="ID20" s="109"/>
      <c r="IE20" s="109"/>
      <c r="IF20" s="109"/>
      <c r="IG20" s="109"/>
      <c r="IH20" s="109"/>
      <c r="II20" s="109"/>
      <c r="IJ20" s="109"/>
      <c r="IK20" s="109"/>
      <c r="IL20" s="109"/>
      <c r="IM20" s="109"/>
      <c r="IN20" s="109"/>
      <c r="IO20" s="109"/>
      <c r="IP20" s="109"/>
      <c r="IQ20" s="109"/>
      <c r="IR20" s="109"/>
      <c r="IS20" s="109"/>
      <c r="IT20" s="109"/>
      <c r="IU20" s="109"/>
      <c r="IV20" s="109"/>
      <c r="IW20" s="109"/>
      <c r="IX20" s="109"/>
      <c r="IY20" s="109"/>
      <c r="IZ20" s="109"/>
      <c r="JA20" s="109"/>
      <c r="JB20" s="109"/>
      <c r="JC20" s="109"/>
      <c r="JD20" s="109"/>
      <c r="JE20" s="109"/>
      <c r="JF20" s="109"/>
      <c r="JG20" s="109"/>
      <c r="JH20" s="109"/>
      <c r="JI20" s="109"/>
      <c r="JJ20" s="109"/>
      <c r="JK20" s="109"/>
      <c r="JL20" s="109"/>
      <c r="JM20" s="109"/>
      <c r="JN20" s="109"/>
      <c r="JO20" s="109"/>
      <c r="JP20" s="109"/>
      <c r="JQ20" s="109"/>
      <c r="JR20" s="109"/>
      <c r="JS20" s="109"/>
      <c r="JT20" s="109"/>
      <c r="JU20" s="109"/>
      <c r="JV20" s="109"/>
      <c r="JW20" s="109"/>
      <c r="JX20" s="109"/>
      <c r="JY20" s="109"/>
      <c r="JZ20" s="109"/>
      <c r="KA20" s="109"/>
      <c r="KB20" s="109"/>
      <c r="KC20" s="109"/>
      <c r="KD20" s="109"/>
      <c r="KE20" s="109"/>
      <c r="KF20" s="109"/>
      <c r="KG20" s="109"/>
      <c r="KH20" s="109"/>
      <c r="KI20" s="109"/>
      <c r="KJ20" s="109"/>
      <c r="KK20" s="109"/>
      <c r="KL20" s="109"/>
      <c r="KM20" s="109"/>
      <c r="KN20" s="109"/>
      <c r="KO20" s="109"/>
      <c r="KP20" s="109"/>
      <c r="KQ20" s="109"/>
      <c r="KR20" s="109"/>
      <c r="KS20" s="109"/>
      <c r="KT20" s="109"/>
      <c r="KU20" s="109"/>
      <c r="KV20" s="109"/>
      <c r="KW20" s="109"/>
      <c r="KX20" s="109"/>
      <c r="KY20" s="109"/>
      <c r="KZ20" s="109"/>
      <c r="LA20" s="109"/>
      <c r="LB20" s="109"/>
      <c r="LC20" s="109"/>
      <c r="LD20" s="109"/>
      <c r="LE20" s="109"/>
      <c r="LF20" s="109"/>
      <c r="LG20" s="109"/>
      <c r="LH20" s="109"/>
      <c r="LI20" s="109"/>
      <c r="LJ20" s="109"/>
      <c r="LK20" s="109"/>
      <c r="LL20" s="109"/>
      <c r="LM20" s="109"/>
      <c r="LN20" s="109"/>
      <c r="LO20" s="109"/>
      <c r="LP20" s="109"/>
      <c r="LQ20" s="109"/>
      <c r="LR20" s="109"/>
      <c r="LS20" s="109"/>
      <c r="LT20" s="109"/>
      <c r="LU20" s="109"/>
      <c r="LV20" s="109"/>
      <c r="LW20" s="109"/>
      <c r="LX20" s="109"/>
      <c r="LY20" s="109"/>
      <c r="LZ20" s="109"/>
      <c r="MA20" s="109"/>
      <c r="MB20" s="109"/>
      <c r="MC20" s="109"/>
      <c r="MD20" s="109"/>
      <c r="ME20" s="109"/>
      <c r="MF20" s="109"/>
      <c r="MG20" s="109"/>
      <c r="MH20" s="109"/>
      <c r="MI20" s="109"/>
      <c r="MJ20" s="109"/>
      <c r="MK20" s="109"/>
      <c r="ML20" s="109"/>
      <c r="MM20" s="109"/>
      <c r="MN20" s="109"/>
      <c r="MO20" s="109"/>
      <c r="MP20" s="109"/>
      <c r="MQ20" s="109"/>
      <c r="MR20" s="109"/>
      <c r="MS20" s="109"/>
      <c r="MT20" s="109"/>
      <c r="MU20" s="109"/>
      <c r="MV20" s="109"/>
      <c r="MW20" s="109"/>
      <c r="MX20" s="109"/>
      <c r="MY20" s="109"/>
      <c r="MZ20" s="109"/>
      <c r="NA20" s="109"/>
      <c r="NB20" s="109"/>
      <c r="NC20" s="109"/>
      <c r="ND20" s="109"/>
      <c r="NE20" s="109"/>
      <c r="NF20" s="109"/>
      <c r="NG20" s="109"/>
      <c r="NH20" s="109"/>
      <c r="NI20" s="109"/>
      <c r="NJ20" s="109"/>
      <c r="NK20" s="109"/>
      <c r="NL20" s="109"/>
      <c r="NM20" s="109"/>
      <c r="NN20" s="109"/>
      <c r="NO20" s="109"/>
      <c r="NP20" s="109"/>
      <c r="NQ20" s="109"/>
      <c r="NR20" s="109"/>
      <c r="NS20" s="109"/>
      <c r="NT20" s="109"/>
      <c r="NU20" s="109"/>
      <c r="NV20" s="109"/>
      <c r="NW20" s="109"/>
      <c r="NX20" s="109"/>
      <c r="NY20" s="109"/>
      <c r="NZ20" s="109"/>
      <c r="OA20" s="109"/>
      <c r="OB20" s="109"/>
      <c r="OC20" s="109"/>
      <c r="OD20" s="109"/>
      <c r="OE20" s="109"/>
      <c r="OF20" s="109"/>
      <c r="OG20" s="109"/>
      <c r="OH20" s="109"/>
      <c r="OI20" s="109"/>
      <c r="OJ20" s="109"/>
      <c r="OK20" s="109"/>
      <c r="OL20" s="109"/>
      <c r="OM20" s="109"/>
      <c r="ON20" s="109"/>
      <c r="OO20" s="109"/>
      <c r="OP20" s="109"/>
      <c r="OQ20" s="109"/>
      <c r="OR20" s="109"/>
      <c r="OS20" s="109"/>
      <c r="OT20" s="109"/>
      <c r="OU20" s="109"/>
      <c r="OV20" s="109"/>
      <c r="OW20" s="109"/>
      <c r="OX20" s="109"/>
      <c r="OY20" s="109"/>
      <c r="OZ20" s="109"/>
      <c r="PA20" s="109"/>
      <c r="PB20" s="109"/>
      <c r="PC20" s="109"/>
      <c r="PD20" s="109"/>
      <c r="PE20" s="109"/>
      <c r="PF20" s="109"/>
      <c r="PG20" s="109"/>
      <c r="PH20" s="109"/>
      <c r="PI20" s="109"/>
      <c r="PJ20" s="109"/>
      <c r="PK20" s="109"/>
      <c r="PL20" s="109"/>
      <c r="PM20" s="109"/>
      <c r="PN20" s="109"/>
      <c r="PO20" s="109"/>
      <c r="PP20" s="109"/>
      <c r="PQ20" s="109"/>
      <c r="PR20" s="109"/>
      <c r="PS20" s="109"/>
      <c r="PT20" s="109"/>
      <c r="PU20" s="109"/>
      <c r="PV20" s="109"/>
      <c r="PW20" s="109"/>
      <c r="PX20" s="109"/>
      <c r="PY20" s="109"/>
      <c r="PZ20" s="109"/>
      <c r="QA20" s="109"/>
      <c r="QB20" s="109"/>
      <c r="QC20" s="109"/>
      <c r="QD20" s="109"/>
      <c r="QE20" s="109"/>
      <c r="QF20" s="109"/>
      <c r="QG20" s="109"/>
      <c r="QH20" s="109"/>
      <c r="QI20" s="109"/>
      <c r="QJ20" s="109"/>
      <c r="QK20" s="109"/>
      <c r="QL20" s="109"/>
      <c r="QM20" s="109"/>
      <c r="QN20" s="109"/>
      <c r="QO20" s="109"/>
      <c r="QP20" s="109"/>
      <c r="QQ20" s="109"/>
      <c r="QR20" s="109"/>
      <c r="QS20" s="109"/>
      <c r="QT20" s="109"/>
      <c r="QU20" s="109"/>
      <c r="QV20" s="109"/>
      <c r="QW20" s="109"/>
      <c r="QX20" s="109"/>
      <c r="QY20" s="109"/>
      <c r="QZ20" s="109"/>
      <c r="RA20" s="109"/>
      <c r="RB20" s="109"/>
      <c r="RC20" s="109"/>
      <c r="RD20" s="109"/>
      <c r="RE20" s="109"/>
      <c r="RF20" s="109"/>
      <c r="RG20" s="109"/>
      <c r="RH20" s="109"/>
      <c r="RI20" s="109"/>
      <c r="RJ20" s="109"/>
      <c r="RK20" s="109"/>
      <c r="RL20" s="109"/>
      <c r="RM20" s="109"/>
      <c r="RN20" s="109"/>
      <c r="RO20" s="109"/>
      <c r="RP20" s="109"/>
      <c r="RQ20" s="109"/>
      <c r="RR20" s="109"/>
      <c r="RS20" s="109"/>
      <c r="RT20" s="109"/>
      <c r="RU20" s="109"/>
      <c r="RV20" s="109"/>
      <c r="RW20" s="109"/>
      <c r="RX20" s="109"/>
      <c r="RY20" s="109"/>
      <c r="RZ20" s="109"/>
      <c r="SA20" s="109"/>
      <c r="SB20" s="109"/>
      <c r="SC20" s="109"/>
      <c r="SD20" s="109"/>
      <c r="SE20" s="109"/>
      <c r="SF20" s="109"/>
      <c r="SG20" s="109"/>
      <c r="SH20" s="109"/>
      <c r="SI20" s="109"/>
      <c r="SJ20" s="109"/>
      <c r="SK20" s="109"/>
      <c r="SL20" s="109"/>
      <c r="SM20" s="109"/>
      <c r="SN20" s="109"/>
      <c r="SO20" s="109"/>
      <c r="SP20" s="109"/>
      <c r="SQ20" s="109"/>
      <c r="SR20" s="109"/>
      <c r="SS20" s="109"/>
      <c r="ST20" s="109"/>
      <c r="SU20" s="109"/>
      <c r="SV20" s="109"/>
      <c r="SW20" s="109"/>
      <c r="SX20" s="109"/>
      <c r="SY20" s="109"/>
      <c r="SZ20" s="109"/>
      <c r="TA20" s="109"/>
      <c r="TB20" s="109"/>
      <c r="TC20" s="109"/>
      <c r="TD20" s="109"/>
      <c r="TE20" s="109"/>
      <c r="TF20" s="109"/>
      <c r="TG20" s="109"/>
      <c r="TH20" s="109"/>
      <c r="TI20" s="109"/>
      <c r="TJ20" s="109"/>
      <c r="TK20" s="109"/>
      <c r="TL20" s="109"/>
      <c r="TM20" s="109"/>
      <c r="TN20" s="109"/>
      <c r="TO20" s="109"/>
      <c r="TP20" s="109"/>
      <c r="TQ20" s="109"/>
      <c r="TR20" s="109"/>
      <c r="TS20" s="109"/>
      <c r="TT20" s="109"/>
      <c r="TU20" s="109"/>
      <c r="TV20" s="109"/>
      <c r="TW20" s="109"/>
      <c r="TX20" s="109"/>
      <c r="TY20" s="109"/>
      <c r="TZ20" s="109"/>
      <c r="UA20" s="109"/>
      <c r="UB20" s="109"/>
      <c r="UC20" s="109"/>
      <c r="UD20" s="109"/>
      <c r="UE20" s="109"/>
      <c r="UF20" s="109"/>
      <c r="UG20" s="109"/>
      <c r="UH20" s="109"/>
      <c r="UI20" s="109"/>
      <c r="UJ20" s="109"/>
      <c r="UK20" s="109"/>
      <c r="UL20" s="109"/>
      <c r="UM20" s="109"/>
      <c r="UN20" s="109"/>
      <c r="UO20" s="109"/>
      <c r="UP20" s="109"/>
      <c r="UQ20" s="109"/>
      <c r="UR20" s="109"/>
      <c r="US20" s="109"/>
      <c r="UT20" s="109"/>
      <c r="UU20" s="109"/>
      <c r="UV20" s="109"/>
      <c r="UW20" s="109"/>
      <c r="UX20" s="109"/>
      <c r="UY20" s="109"/>
      <c r="UZ20" s="109"/>
      <c r="VA20" s="109"/>
      <c r="VB20" s="109"/>
      <c r="VC20" s="109"/>
      <c r="VD20" s="109"/>
      <c r="VE20" s="109"/>
      <c r="VF20" s="109"/>
      <c r="VG20" s="109"/>
      <c r="VH20" s="109"/>
      <c r="VI20" s="109"/>
      <c r="VJ20" s="109"/>
      <c r="VK20" s="109"/>
      <c r="VL20" s="109"/>
      <c r="VM20" s="109"/>
      <c r="VN20" s="109"/>
      <c r="VO20" s="109"/>
      <c r="VP20" s="109"/>
      <c r="VQ20" s="109"/>
      <c r="VR20" s="109"/>
      <c r="VS20" s="109"/>
      <c r="VT20" s="109"/>
      <c r="VU20" s="109"/>
      <c r="VV20" s="109"/>
      <c r="VW20" s="109"/>
      <c r="VX20" s="109"/>
      <c r="VY20" s="109"/>
      <c r="VZ20" s="109"/>
      <c r="WA20" s="109"/>
      <c r="WB20" s="109"/>
      <c r="WC20" s="109"/>
      <c r="WD20" s="109"/>
      <c r="WE20" s="109"/>
      <c r="WF20" s="109"/>
      <c r="WG20" s="109"/>
      <c r="WH20" s="109"/>
      <c r="WI20" s="109"/>
      <c r="WJ20" s="109"/>
      <c r="WK20" s="109"/>
      <c r="WL20" s="109"/>
      <c r="WM20" s="109"/>
      <c r="WN20" s="109"/>
      <c r="WO20" s="109"/>
      <c r="WP20" s="109"/>
      <c r="WQ20" s="109"/>
      <c r="WR20" s="109"/>
      <c r="WS20" s="109"/>
      <c r="WT20" s="109"/>
      <c r="WU20" s="109"/>
      <c r="WV20" s="109"/>
      <c r="WW20" s="109"/>
      <c r="WX20" s="109"/>
      <c r="WY20" s="109"/>
      <c r="WZ20" s="109"/>
      <c r="XA20" s="109"/>
      <c r="XB20" s="109"/>
      <c r="XC20" s="109"/>
      <c r="XD20" s="109"/>
      <c r="XE20" s="109"/>
      <c r="XF20" s="109"/>
      <c r="XG20" s="109"/>
      <c r="XH20" s="109"/>
      <c r="XI20" s="109"/>
      <c r="XJ20" s="109"/>
      <c r="XK20" s="109"/>
      <c r="XL20" s="109"/>
      <c r="XM20" s="109"/>
      <c r="XN20" s="109"/>
      <c r="XO20" s="109"/>
      <c r="XP20" s="109"/>
      <c r="XQ20" s="109"/>
      <c r="XR20" s="109"/>
      <c r="XS20" s="109"/>
      <c r="XT20" s="109"/>
      <c r="XU20" s="109"/>
      <c r="XV20" s="109"/>
      <c r="XW20" s="109"/>
      <c r="XX20" s="109"/>
      <c r="XY20" s="109"/>
      <c r="XZ20" s="109"/>
      <c r="YA20" s="109"/>
      <c r="YB20" s="109"/>
      <c r="YC20" s="109"/>
      <c r="YD20" s="109"/>
      <c r="YE20" s="109"/>
      <c r="YF20" s="109"/>
      <c r="YG20" s="109"/>
      <c r="YH20" s="109"/>
      <c r="YI20" s="109"/>
      <c r="YJ20" s="109"/>
      <c r="YK20" s="109"/>
      <c r="YL20" s="109"/>
      <c r="YM20" s="109"/>
      <c r="YN20" s="109"/>
      <c r="YO20" s="109"/>
      <c r="YP20" s="109"/>
      <c r="YQ20" s="109"/>
      <c r="YR20" s="109"/>
      <c r="YS20" s="109"/>
      <c r="YT20" s="109"/>
      <c r="YU20" s="109"/>
      <c r="YV20" s="109"/>
      <c r="YW20" s="109"/>
      <c r="YX20" s="109"/>
      <c r="YY20" s="109"/>
      <c r="YZ20" s="109"/>
      <c r="ZA20" s="109"/>
      <c r="ZB20" s="109"/>
      <c r="ZC20" s="109"/>
      <c r="ZD20" s="109"/>
      <c r="ZE20" s="109"/>
      <c r="ZF20" s="109"/>
      <c r="ZG20" s="109"/>
      <c r="ZH20" s="109"/>
      <c r="ZI20" s="109"/>
      <c r="ZJ20" s="109"/>
      <c r="ZK20" s="109"/>
      <c r="ZL20" s="109"/>
      <c r="ZM20" s="109"/>
      <c r="ZN20" s="109"/>
      <c r="ZO20" s="109"/>
      <c r="ZP20" s="109"/>
      <c r="ZQ20" s="109"/>
      <c r="ZR20" s="109"/>
      <c r="ZS20" s="109"/>
      <c r="ZT20" s="109"/>
      <c r="ZU20" s="109"/>
      <c r="ZV20" s="109"/>
      <c r="ZW20" s="109"/>
      <c r="ZX20" s="109"/>
      <c r="ZY20" s="109"/>
      <c r="ZZ20" s="109"/>
      <c r="AAA20" s="109"/>
      <c r="AAB20" s="109"/>
      <c r="AAC20" s="109"/>
      <c r="AAD20" s="109"/>
      <c r="AAE20" s="109"/>
      <c r="AAF20" s="109"/>
      <c r="AAG20" s="109"/>
      <c r="AAH20" s="109"/>
      <c r="AAI20" s="109"/>
      <c r="AAJ20" s="109"/>
      <c r="AAK20" s="109"/>
      <c r="AAL20" s="109"/>
      <c r="AAM20" s="109"/>
      <c r="AAN20" s="109"/>
      <c r="AAO20" s="109"/>
      <c r="AAP20" s="109"/>
      <c r="AAQ20" s="109"/>
      <c r="AAR20" s="109"/>
      <c r="AAS20" s="109"/>
      <c r="AAT20" s="109"/>
      <c r="AAU20" s="109"/>
      <c r="AAV20" s="109"/>
      <c r="AAW20" s="109"/>
      <c r="AAX20" s="109"/>
      <c r="AAY20" s="109"/>
      <c r="AAZ20" s="109"/>
      <c r="ABA20" s="109"/>
      <c r="ABB20" s="109"/>
      <c r="ABC20" s="109"/>
      <c r="ABD20" s="109"/>
      <c r="ABE20" s="109"/>
      <c r="ABF20" s="109"/>
      <c r="ABG20" s="109"/>
      <c r="ABH20" s="109"/>
      <c r="ABI20" s="109"/>
      <c r="ABJ20" s="109"/>
      <c r="ABK20" s="109"/>
      <c r="ABL20" s="109"/>
      <c r="ABM20" s="109"/>
      <c r="ABN20" s="109"/>
      <c r="ABO20" s="109"/>
      <c r="ABP20" s="109"/>
      <c r="ABQ20" s="109"/>
      <c r="ABR20" s="109"/>
      <c r="ABS20" s="109"/>
      <c r="ABT20" s="109"/>
      <c r="ABU20" s="109"/>
      <c r="ABV20" s="109"/>
      <c r="ABW20" s="109"/>
      <c r="ABX20" s="109"/>
      <c r="ABY20" s="109"/>
      <c r="ABZ20" s="109"/>
      <c r="ACA20" s="109"/>
      <c r="ACB20" s="109"/>
      <c r="ACC20" s="109"/>
      <c r="ACD20" s="109"/>
      <c r="ACE20" s="109"/>
      <c r="ACF20" s="109"/>
      <c r="ACG20" s="109"/>
      <c r="ACH20" s="109"/>
      <c r="ACI20" s="109"/>
      <c r="ACJ20" s="109"/>
      <c r="ACK20" s="109"/>
      <c r="ACL20" s="109"/>
      <c r="ACM20" s="109"/>
      <c r="ACN20" s="109"/>
      <c r="ACO20" s="109"/>
      <c r="ACP20" s="109"/>
      <c r="ACQ20" s="109"/>
      <c r="ACR20" s="109"/>
      <c r="ACS20" s="109"/>
      <c r="ACT20" s="109"/>
      <c r="ACU20" s="109"/>
      <c r="ACV20" s="109"/>
      <c r="ACW20" s="109"/>
      <c r="ACX20" s="109"/>
      <c r="ACY20" s="109"/>
      <c r="ACZ20" s="109"/>
      <c r="ADA20" s="109"/>
      <c r="ADB20" s="109"/>
      <c r="ADC20" s="109"/>
      <c r="ADD20" s="109"/>
      <c r="ADE20" s="109"/>
      <c r="ADF20" s="109"/>
      <c r="ADG20" s="109"/>
      <c r="ADH20" s="109"/>
      <c r="ADI20" s="109"/>
      <c r="ADJ20" s="109"/>
      <c r="ADK20" s="109"/>
      <c r="ADL20" s="109"/>
      <c r="ADM20" s="109"/>
      <c r="ADN20" s="109"/>
      <c r="ADO20" s="109"/>
      <c r="ADP20" s="109"/>
      <c r="ADQ20" s="109"/>
      <c r="ADR20" s="109"/>
      <c r="ADS20" s="109"/>
      <c r="ADT20" s="109"/>
      <c r="ADU20" s="109"/>
      <c r="ADV20" s="109"/>
      <c r="ADW20" s="109"/>
      <c r="ADX20" s="109"/>
      <c r="ADY20" s="109"/>
      <c r="ADZ20" s="109"/>
      <c r="AEA20" s="109"/>
      <c r="AEB20" s="109"/>
      <c r="AEC20" s="109"/>
      <c r="AED20" s="109"/>
      <c r="AEE20" s="109"/>
      <c r="AEF20" s="109"/>
      <c r="AEG20" s="109"/>
      <c r="AEH20" s="109"/>
      <c r="AEI20" s="109"/>
      <c r="AEJ20" s="109"/>
      <c r="AEK20" s="109"/>
      <c r="AEL20" s="109"/>
      <c r="AEM20" s="109"/>
      <c r="AEN20" s="109"/>
      <c r="AEO20" s="109"/>
      <c r="AEP20" s="109"/>
      <c r="AEQ20" s="109"/>
      <c r="AER20" s="109"/>
      <c r="AES20" s="109"/>
      <c r="AET20" s="109"/>
      <c r="AEU20" s="109"/>
      <c r="AEV20" s="109"/>
      <c r="AEW20" s="109"/>
      <c r="AEX20" s="109"/>
      <c r="AEY20" s="109"/>
      <c r="AEZ20" s="109"/>
      <c r="AFA20" s="109"/>
      <c r="AFB20" s="109"/>
      <c r="AFC20" s="109"/>
      <c r="AFD20" s="109"/>
      <c r="AFE20" s="109"/>
      <c r="AFF20" s="109"/>
      <c r="AFG20" s="109"/>
      <c r="AFH20" s="109"/>
      <c r="AFI20" s="109"/>
      <c r="AFJ20" s="109"/>
      <c r="AFK20" s="109"/>
      <c r="AFL20" s="109"/>
      <c r="AFM20" s="109"/>
      <c r="AFN20" s="109"/>
      <c r="AFO20" s="109"/>
      <c r="AFP20" s="109"/>
      <c r="AFQ20" s="109"/>
      <c r="AFR20" s="109"/>
      <c r="AFS20" s="109"/>
      <c r="AFT20" s="109"/>
      <c r="AFU20" s="109"/>
      <c r="AFV20" s="109"/>
      <c r="AFW20" s="109"/>
      <c r="AFX20" s="109"/>
      <c r="AFY20" s="109"/>
      <c r="AFZ20" s="109"/>
      <c r="AGA20" s="109"/>
      <c r="AGB20" s="109"/>
      <c r="AGC20" s="109"/>
      <c r="AGD20" s="109"/>
      <c r="AGE20" s="109"/>
      <c r="AGF20" s="109"/>
      <c r="AGG20" s="109"/>
      <c r="AGH20" s="109"/>
      <c r="AGI20" s="109"/>
      <c r="AGJ20" s="109"/>
      <c r="AGK20" s="109"/>
      <c r="AGL20" s="109"/>
      <c r="AGM20" s="109"/>
      <c r="AGN20" s="109"/>
      <c r="AGO20" s="109"/>
      <c r="AGP20" s="109"/>
      <c r="AGQ20" s="109"/>
      <c r="AGR20" s="109"/>
      <c r="AGS20" s="109"/>
      <c r="AGT20" s="109"/>
      <c r="AGU20" s="109"/>
      <c r="AGV20" s="109"/>
      <c r="AGW20" s="109"/>
      <c r="AGX20" s="109"/>
      <c r="AGY20" s="109"/>
      <c r="AGZ20" s="109"/>
      <c r="AHA20" s="109"/>
      <c r="AHB20" s="109"/>
      <c r="AHC20" s="109"/>
      <c r="AHD20" s="109"/>
      <c r="AHE20" s="109"/>
      <c r="AHF20" s="109"/>
      <c r="AHG20" s="109"/>
      <c r="AHH20" s="109"/>
      <c r="AHI20" s="109"/>
      <c r="AHJ20" s="109"/>
      <c r="AHK20" s="109"/>
      <c r="AHL20" s="109"/>
      <c r="AHM20" s="109"/>
      <c r="AHN20" s="109"/>
      <c r="AHO20" s="109"/>
      <c r="AHP20" s="109"/>
      <c r="AHQ20" s="109"/>
      <c r="AHR20" s="109"/>
      <c r="AHS20" s="109"/>
      <c r="AHT20" s="109"/>
      <c r="AHU20" s="109"/>
      <c r="AHV20" s="109"/>
      <c r="AHW20" s="109"/>
      <c r="AHX20" s="109"/>
      <c r="AHY20" s="109"/>
      <c r="AHZ20" s="109"/>
      <c r="AIA20" s="109"/>
      <c r="AIB20" s="109"/>
      <c r="AIC20" s="109"/>
      <c r="AID20" s="109"/>
      <c r="AIE20" s="109"/>
      <c r="AIF20" s="109"/>
      <c r="AIG20" s="109"/>
      <c r="AIH20" s="109"/>
      <c r="AII20" s="109"/>
      <c r="AIJ20" s="109"/>
      <c r="AIK20" s="109"/>
      <c r="AIL20" s="109"/>
      <c r="AIM20" s="109"/>
      <c r="AIN20" s="109"/>
      <c r="AIO20" s="109"/>
      <c r="AIP20" s="109"/>
      <c r="AIQ20" s="109"/>
      <c r="AIR20" s="109"/>
      <c r="AIS20" s="109"/>
      <c r="AIT20" s="109"/>
      <c r="AIU20" s="109"/>
      <c r="AIV20" s="109"/>
      <c r="AIW20" s="109"/>
      <c r="AIX20" s="109"/>
      <c r="AIY20" s="109"/>
      <c r="AIZ20" s="109"/>
      <c r="AJA20" s="109"/>
      <c r="AJB20" s="109"/>
      <c r="AJC20" s="109"/>
      <c r="AJD20" s="109"/>
      <c r="AJE20" s="109"/>
      <c r="AJF20" s="109"/>
      <c r="AJG20" s="109"/>
      <c r="AJH20" s="109"/>
      <c r="AJI20" s="109"/>
      <c r="AJJ20" s="109"/>
      <c r="AJK20" s="109"/>
      <c r="AJL20" s="109"/>
      <c r="AJM20" s="109"/>
      <c r="AJN20" s="109"/>
      <c r="AJO20" s="109"/>
      <c r="AJP20" s="109"/>
      <c r="AJQ20" s="109"/>
      <c r="AJR20" s="109"/>
      <c r="AJS20" s="109"/>
      <c r="AJT20" s="109"/>
      <c r="AJU20" s="109"/>
      <c r="AJV20" s="109"/>
      <c r="AJW20" s="109"/>
      <c r="AJX20" s="109"/>
      <c r="AJY20" s="109"/>
      <c r="AJZ20" s="109"/>
      <c r="AKA20" s="109"/>
      <c r="AKB20" s="109"/>
      <c r="AKC20" s="109"/>
      <c r="AKD20" s="109"/>
      <c r="AKE20" s="109"/>
      <c r="AKF20" s="109"/>
      <c r="AKG20" s="109"/>
      <c r="AKH20" s="109"/>
      <c r="AKI20" s="109"/>
      <c r="AKJ20" s="109"/>
      <c r="AKK20" s="109"/>
      <c r="AKL20" s="109"/>
      <c r="AKM20" s="109"/>
      <c r="AKN20" s="109"/>
      <c r="AKO20" s="109"/>
      <c r="AKP20" s="109"/>
      <c r="AKQ20" s="109"/>
      <c r="AKR20" s="109"/>
      <c r="AKS20" s="109"/>
      <c r="AKT20" s="109"/>
      <c r="AKU20" s="109"/>
      <c r="AKV20" s="109"/>
      <c r="AKW20" s="109"/>
      <c r="AKX20" s="109"/>
      <c r="AKY20" s="109"/>
      <c r="AKZ20" s="109"/>
      <c r="ALA20" s="109"/>
      <c r="ALB20" s="109"/>
      <c r="ALC20" s="109"/>
      <c r="ALD20" s="109"/>
      <c r="ALE20" s="109"/>
      <c r="ALF20" s="109"/>
      <c r="ALG20" s="109"/>
      <c r="ALH20" s="109"/>
      <c r="ALI20" s="109"/>
      <c r="ALJ20" s="109"/>
      <c r="ALK20" s="109"/>
      <c r="ALL20" s="109"/>
      <c r="ALM20" s="109"/>
      <c r="ALN20" s="109"/>
      <c r="ALO20" s="109"/>
      <c r="ALP20" s="109"/>
      <c r="ALQ20" s="109"/>
      <c r="ALR20" s="109"/>
      <c r="ALS20" s="109"/>
      <c r="ALT20" s="109"/>
      <c r="ALU20" s="109"/>
      <c r="ALV20" s="109"/>
      <c r="ALW20" s="109"/>
      <c r="ALX20" s="109"/>
      <c r="ALY20" s="109"/>
      <c r="ALZ20" s="109"/>
      <c r="AMA20" s="109"/>
      <c r="AMB20" s="109"/>
      <c r="AMC20" s="109"/>
      <c r="AMD20" s="109"/>
      <c r="AME20" s="109"/>
      <c r="AMF20" s="109"/>
      <c r="AMG20" s="109"/>
      <c r="AMH20" s="109"/>
      <c r="AMI20" s="109"/>
      <c r="AMJ20" s="109"/>
    </row>
    <row r="21" spans="1:1024">
      <c r="A21" s="99" t="s">
        <v>1767</v>
      </c>
      <c r="B21" s="105" t="s">
        <v>1768</v>
      </c>
      <c r="C21" s="101" t="s">
        <v>1526</v>
      </c>
      <c r="D21" s="101" t="s">
        <v>1769</v>
      </c>
      <c r="E21" s="102" t="s">
        <v>1730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 t="s">
        <v>1529</v>
      </c>
      <c r="Q21" s="101" t="s">
        <v>1770</v>
      </c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09"/>
      <c r="FF21" s="109"/>
      <c r="FG21" s="109"/>
      <c r="FH21" s="109"/>
      <c r="FI21" s="109"/>
      <c r="FJ21" s="109"/>
      <c r="FK21" s="109"/>
      <c r="FL21" s="109"/>
      <c r="FM21" s="109"/>
      <c r="FN21" s="109"/>
      <c r="FO21" s="109"/>
      <c r="FP21" s="109"/>
      <c r="FQ21" s="109"/>
      <c r="FR21" s="109"/>
      <c r="FS21" s="109"/>
      <c r="FT21" s="109"/>
      <c r="FU21" s="109"/>
      <c r="FV21" s="109"/>
      <c r="FW21" s="109"/>
      <c r="FX21" s="109"/>
      <c r="FY21" s="109"/>
      <c r="FZ21" s="109"/>
      <c r="GA21" s="109"/>
      <c r="GB21" s="109"/>
      <c r="GC21" s="109"/>
      <c r="GD21" s="109"/>
      <c r="GE21" s="109"/>
      <c r="GF21" s="109"/>
      <c r="GG21" s="109"/>
      <c r="GH21" s="109"/>
      <c r="GI21" s="109"/>
      <c r="GJ21" s="109"/>
      <c r="GK21" s="109"/>
      <c r="GL21" s="109"/>
      <c r="GM21" s="109"/>
      <c r="GN21" s="109"/>
      <c r="GO21" s="109"/>
      <c r="GP21" s="109"/>
      <c r="GQ21" s="109"/>
      <c r="GR21" s="109"/>
      <c r="GS21" s="109"/>
      <c r="GT21" s="109"/>
      <c r="GU21" s="109"/>
      <c r="GV21" s="109"/>
      <c r="GW21" s="109"/>
      <c r="GX21" s="109"/>
      <c r="GY21" s="109"/>
      <c r="GZ21" s="109"/>
      <c r="HA21" s="109"/>
      <c r="HB21" s="109"/>
      <c r="HC21" s="109"/>
      <c r="HD21" s="109"/>
      <c r="HE21" s="109"/>
      <c r="HF21" s="109"/>
      <c r="HG21" s="109"/>
      <c r="HH21" s="109"/>
      <c r="HI21" s="109"/>
      <c r="HJ21" s="109"/>
      <c r="HK21" s="109"/>
      <c r="HL21" s="109"/>
      <c r="HM21" s="109"/>
      <c r="HN21" s="109"/>
      <c r="HO21" s="109"/>
      <c r="HP21" s="109"/>
      <c r="HQ21" s="109"/>
      <c r="HR21" s="109"/>
      <c r="HS21" s="109"/>
      <c r="HT21" s="109"/>
      <c r="HU21" s="109"/>
      <c r="HV21" s="109"/>
      <c r="HW21" s="109"/>
      <c r="HX21" s="109"/>
      <c r="HY21" s="109"/>
      <c r="HZ21" s="109"/>
      <c r="IA21" s="109"/>
      <c r="IB21" s="109"/>
      <c r="IC21" s="109"/>
      <c r="ID21" s="109"/>
      <c r="IE21" s="109"/>
      <c r="IF21" s="109"/>
      <c r="IG21" s="109"/>
      <c r="IH21" s="109"/>
      <c r="II21" s="109"/>
      <c r="IJ21" s="109"/>
      <c r="IK21" s="109"/>
      <c r="IL21" s="109"/>
      <c r="IM21" s="109"/>
      <c r="IN21" s="109"/>
      <c r="IO21" s="109"/>
      <c r="IP21" s="109"/>
      <c r="IQ21" s="109"/>
      <c r="IR21" s="109"/>
      <c r="IS21" s="109"/>
      <c r="IT21" s="109"/>
      <c r="IU21" s="109"/>
      <c r="IV21" s="109"/>
      <c r="IW21" s="109"/>
      <c r="IX21" s="109"/>
      <c r="IY21" s="109"/>
      <c r="IZ21" s="109"/>
      <c r="JA21" s="109"/>
      <c r="JB21" s="109"/>
      <c r="JC21" s="109"/>
      <c r="JD21" s="109"/>
      <c r="JE21" s="109"/>
      <c r="JF21" s="109"/>
      <c r="JG21" s="109"/>
      <c r="JH21" s="109"/>
      <c r="JI21" s="109"/>
      <c r="JJ21" s="109"/>
      <c r="JK21" s="109"/>
      <c r="JL21" s="109"/>
      <c r="JM21" s="109"/>
      <c r="JN21" s="109"/>
      <c r="JO21" s="109"/>
      <c r="JP21" s="109"/>
      <c r="JQ21" s="109"/>
      <c r="JR21" s="109"/>
      <c r="JS21" s="109"/>
      <c r="JT21" s="109"/>
      <c r="JU21" s="109"/>
      <c r="JV21" s="109"/>
      <c r="JW21" s="109"/>
      <c r="JX21" s="109"/>
      <c r="JY21" s="109"/>
      <c r="JZ21" s="109"/>
      <c r="KA21" s="109"/>
      <c r="KB21" s="109"/>
      <c r="KC21" s="109"/>
      <c r="KD21" s="109"/>
      <c r="KE21" s="109"/>
      <c r="KF21" s="109"/>
      <c r="KG21" s="109"/>
      <c r="KH21" s="109"/>
      <c r="KI21" s="109"/>
      <c r="KJ21" s="109"/>
      <c r="KK21" s="109"/>
      <c r="KL21" s="109"/>
      <c r="KM21" s="109"/>
      <c r="KN21" s="109"/>
      <c r="KO21" s="109"/>
      <c r="KP21" s="109"/>
      <c r="KQ21" s="109"/>
      <c r="KR21" s="109"/>
      <c r="KS21" s="109"/>
      <c r="KT21" s="109"/>
      <c r="KU21" s="109"/>
      <c r="KV21" s="109"/>
      <c r="KW21" s="109"/>
      <c r="KX21" s="109"/>
      <c r="KY21" s="109"/>
      <c r="KZ21" s="109"/>
      <c r="LA21" s="109"/>
      <c r="LB21" s="109"/>
      <c r="LC21" s="109"/>
      <c r="LD21" s="109"/>
      <c r="LE21" s="109"/>
      <c r="LF21" s="109"/>
      <c r="LG21" s="109"/>
      <c r="LH21" s="109"/>
      <c r="LI21" s="109"/>
      <c r="LJ21" s="109"/>
      <c r="LK21" s="109"/>
      <c r="LL21" s="109"/>
      <c r="LM21" s="109"/>
      <c r="LN21" s="109"/>
      <c r="LO21" s="109"/>
      <c r="LP21" s="109"/>
      <c r="LQ21" s="109"/>
      <c r="LR21" s="109"/>
      <c r="LS21" s="109"/>
      <c r="LT21" s="109"/>
      <c r="LU21" s="109"/>
      <c r="LV21" s="109"/>
      <c r="LW21" s="109"/>
      <c r="LX21" s="109"/>
      <c r="LY21" s="109"/>
      <c r="LZ21" s="109"/>
      <c r="MA21" s="109"/>
      <c r="MB21" s="109"/>
      <c r="MC21" s="109"/>
      <c r="MD21" s="109"/>
      <c r="ME21" s="109"/>
      <c r="MF21" s="109"/>
      <c r="MG21" s="109"/>
      <c r="MH21" s="109"/>
      <c r="MI21" s="109"/>
      <c r="MJ21" s="109"/>
      <c r="MK21" s="109"/>
      <c r="ML21" s="109"/>
      <c r="MM21" s="109"/>
      <c r="MN21" s="109"/>
      <c r="MO21" s="109"/>
      <c r="MP21" s="109"/>
      <c r="MQ21" s="109"/>
      <c r="MR21" s="109"/>
      <c r="MS21" s="109"/>
      <c r="MT21" s="109"/>
      <c r="MU21" s="109"/>
      <c r="MV21" s="109"/>
      <c r="MW21" s="109"/>
      <c r="MX21" s="109"/>
      <c r="MY21" s="109"/>
      <c r="MZ21" s="109"/>
      <c r="NA21" s="109"/>
      <c r="NB21" s="109"/>
      <c r="NC21" s="109"/>
      <c r="ND21" s="109"/>
      <c r="NE21" s="109"/>
      <c r="NF21" s="109"/>
      <c r="NG21" s="109"/>
      <c r="NH21" s="109"/>
      <c r="NI21" s="109"/>
      <c r="NJ21" s="109"/>
      <c r="NK21" s="109"/>
      <c r="NL21" s="109"/>
      <c r="NM21" s="109"/>
      <c r="NN21" s="109"/>
      <c r="NO21" s="109"/>
      <c r="NP21" s="109"/>
      <c r="NQ21" s="109"/>
      <c r="NR21" s="109"/>
      <c r="NS21" s="109"/>
      <c r="NT21" s="109"/>
      <c r="NU21" s="109"/>
      <c r="NV21" s="109"/>
      <c r="NW21" s="109"/>
      <c r="NX21" s="109"/>
      <c r="NY21" s="109"/>
      <c r="NZ21" s="109"/>
      <c r="OA21" s="109"/>
      <c r="OB21" s="109"/>
      <c r="OC21" s="109"/>
      <c r="OD21" s="109"/>
      <c r="OE21" s="109"/>
      <c r="OF21" s="109"/>
      <c r="OG21" s="109"/>
      <c r="OH21" s="109"/>
      <c r="OI21" s="109"/>
      <c r="OJ21" s="109"/>
      <c r="OK21" s="109"/>
      <c r="OL21" s="109"/>
      <c r="OM21" s="109"/>
      <c r="ON21" s="109"/>
      <c r="OO21" s="109"/>
      <c r="OP21" s="109"/>
      <c r="OQ21" s="109"/>
      <c r="OR21" s="109"/>
      <c r="OS21" s="109"/>
      <c r="OT21" s="109"/>
      <c r="OU21" s="109"/>
      <c r="OV21" s="109"/>
      <c r="OW21" s="109"/>
      <c r="OX21" s="109"/>
      <c r="OY21" s="109"/>
      <c r="OZ21" s="109"/>
      <c r="PA21" s="109"/>
      <c r="PB21" s="109"/>
      <c r="PC21" s="109"/>
      <c r="PD21" s="109"/>
      <c r="PE21" s="109"/>
      <c r="PF21" s="109"/>
      <c r="PG21" s="109"/>
      <c r="PH21" s="109"/>
      <c r="PI21" s="109"/>
      <c r="PJ21" s="109"/>
      <c r="PK21" s="109"/>
      <c r="PL21" s="109"/>
      <c r="PM21" s="109"/>
      <c r="PN21" s="109"/>
      <c r="PO21" s="109"/>
      <c r="PP21" s="109"/>
      <c r="PQ21" s="109"/>
      <c r="PR21" s="109"/>
      <c r="PS21" s="109"/>
      <c r="PT21" s="109"/>
      <c r="PU21" s="109"/>
      <c r="PV21" s="109"/>
      <c r="PW21" s="109"/>
      <c r="PX21" s="109"/>
      <c r="PY21" s="109"/>
      <c r="PZ21" s="109"/>
      <c r="QA21" s="109"/>
      <c r="QB21" s="109"/>
      <c r="QC21" s="109"/>
      <c r="QD21" s="109"/>
      <c r="QE21" s="109"/>
      <c r="QF21" s="109"/>
      <c r="QG21" s="109"/>
      <c r="QH21" s="109"/>
      <c r="QI21" s="109"/>
      <c r="QJ21" s="109"/>
      <c r="QK21" s="109"/>
      <c r="QL21" s="109"/>
      <c r="QM21" s="109"/>
      <c r="QN21" s="109"/>
      <c r="QO21" s="109"/>
      <c r="QP21" s="109"/>
      <c r="QQ21" s="109"/>
      <c r="QR21" s="109"/>
      <c r="QS21" s="109"/>
      <c r="QT21" s="109"/>
      <c r="QU21" s="109"/>
      <c r="QV21" s="109"/>
      <c r="QW21" s="109"/>
      <c r="QX21" s="109"/>
      <c r="QY21" s="109"/>
      <c r="QZ21" s="109"/>
      <c r="RA21" s="109"/>
      <c r="RB21" s="109"/>
      <c r="RC21" s="109"/>
      <c r="RD21" s="109"/>
      <c r="RE21" s="109"/>
      <c r="RF21" s="109"/>
      <c r="RG21" s="109"/>
      <c r="RH21" s="109"/>
      <c r="RI21" s="109"/>
      <c r="RJ21" s="109"/>
      <c r="RK21" s="109"/>
      <c r="RL21" s="109"/>
      <c r="RM21" s="109"/>
      <c r="RN21" s="109"/>
      <c r="RO21" s="109"/>
      <c r="RP21" s="109"/>
      <c r="RQ21" s="109"/>
      <c r="RR21" s="109"/>
      <c r="RS21" s="109"/>
      <c r="RT21" s="109"/>
      <c r="RU21" s="109"/>
      <c r="RV21" s="109"/>
      <c r="RW21" s="109"/>
      <c r="RX21" s="109"/>
      <c r="RY21" s="109"/>
      <c r="RZ21" s="109"/>
      <c r="SA21" s="109"/>
      <c r="SB21" s="109"/>
      <c r="SC21" s="109"/>
      <c r="SD21" s="109"/>
      <c r="SE21" s="109"/>
      <c r="SF21" s="109"/>
      <c r="SG21" s="109"/>
      <c r="SH21" s="109"/>
      <c r="SI21" s="109"/>
      <c r="SJ21" s="109"/>
      <c r="SK21" s="109"/>
      <c r="SL21" s="109"/>
      <c r="SM21" s="109"/>
      <c r="SN21" s="109"/>
      <c r="SO21" s="109"/>
      <c r="SP21" s="109"/>
      <c r="SQ21" s="109"/>
      <c r="SR21" s="109"/>
      <c r="SS21" s="109"/>
      <c r="ST21" s="109"/>
      <c r="SU21" s="109"/>
      <c r="SV21" s="109"/>
      <c r="SW21" s="109"/>
      <c r="SX21" s="109"/>
      <c r="SY21" s="109"/>
      <c r="SZ21" s="109"/>
      <c r="TA21" s="109"/>
      <c r="TB21" s="109"/>
      <c r="TC21" s="109"/>
      <c r="TD21" s="109"/>
      <c r="TE21" s="109"/>
      <c r="TF21" s="109"/>
      <c r="TG21" s="109"/>
      <c r="TH21" s="109"/>
      <c r="TI21" s="109"/>
      <c r="TJ21" s="109"/>
      <c r="TK21" s="109"/>
      <c r="TL21" s="109"/>
      <c r="TM21" s="109"/>
      <c r="TN21" s="109"/>
      <c r="TO21" s="109"/>
      <c r="TP21" s="109"/>
      <c r="TQ21" s="109"/>
      <c r="TR21" s="109"/>
      <c r="TS21" s="109"/>
      <c r="TT21" s="109"/>
      <c r="TU21" s="109"/>
      <c r="TV21" s="109"/>
      <c r="TW21" s="109"/>
      <c r="TX21" s="109"/>
      <c r="TY21" s="109"/>
      <c r="TZ21" s="109"/>
      <c r="UA21" s="109"/>
      <c r="UB21" s="109"/>
      <c r="UC21" s="109"/>
      <c r="UD21" s="109"/>
      <c r="UE21" s="109"/>
      <c r="UF21" s="109"/>
      <c r="UG21" s="109"/>
      <c r="UH21" s="109"/>
      <c r="UI21" s="109"/>
      <c r="UJ21" s="109"/>
      <c r="UK21" s="109"/>
      <c r="UL21" s="109"/>
      <c r="UM21" s="109"/>
      <c r="UN21" s="109"/>
      <c r="UO21" s="109"/>
      <c r="UP21" s="109"/>
      <c r="UQ21" s="109"/>
      <c r="UR21" s="109"/>
      <c r="US21" s="109"/>
      <c r="UT21" s="109"/>
      <c r="UU21" s="109"/>
      <c r="UV21" s="109"/>
      <c r="UW21" s="109"/>
      <c r="UX21" s="109"/>
      <c r="UY21" s="109"/>
      <c r="UZ21" s="109"/>
      <c r="VA21" s="109"/>
      <c r="VB21" s="109"/>
      <c r="VC21" s="109"/>
      <c r="VD21" s="109"/>
      <c r="VE21" s="109"/>
      <c r="VF21" s="109"/>
      <c r="VG21" s="109"/>
      <c r="VH21" s="109"/>
      <c r="VI21" s="109"/>
      <c r="VJ21" s="109"/>
      <c r="VK21" s="109"/>
      <c r="VL21" s="109"/>
      <c r="VM21" s="109"/>
      <c r="VN21" s="109"/>
      <c r="VO21" s="109"/>
      <c r="VP21" s="109"/>
      <c r="VQ21" s="109"/>
      <c r="VR21" s="109"/>
      <c r="VS21" s="109"/>
      <c r="VT21" s="109"/>
      <c r="VU21" s="109"/>
      <c r="VV21" s="109"/>
      <c r="VW21" s="109"/>
      <c r="VX21" s="109"/>
      <c r="VY21" s="109"/>
      <c r="VZ21" s="109"/>
      <c r="WA21" s="109"/>
      <c r="WB21" s="109"/>
      <c r="WC21" s="109"/>
      <c r="WD21" s="109"/>
      <c r="WE21" s="109"/>
      <c r="WF21" s="109"/>
      <c r="WG21" s="109"/>
      <c r="WH21" s="109"/>
      <c r="WI21" s="109"/>
      <c r="WJ21" s="109"/>
      <c r="WK21" s="109"/>
      <c r="WL21" s="109"/>
      <c r="WM21" s="109"/>
      <c r="WN21" s="109"/>
      <c r="WO21" s="109"/>
      <c r="WP21" s="109"/>
      <c r="WQ21" s="109"/>
      <c r="WR21" s="109"/>
      <c r="WS21" s="109"/>
      <c r="WT21" s="109"/>
      <c r="WU21" s="109"/>
      <c r="WV21" s="109"/>
      <c r="WW21" s="109"/>
      <c r="WX21" s="109"/>
      <c r="WY21" s="109"/>
      <c r="WZ21" s="109"/>
      <c r="XA21" s="109"/>
      <c r="XB21" s="109"/>
      <c r="XC21" s="109"/>
      <c r="XD21" s="109"/>
      <c r="XE21" s="109"/>
      <c r="XF21" s="109"/>
      <c r="XG21" s="109"/>
      <c r="XH21" s="109"/>
      <c r="XI21" s="109"/>
      <c r="XJ21" s="109"/>
      <c r="XK21" s="109"/>
      <c r="XL21" s="109"/>
      <c r="XM21" s="109"/>
      <c r="XN21" s="109"/>
      <c r="XO21" s="109"/>
      <c r="XP21" s="109"/>
      <c r="XQ21" s="109"/>
      <c r="XR21" s="109"/>
      <c r="XS21" s="109"/>
      <c r="XT21" s="109"/>
      <c r="XU21" s="109"/>
      <c r="XV21" s="109"/>
      <c r="XW21" s="109"/>
      <c r="XX21" s="109"/>
      <c r="XY21" s="109"/>
      <c r="XZ21" s="109"/>
      <c r="YA21" s="109"/>
      <c r="YB21" s="109"/>
      <c r="YC21" s="109"/>
      <c r="YD21" s="109"/>
      <c r="YE21" s="109"/>
      <c r="YF21" s="109"/>
      <c r="YG21" s="109"/>
      <c r="YH21" s="109"/>
      <c r="YI21" s="109"/>
      <c r="YJ21" s="109"/>
      <c r="YK21" s="109"/>
      <c r="YL21" s="109"/>
      <c r="YM21" s="109"/>
      <c r="YN21" s="109"/>
      <c r="YO21" s="109"/>
      <c r="YP21" s="109"/>
      <c r="YQ21" s="109"/>
      <c r="YR21" s="109"/>
      <c r="YS21" s="109"/>
      <c r="YT21" s="109"/>
      <c r="YU21" s="109"/>
      <c r="YV21" s="109"/>
      <c r="YW21" s="109"/>
      <c r="YX21" s="109"/>
      <c r="YY21" s="109"/>
      <c r="YZ21" s="109"/>
      <c r="ZA21" s="109"/>
      <c r="ZB21" s="109"/>
      <c r="ZC21" s="109"/>
      <c r="ZD21" s="109"/>
      <c r="ZE21" s="109"/>
      <c r="ZF21" s="109"/>
      <c r="ZG21" s="109"/>
      <c r="ZH21" s="109"/>
      <c r="ZI21" s="109"/>
      <c r="ZJ21" s="109"/>
      <c r="ZK21" s="109"/>
      <c r="ZL21" s="109"/>
      <c r="ZM21" s="109"/>
      <c r="ZN21" s="109"/>
      <c r="ZO21" s="109"/>
      <c r="ZP21" s="109"/>
      <c r="ZQ21" s="109"/>
      <c r="ZR21" s="109"/>
      <c r="ZS21" s="109"/>
      <c r="ZT21" s="109"/>
      <c r="ZU21" s="109"/>
      <c r="ZV21" s="109"/>
      <c r="ZW21" s="109"/>
      <c r="ZX21" s="109"/>
      <c r="ZY21" s="109"/>
      <c r="ZZ21" s="109"/>
      <c r="AAA21" s="109"/>
      <c r="AAB21" s="109"/>
      <c r="AAC21" s="109"/>
      <c r="AAD21" s="109"/>
      <c r="AAE21" s="109"/>
      <c r="AAF21" s="109"/>
      <c r="AAG21" s="109"/>
      <c r="AAH21" s="109"/>
      <c r="AAI21" s="109"/>
      <c r="AAJ21" s="109"/>
      <c r="AAK21" s="109"/>
      <c r="AAL21" s="109"/>
      <c r="AAM21" s="109"/>
      <c r="AAN21" s="109"/>
      <c r="AAO21" s="109"/>
      <c r="AAP21" s="109"/>
      <c r="AAQ21" s="109"/>
      <c r="AAR21" s="109"/>
      <c r="AAS21" s="109"/>
      <c r="AAT21" s="109"/>
      <c r="AAU21" s="109"/>
      <c r="AAV21" s="109"/>
      <c r="AAW21" s="109"/>
      <c r="AAX21" s="109"/>
      <c r="AAY21" s="109"/>
      <c r="AAZ21" s="109"/>
      <c r="ABA21" s="109"/>
      <c r="ABB21" s="109"/>
      <c r="ABC21" s="109"/>
      <c r="ABD21" s="109"/>
      <c r="ABE21" s="109"/>
      <c r="ABF21" s="109"/>
      <c r="ABG21" s="109"/>
      <c r="ABH21" s="109"/>
      <c r="ABI21" s="109"/>
      <c r="ABJ21" s="109"/>
      <c r="ABK21" s="109"/>
      <c r="ABL21" s="109"/>
      <c r="ABM21" s="109"/>
      <c r="ABN21" s="109"/>
      <c r="ABO21" s="109"/>
      <c r="ABP21" s="109"/>
      <c r="ABQ21" s="109"/>
      <c r="ABR21" s="109"/>
      <c r="ABS21" s="109"/>
      <c r="ABT21" s="109"/>
      <c r="ABU21" s="109"/>
      <c r="ABV21" s="109"/>
      <c r="ABW21" s="109"/>
      <c r="ABX21" s="109"/>
      <c r="ABY21" s="109"/>
      <c r="ABZ21" s="109"/>
      <c r="ACA21" s="109"/>
      <c r="ACB21" s="109"/>
      <c r="ACC21" s="109"/>
      <c r="ACD21" s="109"/>
      <c r="ACE21" s="109"/>
      <c r="ACF21" s="109"/>
      <c r="ACG21" s="109"/>
      <c r="ACH21" s="109"/>
      <c r="ACI21" s="109"/>
      <c r="ACJ21" s="109"/>
      <c r="ACK21" s="109"/>
      <c r="ACL21" s="109"/>
      <c r="ACM21" s="109"/>
      <c r="ACN21" s="109"/>
      <c r="ACO21" s="109"/>
      <c r="ACP21" s="109"/>
      <c r="ACQ21" s="109"/>
      <c r="ACR21" s="109"/>
      <c r="ACS21" s="109"/>
      <c r="ACT21" s="109"/>
      <c r="ACU21" s="109"/>
      <c r="ACV21" s="109"/>
      <c r="ACW21" s="109"/>
      <c r="ACX21" s="109"/>
      <c r="ACY21" s="109"/>
      <c r="ACZ21" s="109"/>
      <c r="ADA21" s="109"/>
      <c r="ADB21" s="109"/>
      <c r="ADC21" s="109"/>
      <c r="ADD21" s="109"/>
      <c r="ADE21" s="109"/>
      <c r="ADF21" s="109"/>
      <c r="ADG21" s="109"/>
      <c r="ADH21" s="109"/>
      <c r="ADI21" s="109"/>
      <c r="ADJ21" s="109"/>
      <c r="ADK21" s="109"/>
      <c r="ADL21" s="109"/>
      <c r="ADM21" s="109"/>
      <c r="ADN21" s="109"/>
      <c r="ADO21" s="109"/>
      <c r="ADP21" s="109"/>
      <c r="ADQ21" s="109"/>
      <c r="ADR21" s="109"/>
      <c r="ADS21" s="109"/>
      <c r="ADT21" s="109"/>
      <c r="ADU21" s="109"/>
      <c r="ADV21" s="109"/>
      <c r="ADW21" s="109"/>
      <c r="ADX21" s="109"/>
      <c r="ADY21" s="109"/>
      <c r="ADZ21" s="109"/>
      <c r="AEA21" s="109"/>
      <c r="AEB21" s="109"/>
      <c r="AEC21" s="109"/>
      <c r="AED21" s="109"/>
      <c r="AEE21" s="109"/>
      <c r="AEF21" s="109"/>
      <c r="AEG21" s="109"/>
      <c r="AEH21" s="109"/>
      <c r="AEI21" s="109"/>
      <c r="AEJ21" s="109"/>
      <c r="AEK21" s="109"/>
      <c r="AEL21" s="109"/>
      <c r="AEM21" s="109"/>
      <c r="AEN21" s="109"/>
      <c r="AEO21" s="109"/>
      <c r="AEP21" s="109"/>
      <c r="AEQ21" s="109"/>
      <c r="AER21" s="109"/>
      <c r="AES21" s="109"/>
      <c r="AET21" s="109"/>
      <c r="AEU21" s="109"/>
      <c r="AEV21" s="109"/>
      <c r="AEW21" s="109"/>
      <c r="AEX21" s="109"/>
      <c r="AEY21" s="109"/>
      <c r="AEZ21" s="109"/>
      <c r="AFA21" s="109"/>
      <c r="AFB21" s="109"/>
      <c r="AFC21" s="109"/>
      <c r="AFD21" s="109"/>
      <c r="AFE21" s="109"/>
      <c r="AFF21" s="109"/>
      <c r="AFG21" s="109"/>
      <c r="AFH21" s="109"/>
      <c r="AFI21" s="109"/>
      <c r="AFJ21" s="109"/>
      <c r="AFK21" s="109"/>
      <c r="AFL21" s="109"/>
      <c r="AFM21" s="109"/>
      <c r="AFN21" s="109"/>
      <c r="AFO21" s="109"/>
      <c r="AFP21" s="109"/>
      <c r="AFQ21" s="109"/>
      <c r="AFR21" s="109"/>
      <c r="AFS21" s="109"/>
      <c r="AFT21" s="109"/>
      <c r="AFU21" s="109"/>
      <c r="AFV21" s="109"/>
      <c r="AFW21" s="109"/>
      <c r="AFX21" s="109"/>
      <c r="AFY21" s="109"/>
      <c r="AFZ21" s="109"/>
      <c r="AGA21" s="109"/>
      <c r="AGB21" s="109"/>
      <c r="AGC21" s="109"/>
      <c r="AGD21" s="109"/>
      <c r="AGE21" s="109"/>
      <c r="AGF21" s="109"/>
      <c r="AGG21" s="109"/>
      <c r="AGH21" s="109"/>
      <c r="AGI21" s="109"/>
      <c r="AGJ21" s="109"/>
      <c r="AGK21" s="109"/>
      <c r="AGL21" s="109"/>
      <c r="AGM21" s="109"/>
      <c r="AGN21" s="109"/>
      <c r="AGO21" s="109"/>
      <c r="AGP21" s="109"/>
      <c r="AGQ21" s="109"/>
      <c r="AGR21" s="109"/>
      <c r="AGS21" s="109"/>
      <c r="AGT21" s="109"/>
      <c r="AGU21" s="109"/>
      <c r="AGV21" s="109"/>
      <c r="AGW21" s="109"/>
      <c r="AGX21" s="109"/>
      <c r="AGY21" s="109"/>
      <c r="AGZ21" s="109"/>
      <c r="AHA21" s="109"/>
      <c r="AHB21" s="109"/>
      <c r="AHC21" s="109"/>
      <c r="AHD21" s="109"/>
      <c r="AHE21" s="109"/>
      <c r="AHF21" s="109"/>
      <c r="AHG21" s="109"/>
      <c r="AHH21" s="109"/>
      <c r="AHI21" s="109"/>
      <c r="AHJ21" s="109"/>
      <c r="AHK21" s="109"/>
      <c r="AHL21" s="109"/>
      <c r="AHM21" s="109"/>
      <c r="AHN21" s="109"/>
      <c r="AHO21" s="109"/>
      <c r="AHP21" s="109"/>
      <c r="AHQ21" s="109"/>
      <c r="AHR21" s="109"/>
      <c r="AHS21" s="109"/>
      <c r="AHT21" s="109"/>
      <c r="AHU21" s="109"/>
      <c r="AHV21" s="109"/>
      <c r="AHW21" s="109"/>
      <c r="AHX21" s="109"/>
      <c r="AHY21" s="109"/>
      <c r="AHZ21" s="109"/>
      <c r="AIA21" s="109"/>
      <c r="AIB21" s="109"/>
      <c r="AIC21" s="109"/>
      <c r="AID21" s="109"/>
      <c r="AIE21" s="109"/>
      <c r="AIF21" s="109"/>
      <c r="AIG21" s="109"/>
      <c r="AIH21" s="109"/>
      <c r="AII21" s="109"/>
      <c r="AIJ21" s="109"/>
      <c r="AIK21" s="109"/>
      <c r="AIL21" s="109"/>
      <c r="AIM21" s="109"/>
      <c r="AIN21" s="109"/>
      <c r="AIO21" s="109"/>
      <c r="AIP21" s="109"/>
      <c r="AIQ21" s="109"/>
      <c r="AIR21" s="109"/>
      <c r="AIS21" s="109"/>
      <c r="AIT21" s="109"/>
      <c r="AIU21" s="109"/>
      <c r="AIV21" s="109"/>
      <c r="AIW21" s="109"/>
      <c r="AIX21" s="109"/>
      <c r="AIY21" s="109"/>
      <c r="AIZ21" s="109"/>
      <c r="AJA21" s="109"/>
      <c r="AJB21" s="109"/>
      <c r="AJC21" s="109"/>
      <c r="AJD21" s="109"/>
      <c r="AJE21" s="109"/>
      <c r="AJF21" s="109"/>
      <c r="AJG21" s="109"/>
      <c r="AJH21" s="109"/>
      <c r="AJI21" s="109"/>
      <c r="AJJ21" s="109"/>
      <c r="AJK21" s="109"/>
      <c r="AJL21" s="109"/>
      <c r="AJM21" s="109"/>
      <c r="AJN21" s="109"/>
      <c r="AJO21" s="109"/>
      <c r="AJP21" s="109"/>
      <c r="AJQ21" s="109"/>
      <c r="AJR21" s="109"/>
      <c r="AJS21" s="109"/>
      <c r="AJT21" s="109"/>
      <c r="AJU21" s="109"/>
      <c r="AJV21" s="109"/>
      <c r="AJW21" s="109"/>
      <c r="AJX21" s="109"/>
      <c r="AJY21" s="109"/>
      <c r="AJZ21" s="109"/>
      <c r="AKA21" s="109"/>
      <c r="AKB21" s="109"/>
      <c r="AKC21" s="109"/>
      <c r="AKD21" s="109"/>
      <c r="AKE21" s="109"/>
      <c r="AKF21" s="109"/>
      <c r="AKG21" s="109"/>
      <c r="AKH21" s="109"/>
      <c r="AKI21" s="109"/>
      <c r="AKJ21" s="109"/>
      <c r="AKK21" s="109"/>
      <c r="AKL21" s="109"/>
      <c r="AKM21" s="109"/>
      <c r="AKN21" s="109"/>
      <c r="AKO21" s="109"/>
      <c r="AKP21" s="109"/>
      <c r="AKQ21" s="109"/>
      <c r="AKR21" s="109"/>
      <c r="AKS21" s="109"/>
      <c r="AKT21" s="109"/>
      <c r="AKU21" s="109"/>
      <c r="AKV21" s="109"/>
      <c r="AKW21" s="109"/>
      <c r="AKX21" s="109"/>
      <c r="AKY21" s="109"/>
      <c r="AKZ21" s="109"/>
      <c r="ALA21" s="109"/>
      <c r="ALB21" s="109"/>
      <c r="ALC21" s="109"/>
      <c r="ALD21" s="109"/>
      <c r="ALE21" s="109"/>
      <c r="ALF21" s="109"/>
      <c r="ALG21" s="109"/>
      <c r="ALH21" s="109"/>
      <c r="ALI21" s="109"/>
      <c r="ALJ21" s="109"/>
      <c r="ALK21" s="109"/>
      <c r="ALL21" s="109"/>
      <c r="ALM21" s="109"/>
      <c r="ALN21" s="109"/>
      <c r="ALO21" s="109"/>
      <c r="ALP21" s="109"/>
      <c r="ALQ21" s="109"/>
      <c r="ALR21" s="109"/>
      <c r="ALS21" s="109"/>
      <c r="ALT21" s="109"/>
      <c r="ALU21" s="109"/>
      <c r="ALV21" s="109"/>
      <c r="ALW21" s="109"/>
      <c r="ALX21" s="109"/>
      <c r="ALY21" s="109"/>
      <c r="ALZ21" s="109"/>
      <c r="AMA21" s="109"/>
      <c r="AMB21" s="109"/>
      <c r="AMC21" s="109"/>
      <c r="AMD21" s="109"/>
      <c r="AME21" s="109"/>
      <c r="AMF21" s="109"/>
      <c r="AMG21" s="109"/>
      <c r="AMH21" s="109"/>
      <c r="AMI21" s="109"/>
      <c r="AMJ21" s="109"/>
    </row>
    <row r="22" spans="1:1024">
      <c r="A22" s="99" t="s">
        <v>1771</v>
      </c>
      <c r="B22" s="105" t="s">
        <v>1772</v>
      </c>
      <c r="C22" s="101" t="s">
        <v>1526</v>
      </c>
      <c r="D22" s="101" t="s">
        <v>1762</v>
      </c>
      <c r="E22" s="102" t="s">
        <v>1763</v>
      </c>
      <c r="F22" s="102" t="s">
        <v>1529</v>
      </c>
      <c r="G22" s="102"/>
      <c r="H22" s="102"/>
      <c r="I22" s="102" t="s">
        <v>1529</v>
      </c>
      <c r="J22" s="102" t="s">
        <v>1773</v>
      </c>
      <c r="K22" s="102" t="s">
        <v>1529</v>
      </c>
      <c r="L22" s="102" t="s">
        <v>1529</v>
      </c>
      <c r="M22" s="102"/>
      <c r="N22" s="102"/>
      <c r="O22" s="102"/>
      <c r="P22" s="102"/>
      <c r="Q22" s="101" t="s">
        <v>1774</v>
      </c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  <c r="BM22" s="109"/>
      <c r="BN22" s="109"/>
      <c r="BO22" s="109"/>
      <c r="BP22" s="109"/>
      <c r="BQ22" s="109"/>
      <c r="BR22" s="109"/>
      <c r="BS22" s="109"/>
      <c r="BT22" s="109"/>
      <c r="BU22" s="109"/>
      <c r="BV22" s="109"/>
      <c r="BW22" s="109"/>
      <c r="BX22" s="109"/>
      <c r="BY22" s="109"/>
      <c r="BZ22" s="109"/>
      <c r="CA22" s="109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09"/>
      <c r="CU22" s="109"/>
      <c r="CV22" s="109"/>
      <c r="CW22" s="109"/>
      <c r="CX22" s="109"/>
      <c r="CY22" s="109"/>
      <c r="CZ22" s="109"/>
      <c r="DA22" s="109"/>
      <c r="DB22" s="109"/>
      <c r="DC22" s="109"/>
      <c r="DD22" s="109"/>
      <c r="DE22" s="109"/>
      <c r="DF22" s="109"/>
      <c r="DG22" s="109"/>
      <c r="DH22" s="109"/>
      <c r="DI22" s="109"/>
      <c r="DJ22" s="109"/>
      <c r="DK22" s="109"/>
      <c r="DL22" s="109"/>
      <c r="DM22" s="109"/>
      <c r="DN22" s="109"/>
      <c r="DO22" s="109"/>
      <c r="DP22" s="109"/>
      <c r="DQ22" s="109"/>
      <c r="DR22" s="109"/>
      <c r="DS22" s="109"/>
      <c r="DT22" s="109"/>
      <c r="DU22" s="109"/>
      <c r="DV22" s="109"/>
      <c r="DW22" s="109"/>
      <c r="DX22" s="109"/>
      <c r="DY22" s="109"/>
      <c r="DZ22" s="109"/>
      <c r="EA22" s="109"/>
      <c r="EB22" s="109"/>
      <c r="EC22" s="109"/>
      <c r="ED22" s="109"/>
      <c r="EE22" s="109"/>
      <c r="EF22" s="109"/>
      <c r="EG22" s="109"/>
      <c r="EH22" s="109"/>
      <c r="EI22" s="109"/>
      <c r="EJ22" s="109"/>
      <c r="EK22" s="109"/>
      <c r="EL22" s="109"/>
      <c r="EM22" s="109"/>
      <c r="EN22" s="109"/>
      <c r="EO22" s="109"/>
      <c r="EP22" s="109"/>
      <c r="EQ22" s="109"/>
      <c r="ER22" s="109"/>
      <c r="ES22" s="109"/>
      <c r="ET22" s="109"/>
      <c r="EU22" s="109"/>
      <c r="EV22" s="109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9"/>
      <c r="FH22" s="109"/>
      <c r="FI22" s="109"/>
      <c r="FJ22" s="109"/>
      <c r="FK22" s="109"/>
      <c r="FL22" s="109"/>
      <c r="FM22" s="109"/>
      <c r="FN22" s="109"/>
      <c r="FO22" s="109"/>
      <c r="FP22" s="109"/>
      <c r="FQ22" s="109"/>
      <c r="FR22" s="109"/>
      <c r="FS22" s="109"/>
      <c r="FT22" s="109"/>
      <c r="FU22" s="109"/>
      <c r="FV22" s="109"/>
      <c r="FW22" s="109"/>
      <c r="FX22" s="109"/>
      <c r="FY22" s="109"/>
      <c r="FZ22" s="109"/>
      <c r="GA22" s="109"/>
      <c r="GB22" s="109"/>
      <c r="GC22" s="109"/>
      <c r="GD22" s="109"/>
      <c r="GE22" s="109"/>
      <c r="GF22" s="109"/>
      <c r="GG22" s="109"/>
      <c r="GH22" s="109"/>
      <c r="GI22" s="109"/>
      <c r="GJ22" s="109"/>
      <c r="GK22" s="109"/>
      <c r="GL22" s="109"/>
      <c r="GM22" s="109"/>
      <c r="GN22" s="109"/>
      <c r="GO22" s="109"/>
      <c r="GP22" s="109"/>
      <c r="GQ22" s="109"/>
      <c r="GR22" s="109"/>
      <c r="GS22" s="109"/>
      <c r="GT22" s="109"/>
      <c r="GU22" s="109"/>
      <c r="GV22" s="109"/>
      <c r="GW22" s="109"/>
      <c r="GX22" s="109"/>
      <c r="GY22" s="109"/>
      <c r="GZ22" s="109"/>
      <c r="HA22" s="109"/>
      <c r="HB22" s="109"/>
      <c r="HC22" s="109"/>
      <c r="HD22" s="109"/>
      <c r="HE22" s="109"/>
      <c r="HF22" s="109"/>
      <c r="HG22" s="109"/>
      <c r="HH22" s="109"/>
      <c r="HI22" s="109"/>
      <c r="HJ22" s="109"/>
      <c r="HK22" s="109"/>
      <c r="HL22" s="109"/>
      <c r="HM22" s="109"/>
      <c r="HN22" s="109"/>
      <c r="HO22" s="109"/>
      <c r="HP22" s="109"/>
      <c r="HQ22" s="109"/>
      <c r="HR22" s="109"/>
      <c r="HS22" s="109"/>
      <c r="HT22" s="109"/>
      <c r="HU22" s="109"/>
      <c r="HV22" s="109"/>
      <c r="HW22" s="109"/>
      <c r="HX22" s="109"/>
      <c r="HY22" s="109"/>
      <c r="HZ22" s="109"/>
      <c r="IA22" s="109"/>
      <c r="IB22" s="109"/>
      <c r="IC22" s="109"/>
      <c r="ID22" s="109"/>
      <c r="IE22" s="109"/>
      <c r="IF22" s="109"/>
      <c r="IG22" s="109"/>
      <c r="IH22" s="109"/>
      <c r="II22" s="109"/>
      <c r="IJ22" s="109"/>
      <c r="IK22" s="109"/>
      <c r="IL22" s="109"/>
      <c r="IM22" s="109"/>
      <c r="IN22" s="109"/>
      <c r="IO22" s="109"/>
      <c r="IP22" s="109"/>
      <c r="IQ22" s="109"/>
      <c r="IR22" s="109"/>
      <c r="IS22" s="109"/>
      <c r="IT22" s="109"/>
      <c r="IU22" s="109"/>
      <c r="IV22" s="109"/>
      <c r="IW22" s="109"/>
      <c r="IX22" s="109"/>
      <c r="IY22" s="109"/>
      <c r="IZ22" s="109"/>
      <c r="JA22" s="109"/>
      <c r="JB22" s="109"/>
      <c r="JC22" s="109"/>
      <c r="JD22" s="109"/>
      <c r="JE22" s="109"/>
      <c r="JF22" s="109"/>
      <c r="JG22" s="109"/>
      <c r="JH22" s="109"/>
      <c r="JI22" s="109"/>
      <c r="JJ22" s="109"/>
      <c r="JK22" s="109"/>
      <c r="JL22" s="109"/>
      <c r="JM22" s="109"/>
      <c r="JN22" s="109"/>
      <c r="JO22" s="109"/>
      <c r="JP22" s="109"/>
      <c r="JQ22" s="109"/>
      <c r="JR22" s="109"/>
      <c r="JS22" s="109"/>
      <c r="JT22" s="109"/>
      <c r="JU22" s="109"/>
      <c r="JV22" s="109"/>
      <c r="JW22" s="109"/>
      <c r="JX22" s="109"/>
      <c r="JY22" s="109"/>
      <c r="JZ22" s="109"/>
      <c r="KA22" s="109"/>
      <c r="KB22" s="109"/>
      <c r="KC22" s="109"/>
      <c r="KD22" s="109"/>
      <c r="KE22" s="109"/>
      <c r="KF22" s="109"/>
      <c r="KG22" s="109"/>
      <c r="KH22" s="109"/>
      <c r="KI22" s="109"/>
      <c r="KJ22" s="109"/>
      <c r="KK22" s="109"/>
      <c r="KL22" s="109"/>
      <c r="KM22" s="109"/>
      <c r="KN22" s="109"/>
      <c r="KO22" s="109"/>
      <c r="KP22" s="109"/>
      <c r="KQ22" s="109"/>
      <c r="KR22" s="109"/>
      <c r="KS22" s="109"/>
      <c r="KT22" s="109"/>
      <c r="KU22" s="109"/>
      <c r="KV22" s="109"/>
      <c r="KW22" s="109"/>
      <c r="KX22" s="109"/>
      <c r="KY22" s="109"/>
      <c r="KZ22" s="109"/>
      <c r="LA22" s="109"/>
      <c r="LB22" s="109"/>
      <c r="LC22" s="109"/>
      <c r="LD22" s="109"/>
      <c r="LE22" s="109"/>
      <c r="LF22" s="109"/>
      <c r="LG22" s="109"/>
      <c r="LH22" s="109"/>
      <c r="LI22" s="109"/>
      <c r="LJ22" s="109"/>
      <c r="LK22" s="109"/>
      <c r="LL22" s="109"/>
      <c r="LM22" s="109"/>
      <c r="LN22" s="109"/>
      <c r="LO22" s="109"/>
      <c r="LP22" s="109"/>
      <c r="LQ22" s="109"/>
      <c r="LR22" s="109"/>
      <c r="LS22" s="109"/>
      <c r="LT22" s="109"/>
      <c r="LU22" s="109"/>
      <c r="LV22" s="109"/>
      <c r="LW22" s="109"/>
      <c r="LX22" s="109"/>
      <c r="LY22" s="109"/>
      <c r="LZ22" s="109"/>
      <c r="MA22" s="109"/>
      <c r="MB22" s="109"/>
      <c r="MC22" s="109"/>
      <c r="MD22" s="109"/>
      <c r="ME22" s="109"/>
      <c r="MF22" s="109"/>
      <c r="MG22" s="109"/>
      <c r="MH22" s="109"/>
      <c r="MI22" s="109"/>
      <c r="MJ22" s="109"/>
      <c r="MK22" s="109"/>
      <c r="ML22" s="109"/>
      <c r="MM22" s="109"/>
      <c r="MN22" s="109"/>
      <c r="MO22" s="109"/>
      <c r="MP22" s="109"/>
      <c r="MQ22" s="109"/>
      <c r="MR22" s="109"/>
      <c r="MS22" s="109"/>
      <c r="MT22" s="109"/>
      <c r="MU22" s="109"/>
      <c r="MV22" s="109"/>
      <c r="MW22" s="109"/>
      <c r="MX22" s="109"/>
      <c r="MY22" s="109"/>
      <c r="MZ22" s="109"/>
      <c r="NA22" s="109"/>
      <c r="NB22" s="109"/>
      <c r="NC22" s="109"/>
      <c r="ND22" s="109"/>
      <c r="NE22" s="109"/>
      <c r="NF22" s="109"/>
      <c r="NG22" s="109"/>
      <c r="NH22" s="109"/>
      <c r="NI22" s="109"/>
      <c r="NJ22" s="109"/>
      <c r="NK22" s="109"/>
      <c r="NL22" s="109"/>
      <c r="NM22" s="109"/>
      <c r="NN22" s="109"/>
      <c r="NO22" s="109"/>
      <c r="NP22" s="109"/>
      <c r="NQ22" s="109"/>
      <c r="NR22" s="109"/>
      <c r="NS22" s="109"/>
      <c r="NT22" s="109"/>
      <c r="NU22" s="109"/>
      <c r="NV22" s="109"/>
      <c r="NW22" s="109"/>
      <c r="NX22" s="109"/>
      <c r="NY22" s="109"/>
      <c r="NZ22" s="109"/>
      <c r="OA22" s="109"/>
      <c r="OB22" s="109"/>
      <c r="OC22" s="109"/>
      <c r="OD22" s="109"/>
      <c r="OE22" s="109"/>
      <c r="OF22" s="109"/>
      <c r="OG22" s="109"/>
      <c r="OH22" s="109"/>
      <c r="OI22" s="109"/>
      <c r="OJ22" s="109"/>
      <c r="OK22" s="109"/>
      <c r="OL22" s="109"/>
      <c r="OM22" s="109"/>
      <c r="ON22" s="109"/>
      <c r="OO22" s="109"/>
      <c r="OP22" s="109"/>
      <c r="OQ22" s="109"/>
      <c r="OR22" s="109"/>
      <c r="OS22" s="109"/>
      <c r="OT22" s="109"/>
      <c r="OU22" s="109"/>
      <c r="OV22" s="109"/>
      <c r="OW22" s="109"/>
      <c r="OX22" s="109"/>
      <c r="OY22" s="109"/>
      <c r="OZ22" s="109"/>
      <c r="PA22" s="109"/>
      <c r="PB22" s="109"/>
      <c r="PC22" s="109"/>
      <c r="PD22" s="109"/>
      <c r="PE22" s="109"/>
      <c r="PF22" s="109"/>
      <c r="PG22" s="109"/>
      <c r="PH22" s="109"/>
      <c r="PI22" s="109"/>
      <c r="PJ22" s="109"/>
      <c r="PK22" s="109"/>
      <c r="PL22" s="109"/>
      <c r="PM22" s="109"/>
      <c r="PN22" s="109"/>
      <c r="PO22" s="109"/>
      <c r="PP22" s="109"/>
      <c r="PQ22" s="109"/>
      <c r="PR22" s="109"/>
      <c r="PS22" s="109"/>
      <c r="PT22" s="109"/>
      <c r="PU22" s="109"/>
      <c r="PV22" s="109"/>
      <c r="PW22" s="109"/>
      <c r="PX22" s="109"/>
      <c r="PY22" s="109"/>
      <c r="PZ22" s="109"/>
      <c r="QA22" s="109"/>
      <c r="QB22" s="109"/>
      <c r="QC22" s="109"/>
      <c r="QD22" s="109"/>
      <c r="QE22" s="109"/>
      <c r="QF22" s="109"/>
      <c r="QG22" s="109"/>
      <c r="QH22" s="109"/>
      <c r="QI22" s="109"/>
      <c r="QJ22" s="109"/>
      <c r="QK22" s="109"/>
      <c r="QL22" s="109"/>
      <c r="QM22" s="109"/>
      <c r="QN22" s="109"/>
      <c r="QO22" s="109"/>
      <c r="QP22" s="109"/>
      <c r="QQ22" s="109"/>
      <c r="QR22" s="109"/>
      <c r="QS22" s="109"/>
      <c r="QT22" s="109"/>
      <c r="QU22" s="109"/>
      <c r="QV22" s="109"/>
      <c r="QW22" s="109"/>
      <c r="QX22" s="109"/>
      <c r="QY22" s="109"/>
      <c r="QZ22" s="109"/>
      <c r="RA22" s="109"/>
      <c r="RB22" s="109"/>
      <c r="RC22" s="109"/>
      <c r="RD22" s="109"/>
      <c r="RE22" s="109"/>
      <c r="RF22" s="109"/>
      <c r="RG22" s="109"/>
      <c r="RH22" s="109"/>
      <c r="RI22" s="109"/>
      <c r="RJ22" s="109"/>
      <c r="RK22" s="109"/>
      <c r="RL22" s="109"/>
      <c r="RM22" s="109"/>
      <c r="RN22" s="109"/>
      <c r="RO22" s="109"/>
      <c r="RP22" s="109"/>
      <c r="RQ22" s="109"/>
      <c r="RR22" s="109"/>
      <c r="RS22" s="109"/>
      <c r="RT22" s="109"/>
      <c r="RU22" s="109"/>
      <c r="RV22" s="109"/>
      <c r="RW22" s="109"/>
      <c r="RX22" s="109"/>
      <c r="RY22" s="109"/>
      <c r="RZ22" s="109"/>
      <c r="SA22" s="109"/>
      <c r="SB22" s="109"/>
      <c r="SC22" s="109"/>
      <c r="SD22" s="109"/>
      <c r="SE22" s="109"/>
      <c r="SF22" s="109"/>
      <c r="SG22" s="109"/>
      <c r="SH22" s="109"/>
      <c r="SI22" s="109"/>
      <c r="SJ22" s="109"/>
      <c r="SK22" s="109"/>
      <c r="SL22" s="109"/>
      <c r="SM22" s="109"/>
      <c r="SN22" s="109"/>
      <c r="SO22" s="109"/>
      <c r="SP22" s="109"/>
      <c r="SQ22" s="109"/>
      <c r="SR22" s="109"/>
      <c r="SS22" s="109"/>
      <c r="ST22" s="109"/>
      <c r="SU22" s="109"/>
      <c r="SV22" s="109"/>
      <c r="SW22" s="109"/>
      <c r="SX22" s="109"/>
      <c r="SY22" s="109"/>
      <c r="SZ22" s="109"/>
      <c r="TA22" s="109"/>
      <c r="TB22" s="109"/>
      <c r="TC22" s="109"/>
      <c r="TD22" s="109"/>
      <c r="TE22" s="109"/>
      <c r="TF22" s="109"/>
      <c r="TG22" s="109"/>
      <c r="TH22" s="109"/>
      <c r="TI22" s="109"/>
      <c r="TJ22" s="109"/>
      <c r="TK22" s="109"/>
      <c r="TL22" s="109"/>
      <c r="TM22" s="109"/>
      <c r="TN22" s="109"/>
      <c r="TO22" s="109"/>
      <c r="TP22" s="109"/>
      <c r="TQ22" s="109"/>
      <c r="TR22" s="109"/>
      <c r="TS22" s="109"/>
      <c r="TT22" s="109"/>
      <c r="TU22" s="109"/>
      <c r="TV22" s="109"/>
      <c r="TW22" s="109"/>
      <c r="TX22" s="109"/>
      <c r="TY22" s="109"/>
      <c r="TZ22" s="109"/>
      <c r="UA22" s="109"/>
      <c r="UB22" s="109"/>
      <c r="UC22" s="109"/>
      <c r="UD22" s="109"/>
      <c r="UE22" s="109"/>
      <c r="UF22" s="109"/>
      <c r="UG22" s="109"/>
      <c r="UH22" s="109"/>
      <c r="UI22" s="109"/>
      <c r="UJ22" s="109"/>
      <c r="UK22" s="109"/>
      <c r="UL22" s="109"/>
      <c r="UM22" s="109"/>
      <c r="UN22" s="109"/>
      <c r="UO22" s="109"/>
      <c r="UP22" s="109"/>
      <c r="UQ22" s="109"/>
      <c r="UR22" s="109"/>
      <c r="US22" s="109"/>
      <c r="UT22" s="109"/>
      <c r="UU22" s="109"/>
      <c r="UV22" s="109"/>
      <c r="UW22" s="109"/>
      <c r="UX22" s="109"/>
      <c r="UY22" s="109"/>
      <c r="UZ22" s="109"/>
      <c r="VA22" s="109"/>
      <c r="VB22" s="109"/>
      <c r="VC22" s="109"/>
      <c r="VD22" s="109"/>
      <c r="VE22" s="109"/>
      <c r="VF22" s="109"/>
      <c r="VG22" s="109"/>
      <c r="VH22" s="109"/>
      <c r="VI22" s="109"/>
      <c r="VJ22" s="109"/>
      <c r="VK22" s="109"/>
      <c r="VL22" s="109"/>
      <c r="VM22" s="109"/>
      <c r="VN22" s="109"/>
      <c r="VO22" s="109"/>
      <c r="VP22" s="109"/>
      <c r="VQ22" s="109"/>
      <c r="VR22" s="109"/>
      <c r="VS22" s="109"/>
      <c r="VT22" s="109"/>
      <c r="VU22" s="109"/>
      <c r="VV22" s="109"/>
      <c r="VW22" s="109"/>
      <c r="VX22" s="109"/>
      <c r="VY22" s="109"/>
      <c r="VZ22" s="109"/>
      <c r="WA22" s="109"/>
      <c r="WB22" s="109"/>
      <c r="WC22" s="109"/>
      <c r="WD22" s="109"/>
      <c r="WE22" s="109"/>
      <c r="WF22" s="109"/>
      <c r="WG22" s="109"/>
      <c r="WH22" s="109"/>
      <c r="WI22" s="109"/>
      <c r="WJ22" s="109"/>
      <c r="WK22" s="109"/>
      <c r="WL22" s="109"/>
      <c r="WM22" s="109"/>
      <c r="WN22" s="109"/>
      <c r="WO22" s="109"/>
      <c r="WP22" s="109"/>
      <c r="WQ22" s="109"/>
      <c r="WR22" s="109"/>
      <c r="WS22" s="109"/>
      <c r="WT22" s="109"/>
      <c r="WU22" s="109"/>
      <c r="WV22" s="109"/>
      <c r="WW22" s="109"/>
      <c r="WX22" s="109"/>
      <c r="WY22" s="109"/>
      <c r="WZ22" s="109"/>
      <c r="XA22" s="109"/>
      <c r="XB22" s="109"/>
      <c r="XC22" s="109"/>
      <c r="XD22" s="109"/>
      <c r="XE22" s="109"/>
      <c r="XF22" s="109"/>
      <c r="XG22" s="109"/>
      <c r="XH22" s="109"/>
      <c r="XI22" s="109"/>
      <c r="XJ22" s="109"/>
      <c r="XK22" s="109"/>
      <c r="XL22" s="109"/>
      <c r="XM22" s="109"/>
      <c r="XN22" s="109"/>
      <c r="XO22" s="109"/>
      <c r="XP22" s="109"/>
      <c r="XQ22" s="109"/>
      <c r="XR22" s="109"/>
      <c r="XS22" s="109"/>
      <c r="XT22" s="109"/>
      <c r="XU22" s="109"/>
      <c r="XV22" s="109"/>
      <c r="XW22" s="109"/>
      <c r="XX22" s="109"/>
      <c r="XY22" s="109"/>
      <c r="XZ22" s="109"/>
      <c r="YA22" s="109"/>
      <c r="YB22" s="109"/>
      <c r="YC22" s="109"/>
      <c r="YD22" s="109"/>
      <c r="YE22" s="109"/>
      <c r="YF22" s="109"/>
      <c r="YG22" s="109"/>
      <c r="YH22" s="109"/>
      <c r="YI22" s="109"/>
      <c r="YJ22" s="109"/>
      <c r="YK22" s="109"/>
      <c r="YL22" s="109"/>
      <c r="YM22" s="109"/>
      <c r="YN22" s="109"/>
      <c r="YO22" s="109"/>
      <c r="YP22" s="109"/>
      <c r="YQ22" s="109"/>
      <c r="YR22" s="109"/>
      <c r="YS22" s="109"/>
      <c r="YT22" s="109"/>
      <c r="YU22" s="109"/>
      <c r="YV22" s="109"/>
      <c r="YW22" s="109"/>
      <c r="YX22" s="109"/>
      <c r="YY22" s="109"/>
      <c r="YZ22" s="109"/>
      <c r="ZA22" s="109"/>
      <c r="ZB22" s="109"/>
      <c r="ZC22" s="109"/>
      <c r="ZD22" s="109"/>
      <c r="ZE22" s="109"/>
      <c r="ZF22" s="109"/>
      <c r="ZG22" s="109"/>
      <c r="ZH22" s="109"/>
      <c r="ZI22" s="109"/>
      <c r="ZJ22" s="109"/>
      <c r="ZK22" s="109"/>
      <c r="ZL22" s="109"/>
      <c r="ZM22" s="109"/>
      <c r="ZN22" s="109"/>
      <c r="ZO22" s="109"/>
      <c r="ZP22" s="109"/>
      <c r="ZQ22" s="109"/>
      <c r="ZR22" s="109"/>
      <c r="ZS22" s="109"/>
      <c r="ZT22" s="109"/>
      <c r="ZU22" s="109"/>
      <c r="ZV22" s="109"/>
      <c r="ZW22" s="109"/>
      <c r="ZX22" s="109"/>
      <c r="ZY22" s="109"/>
      <c r="ZZ22" s="109"/>
      <c r="AAA22" s="109"/>
      <c r="AAB22" s="109"/>
      <c r="AAC22" s="109"/>
      <c r="AAD22" s="109"/>
      <c r="AAE22" s="109"/>
      <c r="AAF22" s="109"/>
      <c r="AAG22" s="109"/>
      <c r="AAH22" s="109"/>
      <c r="AAI22" s="109"/>
      <c r="AAJ22" s="109"/>
      <c r="AAK22" s="109"/>
      <c r="AAL22" s="109"/>
      <c r="AAM22" s="109"/>
      <c r="AAN22" s="109"/>
      <c r="AAO22" s="109"/>
      <c r="AAP22" s="109"/>
      <c r="AAQ22" s="109"/>
      <c r="AAR22" s="109"/>
      <c r="AAS22" s="109"/>
      <c r="AAT22" s="109"/>
      <c r="AAU22" s="109"/>
      <c r="AAV22" s="109"/>
      <c r="AAW22" s="109"/>
      <c r="AAX22" s="109"/>
      <c r="AAY22" s="109"/>
      <c r="AAZ22" s="109"/>
      <c r="ABA22" s="109"/>
      <c r="ABB22" s="109"/>
      <c r="ABC22" s="109"/>
      <c r="ABD22" s="109"/>
      <c r="ABE22" s="109"/>
      <c r="ABF22" s="109"/>
      <c r="ABG22" s="109"/>
      <c r="ABH22" s="109"/>
      <c r="ABI22" s="109"/>
      <c r="ABJ22" s="109"/>
      <c r="ABK22" s="109"/>
      <c r="ABL22" s="109"/>
      <c r="ABM22" s="109"/>
      <c r="ABN22" s="109"/>
      <c r="ABO22" s="109"/>
      <c r="ABP22" s="109"/>
      <c r="ABQ22" s="109"/>
      <c r="ABR22" s="109"/>
      <c r="ABS22" s="109"/>
      <c r="ABT22" s="109"/>
      <c r="ABU22" s="109"/>
      <c r="ABV22" s="109"/>
      <c r="ABW22" s="109"/>
      <c r="ABX22" s="109"/>
      <c r="ABY22" s="109"/>
      <c r="ABZ22" s="109"/>
      <c r="ACA22" s="109"/>
      <c r="ACB22" s="109"/>
      <c r="ACC22" s="109"/>
      <c r="ACD22" s="109"/>
      <c r="ACE22" s="109"/>
      <c r="ACF22" s="109"/>
      <c r="ACG22" s="109"/>
      <c r="ACH22" s="109"/>
      <c r="ACI22" s="109"/>
      <c r="ACJ22" s="109"/>
      <c r="ACK22" s="109"/>
      <c r="ACL22" s="109"/>
      <c r="ACM22" s="109"/>
      <c r="ACN22" s="109"/>
      <c r="ACO22" s="109"/>
      <c r="ACP22" s="109"/>
      <c r="ACQ22" s="109"/>
      <c r="ACR22" s="109"/>
      <c r="ACS22" s="109"/>
      <c r="ACT22" s="109"/>
      <c r="ACU22" s="109"/>
      <c r="ACV22" s="109"/>
      <c r="ACW22" s="109"/>
      <c r="ACX22" s="109"/>
      <c r="ACY22" s="109"/>
      <c r="ACZ22" s="109"/>
      <c r="ADA22" s="109"/>
      <c r="ADB22" s="109"/>
      <c r="ADC22" s="109"/>
      <c r="ADD22" s="109"/>
      <c r="ADE22" s="109"/>
      <c r="ADF22" s="109"/>
      <c r="ADG22" s="109"/>
      <c r="ADH22" s="109"/>
      <c r="ADI22" s="109"/>
      <c r="ADJ22" s="109"/>
      <c r="ADK22" s="109"/>
      <c r="ADL22" s="109"/>
      <c r="ADM22" s="109"/>
      <c r="ADN22" s="109"/>
      <c r="ADO22" s="109"/>
      <c r="ADP22" s="109"/>
      <c r="ADQ22" s="109"/>
      <c r="ADR22" s="109"/>
      <c r="ADS22" s="109"/>
      <c r="ADT22" s="109"/>
      <c r="ADU22" s="109"/>
      <c r="ADV22" s="109"/>
      <c r="ADW22" s="109"/>
      <c r="ADX22" s="109"/>
      <c r="ADY22" s="109"/>
      <c r="ADZ22" s="109"/>
      <c r="AEA22" s="109"/>
      <c r="AEB22" s="109"/>
      <c r="AEC22" s="109"/>
      <c r="AED22" s="109"/>
      <c r="AEE22" s="109"/>
      <c r="AEF22" s="109"/>
      <c r="AEG22" s="109"/>
      <c r="AEH22" s="109"/>
      <c r="AEI22" s="109"/>
      <c r="AEJ22" s="109"/>
      <c r="AEK22" s="109"/>
      <c r="AEL22" s="109"/>
      <c r="AEM22" s="109"/>
      <c r="AEN22" s="109"/>
      <c r="AEO22" s="109"/>
      <c r="AEP22" s="109"/>
      <c r="AEQ22" s="109"/>
      <c r="AER22" s="109"/>
      <c r="AES22" s="109"/>
      <c r="AET22" s="109"/>
      <c r="AEU22" s="109"/>
      <c r="AEV22" s="109"/>
      <c r="AEW22" s="109"/>
      <c r="AEX22" s="109"/>
      <c r="AEY22" s="109"/>
      <c r="AEZ22" s="109"/>
      <c r="AFA22" s="109"/>
      <c r="AFB22" s="109"/>
      <c r="AFC22" s="109"/>
      <c r="AFD22" s="109"/>
      <c r="AFE22" s="109"/>
      <c r="AFF22" s="109"/>
      <c r="AFG22" s="109"/>
      <c r="AFH22" s="109"/>
      <c r="AFI22" s="109"/>
      <c r="AFJ22" s="109"/>
      <c r="AFK22" s="109"/>
      <c r="AFL22" s="109"/>
      <c r="AFM22" s="109"/>
      <c r="AFN22" s="109"/>
      <c r="AFO22" s="109"/>
      <c r="AFP22" s="109"/>
      <c r="AFQ22" s="109"/>
      <c r="AFR22" s="109"/>
      <c r="AFS22" s="109"/>
      <c r="AFT22" s="109"/>
      <c r="AFU22" s="109"/>
      <c r="AFV22" s="109"/>
      <c r="AFW22" s="109"/>
      <c r="AFX22" s="109"/>
      <c r="AFY22" s="109"/>
      <c r="AFZ22" s="109"/>
      <c r="AGA22" s="109"/>
      <c r="AGB22" s="109"/>
      <c r="AGC22" s="109"/>
      <c r="AGD22" s="109"/>
      <c r="AGE22" s="109"/>
      <c r="AGF22" s="109"/>
      <c r="AGG22" s="109"/>
      <c r="AGH22" s="109"/>
      <c r="AGI22" s="109"/>
      <c r="AGJ22" s="109"/>
      <c r="AGK22" s="109"/>
      <c r="AGL22" s="109"/>
      <c r="AGM22" s="109"/>
      <c r="AGN22" s="109"/>
      <c r="AGO22" s="109"/>
      <c r="AGP22" s="109"/>
      <c r="AGQ22" s="109"/>
      <c r="AGR22" s="109"/>
      <c r="AGS22" s="109"/>
      <c r="AGT22" s="109"/>
      <c r="AGU22" s="109"/>
      <c r="AGV22" s="109"/>
      <c r="AGW22" s="109"/>
      <c r="AGX22" s="109"/>
      <c r="AGY22" s="109"/>
      <c r="AGZ22" s="109"/>
      <c r="AHA22" s="109"/>
      <c r="AHB22" s="109"/>
      <c r="AHC22" s="109"/>
      <c r="AHD22" s="109"/>
      <c r="AHE22" s="109"/>
      <c r="AHF22" s="109"/>
      <c r="AHG22" s="109"/>
      <c r="AHH22" s="109"/>
      <c r="AHI22" s="109"/>
      <c r="AHJ22" s="109"/>
      <c r="AHK22" s="109"/>
      <c r="AHL22" s="109"/>
      <c r="AHM22" s="109"/>
      <c r="AHN22" s="109"/>
      <c r="AHO22" s="109"/>
      <c r="AHP22" s="109"/>
      <c r="AHQ22" s="109"/>
      <c r="AHR22" s="109"/>
      <c r="AHS22" s="109"/>
      <c r="AHT22" s="109"/>
      <c r="AHU22" s="109"/>
      <c r="AHV22" s="109"/>
      <c r="AHW22" s="109"/>
      <c r="AHX22" s="109"/>
      <c r="AHY22" s="109"/>
      <c r="AHZ22" s="109"/>
      <c r="AIA22" s="109"/>
      <c r="AIB22" s="109"/>
      <c r="AIC22" s="109"/>
      <c r="AID22" s="109"/>
      <c r="AIE22" s="109"/>
      <c r="AIF22" s="109"/>
      <c r="AIG22" s="109"/>
      <c r="AIH22" s="109"/>
      <c r="AII22" s="109"/>
      <c r="AIJ22" s="109"/>
      <c r="AIK22" s="109"/>
      <c r="AIL22" s="109"/>
      <c r="AIM22" s="109"/>
      <c r="AIN22" s="109"/>
      <c r="AIO22" s="109"/>
      <c r="AIP22" s="109"/>
      <c r="AIQ22" s="109"/>
      <c r="AIR22" s="109"/>
      <c r="AIS22" s="109"/>
      <c r="AIT22" s="109"/>
      <c r="AIU22" s="109"/>
      <c r="AIV22" s="109"/>
      <c r="AIW22" s="109"/>
      <c r="AIX22" s="109"/>
      <c r="AIY22" s="109"/>
      <c r="AIZ22" s="109"/>
      <c r="AJA22" s="109"/>
      <c r="AJB22" s="109"/>
      <c r="AJC22" s="109"/>
      <c r="AJD22" s="109"/>
      <c r="AJE22" s="109"/>
      <c r="AJF22" s="109"/>
      <c r="AJG22" s="109"/>
      <c r="AJH22" s="109"/>
      <c r="AJI22" s="109"/>
      <c r="AJJ22" s="109"/>
      <c r="AJK22" s="109"/>
      <c r="AJL22" s="109"/>
      <c r="AJM22" s="109"/>
      <c r="AJN22" s="109"/>
      <c r="AJO22" s="109"/>
      <c r="AJP22" s="109"/>
      <c r="AJQ22" s="109"/>
      <c r="AJR22" s="109"/>
      <c r="AJS22" s="109"/>
      <c r="AJT22" s="109"/>
      <c r="AJU22" s="109"/>
      <c r="AJV22" s="109"/>
      <c r="AJW22" s="109"/>
      <c r="AJX22" s="109"/>
      <c r="AJY22" s="109"/>
      <c r="AJZ22" s="109"/>
      <c r="AKA22" s="109"/>
      <c r="AKB22" s="109"/>
      <c r="AKC22" s="109"/>
      <c r="AKD22" s="109"/>
      <c r="AKE22" s="109"/>
      <c r="AKF22" s="109"/>
      <c r="AKG22" s="109"/>
      <c r="AKH22" s="109"/>
      <c r="AKI22" s="109"/>
      <c r="AKJ22" s="109"/>
      <c r="AKK22" s="109"/>
      <c r="AKL22" s="109"/>
      <c r="AKM22" s="109"/>
      <c r="AKN22" s="109"/>
      <c r="AKO22" s="109"/>
      <c r="AKP22" s="109"/>
      <c r="AKQ22" s="109"/>
      <c r="AKR22" s="109"/>
      <c r="AKS22" s="109"/>
      <c r="AKT22" s="109"/>
      <c r="AKU22" s="109"/>
      <c r="AKV22" s="109"/>
      <c r="AKW22" s="109"/>
      <c r="AKX22" s="109"/>
      <c r="AKY22" s="109"/>
      <c r="AKZ22" s="109"/>
      <c r="ALA22" s="109"/>
      <c r="ALB22" s="109"/>
      <c r="ALC22" s="109"/>
      <c r="ALD22" s="109"/>
      <c r="ALE22" s="109"/>
      <c r="ALF22" s="109"/>
      <c r="ALG22" s="109"/>
      <c r="ALH22" s="109"/>
      <c r="ALI22" s="109"/>
      <c r="ALJ22" s="109"/>
      <c r="ALK22" s="109"/>
      <c r="ALL22" s="109"/>
      <c r="ALM22" s="109"/>
      <c r="ALN22" s="109"/>
      <c r="ALO22" s="109"/>
      <c r="ALP22" s="109"/>
      <c r="ALQ22" s="109"/>
      <c r="ALR22" s="109"/>
      <c r="ALS22" s="109"/>
      <c r="ALT22" s="109"/>
      <c r="ALU22" s="109"/>
      <c r="ALV22" s="109"/>
      <c r="ALW22" s="109"/>
      <c r="ALX22" s="109"/>
      <c r="ALY22" s="109"/>
      <c r="ALZ22" s="109"/>
      <c r="AMA22" s="109"/>
      <c r="AMB22" s="109"/>
      <c r="AMC22" s="109"/>
      <c r="AMD22" s="109"/>
      <c r="AME22" s="109"/>
      <c r="AMF22" s="109"/>
      <c r="AMG22" s="109"/>
      <c r="AMH22" s="109"/>
      <c r="AMI22" s="109"/>
      <c r="AMJ22" s="109"/>
    </row>
    <row r="23" spans="1:1024">
      <c r="A23" s="99" t="s">
        <v>1718</v>
      </c>
      <c r="B23" s="100" t="s">
        <v>1719</v>
      </c>
      <c r="C23" s="101" t="s">
        <v>903</v>
      </c>
      <c r="D23" s="101" t="s">
        <v>1720</v>
      </c>
      <c r="E23" s="102" t="s">
        <v>1551</v>
      </c>
      <c r="F23" s="104"/>
      <c r="G23" s="102"/>
      <c r="H23" s="102"/>
      <c r="I23" s="102"/>
      <c r="J23" s="104"/>
      <c r="K23" s="102"/>
      <c r="L23" s="102" t="s">
        <v>1529</v>
      </c>
      <c r="M23" s="102"/>
      <c r="N23" s="102"/>
      <c r="O23" s="102"/>
      <c r="P23" s="102"/>
      <c r="Q23" s="101" t="s">
        <v>1775</v>
      </c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0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0"/>
      <c r="DL23" s="110"/>
      <c r="DM23" s="110"/>
      <c r="DN23" s="110"/>
      <c r="DO23" s="110"/>
      <c r="DP23" s="110"/>
      <c r="DQ23" s="110"/>
      <c r="DR23" s="110"/>
      <c r="DS23" s="110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0"/>
      <c r="EU23" s="110"/>
      <c r="EV23" s="110"/>
      <c r="EW23" s="110"/>
      <c r="EX23" s="110"/>
      <c r="EY23" s="110"/>
      <c r="EZ23" s="110"/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0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0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0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110"/>
      <c r="JQ23" s="110"/>
      <c r="JR23" s="110"/>
      <c r="JS23" s="110"/>
      <c r="JT23" s="110"/>
      <c r="JU23" s="110"/>
      <c r="JV23" s="110"/>
      <c r="JW23" s="110"/>
      <c r="JX23" s="110"/>
      <c r="JY23" s="110"/>
      <c r="JZ23" s="110"/>
      <c r="KA23" s="110"/>
      <c r="KB23" s="110"/>
      <c r="KC23" s="110"/>
      <c r="KD23" s="110"/>
      <c r="KE23" s="110"/>
      <c r="KF23" s="110"/>
      <c r="KG23" s="110"/>
      <c r="KH23" s="110"/>
      <c r="KI23" s="110"/>
      <c r="KJ23" s="110"/>
      <c r="KK23" s="110"/>
      <c r="KL23" s="110"/>
      <c r="KM23" s="110"/>
      <c r="KN23" s="110"/>
      <c r="KO23" s="110"/>
      <c r="KP23" s="110"/>
      <c r="KQ23" s="110"/>
      <c r="KR23" s="110"/>
      <c r="KS23" s="110"/>
      <c r="KT23" s="110"/>
      <c r="KU23" s="110"/>
      <c r="KV23" s="110"/>
      <c r="KW23" s="110"/>
      <c r="KX23" s="110"/>
      <c r="KY23" s="110"/>
      <c r="KZ23" s="110"/>
      <c r="LA23" s="110"/>
      <c r="LB23" s="110"/>
      <c r="LC23" s="110"/>
      <c r="LD23" s="110"/>
      <c r="LE23" s="110"/>
      <c r="LF23" s="110"/>
      <c r="LG23" s="110"/>
      <c r="LH23" s="110"/>
      <c r="LI23" s="110"/>
      <c r="LJ23" s="110"/>
      <c r="LK23" s="110"/>
      <c r="LL23" s="110"/>
      <c r="LM23" s="110"/>
      <c r="LN23" s="110"/>
      <c r="LO23" s="110"/>
      <c r="LP23" s="110"/>
      <c r="LQ23" s="110"/>
      <c r="LR23" s="110"/>
      <c r="LS23" s="110"/>
      <c r="LT23" s="110"/>
      <c r="LU23" s="110"/>
      <c r="LV23" s="110"/>
      <c r="LW23" s="110"/>
      <c r="LX23" s="110"/>
      <c r="LY23" s="110"/>
      <c r="LZ23" s="110"/>
      <c r="MA23" s="110"/>
      <c r="MB23" s="110"/>
      <c r="MC23" s="110"/>
      <c r="MD23" s="110"/>
      <c r="ME23" s="110"/>
      <c r="MF23" s="110"/>
      <c r="MG23" s="110"/>
      <c r="MH23" s="110"/>
      <c r="MI23" s="110"/>
      <c r="MJ23" s="110"/>
      <c r="MK23" s="110"/>
      <c r="ML23" s="110"/>
      <c r="MM23" s="110"/>
      <c r="MN23" s="110"/>
      <c r="MO23" s="110"/>
      <c r="MP23" s="110"/>
      <c r="MQ23" s="110"/>
      <c r="MR23" s="110"/>
      <c r="MS23" s="110"/>
      <c r="MT23" s="110"/>
      <c r="MU23" s="110"/>
      <c r="MV23" s="110"/>
      <c r="MW23" s="110"/>
      <c r="MX23" s="110"/>
      <c r="MY23" s="110"/>
      <c r="MZ23" s="110"/>
      <c r="NA23" s="110"/>
      <c r="NB23" s="110"/>
      <c r="NC23" s="110"/>
      <c r="ND23" s="110"/>
      <c r="NE23" s="110"/>
      <c r="NF23" s="110"/>
      <c r="NG23" s="110"/>
      <c r="NH23" s="110"/>
      <c r="NI23" s="110"/>
      <c r="NJ23" s="110"/>
      <c r="NK23" s="110"/>
      <c r="NL23" s="110"/>
      <c r="NM23" s="110"/>
      <c r="NN23" s="110"/>
      <c r="NO23" s="110"/>
      <c r="NP23" s="110"/>
      <c r="NQ23" s="110"/>
      <c r="NR23" s="110"/>
      <c r="NS23" s="110"/>
      <c r="NT23" s="110"/>
      <c r="NU23" s="110"/>
      <c r="NV23" s="110"/>
      <c r="NW23" s="110"/>
      <c r="NX23" s="110"/>
      <c r="NY23" s="110"/>
      <c r="NZ23" s="110"/>
      <c r="OA23" s="110"/>
      <c r="OB23" s="110"/>
      <c r="OC23" s="110"/>
      <c r="OD23" s="110"/>
      <c r="OE23" s="110"/>
      <c r="OF23" s="110"/>
      <c r="OG23" s="110"/>
      <c r="OH23" s="110"/>
      <c r="OI23" s="110"/>
      <c r="OJ23" s="110"/>
      <c r="OK23" s="110"/>
      <c r="OL23" s="110"/>
      <c r="OM23" s="110"/>
      <c r="ON23" s="110"/>
      <c r="OO23" s="110"/>
      <c r="OP23" s="110"/>
      <c r="OQ23" s="110"/>
      <c r="OR23" s="110"/>
      <c r="OS23" s="110"/>
      <c r="OT23" s="110"/>
      <c r="OU23" s="110"/>
      <c r="OV23" s="110"/>
      <c r="OW23" s="110"/>
      <c r="OX23" s="110"/>
      <c r="OY23" s="110"/>
      <c r="OZ23" s="110"/>
      <c r="PA23" s="110"/>
      <c r="PB23" s="110"/>
      <c r="PC23" s="110"/>
      <c r="PD23" s="110"/>
      <c r="PE23" s="110"/>
      <c r="PF23" s="110"/>
      <c r="PG23" s="110"/>
      <c r="PH23" s="110"/>
      <c r="PI23" s="110"/>
      <c r="PJ23" s="110"/>
      <c r="PK23" s="110"/>
      <c r="PL23" s="110"/>
      <c r="PM23" s="110"/>
      <c r="PN23" s="110"/>
      <c r="PO23" s="110"/>
      <c r="PP23" s="110"/>
      <c r="PQ23" s="110"/>
      <c r="PR23" s="110"/>
      <c r="PS23" s="110"/>
      <c r="PT23" s="110"/>
      <c r="PU23" s="110"/>
      <c r="PV23" s="110"/>
      <c r="PW23" s="110"/>
      <c r="PX23" s="110"/>
      <c r="PY23" s="110"/>
      <c r="PZ23" s="110"/>
      <c r="QA23" s="110"/>
      <c r="QB23" s="110"/>
      <c r="QC23" s="110"/>
      <c r="QD23" s="110"/>
      <c r="QE23" s="110"/>
      <c r="QF23" s="110"/>
      <c r="QG23" s="110"/>
      <c r="QH23" s="110"/>
      <c r="QI23" s="110"/>
      <c r="QJ23" s="110"/>
      <c r="QK23" s="110"/>
      <c r="QL23" s="110"/>
      <c r="QM23" s="110"/>
      <c r="QN23" s="110"/>
      <c r="QO23" s="110"/>
      <c r="QP23" s="110"/>
      <c r="QQ23" s="110"/>
      <c r="QR23" s="110"/>
      <c r="QS23" s="110"/>
      <c r="QT23" s="110"/>
      <c r="QU23" s="110"/>
      <c r="QV23" s="110"/>
      <c r="QW23" s="110"/>
      <c r="QX23" s="110"/>
      <c r="QY23" s="110"/>
      <c r="QZ23" s="110"/>
      <c r="RA23" s="110"/>
      <c r="RB23" s="110"/>
      <c r="RC23" s="110"/>
      <c r="RD23" s="110"/>
      <c r="RE23" s="110"/>
      <c r="RF23" s="110"/>
      <c r="RG23" s="110"/>
      <c r="RH23" s="110"/>
      <c r="RI23" s="110"/>
      <c r="RJ23" s="110"/>
      <c r="RK23" s="110"/>
      <c r="RL23" s="110"/>
      <c r="RM23" s="110"/>
      <c r="RN23" s="110"/>
      <c r="RO23" s="110"/>
      <c r="RP23" s="110"/>
      <c r="RQ23" s="110"/>
      <c r="RR23" s="110"/>
      <c r="RS23" s="110"/>
      <c r="RT23" s="110"/>
      <c r="RU23" s="110"/>
      <c r="RV23" s="110"/>
      <c r="RW23" s="110"/>
      <c r="RX23" s="110"/>
      <c r="RY23" s="110"/>
      <c r="RZ23" s="110"/>
      <c r="SA23" s="110"/>
      <c r="SB23" s="110"/>
      <c r="SC23" s="110"/>
      <c r="SD23" s="110"/>
      <c r="SE23" s="110"/>
      <c r="SF23" s="110"/>
      <c r="SG23" s="110"/>
      <c r="SH23" s="110"/>
      <c r="SI23" s="110"/>
      <c r="SJ23" s="110"/>
      <c r="SK23" s="110"/>
      <c r="SL23" s="110"/>
      <c r="SM23" s="110"/>
      <c r="SN23" s="110"/>
      <c r="SO23" s="110"/>
      <c r="SP23" s="110"/>
      <c r="SQ23" s="110"/>
      <c r="SR23" s="110"/>
      <c r="SS23" s="110"/>
      <c r="ST23" s="110"/>
      <c r="SU23" s="110"/>
      <c r="SV23" s="110"/>
      <c r="SW23" s="110"/>
      <c r="SX23" s="110"/>
      <c r="SY23" s="110"/>
      <c r="SZ23" s="110"/>
      <c r="TA23" s="110"/>
      <c r="TB23" s="110"/>
      <c r="TC23" s="110"/>
      <c r="TD23" s="110"/>
      <c r="TE23" s="110"/>
      <c r="TF23" s="110"/>
      <c r="TG23" s="110"/>
      <c r="TH23" s="110"/>
      <c r="TI23" s="110"/>
      <c r="TJ23" s="110"/>
      <c r="TK23" s="110"/>
      <c r="TL23" s="110"/>
      <c r="TM23" s="110"/>
      <c r="TN23" s="110"/>
      <c r="TO23" s="110"/>
      <c r="TP23" s="110"/>
      <c r="TQ23" s="110"/>
      <c r="TR23" s="110"/>
      <c r="TS23" s="110"/>
      <c r="TT23" s="110"/>
      <c r="TU23" s="110"/>
      <c r="TV23" s="110"/>
      <c r="TW23" s="110"/>
      <c r="TX23" s="110"/>
      <c r="TY23" s="110"/>
      <c r="TZ23" s="110"/>
      <c r="UA23" s="110"/>
      <c r="UB23" s="110"/>
      <c r="UC23" s="110"/>
      <c r="UD23" s="110"/>
      <c r="UE23" s="110"/>
      <c r="UF23" s="110"/>
      <c r="UG23" s="110"/>
      <c r="UH23" s="110"/>
      <c r="UI23" s="110"/>
      <c r="UJ23" s="110"/>
      <c r="UK23" s="110"/>
      <c r="UL23" s="110"/>
      <c r="UM23" s="110"/>
      <c r="UN23" s="110"/>
      <c r="UO23" s="110"/>
      <c r="UP23" s="110"/>
      <c r="UQ23" s="110"/>
      <c r="UR23" s="110"/>
      <c r="US23" s="110"/>
      <c r="UT23" s="110"/>
      <c r="UU23" s="110"/>
      <c r="UV23" s="110"/>
      <c r="UW23" s="110"/>
      <c r="UX23" s="110"/>
      <c r="UY23" s="110"/>
      <c r="UZ23" s="110"/>
      <c r="VA23" s="110"/>
      <c r="VB23" s="110"/>
      <c r="VC23" s="110"/>
      <c r="VD23" s="110"/>
      <c r="VE23" s="110"/>
      <c r="VF23" s="110"/>
      <c r="VG23" s="110"/>
      <c r="VH23" s="110"/>
      <c r="VI23" s="110"/>
      <c r="VJ23" s="110"/>
      <c r="VK23" s="110"/>
      <c r="VL23" s="110"/>
      <c r="VM23" s="110"/>
      <c r="VN23" s="110"/>
      <c r="VO23" s="110"/>
      <c r="VP23" s="110"/>
      <c r="VQ23" s="110"/>
      <c r="VR23" s="110"/>
      <c r="VS23" s="110"/>
      <c r="VT23" s="110"/>
      <c r="VU23" s="110"/>
      <c r="VV23" s="110"/>
      <c r="VW23" s="110"/>
      <c r="VX23" s="110"/>
      <c r="VY23" s="110"/>
      <c r="VZ23" s="110"/>
      <c r="WA23" s="110"/>
      <c r="WB23" s="110"/>
      <c r="WC23" s="110"/>
      <c r="WD23" s="110"/>
      <c r="WE23" s="110"/>
      <c r="WF23" s="110"/>
      <c r="WG23" s="110"/>
      <c r="WH23" s="110"/>
      <c r="WI23" s="110"/>
      <c r="WJ23" s="110"/>
      <c r="WK23" s="110"/>
      <c r="WL23" s="110"/>
      <c r="WM23" s="110"/>
      <c r="WN23" s="110"/>
      <c r="WO23" s="110"/>
      <c r="WP23" s="110"/>
      <c r="WQ23" s="110"/>
      <c r="WR23" s="110"/>
      <c r="WS23" s="110"/>
      <c r="WT23" s="110"/>
      <c r="WU23" s="110"/>
      <c r="WV23" s="110"/>
      <c r="WW23" s="110"/>
      <c r="WX23" s="110"/>
      <c r="WY23" s="110"/>
      <c r="WZ23" s="110"/>
      <c r="XA23" s="110"/>
      <c r="XB23" s="110"/>
      <c r="XC23" s="110"/>
      <c r="XD23" s="110"/>
      <c r="XE23" s="110"/>
      <c r="XF23" s="110"/>
      <c r="XG23" s="110"/>
      <c r="XH23" s="110"/>
      <c r="XI23" s="110"/>
      <c r="XJ23" s="110"/>
      <c r="XK23" s="110"/>
      <c r="XL23" s="110"/>
      <c r="XM23" s="110"/>
      <c r="XN23" s="110"/>
      <c r="XO23" s="110"/>
      <c r="XP23" s="110"/>
      <c r="XQ23" s="110"/>
      <c r="XR23" s="110"/>
      <c r="XS23" s="110"/>
      <c r="XT23" s="110"/>
      <c r="XU23" s="110"/>
      <c r="XV23" s="110"/>
      <c r="XW23" s="110"/>
      <c r="XX23" s="110"/>
      <c r="XY23" s="110"/>
      <c r="XZ23" s="110"/>
      <c r="YA23" s="110"/>
      <c r="YB23" s="110"/>
      <c r="YC23" s="110"/>
      <c r="YD23" s="110"/>
      <c r="YE23" s="110"/>
      <c r="YF23" s="110"/>
      <c r="YG23" s="110"/>
      <c r="YH23" s="110"/>
      <c r="YI23" s="110"/>
      <c r="YJ23" s="110"/>
      <c r="YK23" s="110"/>
      <c r="YL23" s="110"/>
      <c r="YM23" s="110"/>
      <c r="YN23" s="110"/>
      <c r="YO23" s="110"/>
      <c r="YP23" s="110"/>
      <c r="YQ23" s="110"/>
      <c r="YR23" s="110"/>
      <c r="YS23" s="110"/>
      <c r="YT23" s="110"/>
      <c r="YU23" s="110"/>
      <c r="YV23" s="110"/>
      <c r="YW23" s="110"/>
      <c r="YX23" s="110"/>
      <c r="YY23" s="110"/>
      <c r="YZ23" s="110"/>
      <c r="ZA23" s="110"/>
      <c r="ZB23" s="110"/>
      <c r="ZC23" s="110"/>
      <c r="ZD23" s="110"/>
      <c r="ZE23" s="110"/>
      <c r="ZF23" s="110"/>
      <c r="ZG23" s="110"/>
      <c r="ZH23" s="110"/>
      <c r="ZI23" s="110"/>
      <c r="ZJ23" s="110"/>
      <c r="ZK23" s="110"/>
      <c r="ZL23" s="110"/>
      <c r="ZM23" s="110"/>
      <c r="ZN23" s="110"/>
      <c r="ZO23" s="110"/>
      <c r="ZP23" s="110"/>
      <c r="ZQ23" s="110"/>
      <c r="ZR23" s="110"/>
      <c r="ZS23" s="110"/>
      <c r="ZT23" s="110"/>
      <c r="ZU23" s="110"/>
      <c r="ZV23" s="110"/>
      <c r="ZW23" s="110"/>
      <c r="ZX23" s="110"/>
      <c r="ZY23" s="110"/>
      <c r="ZZ23" s="110"/>
      <c r="AAA23" s="110"/>
      <c r="AAB23" s="110"/>
      <c r="AAC23" s="110"/>
      <c r="AAD23" s="110"/>
      <c r="AAE23" s="110"/>
      <c r="AAF23" s="110"/>
      <c r="AAG23" s="110"/>
      <c r="AAH23" s="110"/>
      <c r="AAI23" s="110"/>
      <c r="AAJ23" s="110"/>
      <c r="AAK23" s="110"/>
      <c r="AAL23" s="110"/>
      <c r="AAM23" s="110"/>
      <c r="AAN23" s="110"/>
      <c r="AAO23" s="110"/>
      <c r="AAP23" s="110"/>
      <c r="AAQ23" s="110"/>
      <c r="AAR23" s="110"/>
      <c r="AAS23" s="110"/>
      <c r="AAT23" s="110"/>
      <c r="AAU23" s="110"/>
      <c r="AAV23" s="110"/>
      <c r="AAW23" s="110"/>
      <c r="AAX23" s="110"/>
      <c r="AAY23" s="110"/>
      <c r="AAZ23" s="110"/>
      <c r="ABA23" s="110"/>
      <c r="ABB23" s="110"/>
      <c r="ABC23" s="110"/>
      <c r="ABD23" s="110"/>
      <c r="ABE23" s="110"/>
      <c r="ABF23" s="110"/>
      <c r="ABG23" s="110"/>
      <c r="ABH23" s="110"/>
      <c r="ABI23" s="110"/>
      <c r="ABJ23" s="110"/>
      <c r="ABK23" s="110"/>
      <c r="ABL23" s="110"/>
      <c r="ABM23" s="110"/>
      <c r="ABN23" s="110"/>
      <c r="ABO23" s="110"/>
      <c r="ABP23" s="110"/>
      <c r="ABQ23" s="110"/>
      <c r="ABR23" s="110"/>
      <c r="ABS23" s="110"/>
      <c r="ABT23" s="110"/>
      <c r="ABU23" s="110"/>
      <c r="ABV23" s="110"/>
      <c r="ABW23" s="110"/>
      <c r="ABX23" s="110"/>
      <c r="ABY23" s="110"/>
      <c r="ABZ23" s="110"/>
      <c r="ACA23" s="110"/>
      <c r="ACB23" s="110"/>
      <c r="ACC23" s="110"/>
      <c r="ACD23" s="110"/>
      <c r="ACE23" s="110"/>
      <c r="ACF23" s="110"/>
      <c r="ACG23" s="110"/>
      <c r="ACH23" s="110"/>
      <c r="ACI23" s="110"/>
      <c r="ACJ23" s="110"/>
      <c r="ACK23" s="110"/>
      <c r="ACL23" s="110"/>
      <c r="ACM23" s="110"/>
      <c r="ACN23" s="110"/>
      <c r="ACO23" s="110"/>
      <c r="ACP23" s="110"/>
      <c r="ACQ23" s="110"/>
      <c r="ACR23" s="110"/>
      <c r="ACS23" s="110"/>
      <c r="ACT23" s="110"/>
      <c r="ACU23" s="110"/>
      <c r="ACV23" s="110"/>
      <c r="ACW23" s="110"/>
      <c r="ACX23" s="110"/>
      <c r="ACY23" s="110"/>
      <c r="ACZ23" s="110"/>
      <c r="ADA23" s="110"/>
      <c r="ADB23" s="110"/>
      <c r="ADC23" s="110"/>
      <c r="ADD23" s="110"/>
      <c r="ADE23" s="110"/>
      <c r="ADF23" s="110"/>
      <c r="ADG23" s="110"/>
      <c r="ADH23" s="110"/>
      <c r="ADI23" s="110"/>
      <c r="ADJ23" s="110"/>
      <c r="ADK23" s="110"/>
      <c r="ADL23" s="110"/>
      <c r="ADM23" s="110"/>
      <c r="ADN23" s="110"/>
      <c r="ADO23" s="110"/>
      <c r="ADP23" s="110"/>
      <c r="ADQ23" s="110"/>
      <c r="ADR23" s="110"/>
      <c r="ADS23" s="110"/>
      <c r="ADT23" s="110"/>
      <c r="ADU23" s="110"/>
      <c r="ADV23" s="110"/>
      <c r="ADW23" s="110"/>
      <c r="ADX23" s="110"/>
      <c r="ADY23" s="110"/>
      <c r="ADZ23" s="110"/>
      <c r="AEA23" s="110"/>
      <c r="AEB23" s="110"/>
      <c r="AEC23" s="110"/>
      <c r="AED23" s="110"/>
      <c r="AEE23" s="110"/>
      <c r="AEF23" s="110"/>
      <c r="AEG23" s="110"/>
      <c r="AEH23" s="110"/>
      <c r="AEI23" s="110"/>
      <c r="AEJ23" s="110"/>
      <c r="AEK23" s="110"/>
      <c r="AEL23" s="110"/>
      <c r="AEM23" s="110"/>
      <c r="AEN23" s="110"/>
      <c r="AEO23" s="110"/>
      <c r="AEP23" s="110"/>
      <c r="AEQ23" s="110"/>
      <c r="AER23" s="110"/>
      <c r="AES23" s="110"/>
      <c r="AET23" s="110"/>
      <c r="AEU23" s="110"/>
      <c r="AEV23" s="110"/>
      <c r="AEW23" s="110"/>
      <c r="AEX23" s="110"/>
      <c r="AEY23" s="110"/>
      <c r="AEZ23" s="110"/>
      <c r="AFA23" s="110"/>
      <c r="AFB23" s="110"/>
      <c r="AFC23" s="110"/>
      <c r="AFD23" s="110"/>
      <c r="AFE23" s="110"/>
      <c r="AFF23" s="110"/>
      <c r="AFG23" s="110"/>
      <c r="AFH23" s="110"/>
      <c r="AFI23" s="110"/>
      <c r="AFJ23" s="110"/>
      <c r="AFK23" s="110"/>
      <c r="AFL23" s="110"/>
      <c r="AFM23" s="110"/>
      <c r="AFN23" s="110"/>
      <c r="AFO23" s="110"/>
      <c r="AFP23" s="110"/>
      <c r="AFQ23" s="110"/>
      <c r="AFR23" s="110"/>
      <c r="AFS23" s="110"/>
      <c r="AFT23" s="110"/>
      <c r="AFU23" s="110"/>
      <c r="AFV23" s="110"/>
      <c r="AFW23" s="110"/>
      <c r="AFX23" s="110"/>
      <c r="AFY23" s="110"/>
      <c r="AFZ23" s="110"/>
      <c r="AGA23" s="110"/>
      <c r="AGB23" s="110"/>
      <c r="AGC23" s="110"/>
      <c r="AGD23" s="110"/>
      <c r="AGE23" s="110"/>
      <c r="AGF23" s="110"/>
      <c r="AGG23" s="110"/>
      <c r="AGH23" s="110"/>
      <c r="AGI23" s="110"/>
      <c r="AGJ23" s="110"/>
      <c r="AGK23" s="110"/>
      <c r="AGL23" s="110"/>
      <c r="AGM23" s="110"/>
      <c r="AGN23" s="110"/>
      <c r="AGO23" s="110"/>
      <c r="AGP23" s="110"/>
      <c r="AGQ23" s="110"/>
      <c r="AGR23" s="110"/>
      <c r="AGS23" s="110"/>
      <c r="AGT23" s="110"/>
      <c r="AGU23" s="110"/>
      <c r="AGV23" s="110"/>
      <c r="AGW23" s="110"/>
      <c r="AGX23" s="110"/>
      <c r="AGY23" s="110"/>
      <c r="AGZ23" s="110"/>
      <c r="AHA23" s="110"/>
      <c r="AHB23" s="110"/>
      <c r="AHC23" s="110"/>
      <c r="AHD23" s="110"/>
      <c r="AHE23" s="110"/>
      <c r="AHF23" s="110"/>
      <c r="AHG23" s="110"/>
      <c r="AHH23" s="110"/>
      <c r="AHI23" s="110"/>
      <c r="AHJ23" s="110"/>
      <c r="AHK23" s="110"/>
      <c r="AHL23" s="110"/>
      <c r="AHM23" s="110"/>
      <c r="AHN23" s="110"/>
      <c r="AHO23" s="110"/>
      <c r="AHP23" s="110"/>
      <c r="AHQ23" s="110"/>
      <c r="AHR23" s="110"/>
      <c r="AHS23" s="110"/>
      <c r="AHT23" s="110"/>
      <c r="AHU23" s="110"/>
      <c r="AHV23" s="110"/>
      <c r="AHW23" s="110"/>
      <c r="AHX23" s="110"/>
      <c r="AHY23" s="110"/>
      <c r="AHZ23" s="110"/>
      <c r="AIA23" s="110"/>
      <c r="AIB23" s="110"/>
      <c r="AIC23" s="110"/>
      <c r="AID23" s="110"/>
      <c r="AIE23" s="110"/>
      <c r="AIF23" s="110"/>
      <c r="AIG23" s="110"/>
      <c r="AIH23" s="110"/>
      <c r="AII23" s="110"/>
      <c r="AIJ23" s="110"/>
      <c r="AIK23" s="110"/>
      <c r="AIL23" s="110"/>
      <c r="AIM23" s="110"/>
      <c r="AIN23" s="110"/>
      <c r="AIO23" s="110"/>
      <c r="AIP23" s="110"/>
      <c r="AIQ23" s="110"/>
      <c r="AIR23" s="110"/>
      <c r="AIS23" s="110"/>
      <c r="AIT23" s="110"/>
      <c r="AIU23" s="110"/>
      <c r="AIV23" s="110"/>
      <c r="AIW23" s="110"/>
      <c r="AIX23" s="110"/>
      <c r="AIY23" s="110"/>
      <c r="AIZ23" s="110"/>
      <c r="AJA23" s="110"/>
      <c r="AJB23" s="110"/>
      <c r="AJC23" s="110"/>
      <c r="AJD23" s="110"/>
      <c r="AJE23" s="110"/>
      <c r="AJF23" s="110"/>
      <c r="AJG23" s="110"/>
      <c r="AJH23" s="110"/>
      <c r="AJI23" s="110"/>
      <c r="AJJ23" s="110"/>
      <c r="AJK23" s="110"/>
      <c r="AJL23" s="110"/>
      <c r="AJM23" s="110"/>
      <c r="AJN23" s="110"/>
      <c r="AJO23" s="110"/>
      <c r="AJP23" s="110"/>
      <c r="AJQ23" s="110"/>
      <c r="AJR23" s="110"/>
      <c r="AJS23" s="110"/>
      <c r="AJT23" s="110"/>
      <c r="AJU23" s="110"/>
      <c r="AJV23" s="110"/>
      <c r="AJW23" s="110"/>
      <c r="AJX23" s="110"/>
      <c r="AJY23" s="110"/>
      <c r="AJZ23" s="110"/>
      <c r="AKA23" s="110"/>
      <c r="AKB23" s="110"/>
      <c r="AKC23" s="110"/>
      <c r="AKD23" s="110"/>
      <c r="AKE23" s="110"/>
      <c r="AKF23" s="110"/>
      <c r="AKG23" s="110"/>
      <c r="AKH23" s="110"/>
      <c r="AKI23" s="110"/>
      <c r="AKJ23" s="110"/>
      <c r="AKK23" s="110"/>
      <c r="AKL23" s="110"/>
      <c r="AKM23" s="110"/>
      <c r="AKN23" s="110"/>
      <c r="AKO23" s="110"/>
      <c r="AKP23" s="110"/>
      <c r="AKQ23" s="110"/>
      <c r="AKR23" s="110"/>
      <c r="AKS23" s="110"/>
      <c r="AKT23" s="110"/>
      <c r="AKU23" s="110"/>
      <c r="AKV23" s="110"/>
      <c r="AKW23" s="110"/>
      <c r="AKX23" s="110"/>
      <c r="AKY23" s="110"/>
      <c r="AKZ23" s="110"/>
      <c r="ALA23" s="110"/>
      <c r="ALB23" s="110"/>
      <c r="ALC23" s="110"/>
      <c r="ALD23" s="110"/>
      <c r="ALE23" s="110"/>
      <c r="ALF23" s="110"/>
      <c r="ALG23" s="110"/>
      <c r="ALH23" s="110"/>
      <c r="ALI23" s="110"/>
      <c r="ALJ23" s="110"/>
      <c r="ALK23" s="110"/>
      <c r="ALL23" s="110"/>
      <c r="ALM23" s="110"/>
      <c r="ALN23" s="110"/>
      <c r="ALO23" s="110"/>
      <c r="ALP23" s="110"/>
      <c r="ALQ23" s="110"/>
      <c r="ALR23" s="110"/>
      <c r="ALS23" s="110"/>
      <c r="ALT23" s="110"/>
      <c r="ALU23" s="110"/>
      <c r="ALV23" s="110"/>
      <c r="ALW23" s="110"/>
      <c r="ALX23" s="110"/>
      <c r="ALY23" s="110"/>
      <c r="ALZ23" s="110"/>
      <c r="AMA23" s="110"/>
      <c r="AMB23" s="110"/>
      <c r="AMC23" s="110"/>
      <c r="AMD23" s="110"/>
      <c r="AME23" s="110"/>
      <c r="AMF23" s="110"/>
      <c r="AMG23" s="110"/>
      <c r="AMH23" s="110"/>
      <c r="AMI23" s="110"/>
      <c r="AMJ23" s="110"/>
    </row>
    <row r="24" spans="1:1024">
      <c r="A24" s="99" t="s">
        <v>1664</v>
      </c>
      <c r="B24" s="105" t="s">
        <v>1776</v>
      </c>
      <c r="C24" s="101" t="s">
        <v>850</v>
      </c>
      <c r="D24" s="101" t="s">
        <v>1740</v>
      </c>
      <c r="E24" s="102" t="s">
        <v>1777</v>
      </c>
      <c r="F24" s="102"/>
      <c r="G24" s="102"/>
      <c r="H24" s="102"/>
      <c r="I24" s="102"/>
      <c r="J24" s="102"/>
      <c r="K24" s="102"/>
      <c r="L24" s="102" t="s">
        <v>1529</v>
      </c>
      <c r="M24" s="102"/>
      <c r="N24" s="102"/>
      <c r="O24" s="102"/>
      <c r="P24" s="102"/>
      <c r="Q24" s="101" t="s">
        <v>1778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  <c r="DB24" s="111"/>
      <c r="DC24" s="111"/>
      <c r="DD24" s="111"/>
      <c r="DE24" s="111"/>
      <c r="DF24" s="111"/>
      <c r="DG24" s="111"/>
      <c r="DH24" s="111"/>
      <c r="DI24" s="111"/>
      <c r="DJ24" s="111"/>
      <c r="DK24" s="111"/>
      <c r="DL24" s="111"/>
      <c r="DM24" s="111"/>
      <c r="DN24" s="111"/>
      <c r="DO24" s="111"/>
      <c r="DP24" s="111"/>
      <c r="DQ24" s="111"/>
      <c r="DR24" s="111"/>
      <c r="DS24" s="111"/>
      <c r="DT24" s="111"/>
      <c r="DU24" s="111"/>
      <c r="DV24" s="111"/>
      <c r="DW24" s="111"/>
      <c r="DX24" s="111"/>
      <c r="DY24" s="111"/>
      <c r="DZ24" s="111"/>
      <c r="EA24" s="111"/>
      <c r="EB24" s="111"/>
      <c r="EC24" s="111"/>
      <c r="ED24" s="111"/>
      <c r="EE24" s="111"/>
      <c r="EF24" s="111"/>
      <c r="EG24" s="111"/>
      <c r="EH24" s="111"/>
      <c r="EI24" s="111"/>
      <c r="EJ24" s="111"/>
      <c r="EK24" s="111"/>
      <c r="EL24" s="111"/>
      <c r="EM24" s="111"/>
      <c r="EN24" s="111"/>
      <c r="EO24" s="111"/>
      <c r="EP24" s="111"/>
      <c r="EQ24" s="111"/>
      <c r="ER24" s="111"/>
      <c r="ES24" s="111"/>
      <c r="ET24" s="111"/>
      <c r="EU24" s="111"/>
      <c r="EV24" s="111"/>
      <c r="EW24" s="111"/>
      <c r="EX24" s="111"/>
      <c r="EY24" s="111"/>
      <c r="EZ24" s="111"/>
      <c r="FA24" s="111"/>
      <c r="FB24" s="111"/>
      <c r="FC24" s="111"/>
      <c r="FD24" s="111"/>
      <c r="FE24" s="111"/>
      <c r="FF24" s="111"/>
      <c r="FG24" s="111"/>
      <c r="FH24" s="111"/>
      <c r="FI24" s="111"/>
      <c r="FJ24" s="111"/>
      <c r="FK24" s="111"/>
      <c r="FL24" s="111"/>
      <c r="FM24" s="111"/>
      <c r="FN24" s="111"/>
      <c r="FO24" s="111"/>
      <c r="FP24" s="111"/>
      <c r="FQ24" s="111"/>
      <c r="FR24" s="111"/>
      <c r="FS24" s="111"/>
      <c r="FT24" s="111"/>
      <c r="FU24" s="111"/>
      <c r="FV24" s="111"/>
      <c r="FW24" s="111"/>
      <c r="FX24" s="111"/>
      <c r="FY24" s="111"/>
      <c r="FZ24" s="111"/>
      <c r="GA24" s="111"/>
      <c r="GB24" s="111"/>
      <c r="GC24" s="111"/>
      <c r="GD24" s="111"/>
      <c r="GE24" s="111"/>
      <c r="GF24" s="111"/>
      <c r="GG24" s="111"/>
      <c r="GH24" s="111"/>
      <c r="GI24" s="111"/>
      <c r="GJ24" s="111"/>
      <c r="GK24" s="111"/>
      <c r="GL24" s="111"/>
      <c r="GM24" s="111"/>
      <c r="GN24" s="111"/>
      <c r="GO24" s="111"/>
      <c r="GP24" s="111"/>
      <c r="GQ24" s="111"/>
      <c r="GR24" s="111"/>
      <c r="GS24" s="111"/>
      <c r="GT24" s="111"/>
      <c r="GU24" s="111"/>
      <c r="GV24" s="111"/>
      <c r="GW24" s="111"/>
      <c r="GX24" s="111"/>
      <c r="GY24" s="111"/>
      <c r="GZ24" s="111"/>
      <c r="HA24" s="111"/>
      <c r="HB24" s="111"/>
      <c r="HC24" s="111"/>
      <c r="HD24" s="111"/>
      <c r="HE24" s="111"/>
      <c r="HF24" s="111"/>
      <c r="HG24" s="111"/>
      <c r="HH24" s="111"/>
      <c r="HI24" s="111"/>
      <c r="HJ24" s="111"/>
      <c r="HK24" s="111"/>
      <c r="HL24" s="111"/>
      <c r="HM24" s="111"/>
      <c r="HN24" s="111"/>
      <c r="HO24" s="111"/>
      <c r="HP24" s="111"/>
      <c r="HQ24" s="111"/>
      <c r="HR24" s="111"/>
      <c r="HS24" s="111"/>
      <c r="HT24" s="111"/>
      <c r="HU24" s="111"/>
      <c r="HV24" s="111"/>
      <c r="HW24" s="111"/>
      <c r="HX24" s="111"/>
      <c r="HY24" s="111"/>
      <c r="HZ24" s="111"/>
      <c r="IA24" s="111"/>
      <c r="IB24" s="111"/>
      <c r="IC24" s="111"/>
      <c r="ID24" s="111"/>
      <c r="IE24" s="111"/>
      <c r="IF24" s="111"/>
      <c r="IG24" s="111"/>
      <c r="IH24" s="111"/>
      <c r="II24" s="111"/>
      <c r="IJ24" s="111"/>
      <c r="IK24" s="111"/>
      <c r="IL24" s="111"/>
      <c r="IM24" s="111"/>
      <c r="IN24" s="111"/>
      <c r="IO24" s="111"/>
      <c r="IP24" s="111"/>
      <c r="IQ24" s="111"/>
      <c r="IR24" s="111"/>
      <c r="IS24" s="111"/>
      <c r="IT24" s="111"/>
      <c r="IU24" s="111"/>
      <c r="IV24" s="111"/>
      <c r="IW24" s="111"/>
      <c r="IX24" s="111"/>
      <c r="IY24" s="111"/>
      <c r="IZ24" s="111"/>
      <c r="JA24" s="111"/>
      <c r="JB24" s="111"/>
      <c r="JC24" s="111"/>
      <c r="JD24" s="111"/>
      <c r="JE24" s="111"/>
      <c r="JF24" s="111"/>
      <c r="JG24" s="111"/>
      <c r="JH24" s="111"/>
      <c r="JI24" s="111"/>
      <c r="JJ24" s="111"/>
      <c r="JK24" s="111"/>
      <c r="JL24" s="111"/>
      <c r="JM24" s="111"/>
      <c r="JN24" s="111"/>
      <c r="JO24" s="111"/>
      <c r="JP24" s="111"/>
      <c r="JQ24" s="111"/>
      <c r="JR24" s="111"/>
      <c r="JS24" s="111"/>
      <c r="JT24" s="111"/>
      <c r="JU24" s="111"/>
      <c r="JV24" s="111"/>
      <c r="JW24" s="111"/>
      <c r="JX24" s="111"/>
      <c r="JY24" s="111"/>
      <c r="JZ24" s="111"/>
      <c r="KA24" s="111"/>
      <c r="KB24" s="111"/>
      <c r="KC24" s="111"/>
      <c r="KD24" s="111"/>
      <c r="KE24" s="111"/>
      <c r="KF24" s="111"/>
      <c r="KG24" s="111"/>
      <c r="KH24" s="111"/>
      <c r="KI24" s="111"/>
      <c r="KJ24" s="111"/>
      <c r="KK24" s="111"/>
      <c r="KL24" s="111"/>
      <c r="KM24" s="111"/>
      <c r="KN24" s="111"/>
      <c r="KO24" s="111"/>
      <c r="KP24" s="111"/>
      <c r="KQ24" s="111"/>
      <c r="KR24" s="111"/>
      <c r="KS24" s="111"/>
      <c r="KT24" s="111"/>
      <c r="KU24" s="111"/>
      <c r="KV24" s="111"/>
      <c r="KW24" s="111"/>
      <c r="KX24" s="111"/>
      <c r="KY24" s="111"/>
      <c r="KZ24" s="111"/>
      <c r="LA24" s="111"/>
      <c r="LB24" s="111"/>
      <c r="LC24" s="111"/>
      <c r="LD24" s="111"/>
      <c r="LE24" s="111"/>
      <c r="LF24" s="111"/>
      <c r="LG24" s="111"/>
      <c r="LH24" s="111"/>
      <c r="LI24" s="111"/>
      <c r="LJ24" s="111"/>
      <c r="LK24" s="111"/>
      <c r="LL24" s="111"/>
      <c r="LM24" s="111"/>
      <c r="LN24" s="111"/>
      <c r="LO24" s="111"/>
      <c r="LP24" s="111"/>
      <c r="LQ24" s="111"/>
      <c r="LR24" s="111"/>
      <c r="LS24" s="111"/>
      <c r="LT24" s="111"/>
      <c r="LU24" s="111"/>
      <c r="LV24" s="111"/>
      <c r="LW24" s="111"/>
      <c r="LX24" s="111"/>
      <c r="LY24" s="111"/>
      <c r="LZ24" s="111"/>
      <c r="MA24" s="111"/>
      <c r="MB24" s="111"/>
      <c r="MC24" s="111"/>
      <c r="MD24" s="111"/>
      <c r="ME24" s="111"/>
      <c r="MF24" s="111"/>
      <c r="MG24" s="111"/>
      <c r="MH24" s="111"/>
      <c r="MI24" s="111"/>
      <c r="MJ24" s="111"/>
      <c r="MK24" s="111"/>
      <c r="ML24" s="111"/>
      <c r="MM24" s="111"/>
      <c r="MN24" s="111"/>
      <c r="MO24" s="111"/>
      <c r="MP24" s="111"/>
      <c r="MQ24" s="111"/>
      <c r="MR24" s="111"/>
      <c r="MS24" s="111"/>
      <c r="MT24" s="111"/>
      <c r="MU24" s="111"/>
      <c r="MV24" s="111"/>
      <c r="MW24" s="111"/>
      <c r="MX24" s="111"/>
      <c r="MY24" s="111"/>
      <c r="MZ24" s="111"/>
      <c r="NA24" s="111"/>
      <c r="NB24" s="111"/>
      <c r="NC24" s="111"/>
      <c r="ND24" s="111"/>
      <c r="NE24" s="111"/>
      <c r="NF24" s="111"/>
      <c r="NG24" s="111"/>
      <c r="NH24" s="111"/>
      <c r="NI24" s="111"/>
      <c r="NJ24" s="111"/>
      <c r="NK24" s="111"/>
      <c r="NL24" s="111"/>
      <c r="NM24" s="111"/>
      <c r="NN24" s="111"/>
      <c r="NO24" s="111"/>
      <c r="NP24" s="111"/>
      <c r="NQ24" s="111"/>
      <c r="NR24" s="111"/>
      <c r="NS24" s="111"/>
      <c r="NT24" s="111"/>
      <c r="NU24" s="111"/>
      <c r="NV24" s="111"/>
      <c r="NW24" s="111"/>
      <c r="NX24" s="111"/>
      <c r="NY24" s="111"/>
      <c r="NZ24" s="111"/>
      <c r="OA24" s="111"/>
      <c r="OB24" s="111"/>
      <c r="OC24" s="111"/>
      <c r="OD24" s="111"/>
      <c r="OE24" s="111"/>
      <c r="OF24" s="111"/>
      <c r="OG24" s="111"/>
      <c r="OH24" s="111"/>
      <c r="OI24" s="111"/>
      <c r="OJ24" s="111"/>
      <c r="OK24" s="111"/>
      <c r="OL24" s="111"/>
      <c r="OM24" s="111"/>
      <c r="ON24" s="111"/>
      <c r="OO24" s="111"/>
      <c r="OP24" s="111"/>
      <c r="OQ24" s="111"/>
      <c r="OR24" s="111"/>
      <c r="OS24" s="111"/>
      <c r="OT24" s="111"/>
      <c r="OU24" s="111"/>
      <c r="OV24" s="111"/>
      <c r="OW24" s="111"/>
      <c r="OX24" s="111"/>
      <c r="OY24" s="111"/>
      <c r="OZ24" s="111"/>
      <c r="PA24" s="111"/>
      <c r="PB24" s="111"/>
      <c r="PC24" s="111"/>
      <c r="PD24" s="111"/>
      <c r="PE24" s="111"/>
      <c r="PF24" s="111"/>
      <c r="PG24" s="111"/>
      <c r="PH24" s="111"/>
      <c r="PI24" s="111"/>
      <c r="PJ24" s="111"/>
      <c r="PK24" s="111"/>
      <c r="PL24" s="111"/>
      <c r="PM24" s="111"/>
      <c r="PN24" s="111"/>
      <c r="PO24" s="111"/>
      <c r="PP24" s="111"/>
      <c r="PQ24" s="111"/>
      <c r="PR24" s="111"/>
      <c r="PS24" s="111"/>
      <c r="PT24" s="111"/>
      <c r="PU24" s="111"/>
      <c r="PV24" s="111"/>
      <c r="PW24" s="111"/>
      <c r="PX24" s="111"/>
      <c r="PY24" s="111"/>
      <c r="PZ24" s="111"/>
      <c r="QA24" s="111"/>
      <c r="QB24" s="111"/>
      <c r="QC24" s="111"/>
      <c r="QD24" s="111"/>
      <c r="QE24" s="111"/>
      <c r="QF24" s="111"/>
      <c r="QG24" s="111"/>
      <c r="QH24" s="111"/>
      <c r="QI24" s="111"/>
      <c r="QJ24" s="111"/>
      <c r="QK24" s="111"/>
      <c r="QL24" s="111"/>
      <c r="QM24" s="111"/>
      <c r="QN24" s="111"/>
      <c r="QO24" s="111"/>
      <c r="QP24" s="111"/>
      <c r="QQ24" s="111"/>
      <c r="QR24" s="111"/>
      <c r="QS24" s="111"/>
      <c r="QT24" s="111"/>
      <c r="QU24" s="111"/>
      <c r="QV24" s="111"/>
      <c r="QW24" s="111"/>
      <c r="QX24" s="111"/>
      <c r="QY24" s="111"/>
      <c r="QZ24" s="111"/>
      <c r="RA24" s="111"/>
      <c r="RB24" s="111"/>
      <c r="RC24" s="111"/>
      <c r="RD24" s="111"/>
      <c r="RE24" s="111"/>
      <c r="RF24" s="111"/>
      <c r="RG24" s="111"/>
      <c r="RH24" s="111"/>
      <c r="RI24" s="111"/>
      <c r="RJ24" s="111"/>
      <c r="RK24" s="111"/>
      <c r="RL24" s="111"/>
      <c r="RM24" s="111"/>
      <c r="RN24" s="111"/>
      <c r="RO24" s="111"/>
      <c r="RP24" s="111"/>
      <c r="RQ24" s="111"/>
      <c r="RR24" s="111"/>
      <c r="RS24" s="111"/>
      <c r="RT24" s="111"/>
      <c r="RU24" s="111"/>
      <c r="RV24" s="111"/>
      <c r="RW24" s="111"/>
      <c r="RX24" s="111"/>
      <c r="RY24" s="111"/>
      <c r="RZ24" s="111"/>
      <c r="SA24" s="111"/>
      <c r="SB24" s="111"/>
      <c r="SC24" s="111"/>
      <c r="SD24" s="111"/>
      <c r="SE24" s="111"/>
      <c r="SF24" s="111"/>
      <c r="SG24" s="111"/>
      <c r="SH24" s="111"/>
      <c r="SI24" s="111"/>
      <c r="SJ24" s="111"/>
      <c r="SK24" s="111"/>
      <c r="SL24" s="111"/>
      <c r="SM24" s="111"/>
      <c r="SN24" s="111"/>
      <c r="SO24" s="111"/>
      <c r="SP24" s="111"/>
      <c r="SQ24" s="111"/>
      <c r="SR24" s="111"/>
      <c r="SS24" s="111"/>
      <c r="ST24" s="111"/>
      <c r="SU24" s="111"/>
      <c r="SV24" s="111"/>
      <c r="SW24" s="111"/>
      <c r="SX24" s="111"/>
      <c r="SY24" s="111"/>
      <c r="SZ24" s="111"/>
      <c r="TA24" s="111"/>
      <c r="TB24" s="111"/>
      <c r="TC24" s="111"/>
      <c r="TD24" s="111"/>
      <c r="TE24" s="111"/>
      <c r="TF24" s="111"/>
      <c r="TG24" s="111"/>
      <c r="TH24" s="111"/>
      <c r="TI24" s="111"/>
      <c r="TJ24" s="111"/>
      <c r="TK24" s="111"/>
      <c r="TL24" s="111"/>
      <c r="TM24" s="111"/>
      <c r="TN24" s="111"/>
      <c r="TO24" s="111"/>
      <c r="TP24" s="111"/>
      <c r="TQ24" s="111"/>
      <c r="TR24" s="111"/>
      <c r="TS24" s="111"/>
      <c r="TT24" s="111"/>
      <c r="TU24" s="111"/>
      <c r="TV24" s="111"/>
      <c r="TW24" s="111"/>
      <c r="TX24" s="111"/>
      <c r="TY24" s="111"/>
      <c r="TZ24" s="111"/>
      <c r="UA24" s="111"/>
      <c r="UB24" s="111"/>
      <c r="UC24" s="111"/>
      <c r="UD24" s="111"/>
      <c r="UE24" s="111"/>
      <c r="UF24" s="111"/>
      <c r="UG24" s="111"/>
      <c r="UH24" s="111"/>
      <c r="UI24" s="111"/>
      <c r="UJ24" s="111"/>
      <c r="UK24" s="111"/>
      <c r="UL24" s="111"/>
      <c r="UM24" s="111"/>
      <c r="UN24" s="111"/>
      <c r="UO24" s="111"/>
      <c r="UP24" s="111"/>
      <c r="UQ24" s="111"/>
      <c r="UR24" s="111"/>
      <c r="US24" s="111"/>
      <c r="UT24" s="111"/>
      <c r="UU24" s="111"/>
      <c r="UV24" s="111"/>
      <c r="UW24" s="111"/>
      <c r="UX24" s="111"/>
      <c r="UY24" s="111"/>
      <c r="UZ24" s="111"/>
      <c r="VA24" s="111"/>
      <c r="VB24" s="111"/>
      <c r="VC24" s="111"/>
      <c r="VD24" s="111"/>
      <c r="VE24" s="111"/>
      <c r="VF24" s="111"/>
      <c r="VG24" s="111"/>
      <c r="VH24" s="111"/>
      <c r="VI24" s="111"/>
      <c r="VJ24" s="111"/>
      <c r="VK24" s="111"/>
      <c r="VL24" s="111"/>
      <c r="VM24" s="111"/>
      <c r="VN24" s="111"/>
      <c r="VO24" s="111"/>
      <c r="VP24" s="111"/>
      <c r="VQ24" s="111"/>
      <c r="VR24" s="111"/>
      <c r="VS24" s="111"/>
      <c r="VT24" s="111"/>
      <c r="VU24" s="111"/>
      <c r="VV24" s="111"/>
      <c r="VW24" s="111"/>
      <c r="VX24" s="111"/>
      <c r="VY24" s="111"/>
      <c r="VZ24" s="111"/>
      <c r="WA24" s="111"/>
      <c r="WB24" s="111"/>
      <c r="WC24" s="111"/>
      <c r="WD24" s="111"/>
      <c r="WE24" s="111"/>
      <c r="WF24" s="111"/>
      <c r="WG24" s="111"/>
      <c r="WH24" s="111"/>
      <c r="WI24" s="111"/>
      <c r="WJ24" s="111"/>
      <c r="WK24" s="111"/>
      <c r="WL24" s="111"/>
      <c r="WM24" s="111"/>
      <c r="WN24" s="111"/>
      <c r="WO24" s="111"/>
      <c r="WP24" s="111"/>
      <c r="WQ24" s="111"/>
      <c r="WR24" s="111"/>
      <c r="WS24" s="111"/>
      <c r="WT24" s="111"/>
      <c r="WU24" s="111"/>
      <c r="WV24" s="111"/>
      <c r="WW24" s="111"/>
      <c r="WX24" s="111"/>
      <c r="WY24" s="111"/>
      <c r="WZ24" s="111"/>
      <c r="XA24" s="111"/>
      <c r="XB24" s="111"/>
      <c r="XC24" s="111"/>
      <c r="XD24" s="111"/>
      <c r="XE24" s="111"/>
      <c r="XF24" s="111"/>
      <c r="XG24" s="111"/>
      <c r="XH24" s="111"/>
      <c r="XI24" s="111"/>
      <c r="XJ24" s="111"/>
      <c r="XK24" s="111"/>
      <c r="XL24" s="111"/>
      <c r="XM24" s="111"/>
      <c r="XN24" s="111"/>
      <c r="XO24" s="111"/>
      <c r="XP24" s="111"/>
      <c r="XQ24" s="111"/>
      <c r="XR24" s="111"/>
      <c r="XS24" s="111"/>
      <c r="XT24" s="111"/>
      <c r="XU24" s="111"/>
      <c r="XV24" s="111"/>
      <c r="XW24" s="111"/>
      <c r="XX24" s="111"/>
      <c r="XY24" s="111"/>
      <c r="XZ24" s="111"/>
      <c r="YA24" s="111"/>
      <c r="YB24" s="111"/>
      <c r="YC24" s="111"/>
      <c r="YD24" s="111"/>
      <c r="YE24" s="111"/>
      <c r="YF24" s="111"/>
      <c r="YG24" s="111"/>
      <c r="YH24" s="111"/>
      <c r="YI24" s="111"/>
      <c r="YJ24" s="111"/>
      <c r="YK24" s="111"/>
      <c r="YL24" s="111"/>
      <c r="YM24" s="111"/>
      <c r="YN24" s="111"/>
      <c r="YO24" s="111"/>
      <c r="YP24" s="111"/>
      <c r="YQ24" s="111"/>
      <c r="YR24" s="111"/>
      <c r="YS24" s="111"/>
      <c r="YT24" s="111"/>
      <c r="YU24" s="111"/>
      <c r="YV24" s="111"/>
      <c r="YW24" s="111"/>
      <c r="YX24" s="111"/>
      <c r="YY24" s="111"/>
      <c r="YZ24" s="111"/>
      <c r="ZA24" s="111"/>
      <c r="ZB24" s="111"/>
      <c r="ZC24" s="111"/>
      <c r="ZD24" s="111"/>
      <c r="ZE24" s="111"/>
      <c r="ZF24" s="111"/>
      <c r="ZG24" s="111"/>
      <c r="ZH24" s="111"/>
      <c r="ZI24" s="111"/>
      <c r="ZJ24" s="111"/>
      <c r="ZK24" s="111"/>
      <c r="ZL24" s="111"/>
      <c r="ZM24" s="111"/>
      <c r="ZN24" s="111"/>
      <c r="ZO24" s="111"/>
      <c r="ZP24" s="111"/>
      <c r="ZQ24" s="111"/>
      <c r="ZR24" s="111"/>
      <c r="ZS24" s="111"/>
      <c r="ZT24" s="111"/>
      <c r="ZU24" s="111"/>
      <c r="ZV24" s="111"/>
      <c r="ZW24" s="111"/>
      <c r="ZX24" s="111"/>
      <c r="ZY24" s="111"/>
      <c r="ZZ24" s="111"/>
      <c r="AAA24" s="111"/>
      <c r="AAB24" s="111"/>
      <c r="AAC24" s="111"/>
      <c r="AAD24" s="111"/>
      <c r="AAE24" s="111"/>
      <c r="AAF24" s="111"/>
      <c r="AAG24" s="111"/>
      <c r="AAH24" s="111"/>
      <c r="AAI24" s="111"/>
      <c r="AAJ24" s="111"/>
      <c r="AAK24" s="111"/>
      <c r="AAL24" s="111"/>
      <c r="AAM24" s="111"/>
      <c r="AAN24" s="111"/>
      <c r="AAO24" s="111"/>
      <c r="AAP24" s="111"/>
      <c r="AAQ24" s="111"/>
      <c r="AAR24" s="111"/>
      <c r="AAS24" s="111"/>
      <c r="AAT24" s="111"/>
      <c r="AAU24" s="111"/>
      <c r="AAV24" s="111"/>
      <c r="AAW24" s="111"/>
      <c r="AAX24" s="111"/>
      <c r="AAY24" s="111"/>
      <c r="AAZ24" s="111"/>
      <c r="ABA24" s="111"/>
      <c r="ABB24" s="111"/>
      <c r="ABC24" s="111"/>
      <c r="ABD24" s="111"/>
      <c r="ABE24" s="111"/>
      <c r="ABF24" s="111"/>
      <c r="ABG24" s="111"/>
      <c r="ABH24" s="111"/>
      <c r="ABI24" s="111"/>
      <c r="ABJ24" s="111"/>
      <c r="ABK24" s="111"/>
      <c r="ABL24" s="111"/>
      <c r="ABM24" s="111"/>
      <c r="ABN24" s="111"/>
      <c r="ABO24" s="111"/>
      <c r="ABP24" s="111"/>
      <c r="ABQ24" s="111"/>
      <c r="ABR24" s="111"/>
      <c r="ABS24" s="111"/>
      <c r="ABT24" s="111"/>
      <c r="ABU24" s="111"/>
      <c r="ABV24" s="111"/>
      <c r="ABW24" s="111"/>
      <c r="ABX24" s="111"/>
      <c r="ABY24" s="111"/>
      <c r="ABZ24" s="111"/>
      <c r="ACA24" s="111"/>
      <c r="ACB24" s="111"/>
      <c r="ACC24" s="111"/>
      <c r="ACD24" s="111"/>
      <c r="ACE24" s="111"/>
      <c r="ACF24" s="111"/>
      <c r="ACG24" s="111"/>
      <c r="ACH24" s="111"/>
      <c r="ACI24" s="111"/>
      <c r="ACJ24" s="111"/>
      <c r="ACK24" s="111"/>
      <c r="ACL24" s="111"/>
      <c r="ACM24" s="111"/>
      <c r="ACN24" s="111"/>
      <c r="ACO24" s="111"/>
      <c r="ACP24" s="111"/>
      <c r="ACQ24" s="111"/>
      <c r="ACR24" s="111"/>
      <c r="ACS24" s="111"/>
      <c r="ACT24" s="111"/>
      <c r="ACU24" s="111"/>
      <c r="ACV24" s="111"/>
      <c r="ACW24" s="111"/>
      <c r="ACX24" s="111"/>
      <c r="ACY24" s="111"/>
      <c r="ACZ24" s="111"/>
      <c r="ADA24" s="111"/>
      <c r="ADB24" s="111"/>
      <c r="ADC24" s="111"/>
      <c r="ADD24" s="111"/>
      <c r="ADE24" s="111"/>
      <c r="ADF24" s="111"/>
      <c r="ADG24" s="111"/>
      <c r="ADH24" s="111"/>
      <c r="ADI24" s="111"/>
      <c r="ADJ24" s="111"/>
      <c r="ADK24" s="111"/>
      <c r="ADL24" s="111"/>
      <c r="ADM24" s="111"/>
      <c r="ADN24" s="111"/>
      <c r="ADO24" s="111"/>
      <c r="ADP24" s="111"/>
      <c r="ADQ24" s="111"/>
      <c r="ADR24" s="111"/>
      <c r="ADS24" s="111"/>
      <c r="ADT24" s="111"/>
      <c r="ADU24" s="111"/>
      <c r="ADV24" s="111"/>
      <c r="ADW24" s="111"/>
      <c r="ADX24" s="111"/>
      <c r="ADY24" s="111"/>
      <c r="ADZ24" s="111"/>
      <c r="AEA24" s="111"/>
      <c r="AEB24" s="111"/>
      <c r="AEC24" s="111"/>
      <c r="AED24" s="111"/>
      <c r="AEE24" s="111"/>
      <c r="AEF24" s="111"/>
      <c r="AEG24" s="111"/>
      <c r="AEH24" s="111"/>
      <c r="AEI24" s="111"/>
      <c r="AEJ24" s="111"/>
      <c r="AEK24" s="111"/>
      <c r="AEL24" s="111"/>
      <c r="AEM24" s="111"/>
      <c r="AEN24" s="111"/>
      <c r="AEO24" s="111"/>
      <c r="AEP24" s="111"/>
      <c r="AEQ24" s="111"/>
      <c r="AER24" s="111"/>
      <c r="AES24" s="111"/>
      <c r="AET24" s="111"/>
      <c r="AEU24" s="111"/>
      <c r="AEV24" s="111"/>
      <c r="AEW24" s="111"/>
      <c r="AEX24" s="111"/>
      <c r="AEY24" s="111"/>
      <c r="AEZ24" s="111"/>
      <c r="AFA24" s="111"/>
      <c r="AFB24" s="111"/>
      <c r="AFC24" s="111"/>
      <c r="AFD24" s="111"/>
      <c r="AFE24" s="111"/>
      <c r="AFF24" s="111"/>
      <c r="AFG24" s="111"/>
      <c r="AFH24" s="111"/>
      <c r="AFI24" s="111"/>
      <c r="AFJ24" s="111"/>
      <c r="AFK24" s="111"/>
      <c r="AFL24" s="111"/>
      <c r="AFM24" s="111"/>
      <c r="AFN24" s="111"/>
      <c r="AFO24" s="111"/>
      <c r="AFP24" s="111"/>
      <c r="AFQ24" s="111"/>
      <c r="AFR24" s="111"/>
      <c r="AFS24" s="111"/>
      <c r="AFT24" s="111"/>
      <c r="AFU24" s="111"/>
      <c r="AFV24" s="111"/>
      <c r="AFW24" s="111"/>
      <c r="AFX24" s="111"/>
      <c r="AFY24" s="111"/>
      <c r="AFZ24" s="111"/>
      <c r="AGA24" s="111"/>
      <c r="AGB24" s="111"/>
      <c r="AGC24" s="111"/>
      <c r="AGD24" s="111"/>
      <c r="AGE24" s="111"/>
      <c r="AGF24" s="111"/>
      <c r="AGG24" s="111"/>
      <c r="AGH24" s="111"/>
      <c r="AGI24" s="111"/>
      <c r="AGJ24" s="111"/>
      <c r="AGK24" s="111"/>
      <c r="AGL24" s="111"/>
      <c r="AGM24" s="111"/>
      <c r="AGN24" s="111"/>
      <c r="AGO24" s="111"/>
      <c r="AGP24" s="111"/>
      <c r="AGQ24" s="111"/>
      <c r="AGR24" s="111"/>
      <c r="AGS24" s="111"/>
      <c r="AGT24" s="111"/>
      <c r="AGU24" s="111"/>
      <c r="AGV24" s="111"/>
      <c r="AGW24" s="111"/>
      <c r="AGX24" s="111"/>
      <c r="AGY24" s="111"/>
      <c r="AGZ24" s="111"/>
      <c r="AHA24" s="111"/>
      <c r="AHB24" s="111"/>
      <c r="AHC24" s="111"/>
      <c r="AHD24" s="111"/>
      <c r="AHE24" s="111"/>
      <c r="AHF24" s="111"/>
      <c r="AHG24" s="111"/>
      <c r="AHH24" s="111"/>
      <c r="AHI24" s="111"/>
      <c r="AHJ24" s="111"/>
      <c r="AHK24" s="111"/>
      <c r="AHL24" s="111"/>
      <c r="AHM24" s="111"/>
      <c r="AHN24" s="111"/>
      <c r="AHO24" s="111"/>
      <c r="AHP24" s="111"/>
      <c r="AHQ24" s="111"/>
      <c r="AHR24" s="111"/>
      <c r="AHS24" s="111"/>
      <c r="AHT24" s="111"/>
      <c r="AHU24" s="111"/>
      <c r="AHV24" s="111"/>
      <c r="AHW24" s="111"/>
      <c r="AHX24" s="111"/>
      <c r="AHY24" s="111"/>
      <c r="AHZ24" s="111"/>
      <c r="AIA24" s="111"/>
      <c r="AIB24" s="111"/>
      <c r="AIC24" s="111"/>
      <c r="AID24" s="111"/>
      <c r="AIE24" s="111"/>
      <c r="AIF24" s="111"/>
      <c r="AIG24" s="111"/>
      <c r="AIH24" s="111"/>
      <c r="AII24" s="111"/>
      <c r="AIJ24" s="111"/>
      <c r="AIK24" s="111"/>
      <c r="AIL24" s="111"/>
      <c r="AIM24" s="111"/>
      <c r="AIN24" s="111"/>
      <c r="AIO24" s="111"/>
      <c r="AIP24" s="111"/>
      <c r="AIQ24" s="111"/>
      <c r="AIR24" s="111"/>
      <c r="AIS24" s="111"/>
      <c r="AIT24" s="111"/>
      <c r="AIU24" s="111"/>
      <c r="AIV24" s="111"/>
      <c r="AIW24" s="111"/>
      <c r="AIX24" s="111"/>
      <c r="AIY24" s="111"/>
      <c r="AIZ24" s="111"/>
      <c r="AJA24" s="111"/>
      <c r="AJB24" s="111"/>
      <c r="AJC24" s="111"/>
      <c r="AJD24" s="111"/>
      <c r="AJE24" s="111"/>
      <c r="AJF24" s="111"/>
      <c r="AJG24" s="111"/>
      <c r="AJH24" s="111"/>
      <c r="AJI24" s="111"/>
      <c r="AJJ24" s="111"/>
      <c r="AJK24" s="111"/>
      <c r="AJL24" s="111"/>
      <c r="AJM24" s="111"/>
      <c r="AJN24" s="111"/>
      <c r="AJO24" s="111"/>
      <c r="AJP24" s="111"/>
      <c r="AJQ24" s="111"/>
      <c r="AJR24" s="111"/>
      <c r="AJS24" s="111"/>
      <c r="AJT24" s="111"/>
      <c r="AJU24" s="111"/>
      <c r="AJV24" s="111"/>
      <c r="AJW24" s="111"/>
      <c r="AJX24" s="111"/>
      <c r="AJY24" s="111"/>
      <c r="AJZ24" s="111"/>
      <c r="AKA24" s="111"/>
      <c r="AKB24" s="111"/>
      <c r="AKC24" s="111"/>
      <c r="AKD24" s="111"/>
      <c r="AKE24" s="111"/>
      <c r="AKF24" s="111"/>
      <c r="AKG24" s="111"/>
      <c r="AKH24" s="111"/>
      <c r="AKI24" s="111"/>
      <c r="AKJ24" s="111"/>
      <c r="AKK24" s="111"/>
      <c r="AKL24" s="111"/>
      <c r="AKM24" s="111"/>
      <c r="AKN24" s="111"/>
      <c r="AKO24" s="111"/>
      <c r="AKP24" s="111"/>
      <c r="AKQ24" s="111"/>
      <c r="AKR24" s="111"/>
      <c r="AKS24" s="111"/>
      <c r="AKT24" s="111"/>
      <c r="AKU24" s="111"/>
      <c r="AKV24" s="111"/>
      <c r="AKW24" s="111"/>
      <c r="AKX24" s="111"/>
      <c r="AKY24" s="111"/>
      <c r="AKZ24" s="111"/>
      <c r="ALA24" s="111"/>
      <c r="ALB24" s="111"/>
      <c r="ALC24" s="111"/>
      <c r="ALD24" s="111"/>
      <c r="ALE24" s="111"/>
      <c r="ALF24" s="111"/>
      <c r="ALG24" s="111"/>
      <c r="ALH24" s="111"/>
      <c r="ALI24" s="111"/>
      <c r="ALJ24" s="111"/>
      <c r="ALK24" s="111"/>
      <c r="ALL24" s="111"/>
      <c r="ALM24" s="111"/>
      <c r="ALN24" s="111"/>
      <c r="ALO24" s="111"/>
      <c r="ALP24" s="111"/>
      <c r="ALQ24" s="111"/>
      <c r="ALR24" s="111"/>
      <c r="ALS24" s="111"/>
      <c r="ALT24" s="111"/>
      <c r="ALU24" s="111"/>
      <c r="ALV24" s="111"/>
      <c r="ALW24" s="111"/>
      <c r="ALX24" s="111"/>
      <c r="ALY24" s="111"/>
      <c r="ALZ24" s="111"/>
      <c r="AMA24" s="111"/>
      <c r="AMB24" s="111"/>
      <c r="AMC24" s="111"/>
      <c r="AMD24" s="111"/>
      <c r="AME24" s="111"/>
      <c r="AMF24" s="111"/>
      <c r="AMG24" s="111"/>
      <c r="AMH24" s="111"/>
      <c r="AMI24" s="111"/>
      <c r="AMJ24" s="111"/>
    </row>
    <row r="25" spans="1:1024">
      <c r="A25" s="99" t="s">
        <v>771</v>
      </c>
      <c r="B25" s="105" t="s">
        <v>1779</v>
      </c>
      <c r="C25" s="101" t="s">
        <v>850</v>
      </c>
      <c r="D25" s="101" t="s">
        <v>1725</v>
      </c>
      <c r="E25" s="102" t="s">
        <v>1777</v>
      </c>
      <c r="F25" s="102" t="s">
        <v>1529</v>
      </c>
      <c r="G25" s="102"/>
      <c r="H25" s="102"/>
      <c r="I25" s="102"/>
      <c r="J25" s="102"/>
      <c r="K25" s="102"/>
      <c r="L25" s="102" t="s">
        <v>1529</v>
      </c>
      <c r="M25" s="102"/>
      <c r="N25" s="102"/>
      <c r="O25" s="102"/>
      <c r="P25" s="102"/>
      <c r="Q25" s="101" t="s">
        <v>1780</v>
      </c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09"/>
      <c r="DU25" s="109"/>
      <c r="DV25" s="109"/>
      <c r="DW25" s="109"/>
      <c r="DX25" s="109"/>
      <c r="DY25" s="109"/>
      <c r="DZ25" s="109"/>
      <c r="EA25" s="109"/>
      <c r="EB25" s="109"/>
      <c r="EC25" s="109"/>
      <c r="ED25" s="109"/>
      <c r="EE25" s="109"/>
      <c r="EF25" s="109"/>
      <c r="EG25" s="109"/>
      <c r="EH25" s="109"/>
      <c r="EI25" s="109"/>
      <c r="EJ25" s="109"/>
      <c r="EK25" s="109"/>
      <c r="EL25" s="109"/>
      <c r="EM25" s="109"/>
      <c r="EN25" s="109"/>
      <c r="EO25" s="109"/>
      <c r="EP25" s="109"/>
      <c r="EQ25" s="109"/>
      <c r="ER25" s="109"/>
      <c r="ES25" s="109"/>
      <c r="ET25" s="109"/>
      <c r="EU25" s="109"/>
      <c r="EV25" s="109"/>
      <c r="EW25" s="109"/>
      <c r="EX25" s="109"/>
      <c r="EY25" s="109"/>
      <c r="EZ25" s="109"/>
      <c r="FA25" s="109"/>
      <c r="FB25" s="109"/>
      <c r="FC25" s="109"/>
      <c r="FD25" s="109"/>
      <c r="FE25" s="109"/>
      <c r="FF25" s="109"/>
      <c r="FG25" s="109"/>
      <c r="FH25" s="109"/>
      <c r="FI25" s="109"/>
      <c r="FJ25" s="109"/>
      <c r="FK25" s="109"/>
      <c r="FL25" s="109"/>
      <c r="FM25" s="109"/>
      <c r="FN25" s="109"/>
      <c r="FO25" s="109"/>
      <c r="FP25" s="109"/>
      <c r="FQ25" s="109"/>
      <c r="FR25" s="109"/>
      <c r="FS25" s="109"/>
      <c r="FT25" s="109"/>
      <c r="FU25" s="109"/>
      <c r="FV25" s="109"/>
      <c r="FW25" s="109"/>
      <c r="FX25" s="109"/>
      <c r="FY25" s="109"/>
      <c r="FZ25" s="109"/>
      <c r="GA25" s="109"/>
      <c r="GB25" s="109"/>
      <c r="GC25" s="109"/>
      <c r="GD25" s="109"/>
      <c r="GE25" s="109"/>
      <c r="GF25" s="109"/>
      <c r="GG25" s="109"/>
      <c r="GH25" s="109"/>
      <c r="GI25" s="109"/>
      <c r="GJ25" s="109"/>
      <c r="GK25" s="109"/>
      <c r="GL25" s="109"/>
      <c r="GM25" s="109"/>
      <c r="GN25" s="109"/>
      <c r="GO25" s="109"/>
      <c r="GP25" s="109"/>
      <c r="GQ25" s="109"/>
      <c r="GR25" s="109"/>
      <c r="GS25" s="109"/>
      <c r="GT25" s="109"/>
      <c r="GU25" s="109"/>
      <c r="GV25" s="109"/>
      <c r="GW25" s="109"/>
      <c r="GX25" s="109"/>
      <c r="GY25" s="109"/>
      <c r="GZ25" s="109"/>
      <c r="HA25" s="109"/>
      <c r="HB25" s="109"/>
      <c r="HC25" s="109"/>
      <c r="HD25" s="109"/>
      <c r="HE25" s="109"/>
      <c r="HF25" s="109"/>
      <c r="HG25" s="109"/>
      <c r="HH25" s="109"/>
      <c r="HI25" s="109"/>
      <c r="HJ25" s="109"/>
      <c r="HK25" s="109"/>
      <c r="HL25" s="109"/>
      <c r="HM25" s="109"/>
      <c r="HN25" s="109"/>
      <c r="HO25" s="109"/>
      <c r="HP25" s="109"/>
      <c r="HQ25" s="109"/>
      <c r="HR25" s="109"/>
      <c r="HS25" s="109"/>
      <c r="HT25" s="109"/>
      <c r="HU25" s="109"/>
      <c r="HV25" s="109"/>
      <c r="HW25" s="109"/>
      <c r="HX25" s="109"/>
      <c r="HY25" s="109"/>
      <c r="HZ25" s="109"/>
      <c r="IA25" s="109"/>
      <c r="IB25" s="109"/>
      <c r="IC25" s="109"/>
      <c r="ID25" s="109"/>
      <c r="IE25" s="109"/>
      <c r="IF25" s="109"/>
      <c r="IG25" s="109"/>
      <c r="IH25" s="109"/>
      <c r="II25" s="109"/>
      <c r="IJ25" s="109"/>
      <c r="IK25" s="109"/>
      <c r="IL25" s="109"/>
      <c r="IM25" s="109"/>
      <c r="IN25" s="109"/>
      <c r="IO25" s="109"/>
      <c r="IP25" s="109"/>
      <c r="IQ25" s="109"/>
      <c r="IR25" s="109"/>
      <c r="IS25" s="109"/>
      <c r="IT25" s="109"/>
      <c r="IU25" s="109"/>
      <c r="IV25" s="109"/>
      <c r="IW25" s="109"/>
      <c r="IX25" s="109"/>
      <c r="IY25" s="109"/>
      <c r="IZ25" s="109"/>
      <c r="JA25" s="109"/>
      <c r="JB25" s="109"/>
      <c r="JC25" s="109"/>
      <c r="JD25" s="109"/>
      <c r="JE25" s="109"/>
      <c r="JF25" s="109"/>
      <c r="JG25" s="109"/>
      <c r="JH25" s="109"/>
      <c r="JI25" s="109"/>
      <c r="JJ25" s="109"/>
      <c r="JK25" s="109"/>
      <c r="JL25" s="109"/>
      <c r="JM25" s="109"/>
      <c r="JN25" s="109"/>
      <c r="JO25" s="109"/>
      <c r="JP25" s="109"/>
      <c r="JQ25" s="109"/>
      <c r="JR25" s="109"/>
      <c r="JS25" s="109"/>
      <c r="JT25" s="109"/>
      <c r="JU25" s="109"/>
      <c r="JV25" s="109"/>
      <c r="JW25" s="109"/>
      <c r="JX25" s="109"/>
      <c r="JY25" s="109"/>
      <c r="JZ25" s="109"/>
      <c r="KA25" s="109"/>
      <c r="KB25" s="109"/>
      <c r="KC25" s="109"/>
      <c r="KD25" s="109"/>
      <c r="KE25" s="109"/>
      <c r="KF25" s="109"/>
      <c r="KG25" s="109"/>
      <c r="KH25" s="109"/>
      <c r="KI25" s="109"/>
      <c r="KJ25" s="109"/>
      <c r="KK25" s="109"/>
      <c r="KL25" s="109"/>
      <c r="KM25" s="109"/>
      <c r="KN25" s="109"/>
      <c r="KO25" s="109"/>
      <c r="KP25" s="109"/>
      <c r="KQ25" s="109"/>
      <c r="KR25" s="109"/>
      <c r="KS25" s="109"/>
      <c r="KT25" s="109"/>
      <c r="KU25" s="109"/>
      <c r="KV25" s="109"/>
      <c r="KW25" s="109"/>
      <c r="KX25" s="109"/>
      <c r="KY25" s="109"/>
      <c r="KZ25" s="109"/>
      <c r="LA25" s="109"/>
      <c r="LB25" s="109"/>
      <c r="LC25" s="109"/>
      <c r="LD25" s="109"/>
      <c r="LE25" s="109"/>
      <c r="LF25" s="109"/>
      <c r="LG25" s="109"/>
      <c r="LH25" s="109"/>
      <c r="LI25" s="109"/>
      <c r="LJ25" s="109"/>
      <c r="LK25" s="109"/>
      <c r="LL25" s="109"/>
      <c r="LM25" s="109"/>
      <c r="LN25" s="109"/>
      <c r="LO25" s="109"/>
      <c r="LP25" s="109"/>
      <c r="LQ25" s="109"/>
      <c r="LR25" s="109"/>
      <c r="LS25" s="109"/>
      <c r="LT25" s="109"/>
      <c r="LU25" s="109"/>
      <c r="LV25" s="109"/>
      <c r="LW25" s="109"/>
      <c r="LX25" s="109"/>
      <c r="LY25" s="109"/>
      <c r="LZ25" s="109"/>
      <c r="MA25" s="109"/>
      <c r="MB25" s="109"/>
      <c r="MC25" s="109"/>
      <c r="MD25" s="109"/>
      <c r="ME25" s="109"/>
      <c r="MF25" s="109"/>
      <c r="MG25" s="109"/>
      <c r="MH25" s="109"/>
      <c r="MI25" s="109"/>
      <c r="MJ25" s="109"/>
      <c r="MK25" s="109"/>
      <c r="ML25" s="109"/>
      <c r="MM25" s="109"/>
      <c r="MN25" s="109"/>
      <c r="MO25" s="109"/>
      <c r="MP25" s="109"/>
      <c r="MQ25" s="109"/>
      <c r="MR25" s="109"/>
      <c r="MS25" s="109"/>
      <c r="MT25" s="109"/>
      <c r="MU25" s="109"/>
      <c r="MV25" s="109"/>
      <c r="MW25" s="109"/>
      <c r="MX25" s="109"/>
      <c r="MY25" s="109"/>
      <c r="MZ25" s="109"/>
      <c r="NA25" s="109"/>
      <c r="NB25" s="109"/>
      <c r="NC25" s="109"/>
      <c r="ND25" s="109"/>
      <c r="NE25" s="109"/>
      <c r="NF25" s="109"/>
      <c r="NG25" s="109"/>
      <c r="NH25" s="109"/>
      <c r="NI25" s="109"/>
      <c r="NJ25" s="109"/>
      <c r="NK25" s="109"/>
      <c r="NL25" s="109"/>
      <c r="NM25" s="109"/>
      <c r="NN25" s="109"/>
      <c r="NO25" s="109"/>
      <c r="NP25" s="109"/>
      <c r="NQ25" s="109"/>
      <c r="NR25" s="109"/>
      <c r="NS25" s="109"/>
      <c r="NT25" s="109"/>
      <c r="NU25" s="109"/>
      <c r="NV25" s="109"/>
      <c r="NW25" s="109"/>
      <c r="NX25" s="109"/>
      <c r="NY25" s="109"/>
      <c r="NZ25" s="109"/>
      <c r="OA25" s="109"/>
      <c r="OB25" s="109"/>
      <c r="OC25" s="109"/>
      <c r="OD25" s="109"/>
      <c r="OE25" s="109"/>
      <c r="OF25" s="109"/>
      <c r="OG25" s="109"/>
      <c r="OH25" s="109"/>
      <c r="OI25" s="109"/>
      <c r="OJ25" s="109"/>
      <c r="OK25" s="109"/>
      <c r="OL25" s="109"/>
      <c r="OM25" s="109"/>
      <c r="ON25" s="109"/>
      <c r="OO25" s="109"/>
      <c r="OP25" s="109"/>
      <c r="OQ25" s="109"/>
      <c r="OR25" s="109"/>
      <c r="OS25" s="109"/>
      <c r="OT25" s="109"/>
      <c r="OU25" s="109"/>
      <c r="OV25" s="109"/>
      <c r="OW25" s="109"/>
      <c r="OX25" s="109"/>
      <c r="OY25" s="109"/>
      <c r="OZ25" s="109"/>
      <c r="PA25" s="109"/>
      <c r="PB25" s="109"/>
      <c r="PC25" s="109"/>
      <c r="PD25" s="109"/>
      <c r="PE25" s="109"/>
      <c r="PF25" s="109"/>
      <c r="PG25" s="109"/>
      <c r="PH25" s="109"/>
      <c r="PI25" s="109"/>
      <c r="PJ25" s="109"/>
      <c r="PK25" s="109"/>
      <c r="PL25" s="109"/>
      <c r="PM25" s="109"/>
      <c r="PN25" s="109"/>
      <c r="PO25" s="109"/>
      <c r="PP25" s="109"/>
      <c r="PQ25" s="109"/>
      <c r="PR25" s="109"/>
      <c r="PS25" s="109"/>
      <c r="PT25" s="109"/>
      <c r="PU25" s="109"/>
      <c r="PV25" s="109"/>
      <c r="PW25" s="109"/>
      <c r="PX25" s="109"/>
      <c r="PY25" s="109"/>
      <c r="PZ25" s="109"/>
      <c r="QA25" s="109"/>
      <c r="QB25" s="109"/>
      <c r="QC25" s="109"/>
      <c r="QD25" s="109"/>
      <c r="QE25" s="109"/>
      <c r="QF25" s="109"/>
      <c r="QG25" s="109"/>
      <c r="QH25" s="109"/>
      <c r="QI25" s="109"/>
      <c r="QJ25" s="109"/>
      <c r="QK25" s="109"/>
      <c r="QL25" s="109"/>
      <c r="QM25" s="109"/>
      <c r="QN25" s="109"/>
      <c r="QO25" s="109"/>
      <c r="QP25" s="109"/>
      <c r="QQ25" s="109"/>
      <c r="QR25" s="109"/>
      <c r="QS25" s="109"/>
      <c r="QT25" s="109"/>
      <c r="QU25" s="109"/>
      <c r="QV25" s="109"/>
      <c r="QW25" s="109"/>
      <c r="QX25" s="109"/>
      <c r="QY25" s="109"/>
      <c r="QZ25" s="109"/>
      <c r="RA25" s="109"/>
      <c r="RB25" s="109"/>
      <c r="RC25" s="109"/>
      <c r="RD25" s="109"/>
      <c r="RE25" s="109"/>
      <c r="RF25" s="109"/>
      <c r="RG25" s="109"/>
      <c r="RH25" s="109"/>
      <c r="RI25" s="109"/>
      <c r="RJ25" s="109"/>
      <c r="RK25" s="109"/>
      <c r="RL25" s="109"/>
      <c r="RM25" s="109"/>
      <c r="RN25" s="109"/>
      <c r="RO25" s="109"/>
      <c r="RP25" s="109"/>
      <c r="RQ25" s="109"/>
      <c r="RR25" s="109"/>
      <c r="RS25" s="109"/>
      <c r="RT25" s="109"/>
      <c r="RU25" s="109"/>
      <c r="RV25" s="109"/>
      <c r="RW25" s="109"/>
      <c r="RX25" s="109"/>
      <c r="RY25" s="109"/>
      <c r="RZ25" s="109"/>
      <c r="SA25" s="109"/>
      <c r="SB25" s="109"/>
      <c r="SC25" s="109"/>
      <c r="SD25" s="109"/>
      <c r="SE25" s="109"/>
      <c r="SF25" s="109"/>
      <c r="SG25" s="109"/>
      <c r="SH25" s="109"/>
      <c r="SI25" s="109"/>
      <c r="SJ25" s="109"/>
      <c r="SK25" s="109"/>
      <c r="SL25" s="109"/>
      <c r="SM25" s="109"/>
      <c r="SN25" s="109"/>
      <c r="SO25" s="109"/>
      <c r="SP25" s="109"/>
      <c r="SQ25" s="109"/>
      <c r="SR25" s="109"/>
      <c r="SS25" s="109"/>
      <c r="ST25" s="109"/>
      <c r="SU25" s="109"/>
      <c r="SV25" s="109"/>
      <c r="SW25" s="109"/>
      <c r="SX25" s="109"/>
      <c r="SY25" s="109"/>
      <c r="SZ25" s="109"/>
      <c r="TA25" s="109"/>
      <c r="TB25" s="109"/>
      <c r="TC25" s="109"/>
      <c r="TD25" s="109"/>
      <c r="TE25" s="109"/>
      <c r="TF25" s="109"/>
      <c r="TG25" s="109"/>
      <c r="TH25" s="109"/>
      <c r="TI25" s="109"/>
      <c r="TJ25" s="109"/>
      <c r="TK25" s="109"/>
      <c r="TL25" s="109"/>
      <c r="TM25" s="109"/>
      <c r="TN25" s="109"/>
      <c r="TO25" s="109"/>
      <c r="TP25" s="109"/>
      <c r="TQ25" s="109"/>
      <c r="TR25" s="109"/>
      <c r="TS25" s="109"/>
      <c r="TT25" s="109"/>
      <c r="TU25" s="109"/>
      <c r="TV25" s="109"/>
      <c r="TW25" s="109"/>
      <c r="TX25" s="109"/>
      <c r="TY25" s="109"/>
      <c r="TZ25" s="109"/>
      <c r="UA25" s="109"/>
      <c r="UB25" s="109"/>
      <c r="UC25" s="109"/>
      <c r="UD25" s="109"/>
      <c r="UE25" s="109"/>
      <c r="UF25" s="109"/>
      <c r="UG25" s="109"/>
      <c r="UH25" s="109"/>
      <c r="UI25" s="109"/>
      <c r="UJ25" s="109"/>
      <c r="UK25" s="109"/>
      <c r="UL25" s="109"/>
      <c r="UM25" s="109"/>
      <c r="UN25" s="109"/>
      <c r="UO25" s="109"/>
      <c r="UP25" s="109"/>
      <c r="UQ25" s="109"/>
      <c r="UR25" s="109"/>
      <c r="US25" s="109"/>
      <c r="UT25" s="109"/>
      <c r="UU25" s="109"/>
      <c r="UV25" s="109"/>
      <c r="UW25" s="109"/>
      <c r="UX25" s="109"/>
      <c r="UY25" s="109"/>
      <c r="UZ25" s="109"/>
      <c r="VA25" s="109"/>
      <c r="VB25" s="109"/>
      <c r="VC25" s="109"/>
      <c r="VD25" s="109"/>
      <c r="VE25" s="109"/>
      <c r="VF25" s="109"/>
      <c r="VG25" s="109"/>
      <c r="VH25" s="109"/>
      <c r="VI25" s="109"/>
      <c r="VJ25" s="109"/>
      <c r="VK25" s="109"/>
      <c r="VL25" s="109"/>
      <c r="VM25" s="109"/>
      <c r="VN25" s="109"/>
      <c r="VO25" s="109"/>
      <c r="VP25" s="109"/>
      <c r="VQ25" s="109"/>
      <c r="VR25" s="109"/>
      <c r="VS25" s="109"/>
      <c r="VT25" s="109"/>
      <c r="VU25" s="109"/>
      <c r="VV25" s="109"/>
      <c r="VW25" s="109"/>
      <c r="VX25" s="109"/>
      <c r="VY25" s="109"/>
      <c r="VZ25" s="109"/>
      <c r="WA25" s="109"/>
      <c r="WB25" s="109"/>
      <c r="WC25" s="109"/>
      <c r="WD25" s="109"/>
      <c r="WE25" s="109"/>
      <c r="WF25" s="109"/>
      <c r="WG25" s="109"/>
      <c r="WH25" s="109"/>
      <c r="WI25" s="109"/>
      <c r="WJ25" s="109"/>
      <c r="WK25" s="109"/>
      <c r="WL25" s="109"/>
      <c r="WM25" s="109"/>
      <c r="WN25" s="109"/>
      <c r="WO25" s="109"/>
      <c r="WP25" s="109"/>
      <c r="WQ25" s="109"/>
      <c r="WR25" s="109"/>
      <c r="WS25" s="109"/>
      <c r="WT25" s="109"/>
      <c r="WU25" s="109"/>
      <c r="WV25" s="109"/>
      <c r="WW25" s="109"/>
      <c r="WX25" s="109"/>
      <c r="WY25" s="109"/>
      <c r="WZ25" s="109"/>
      <c r="XA25" s="109"/>
      <c r="XB25" s="109"/>
      <c r="XC25" s="109"/>
      <c r="XD25" s="109"/>
      <c r="XE25" s="109"/>
      <c r="XF25" s="109"/>
      <c r="XG25" s="109"/>
      <c r="XH25" s="109"/>
      <c r="XI25" s="109"/>
      <c r="XJ25" s="109"/>
      <c r="XK25" s="109"/>
      <c r="XL25" s="109"/>
      <c r="XM25" s="109"/>
      <c r="XN25" s="109"/>
      <c r="XO25" s="109"/>
      <c r="XP25" s="109"/>
      <c r="XQ25" s="109"/>
      <c r="XR25" s="109"/>
      <c r="XS25" s="109"/>
      <c r="XT25" s="109"/>
      <c r="XU25" s="109"/>
      <c r="XV25" s="109"/>
      <c r="XW25" s="109"/>
      <c r="XX25" s="109"/>
      <c r="XY25" s="109"/>
      <c r="XZ25" s="109"/>
      <c r="YA25" s="109"/>
      <c r="YB25" s="109"/>
      <c r="YC25" s="109"/>
      <c r="YD25" s="109"/>
      <c r="YE25" s="109"/>
      <c r="YF25" s="109"/>
      <c r="YG25" s="109"/>
      <c r="YH25" s="109"/>
      <c r="YI25" s="109"/>
      <c r="YJ25" s="109"/>
      <c r="YK25" s="109"/>
      <c r="YL25" s="109"/>
      <c r="YM25" s="109"/>
      <c r="YN25" s="109"/>
      <c r="YO25" s="109"/>
      <c r="YP25" s="109"/>
      <c r="YQ25" s="109"/>
      <c r="YR25" s="109"/>
      <c r="YS25" s="109"/>
      <c r="YT25" s="109"/>
      <c r="YU25" s="109"/>
      <c r="YV25" s="109"/>
      <c r="YW25" s="109"/>
      <c r="YX25" s="109"/>
      <c r="YY25" s="109"/>
      <c r="YZ25" s="109"/>
      <c r="ZA25" s="109"/>
      <c r="ZB25" s="109"/>
      <c r="ZC25" s="109"/>
      <c r="ZD25" s="109"/>
      <c r="ZE25" s="109"/>
      <c r="ZF25" s="109"/>
      <c r="ZG25" s="109"/>
      <c r="ZH25" s="109"/>
      <c r="ZI25" s="109"/>
      <c r="ZJ25" s="109"/>
      <c r="ZK25" s="109"/>
      <c r="ZL25" s="109"/>
      <c r="ZM25" s="109"/>
      <c r="ZN25" s="109"/>
      <c r="ZO25" s="109"/>
      <c r="ZP25" s="109"/>
      <c r="ZQ25" s="109"/>
      <c r="ZR25" s="109"/>
      <c r="ZS25" s="109"/>
      <c r="ZT25" s="109"/>
      <c r="ZU25" s="109"/>
      <c r="ZV25" s="109"/>
      <c r="ZW25" s="109"/>
      <c r="ZX25" s="109"/>
      <c r="ZY25" s="109"/>
      <c r="ZZ25" s="109"/>
      <c r="AAA25" s="109"/>
      <c r="AAB25" s="109"/>
      <c r="AAC25" s="109"/>
      <c r="AAD25" s="109"/>
      <c r="AAE25" s="109"/>
      <c r="AAF25" s="109"/>
      <c r="AAG25" s="109"/>
      <c r="AAH25" s="109"/>
      <c r="AAI25" s="109"/>
      <c r="AAJ25" s="109"/>
      <c r="AAK25" s="109"/>
      <c r="AAL25" s="109"/>
      <c r="AAM25" s="109"/>
      <c r="AAN25" s="109"/>
      <c r="AAO25" s="109"/>
      <c r="AAP25" s="109"/>
      <c r="AAQ25" s="109"/>
      <c r="AAR25" s="109"/>
      <c r="AAS25" s="109"/>
      <c r="AAT25" s="109"/>
      <c r="AAU25" s="109"/>
      <c r="AAV25" s="109"/>
      <c r="AAW25" s="109"/>
      <c r="AAX25" s="109"/>
      <c r="AAY25" s="109"/>
      <c r="AAZ25" s="109"/>
      <c r="ABA25" s="109"/>
      <c r="ABB25" s="109"/>
      <c r="ABC25" s="109"/>
      <c r="ABD25" s="109"/>
      <c r="ABE25" s="109"/>
      <c r="ABF25" s="109"/>
      <c r="ABG25" s="109"/>
      <c r="ABH25" s="109"/>
      <c r="ABI25" s="109"/>
      <c r="ABJ25" s="109"/>
      <c r="ABK25" s="109"/>
      <c r="ABL25" s="109"/>
      <c r="ABM25" s="109"/>
      <c r="ABN25" s="109"/>
      <c r="ABO25" s="109"/>
      <c r="ABP25" s="109"/>
      <c r="ABQ25" s="109"/>
      <c r="ABR25" s="109"/>
      <c r="ABS25" s="109"/>
      <c r="ABT25" s="109"/>
      <c r="ABU25" s="109"/>
      <c r="ABV25" s="109"/>
      <c r="ABW25" s="109"/>
      <c r="ABX25" s="109"/>
      <c r="ABY25" s="109"/>
      <c r="ABZ25" s="109"/>
      <c r="ACA25" s="109"/>
      <c r="ACB25" s="109"/>
      <c r="ACC25" s="109"/>
      <c r="ACD25" s="109"/>
      <c r="ACE25" s="109"/>
      <c r="ACF25" s="109"/>
      <c r="ACG25" s="109"/>
      <c r="ACH25" s="109"/>
      <c r="ACI25" s="109"/>
      <c r="ACJ25" s="109"/>
      <c r="ACK25" s="109"/>
      <c r="ACL25" s="109"/>
      <c r="ACM25" s="109"/>
      <c r="ACN25" s="109"/>
      <c r="ACO25" s="109"/>
      <c r="ACP25" s="109"/>
      <c r="ACQ25" s="109"/>
      <c r="ACR25" s="109"/>
      <c r="ACS25" s="109"/>
      <c r="ACT25" s="109"/>
      <c r="ACU25" s="109"/>
      <c r="ACV25" s="109"/>
      <c r="ACW25" s="109"/>
      <c r="ACX25" s="109"/>
      <c r="ACY25" s="109"/>
      <c r="ACZ25" s="109"/>
      <c r="ADA25" s="109"/>
      <c r="ADB25" s="109"/>
      <c r="ADC25" s="109"/>
      <c r="ADD25" s="109"/>
      <c r="ADE25" s="109"/>
      <c r="ADF25" s="109"/>
      <c r="ADG25" s="109"/>
      <c r="ADH25" s="109"/>
      <c r="ADI25" s="109"/>
      <c r="ADJ25" s="109"/>
      <c r="ADK25" s="109"/>
      <c r="ADL25" s="109"/>
      <c r="ADM25" s="109"/>
      <c r="ADN25" s="109"/>
      <c r="ADO25" s="109"/>
      <c r="ADP25" s="109"/>
      <c r="ADQ25" s="109"/>
      <c r="ADR25" s="109"/>
      <c r="ADS25" s="109"/>
      <c r="ADT25" s="109"/>
      <c r="ADU25" s="109"/>
      <c r="ADV25" s="109"/>
      <c r="ADW25" s="109"/>
      <c r="ADX25" s="109"/>
      <c r="ADY25" s="109"/>
      <c r="ADZ25" s="109"/>
      <c r="AEA25" s="109"/>
      <c r="AEB25" s="109"/>
      <c r="AEC25" s="109"/>
      <c r="AED25" s="109"/>
      <c r="AEE25" s="109"/>
      <c r="AEF25" s="109"/>
      <c r="AEG25" s="109"/>
      <c r="AEH25" s="109"/>
      <c r="AEI25" s="109"/>
      <c r="AEJ25" s="109"/>
      <c r="AEK25" s="109"/>
      <c r="AEL25" s="109"/>
      <c r="AEM25" s="109"/>
      <c r="AEN25" s="109"/>
      <c r="AEO25" s="109"/>
      <c r="AEP25" s="109"/>
      <c r="AEQ25" s="109"/>
      <c r="AER25" s="109"/>
      <c r="AES25" s="109"/>
      <c r="AET25" s="109"/>
      <c r="AEU25" s="109"/>
      <c r="AEV25" s="109"/>
      <c r="AEW25" s="109"/>
      <c r="AEX25" s="109"/>
      <c r="AEY25" s="109"/>
      <c r="AEZ25" s="109"/>
      <c r="AFA25" s="109"/>
      <c r="AFB25" s="109"/>
      <c r="AFC25" s="109"/>
      <c r="AFD25" s="109"/>
      <c r="AFE25" s="109"/>
      <c r="AFF25" s="109"/>
      <c r="AFG25" s="109"/>
      <c r="AFH25" s="109"/>
      <c r="AFI25" s="109"/>
      <c r="AFJ25" s="109"/>
      <c r="AFK25" s="109"/>
      <c r="AFL25" s="109"/>
      <c r="AFM25" s="109"/>
      <c r="AFN25" s="109"/>
      <c r="AFO25" s="109"/>
      <c r="AFP25" s="109"/>
      <c r="AFQ25" s="109"/>
      <c r="AFR25" s="109"/>
      <c r="AFS25" s="109"/>
      <c r="AFT25" s="109"/>
      <c r="AFU25" s="109"/>
      <c r="AFV25" s="109"/>
      <c r="AFW25" s="109"/>
      <c r="AFX25" s="109"/>
      <c r="AFY25" s="109"/>
      <c r="AFZ25" s="109"/>
      <c r="AGA25" s="109"/>
      <c r="AGB25" s="109"/>
      <c r="AGC25" s="109"/>
      <c r="AGD25" s="109"/>
      <c r="AGE25" s="109"/>
      <c r="AGF25" s="109"/>
      <c r="AGG25" s="109"/>
      <c r="AGH25" s="109"/>
      <c r="AGI25" s="109"/>
      <c r="AGJ25" s="109"/>
      <c r="AGK25" s="109"/>
      <c r="AGL25" s="109"/>
      <c r="AGM25" s="109"/>
      <c r="AGN25" s="109"/>
      <c r="AGO25" s="109"/>
      <c r="AGP25" s="109"/>
      <c r="AGQ25" s="109"/>
      <c r="AGR25" s="109"/>
      <c r="AGS25" s="109"/>
      <c r="AGT25" s="109"/>
      <c r="AGU25" s="109"/>
      <c r="AGV25" s="109"/>
      <c r="AGW25" s="109"/>
      <c r="AGX25" s="109"/>
      <c r="AGY25" s="109"/>
      <c r="AGZ25" s="109"/>
      <c r="AHA25" s="109"/>
      <c r="AHB25" s="109"/>
      <c r="AHC25" s="109"/>
      <c r="AHD25" s="109"/>
      <c r="AHE25" s="109"/>
      <c r="AHF25" s="109"/>
      <c r="AHG25" s="109"/>
      <c r="AHH25" s="109"/>
      <c r="AHI25" s="109"/>
      <c r="AHJ25" s="109"/>
      <c r="AHK25" s="109"/>
      <c r="AHL25" s="109"/>
      <c r="AHM25" s="109"/>
      <c r="AHN25" s="109"/>
      <c r="AHO25" s="109"/>
      <c r="AHP25" s="109"/>
      <c r="AHQ25" s="109"/>
      <c r="AHR25" s="109"/>
      <c r="AHS25" s="109"/>
      <c r="AHT25" s="109"/>
      <c r="AHU25" s="109"/>
      <c r="AHV25" s="109"/>
      <c r="AHW25" s="109"/>
      <c r="AHX25" s="109"/>
      <c r="AHY25" s="109"/>
      <c r="AHZ25" s="109"/>
      <c r="AIA25" s="109"/>
      <c r="AIB25" s="109"/>
      <c r="AIC25" s="109"/>
      <c r="AID25" s="109"/>
      <c r="AIE25" s="109"/>
      <c r="AIF25" s="109"/>
      <c r="AIG25" s="109"/>
      <c r="AIH25" s="109"/>
      <c r="AII25" s="109"/>
      <c r="AIJ25" s="109"/>
      <c r="AIK25" s="109"/>
      <c r="AIL25" s="109"/>
      <c r="AIM25" s="109"/>
      <c r="AIN25" s="109"/>
      <c r="AIO25" s="109"/>
      <c r="AIP25" s="109"/>
      <c r="AIQ25" s="109"/>
      <c r="AIR25" s="109"/>
      <c r="AIS25" s="109"/>
      <c r="AIT25" s="109"/>
      <c r="AIU25" s="109"/>
      <c r="AIV25" s="109"/>
      <c r="AIW25" s="109"/>
      <c r="AIX25" s="109"/>
      <c r="AIY25" s="109"/>
      <c r="AIZ25" s="109"/>
      <c r="AJA25" s="109"/>
      <c r="AJB25" s="109"/>
      <c r="AJC25" s="109"/>
      <c r="AJD25" s="109"/>
      <c r="AJE25" s="109"/>
      <c r="AJF25" s="109"/>
      <c r="AJG25" s="109"/>
      <c r="AJH25" s="109"/>
      <c r="AJI25" s="109"/>
      <c r="AJJ25" s="109"/>
      <c r="AJK25" s="109"/>
      <c r="AJL25" s="109"/>
      <c r="AJM25" s="109"/>
      <c r="AJN25" s="109"/>
      <c r="AJO25" s="109"/>
      <c r="AJP25" s="109"/>
      <c r="AJQ25" s="109"/>
      <c r="AJR25" s="109"/>
      <c r="AJS25" s="109"/>
      <c r="AJT25" s="109"/>
      <c r="AJU25" s="109"/>
      <c r="AJV25" s="109"/>
      <c r="AJW25" s="109"/>
      <c r="AJX25" s="109"/>
      <c r="AJY25" s="109"/>
      <c r="AJZ25" s="109"/>
      <c r="AKA25" s="109"/>
      <c r="AKB25" s="109"/>
      <c r="AKC25" s="109"/>
      <c r="AKD25" s="109"/>
      <c r="AKE25" s="109"/>
      <c r="AKF25" s="109"/>
      <c r="AKG25" s="109"/>
      <c r="AKH25" s="109"/>
      <c r="AKI25" s="109"/>
      <c r="AKJ25" s="109"/>
      <c r="AKK25" s="109"/>
      <c r="AKL25" s="109"/>
      <c r="AKM25" s="109"/>
      <c r="AKN25" s="109"/>
      <c r="AKO25" s="109"/>
      <c r="AKP25" s="109"/>
      <c r="AKQ25" s="109"/>
      <c r="AKR25" s="109"/>
      <c r="AKS25" s="109"/>
      <c r="AKT25" s="109"/>
      <c r="AKU25" s="109"/>
      <c r="AKV25" s="109"/>
      <c r="AKW25" s="109"/>
      <c r="AKX25" s="109"/>
      <c r="AKY25" s="109"/>
      <c r="AKZ25" s="109"/>
      <c r="ALA25" s="109"/>
      <c r="ALB25" s="109"/>
      <c r="ALC25" s="109"/>
      <c r="ALD25" s="109"/>
      <c r="ALE25" s="109"/>
      <c r="ALF25" s="109"/>
      <c r="ALG25" s="109"/>
      <c r="ALH25" s="109"/>
      <c r="ALI25" s="109"/>
      <c r="ALJ25" s="109"/>
      <c r="ALK25" s="109"/>
      <c r="ALL25" s="109"/>
      <c r="ALM25" s="109"/>
      <c r="ALN25" s="109"/>
      <c r="ALO25" s="109"/>
      <c r="ALP25" s="109"/>
      <c r="ALQ25" s="109"/>
      <c r="ALR25" s="109"/>
      <c r="ALS25" s="109"/>
      <c r="ALT25" s="109"/>
      <c r="ALU25" s="109"/>
      <c r="ALV25" s="109"/>
      <c r="ALW25" s="109"/>
      <c r="ALX25" s="109"/>
      <c r="ALY25" s="109"/>
      <c r="ALZ25" s="109"/>
      <c r="AMA25" s="109"/>
      <c r="AMB25" s="109"/>
      <c r="AMC25" s="109"/>
      <c r="AMD25" s="109"/>
      <c r="AME25" s="109"/>
      <c r="AMF25" s="109"/>
      <c r="AMG25" s="109"/>
      <c r="AMH25" s="109"/>
      <c r="AMI25" s="109"/>
      <c r="AMJ25" s="109"/>
    </row>
    <row r="26" spans="1:1024">
      <c r="A26" s="99" t="s">
        <v>351</v>
      </c>
      <c r="B26" s="105" t="s">
        <v>1781</v>
      </c>
      <c r="C26" s="101" t="s">
        <v>850</v>
      </c>
      <c r="D26" s="101" t="s">
        <v>1769</v>
      </c>
      <c r="E26" s="102" t="s">
        <v>1782</v>
      </c>
      <c r="F26" s="99"/>
      <c r="G26" s="102" t="s">
        <v>1529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 t="s">
        <v>1783</v>
      </c>
      <c r="R26" s="101"/>
    </row>
    <row r="27" spans="1:1024">
      <c r="A27" s="101" t="s">
        <v>1784</v>
      </c>
      <c r="B27" s="100" t="s">
        <v>1785</v>
      </c>
      <c r="C27" s="101" t="s">
        <v>1550</v>
      </c>
      <c r="D27" s="101" t="s">
        <v>73</v>
      </c>
      <c r="E27" s="102" t="s">
        <v>1763</v>
      </c>
      <c r="F27" s="104" t="s">
        <v>1529</v>
      </c>
      <c r="G27" s="104"/>
      <c r="H27" s="104"/>
      <c r="I27" s="104"/>
      <c r="J27" s="102" t="s">
        <v>1529</v>
      </c>
      <c r="K27" s="104"/>
      <c r="L27" s="102" t="s">
        <v>1529</v>
      </c>
      <c r="M27" s="104"/>
      <c r="N27" s="104"/>
      <c r="O27" s="104"/>
      <c r="P27" s="104"/>
      <c r="Q27" s="101" t="s">
        <v>1786</v>
      </c>
    </row>
    <row r="28" spans="1:1024">
      <c r="A28" s="99" t="s">
        <v>1787</v>
      </c>
      <c r="B28" s="105" t="s">
        <v>1788</v>
      </c>
      <c r="C28" s="101" t="s">
        <v>1526</v>
      </c>
      <c r="D28" s="101" t="s">
        <v>1538</v>
      </c>
      <c r="E28" s="102" t="s">
        <v>1789</v>
      </c>
      <c r="F28" s="102"/>
      <c r="G28" s="102"/>
      <c r="H28" s="102"/>
      <c r="I28" s="102"/>
      <c r="J28" s="102" t="s">
        <v>1529</v>
      </c>
      <c r="K28" s="102"/>
      <c r="L28" s="102" t="s">
        <v>1529</v>
      </c>
      <c r="M28" s="102"/>
      <c r="N28" s="102"/>
      <c r="O28" s="102"/>
      <c r="P28" s="102"/>
      <c r="Q28" s="101" t="s">
        <v>1790</v>
      </c>
    </row>
    <row r="29" spans="1:1024">
      <c r="A29" s="107" t="s">
        <v>1791</v>
      </c>
      <c r="B29" s="105" t="s">
        <v>1792</v>
      </c>
      <c r="C29" s="101" t="s">
        <v>1526</v>
      </c>
      <c r="D29" s="101" t="s">
        <v>1769</v>
      </c>
      <c r="E29" s="102" t="s">
        <v>1777</v>
      </c>
      <c r="F29" s="102"/>
      <c r="G29" s="102"/>
      <c r="H29" s="102"/>
      <c r="I29" s="102"/>
      <c r="J29" s="102"/>
      <c r="K29" s="102"/>
      <c r="L29" s="102" t="s">
        <v>1529</v>
      </c>
      <c r="M29" s="102"/>
      <c r="N29" s="102"/>
      <c r="O29" s="102"/>
      <c r="P29" s="102" t="s">
        <v>1529</v>
      </c>
      <c r="Q29" s="101" t="s">
        <v>1793</v>
      </c>
    </row>
    <row r="30" spans="1:1024">
      <c r="A30" s="99" t="s">
        <v>424</v>
      </c>
      <c r="B30" s="100" t="s">
        <v>1642</v>
      </c>
      <c r="C30" s="101" t="s">
        <v>850</v>
      </c>
      <c r="D30" s="101" t="s">
        <v>1769</v>
      </c>
      <c r="E30" s="102" t="s">
        <v>1777</v>
      </c>
      <c r="F30" s="102"/>
      <c r="G30" s="102"/>
      <c r="H30" s="102"/>
      <c r="I30" s="102"/>
      <c r="J30" s="102"/>
      <c r="K30" s="102"/>
      <c r="L30" s="102"/>
      <c r="M30" s="108"/>
      <c r="N30" s="102"/>
      <c r="O30" s="102"/>
      <c r="P30" s="102" t="s">
        <v>1529</v>
      </c>
      <c r="Q30" s="101" t="s">
        <v>1794</v>
      </c>
    </row>
    <row r="31" spans="1:1024">
      <c r="A31" s="99" t="s">
        <v>1795</v>
      </c>
      <c r="B31" s="105" t="s">
        <v>1796</v>
      </c>
      <c r="C31" s="101" t="s">
        <v>850</v>
      </c>
      <c r="D31" s="101" t="s">
        <v>1580</v>
      </c>
      <c r="E31" s="102" t="s">
        <v>1763</v>
      </c>
      <c r="F31" s="102"/>
      <c r="G31" s="102" t="s">
        <v>1529</v>
      </c>
      <c r="H31" s="102"/>
      <c r="I31" s="102"/>
      <c r="J31" s="102"/>
      <c r="K31" s="102"/>
      <c r="L31" s="102"/>
      <c r="M31" s="102"/>
      <c r="N31" s="102"/>
      <c r="O31" s="102"/>
      <c r="P31" s="102"/>
      <c r="Q31" s="101" t="s">
        <v>1797</v>
      </c>
    </row>
    <row r="32" spans="1:1024">
      <c r="A32" s="99" t="s">
        <v>1798</v>
      </c>
      <c r="B32" s="105" t="s">
        <v>1799</v>
      </c>
      <c r="C32" s="101" t="s">
        <v>850</v>
      </c>
      <c r="D32" s="101" t="s">
        <v>1580</v>
      </c>
      <c r="E32" s="102" t="s">
        <v>1800</v>
      </c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1" t="s">
        <v>1801</v>
      </c>
    </row>
    <row r="33" spans="1:17">
      <c r="A33" s="99" t="s">
        <v>1802</v>
      </c>
      <c r="B33" s="105" t="s">
        <v>1803</v>
      </c>
      <c r="C33" s="101" t="s">
        <v>1526</v>
      </c>
      <c r="D33" s="101" t="s">
        <v>73</v>
      </c>
      <c r="E33" s="102" t="s">
        <v>1789</v>
      </c>
      <c r="F33" s="102"/>
      <c r="G33" s="102" t="s">
        <v>1529</v>
      </c>
      <c r="H33" s="102"/>
      <c r="I33" s="102"/>
      <c r="J33" s="102" t="s">
        <v>1529</v>
      </c>
      <c r="K33" s="102"/>
      <c r="L33" s="102" t="s">
        <v>1529</v>
      </c>
      <c r="M33" s="102"/>
      <c r="N33" s="102"/>
      <c r="O33" s="102"/>
      <c r="P33" s="102"/>
      <c r="Q33" s="101" t="s">
        <v>1804</v>
      </c>
    </row>
    <row r="34" spans="1:17">
      <c r="A34" s="99" t="s">
        <v>447</v>
      </c>
      <c r="B34" s="112" t="s">
        <v>1805</v>
      </c>
      <c r="C34" s="99" t="s">
        <v>844</v>
      </c>
      <c r="D34" s="113" t="s">
        <v>57</v>
      </c>
      <c r="E34" s="102" t="s">
        <v>1806</v>
      </c>
      <c r="F34" s="102"/>
      <c r="G34" s="102"/>
      <c r="H34" s="102"/>
      <c r="I34" s="102"/>
      <c r="J34" s="102"/>
      <c r="K34" s="102"/>
      <c r="L34" s="102" t="s">
        <v>1529</v>
      </c>
      <c r="M34" s="108"/>
      <c r="N34" s="102"/>
      <c r="O34" s="102"/>
      <c r="P34" s="102"/>
      <c r="Q34" s="99"/>
    </row>
    <row r="35" spans="1:17" hidden="1">
      <c r="A35" s="99" t="s">
        <v>781</v>
      </c>
      <c r="B35" s="108" t="s">
        <v>1807</v>
      </c>
      <c r="C35" s="99" t="s">
        <v>1550</v>
      </c>
      <c r="D35" s="114" t="s">
        <v>57</v>
      </c>
      <c r="E35" s="102" t="s">
        <v>1806</v>
      </c>
      <c r="F35" s="102"/>
      <c r="G35" s="102"/>
      <c r="H35" s="102"/>
      <c r="I35" s="102"/>
      <c r="J35" s="102" t="s">
        <v>1529</v>
      </c>
      <c r="K35" s="102"/>
      <c r="L35" s="102"/>
      <c r="M35" s="102"/>
      <c r="N35" s="102"/>
      <c r="O35" s="102"/>
      <c r="P35" s="102"/>
      <c r="Q35" s="99" t="s">
        <v>1808</v>
      </c>
    </row>
    <row r="36" spans="1:17">
      <c r="A36" s="99" t="s">
        <v>370</v>
      </c>
      <c r="B36" s="108" t="s">
        <v>1809</v>
      </c>
      <c r="C36" s="99" t="s">
        <v>1550</v>
      </c>
      <c r="D36" s="113" t="s">
        <v>73</v>
      </c>
      <c r="E36" s="102" t="s">
        <v>1810</v>
      </c>
      <c r="F36" s="102"/>
      <c r="G36" s="102"/>
      <c r="H36" s="102"/>
      <c r="I36" s="102"/>
      <c r="J36" s="102" t="s">
        <v>1529</v>
      </c>
      <c r="K36" s="102"/>
      <c r="L36" s="102"/>
      <c r="M36" s="102"/>
      <c r="N36" s="102"/>
      <c r="O36" s="102"/>
      <c r="P36" s="102"/>
      <c r="Q36" s="115" t="s">
        <v>1811</v>
      </c>
    </row>
    <row r="37" spans="1:17">
      <c r="A37" s="99" t="s">
        <v>1812</v>
      </c>
      <c r="B37" s="108" t="s">
        <v>1813</v>
      </c>
      <c r="C37" s="99" t="s">
        <v>844</v>
      </c>
      <c r="D37" s="113" t="s">
        <v>1538</v>
      </c>
      <c r="E37" s="102" t="s">
        <v>1814</v>
      </c>
      <c r="F37" s="102"/>
      <c r="G37" s="102"/>
      <c r="H37" s="102"/>
      <c r="I37" s="102" t="s">
        <v>1529</v>
      </c>
      <c r="J37" s="102"/>
      <c r="K37" s="102"/>
      <c r="L37" s="102" t="s">
        <v>1529</v>
      </c>
      <c r="M37" s="108"/>
      <c r="N37" s="102"/>
      <c r="O37" s="102"/>
      <c r="P37" s="102"/>
      <c r="Q37" s="99" t="s">
        <v>1815</v>
      </c>
    </row>
    <row r="38" spans="1:17">
      <c r="A38" s="99" t="s">
        <v>329</v>
      </c>
      <c r="B38" s="108" t="s">
        <v>1816</v>
      </c>
      <c r="C38" s="99" t="s">
        <v>850</v>
      </c>
      <c r="D38" s="116" t="s">
        <v>70</v>
      </c>
      <c r="E38" s="102" t="s">
        <v>1551</v>
      </c>
      <c r="F38" s="102" t="s">
        <v>1529</v>
      </c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99" t="s">
        <v>1817</v>
      </c>
    </row>
    <row r="39" spans="1:17">
      <c r="A39" s="117" t="s">
        <v>676</v>
      </c>
      <c r="B39" s="118" t="s">
        <v>1818</v>
      </c>
      <c r="C39" s="117" t="s">
        <v>850</v>
      </c>
      <c r="D39" s="119" t="s">
        <v>65</v>
      </c>
      <c r="E39" s="102" t="s">
        <v>1551</v>
      </c>
      <c r="F39" s="120"/>
      <c r="G39" s="120"/>
      <c r="H39" s="120"/>
      <c r="I39" s="120"/>
      <c r="J39" s="120"/>
      <c r="K39" s="120"/>
      <c r="L39" s="120" t="s">
        <v>1529</v>
      </c>
      <c r="M39" s="120"/>
      <c r="N39" s="120"/>
      <c r="O39" s="120"/>
      <c r="P39" s="120"/>
      <c r="Q39" s="117" t="s">
        <v>1819</v>
      </c>
    </row>
    <row r="40" spans="1:17">
      <c r="A40" s="117" t="s">
        <v>678</v>
      </c>
      <c r="B40" s="118" t="s">
        <v>1820</v>
      </c>
      <c r="C40" s="117" t="s">
        <v>850</v>
      </c>
      <c r="D40" s="119" t="s">
        <v>65</v>
      </c>
      <c r="E40" s="102" t="s">
        <v>1551</v>
      </c>
      <c r="F40" s="120"/>
      <c r="G40" s="120"/>
      <c r="H40" s="120"/>
      <c r="I40" s="120"/>
      <c r="J40" s="120" t="s">
        <v>1529</v>
      </c>
      <c r="K40" s="120"/>
      <c r="L40" s="120"/>
      <c r="M40" s="120"/>
      <c r="N40" s="120"/>
      <c r="O40" s="120"/>
      <c r="P40" s="120"/>
      <c r="Q40" s="117" t="s">
        <v>1654</v>
      </c>
    </row>
    <row r="41" spans="1:17">
      <c r="A41" s="117" t="s">
        <v>1821</v>
      </c>
      <c r="B41" s="121" t="s">
        <v>1822</v>
      </c>
      <c r="C41" s="117" t="s">
        <v>1550</v>
      </c>
      <c r="D41" s="122" t="s">
        <v>65</v>
      </c>
      <c r="E41" s="102" t="s">
        <v>1730</v>
      </c>
      <c r="F41" s="120" t="s">
        <v>1529</v>
      </c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17" t="s">
        <v>1823</v>
      </c>
    </row>
  </sheetData>
  <customSheetViews>
    <customSheetView guid="{AFB08797-B428-474D-8229-9D72F71EC262}" scale="70" hiddenRows="1">
      <pageMargins left="0.511811024" right="0.511811024" top="0.78740157499999996" bottom="0.78740157499999996" header="0.31496062000000002" footer="0.31496062000000002"/>
    </customSheetView>
    <customSheetView guid="{1DA47232-F491-4096-A80C-F7E244AF06A6}" scale="70" hiddenRows="1">
      <pageMargins left="0.511811024" right="0.511811024" top="0.78740157499999996" bottom="0.78740157499999996" header="0.31496062000000002" footer="0.31496062000000002"/>
    </customSheetView>
    <customSheetView guid="{B7EA7FEC-A2EF-4DE3-8E68-1BAB934B7F1E}" scale="70" hiddenRows="1">
      <pageMargins left="0.511811024" right="0.511811024" top="0.78740157499999996" bottom="0.78740157499999996" header="0.31496062000000002" footer="0.31496062000000002"/>
    </customSheetView>
    <customSheetView guid="{4BCF48EE-0E16-4C61-824B-DDCBB971B3DD}" scale="70" hiddenRows="1">
      <pageMargins left="0.511811024" right="0.511811024" top="0.78740157499999996" bottom="0.78740157499999996" header="0.31496062000000002" footer="0.31496062000000002"/>
    </customSheetView>
    <customSheetView guid="{2E3555E6-9EE5-421D-A94D-C94458D6D2C9}" scale="70" hiddenRows="1">
      <pageMargins left="0.511811024" right="0.511811024" top="0.78740157499999996" bottom="0.78740157499999996" header="0.31496062000000002" footer="0.31496062000000002"/>
    </customSheetView>
    <customSheetView guid="{5350BE6B-1A3A-476A-B04D-198C11313F24}" scale="70" hiddenRows="1">
      <pageMargins left="0.511811024" right="0.511811024" top="0.78740157499999996" bottom="0.78740157499999996" header="0.31496062000000002" footer="0.31496062000000002"/>
    </customSheetView>
    <customSheetView guid="{D76BA947-8A2F-451E-B854-67A11B56F5ED}" scale="70" hiddenRows="1">
      <pageMargins left="0.511811024" right="0.511811024" top="0.78740157499999996" bottom="0.78740157499999996" header="0.31496062000000002" footer="0.31496062000000002"/>
    </customSheetView>
    <customSheetView guid="{A6FBC0DC-A19A-4037-80FE-83E24AD9E190}" scale="70" hiddenRows="1">
      <pageMargins left="0.511811024" right="0.511811024" top="0.78740157499999996" bottom="0.78740157499999996" header="0.31496062000000002" footer="0.31496062000000002"/>
    </customSheetView>
    <customSheetView guid="{C3B6491F-CB1B-4DDA-A350-D2ADB6ADBAA8}" scale="70" hiddenRows="1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Lucros aos Sócios</vt:lpstr>
      <vt:lpstr>Base</vt:lpstr>
      <vt:lpstr>Controle de Datas</vt:lpstr>
      <vt:lpstr>Procedimento Fechamento</vt:lpstr>
      <vt:lpstr>Observações</vt:lpstr>
      <vt:lpstr>Empresas</vt:lpstr>
      <vt:lpstr>Planilha1</vt:lpstr>
      <vt:lpstr>Municipais</vt:lpstr>
      <vt:lpstr>Estaduais</vt:lpstr>
      <vt:lpstr>Federais</vt:lpstr>
      <vt:lpstr>Obrigações Anuais</vt:lpstr>
      <vt:lpstr>Relatórios</vt:lpstr>
      <vt:lpstr>Parcelamentos</vt:lpstr>
      <vt:lpstr>Controle Distribuição de Lucros</vt:lpstr>
      <vt:lpstr>Apuração Contabilidade Aproxima</vt:lpstr>
      <vt:lpstr>Parcelamentos Encerrados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Dyego Henrique Silva de Oliveira</dc:creator>
  <cp:lastModifiedBy>Bruna Gonçalves Correia</cp:lastModifiedBy>
  <cp:lastPrinted>2026-08-03T15:16:36Z</cp:lastPrinted>
  <dcterms:created xsi:type="dcterms:W3CDTF">2026-07-29T20:36:20Z</dcterms:created>
  <dcterms:modified xsi:type="dcterms:W3CDTF">2026-08-21T19:40:32Z</dcterms:modified>
</cp:coreProperties>
</file>